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2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3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drawings/drawing4.xml" ContentType="application/vnd.openxmlformats-officedocument.drawing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drawings/drawing5.xml" ContentType="application/vnd.openxmlformats-officedocument.drawing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drawings/drawing6.xml" ContentType="application/vnd.openxmlformats-officedocument.drawing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drawings/drawing7.xml" ContentType="application/vnd.openxmlformats-officedocument.drawing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4285" windowHeight="14280" activeTab="2" xr2:uid="{00000000-000D-0000-FFFF-FFFF00000000}"/>
  </bookViews>
  <sheets>
    <sheet name="POUR DÉBUTER" sheetId="52" r:id="rId1"/>
    <sheet name="lundi" sheetId="46" r:id="rId2"/>
    <sheet name="mardi" sheetId="51" r:id="rId3"/>
    <sheet name="mercredi" sheetId="48" r:id="rId4"/>
    <sheet name="jeudi" sheetId="49" r:id="rId5"/>
    <sheet name="vendredi" sheetId="50" r:id="rId6"/>
    <sheet name="samedi" sheetId="38" r:id="rId7"/>
    <sheet name="imprime" sheetId="44" r:id="rId8"/>
    <sheet name="courant" sheetId="45" r:id="rId9"/>
    <sheet name="copie vierge" sheetId="41" r:id="rId10"/>
  </sheets>
  <definedNames>
    <definedName name="AGAchqlu">lundi!$B$104</definedName>
    <definedName name="AGAdifflu">lundi!$B$123</definedName>
    <definedName name="ASBcashlu">lundi!$B$528</definedName>
    <definedName name="ASBchqlu">lundi!$B$529</definedName>
    <definedName name="ASBchrlu">lundi!$B$530</definedName>
    <definedName name="ASBdifflu">lundi!$B$548</definedName>
    <definedName name="BE2cashlu">lundi!$B$803</definedName>
    <definedName name="BE2chqlu">lundi!$B$804</definedName>
    <definedName name="BE2difflu">lundi!$B$805</definedName>
    <definedName name="BEAcashlu">lundi!$B$703</definedName>
    <definedName name="BEAchqlu">lundi!$B$704</definedName>
    <definedName name="BEAchrlu">lundi!$B$705</definedName>
    <definedName name="BEAdifflu">lundi!$B$723</definedName>
    <definedName name="CHAcashlu">lundi!$B$603</definedName>
    <definedName name="CHAchqlu">lundi!$B$604</definedName>
    <definedName name="CHAchrlu">lundi!$B$605</definedName>
    <definedName name="CHAdifflu">lundi!$B$623</definedName>
    <definedName name="COWcashlu">lundi!$B$353</definedName>
    <definedName name="COWchqLU">lundi!$B$354</definedName>
    <definedName name="COWchrlu">lundi!$B$355</definedName>
    <definedName name="COWdifflu">lundi!$B$373</definedName>
    <definedName name="DONcashlu">lundi!$B$653</definedName>
    <definedName name="DONchqlu">lundi!$B$654</definedName>
    <definedName name="DONchrlu">lundi!$B$655</definedName>
    <definedName name="DONdifflu">lundi!$B$673</definedName>
    <definedName name="DRUcashlu">lundi!$B$128</definedName>
    <definedName name="DRUchqlu">lundi!$B$129</definedName>
    <definedName name="DRUchrlu">lundi!$B$130</definedName>
    <definedName name="DRUdifflu">lundi!$B$148</definedName>
    <definedName name="FLEcashlu">lundi!$B$253</definedName>
    <definedName name="FLEchqlu">lundi!$B$254</definedName>
    <definedName name="FLEchrlu">lundi!$B$255</definedName>
    <definedName name="FLEdifflu">lundi!$B$273</definedName>
    <definedName name="GRAcashlu">lundi!$B$328</definedName>
    <definedName name="GRAchqlu">lundi!$B$329</definedName>
    <definedName name="GRAchrlu">lundi!$B$330</definedName>
    <definedName name="GRAdifflu">lundi!$B$348</definedName>
    <definedName name="GUAcashlu">lundi!$B$28</definedName>
    <definedName name="GUAchqlu">lundi!$B$29</definedName>
    <definedName name="GUAchrlu">lundi!$B$30</definedName>
    <definedName name="LENcashlu">lundi!$B$478</definedName>
    <definedName name="LENchqlu">lundi!$B$479</definedName>
    <definedName name="LENchrlu">lundi!$B$480</definedName>
    <definedName name="LENdifflu">lundi!$B$498</definedName>
    <definedName name="LEVcashlu">lundi!$B$578</definedName>
    <definedName name="LEVchqlu">lundi!$B$579</definedName>
    <definedName name="LEVchrlu">lundi!$B$580</definedName>
    <definedName name="LEVdifflu">lundi!$B$598</definedName>
    <definedName name="LMcashlu">lundi!$B$3</definedName>
    <definedName name="LMchqlu">lundi!$B$4</definedName>
    <definedName name="LMchrlu">lundi!$B$5</definedName>
    <definedName name="LMdifflu">lundi!$B$23</definedName>
    <definedName name="MAGcashlu">lundi!$B$278</definedName>
    <definedName name="MAGchqlu">lundi!$B$279</definedName>
    <definedName name="MAGchrlu">lundi!$B$280</definedName>
    <definedName name="MAGdifflu">lundi!$B$298</definedName>
    <definedName name="SAPcashlu">lundi!$B$553</definedName>
    <definedName name="SAPchqlu">lundi!$B$554</definedName>
    <definedName name="SAPchrlu">lundi!$B$555</definedName>
    <definedName name="SAPdifflu">lundi!$B$573</definedName>
    <definedName name="SAUcashlu">lundi!$B$728</definedName>
    <definedName name="SAUchqlu">lundi!$B$729</definedName>
    <definedName name="SAUchrlu">lundi!$B$730</definedName>
    <definedName name="SAUdifflu">lundi!$B$748</definedName>
    <definedName name="SELchqlu">lundi!$B$754</definedName>
    <definedName name="SELchrlu">lundi!$B$755</definedName>
    <definedName name="SELdifflu">lundi!$B$773</definedName>
    <definedName name="SFOcashlu">lundi!$B$628</definedName>
    <definedName name="SFOchqlu">lundi!$B$629</definedName>
    <definedName name="SFOchrlu">lundi!$B$630</definedName>
    <definedName name="SFOdifflu">lundi!$B$648</definedName>
    <definedName name="SMAcashlu">lundi!$B$453</definedName>
    <definedName name="SMAchqlu">lundi!$B$454</definedName>
    <definedName name="SMAchrlu">lundi!$B$455</definedName>
    <definedName name="SMAdifflu">lundi!$B$473</definedName>
    <definedName name="STEcashlu">lundi!$B$753</definedName>
    <definedName name="STGcashlu">lundi!$B$403</definedName>
    <definedName name="STGchqlu">lundi!$B$404</definedName>
    <definedName name="STGchrlu">lundi!$B$405</definedName>
    <definedName name="STGdifflu">lundi!$B$423</definedName>
    <definedName name="STHcashlu">lundi!$B$228</definedName>
    <definedName name="STHchqlu">lundi!$B$229</definedName>
    <definedName name="STHchrlu">lundi!$B$230</definedName>
    <definedName name="STHdifflu">lundi!$B$248</definedName>
    <definedName name="STJcashlu">lundi!$B$78</definedName>
    <definedName name="STJchqlu">lundi!$B$79</definedName>
    <definedName name="STJchrlu">lundi!$B$80</definedName>
    <definedName name="STMcashlu">lundi!$B$428</definedName>
    <definedName name="STMchqlu">lundi!$B$429</definedName>
    <definedName name="STMchrlu">lundi!$B$430</definedName>
    <definedName name="STMdifflu">lundi!$B$448</definedName>
    <definedName name="TBRcashlu">lundi!$B$153</definedName>
    <definedName name="TBRchqlu">lundi!$B$154</definedName>
    <definedName name="TBRchrlu">lundi!$B$155</definedName>
    <definedName name="TBRdifflu">lundi!$B$173</definedName>
    <definedName name="THEcashlu">lundi!$B$53</definedName>
    <definedName name="THEchqlu">lundi!$B$54</definedName>
    <definedName name="THEchrlu">lundi!$B$55</definedName>
    <definedName name="THEdifflu">lundi!$B$73</definedName>
    <definedName name="TMOcashlu">lundi!$B$203</definedName>
    <definedName name="TMOchqlu">lundi!$B$204</definedName>
    <definedName name="TMOchrlu">lundi!$B$205</definedName>
    <definedName name="TMOdifflu">lundi!$B$223</definedName>
    <definedName name="TQUcashlu">lundi!$B$378</definedName>
    <definedName name="TQUchqlu">lundi!$B$379</definedName>
    <definedName name="TQUdifflu">lundi!$B$380</definedName>
    <definedName name="TTRcashlu">lundi!$B$178</definedName>
    <definedName name="TTRchqlu">lundi!$B$179</definedName>
    <definedName name="TTRchrlu">lundi!$B$180</definedName>
    <definedName name="TTRdifflu">lundi!$B$198</definedName>
    <definedName name="VALcashlu">lundi!$B$303</definedName>
    <definedName name="VALchqlu">lundi!$B$304</definedName>
    <definedName name="VALchrlu">lundi!$B$305</definedName>
    <definedName name="VALdifflu">lundi!$B$323</definedName>
    <definedName name="VANcashlu">lundi!$B$678</definedName>
    <definedName name="VANchqlu">lundi!$B$679</definedName>
    <definedName name="VANchrlu">lundi!$B$680</definedName>
    <definedName name="VANdifflu">lundi!$B$698</definedName>
    <definedName name="VBEcashlu">lundi!$B$778</definedName>
    <definedName name="VBEchqlu">lundi!$B$779</definedName>
    <definedName name="VBEchrlu">lundi!$B$780</definedName>
    <definedName name="VBEdifflu">lundi!$B$798</definedName>
    <definedName name="VICcashlu">lundi!$B$503</definedName>
    <definedName name="VICchqlu">lundi!$B$504</definedName>
    <definedName name="VICchrlu">lundi!$B$505</definedName>
    <definedName name="VICdifflu">lundi!$B$523</definedName>
    <definedName name="_xlnm.Print_Area" localSheetId="9">'copie vierge'!$A$1:$H$41</definedName>
    <definedName name="_xlnm.Print_Area" localSheetId="7">imprime!$A$1:$G$41</definedName>
  </definedNames>
  <calcPr calcId="171027"/>
</workbook>
</file>

<file path=xl/calcChain.xml><?xml version="1.0" encoding="utf-8"?>
<calcChain xmlns="http://schemas.openxmlformats.org/spreadsheetml/2006/main">
  <c r="F48" i="51" l="1"/>
  <c r="F47" i="51"/>
  <c r="F46" i="51"/>
  <c r="F45" i="51"/>
  <c r="F44" i="51"/>
  <c r="F43" i="51"/>
  <c r="B47" i="51" s="1"/>
  <c r="F42" i="51"/>
  <c r="F41" i="51"/>
  <c r="F37" i="51"/>
  <c r="F36" i="51"/>
  <c r="F35" i="51"/>
  <c r="F34" i="51"/>
  <c r="F33" i="51"/>
  <c r="F32" i="51"/>
  <c r="R29" i="51"/>
  <c r="Q29" i="51"/>
  <c r="P29" i="51"/>
  <c r="O29" i="51"/>
  <c r="N29" i="51"/>
  <c r="M29" i="51"/>
  <c r="L29" i="51"/>
  <c r="K29" i="51"/>
  <c r="J29" i="51"/>
  <c r="I29" i="51"/>
  <c r="F23" i="51"/>
  <c r="F22" i="51"/>
  <c r="F21" i="51"/>
  <c r="F20" i="51"/>
  <c r="F19" i="51"/>
  <c r="F18" i="51"/>
  <c r="F17" i="51"/>
  <c r="B22" i="51" s="1"/>
  <c r="F16" i="51"/>
  <c r="F12" i="51"/>
  <c r="F11" i="51"/>
  <c r="F10" i="51"/>
  <c r="F9" i="51"/>
  <c r="F8" i="51"/>
  <c r="F7" i="51"/>
  <c r="R4" i="51"/>
  <c r="Q4" i="51"/>
  <c r="P4" i="51"/>
  <c r="O4" i="51"/>
  <c r="N4" i="51"/>
  <c r="M4" i="51"/>
  <c r="L4" i="51"/>
  <c r="K4" i="51"/>
  <c r="J4" i="51"/>
  <c r="I4" i="51"/>
  <c r="F48" i="46"/>
  <c r="F47" i="46"/>
  <c r="F46" i="46"/>
  <c r="F45" i="46"/>
  <c r="F44" i="46"/>
  <c r="F43" i="46"/>
  <c r="F42" i="46"/>
  <c r="F41" i="46"/>
  <c r="F37" i="46"/>
  <c r="F36" i="46"/>
  <c r="F35" i="46"/>
  <c r="F34" i="46"/>
  <c r="F33" i="46"/>
  <c r="F32" i="46"/>
  <c r="R29" i="46"/>
  <c r="Q29" i="46"/>
  <c r="P29" i="46"/>
  <c r="O29" i="46"/>
  <c r="N29" i="46"/>
  <c r="M29" i="46"/>
  <c r="L29" i="46"/>
  <c r="K29" i="46"/>
  <c r="R30" i="46"/>
  <c r="J29" i="46"/>
  <c r="I29" i="46"/>
  <c r="S29" i="46" s="1"/>
  <c r="B48" i="46"/>
  <c r="X16" i="50"/>
  <c r="E751" i="50"/>
  <c r="F848" i="38"/>
  <c r="F847" i="38"/>
  <c r="F846" i="38"/>
  <c r="F845" i="38"/>
  <c r="F844" i="38"/>
  <c r="F843" i="38"/>
  <c r="F842" i="38"/>
  <c r="F841" i="38"/>
  <c r="F837" i="38"/>
  <c r="F836" i="38"/>
  <c r="F835" i="38"/>
  <c r="F834" i="38"/>
  <c r="F833" i="38"/>
  <c r="F832" i="38"/>
  <c r="R829" i="38"/>
  <c r="Q829" i="38"/>
  <c r="P829" i="38"/>
  <c r="O829" i="38"/>
  <c r="N829" i="38"/>
  <c r="M829" i="38"/>
  <c r="L829" i="38"/>
  <c r="K829" i="38"/>
  <c r="J829" i="38"/>
  <c r="I829" i="38"/>
  <c r="F823" i="38"/>
  <c r="F822" i="38"/>
  <c r="F821" i="38"/>
  <c r="F820" i="38"/>
  <c r="F819" i="38"/>
  <c r="F818" i="38"/>
  <c r="B822" i="38" s="1"/>
  <c r="F817" i="38"/>
  <c r="F816" i="38"/>
  <c r="F812" i="38"/>
  <c r="F811" i="38"/>
  <c r="F810" i="38"/>
  <c r="F809" i="38"/>
  <c r="F808" i="38"/>
  <c r="F807" i="38"/>
  <c r="R804" i="38"/>
  <c r="Q804" i="38"/>
  <c r="P804" i="38"/>
  <c r="O804" i="38"/>
  <c r="N804" i="38"/>
  <c r="M804" i="38"/>
  <c r="L804" i="38"/>
  <c r="K804" i="38"/>
  <c r="J804" i="38"/>
  <c r="I804" i="38"/>
  <c r="E801" i="38"/>
  <c r="F798" i="38"/>
  <c r="F797" i="38"/>
  <c r="F796" i="38"/>
  <c r="F795" i="38"/>
  <c r="F794" i="38"/>
  <c r="F793" i="38"/>
  <c r="F792" i="38"/>
  <c r="F791" i="38"/>
  <c r="F787" i="38"/>
  <c r="F786" i="38"/>
  <c r="F785" i="38"/>
  <c r="F784" i="38"/>
  <c r="F783" i="38"/>
  <c r="F782" i="38"/>
  <c r="R779" i="38"/>
  <c r="Q779" i="38"/>
  <c r="P779" i="38"/>
  <c r="O779" i="38"/>
  <c r="N779" i="38"/>
  <c r="M779" i="38"/>
  <c r="L779" i="38"/>
  <c r="K779" i="38"/>
  <c r="J779" i="38"/>
  <c r="S779" i="38"/>
  <c r="B798" i="38" s="1"/>
  <c r="I779" i="38"/>
  <c r="F773" i="38"/>
  <c r="F772" i="38"/>
  <c r="F771" i="38"/>
  <c r="F770" i="38"/>
  <c r="F769" i="38"/>
  <c r="F768" i="38"/>
  <c r="F767" i="38"/>
  <c r="F766" i="38"/>
  <c r="B772" i="38" s="1"/>
  <c r="F762" i="38"/>
  <c r="F761" i="38"/>
  <c r="F760" i="38"/>
  <c r="F759" i="38"/>
  <c r="F758" i="38"/>
  <c r="F757" i="38"/>
  <c r="R754" i="38"/>
  <c r="Q754" i="38"/>
  <c r="P754" i="38"/>
  <c r="O754" i="38"/>
  <c r="N754" i="38"/>
  <c r="M754" i="38"/>
  <c r="L754" i="38"/>
  <c r="K754" i="38"/>
  <c r="J754" i="38"/>
  <c r="I754" i="38"/>
  <c r="S754" i="38" s="1"/>
  <c r="B773" i="38" s="1"/>
  <c r="F748" i="38"/>
  <c r="F747" i="38"/>
  <c r="F746" i="38"/>
  <c r="F745" i="38"/>
  <c r="F744" i="38"/>
  <c r="F743" i="38"/>
  <c r="F742" i="38"/>
  <c r="F741" i="38"/>
  <c r="F737" i="38"/>
  <c r="F736" i="38"/>
  <c r="F735" i="38"/>
  <c r="F734" i="38"/>
  <c r="F733" i="38"/>
  <c r="F732" i="38"/>
  <c r="R729" i="38"/>
  <c r="Q729" i="38"/>
  <c r="P729" i="38"/>
  <c r="O729" i="38"/>
  <c r="N729" i="38"/>
  <c r="M729" i="38"/>
  <c r="L729" i="38"/>
  <c r="K729" i="38"/>
  <c r="J729" i="38"/>
  <c r="I729" i="38"/>
  <c r="S729" i="38" s="1"/>
  <c r="B748" i="38" s="1"/>
  <c r="F723" i="38"/>
  <c r="F722" i="38"/>
  <c r="F721" i="38"/>
  <c r="F720" i="38"/>
  <c r="F719" i="38"/>
  <c r="F718" i="38"/>
  <c r="F717" i="38"/>
  <c r="F716" i="38"/>
  <c r="F712" i="38"/>
  <c r="F711" i="38"/>
  <c r="F710" i="38"/>
  <c r="F709" i="38"/>
  <c r="F708" i="38"/>
  <c r="F707" i="38"/>
  <c r="R704" i="38"/>
  <c r="Q704" i="38"/>
  <c r="P704" i="38"/>
  <c r="O704" i="38"/>
  <c r="N704" i="38"/>
  <c r="M704" i="38"/>
  <c r="L704" i="38"/>
  <c r="K704" i="38"/>
  <c r="J704" i="38"/>
  <c r="I704" i="38"/>
  <c r="F698" i="38"/>
  <c r="F697" i="38"/>
  <c r="F696" i="38"/>
  <c r="F695" i="38"/>
  <c r="F694" i="38"/>
  <c r="F693" i="38"/>
  <c r="F692" i="38"/>
  <c r="F691" i="38"/>
  <c r="F687" i="38"/>
  <c r="F686" i="38"/>
  <c r="F685" i="38"/>
  <c r="F684" i="38"/>
  <c r="F683" i="38"/>
  <c r="F682" i="38"/>
  <c r="R679" i="38"/>
  <c r="Q679" i="38"/>
  <c r="P679" i="38"/>
  <c r="O679" i="38"/>
  <c r="N679" i="38"/>
  <c r="M679" i="38"/>
  <c r="L679" i="38"/>
  <c r="K679" i="38"/>
  <c r="J679" i="38"/>
  <c r="I679" i="38"/>
  <c r="S679" i="38" s="1"/>
  <c r="B698" i="38" s="1"/>
  <c r="F673" i="38"/>
  <c r="F672" i="38"/>
  <c r="F671" i="38"/>
  <c r="F670" i="38"/>
  <c r="F669" i="38"/>
  <c r="F668" i="38"/>
  <c r="F667" i="38"/>
  <c r="F666" i="38"/>
  <c r="B672" i="38" s="1"/>
  <c r="F662" i="38"/>
  <c r="F661" i="38"/>
  <c r="F660" i="38"/>
  <c r="F659" i="38"/>
  <c r="F658" i="38"/>
  <c r="F657" i="38"/>
  <c r="R654" i="38"/>
  <c r="Q654" i="38"/>
  <c r="P654" i="38"/>
  <c r="O654" i="38"/>
  <c r="N654" i="38"/>
  <c r="M654" i="38"/>
  <c r="L654" i="38"/>
  <c r="K654" i="38"/>
  <c r="S654" i="38"/>
  <c r="B673" i="38" s="1"/>
  <c r="J654" i="38"/>
  <c r="I654" i="38"/>
  <c r="F648" i="38"/>
  <c r="F647" i="38"/>
  <c r="F646" i="38"/>
  <c r="F645" i="38"/>
  <c r="F644" i="38"/>
  <c r="F643" i="38"/>
  <c r="F642" i="38"/>
  <c r="F641" i="38"/>
  <c r="F637" i="38"/>
  <c r="F636" i="38"/>
  <c r="F635" i="38"/>
  <c r="F634" i="38"/>
  <c r="F633" i="38"/>
  <c r="F632" i="38"/>
  <c r="R629" i="38"/>
  <c r="Q629" i="38"/>
  <c r="P629" i="38"/>
  <c r="O629" i="38"/>
  <c r="N629" i="38"/>
  <c r="M629" i="38"/>
  <c r="L629" i="38"/>
  <c r="K629" i="38"/>
  <c r="J629" i="38"/>
  <c r="I629" i="38"/>
  <c r="E626" i="38"/>
  <c r="F623" i="38"/>
  <c r="F622" i="38"/>
  <c r="F621" i="38"/>
  <c r="F620" i="38"/>
  <c r="F619" i="38"/>
  <c r="F618" i="38"/>
  <c r="F617" i="38"/>
  <c r="F616" i="38"/>
  <c r="F612" i="38"/>
  <c r="F611" i="38"/>
  <c r="F610" i="38"/>
  <c r="F609" i="38"/>
  <c r="F608" i="38"/>
  <c r="F607" i="38"/>
  <c r="R604" i="38"/>
  <c r="Q604" i="38"/>
  <c r="P604" i="38"/>
  <c r="O604" i="38"/>
  <c r="N604" i="38"/>
  <c r="M604" i="38"/>
  <c r="L604" i="38"/>
  <c r="K604" i="38"/>
  <c r="J604" i="38"/>
  <c r="I604" i="38"/>
  <c r="F598" i="38"/>
  <c r="F597" i="38"/>
  <c r="F596" i="38"/>
  <c r="F595" i="38"/>
  <c r="F594" i="38"/>
  <c r="F593" i="38"/>
  <c r="F592" i="38"/>
  <c r="F591" i="38"/>
  <c r="F587" i="38"/>
  <c r="F586" i="38"/>
  <c r="F585" i="38"/>
  <c r="F584" i="38"/>
  <c r="F583" i="38"/>
  <c r="F582" i="38"/>
  <c r="R579" i="38"/>
  <c r="Q579" i="38"/>
  <c r="P579" i="38"/>
  <c r="O579" i="38"/>
  <c r="N579" i="38"/>
  <c r="M579" i="38"/>
  <c r="L579" i="38"/>
  <c r="K579" i="38"/>
  <c r="J579" i="38"/>
  <c r="I579" i="38"/>
  <c r="F573" i="38"/>
  <c r="F572" i="38"/>
  <c r="F571" i="38"/>
  <c r="F570" i="38"/>
  <c r="F569" i="38"/>
  <c r="F568" i="38"/>
  <c r="F567" i="38"/>
  <c r="F566" i="38"/>
  <c r="F562" i="38"/>
  <c r="F561" i="38"/>
  <c r="F560" i="38"/>
  <c r="F559" i="38"/>
  <c r="F558" i="38"/>
  <c r="F557" i="38"/>
  <c r="R554" i="38"/>
  <c r="Q554" i="38"/>
  <c r="P554" i="38"/>
  <c r="O554" i="38"/>
  <c r="N554" i="38"/>
  <c r="M554" i="38"/>
  <c r="L554" i="38"/>
  <c r="K554" i="38"/>
  <c r="R555" i="38"/>
  <c r="J554" i="38"/>
  <c r="I554" i="38"/>
  <c r="F548" i="38"/>
  <c r="F547" i="38"/>
  <c r="F546" i="38"/>
  <c r="F545" i="38"/>
  <c r="F544" i="38"/>
  <c r="F543" i="38"/>
  <c r="F542" i="38"/>
  <c r="F541" i="38"/>
  <c r="F537" i="38"/>
  <c r="F536" i="38"/>
  <c r="F535" i="38"/>
  <c r="F534" i="38"/>
  <c r="F533" i="38"/>
  <c r="F532" i="38"/>
  <c r="R529" i="38"/>
  <c r="Q529" i="38"/>
  <c r="P529" i="38"/>
  <c r="O529" i="38"/>
  <c r="N529" i="38"/>
  <c r="M529" i="38"/>
  <c r="L529" i="38"/>
  <c r="K529" i="38"/>
  <c r="J529" i="38"/>
  <c r="I529" i="38"/>
  <c r="F523" i="38"/>
  <c r="F522" i="38"/>
  <c r="F521" i="38"/>
  <c r="F520" i="38"/>
  <c r="F519" i="38"/>
  <c r="F518" i="38"/>
  <c r="F517" i="38"/>
  <c r="F516" i="38"/>
  <c r="B522" i="38"/>
  <c r="F512" i="38"/>
  <c r="F511" i="38"/>
  <c r="F510" i="38"/>
  <c r="F509" i="38"/>
  <c r="F508" i="38"/>
  <c r="F507" i="38"/>
  <c r="R504" i="38"/>
  <c r="Q504" i="38"/>
  <c r="P504" i="38"/>
  <c r="O504" i="38"/>
  <c r="N504" i="38"/>
  <c r="M504" i="38"/>
  <c r="L504" i="38"/>
  <c r="K504" i="38"/>
  <c r="J504" i="38"/>
  <c r="I504" i="38"/>
  <c r="F498" i="38"/>
  <c r="F497" i="38"/>
  <c r="F496" i="38"/>
  <c r="F495" i="38"/>
  <c r="F494" i="38"/>
  <c r="F493" i="38"/>
  <c r="F492" i="38"/>
  <c r="F491" i="38"/>
  <c r="F487" i="38"/>
  <c r="F486" i="38"/>
  <c r="F485" i="38"/>
  <c r="F484" i="38"/>
  <c r="F483" i="38"/>
  <c r="F482" i="38"/>
  <c r="R479" i="38"/>
  <c r="Q479" i="38"/>
  <c r="P479" i="38"/>
  <c r="O479" i="38"/>
  <c r="N479" i="38"/>
  <c r="M479" i="38"/>
  <c r="L479" i="38"/>
  <c r="K479" i="38"/>
  <c r="J479" i="38"/>
  <c r="S479" i="38" s="1"/>
  <c r="B498" i="38" s="1"/>
  <c r="I479" i="38"/>
  <c r="F473" i="38"/>
  <c r="F472" i="38"/>
  <c r="F471" i="38"/>
  <c r="F470" i="38"/>
  <c r="F469" i="38"/>
  <c r="F468" i="38"/>
  <c r="F467" i="38"/>
  <c r="F466" i="38"/>
  <c r="F462" i="38"/>
  <c r="F461" i="38"/>
  <c r="F460" i="38"/>
  <c r="F459" i="38"/>
  <c r="F458" i="38"/>
  <c r="F457" i="38"/>
  <c r="R454" i="38"/>
  <c r="Q454" i="38"/>
  <c r="P454" i="38"/>
  <c r="O454" i="38"/>
  <c r="N454" i="38"/>
  <c r="M454" i="38"/>
  <c r="L454" i="38"/>
  <c r="K454" i="38"/>
  <c r="J454" i="38"/>
  <c r="I454" i="38"/>
  <c r="S454" i="38" s="1"/>
  <c r="B473" i="38" s="1"/>
  <c r="F448" i="38"/>
  <c r="F447" i="38"/>
  <c r="F446" i="38"/>
  <c r="F445" i="38"/>
  <c r="F444" i="38"/>
  <c r="F443" i="38"/>
  <c r="F442" i="38"/>
  <c r="F441" i="38"/>
  <c r="F437" i="38"/>
  <c r="F436" i="38"/>
  <c r="F435" i="38"/>
  <c r="F434" i="38"/>
  <c r="F433" i="38"/>
  <c r="F432" i="38"/>
  <c r="R429" i="38"/>
  <c r="Q429" i="38"/>
  <c r="P429" i="38"/>
  <c r="O429" i="38"/>
  <c r="N429" i="38"/>
  <c r="M429" i="38"/>
  <c r="L429" i="38"/>
  <c r="K429" i="38"/>
  <c r="S429" i="38"/>
  <c r="B448" i="38" s="1"/>
  <c r="J429" i="38"/>
  <c r="I429" i="38"/>
  <c r="E426" i="38"/>
  <c r="F423" i="38"/>
  <c r="F422" i="38"/>
  <c r="F421" i="38"/>
  <c r="F420" i="38"/>
  <c r="F419" i="38"/>
  <c r="F418" i="38"/>
  <c r="F417" i="38"/>
  <c r="F416" i="38"/>
  <c r="B422" i="38" s="1"/>
  <c r="F412" i="38"/>
  <c r="F411" i="38"/>
  <c r="F410" i="38"/>
  <c r="F409" i="38"/>
  <c r="F408" i="38"/>
  <c r="F407" i="38"/>
  <c r="R404" i="38"/>
  <c r="Q404" i="38"/>
  <c r="P404" i="38"/>
  <c r="O404" i="38"/>
  <c r="N404" i="38"/>
  <c r="M404" i="38"/>
  <c r="L404" i="38"/>
  <c r="K404" i="38"/>
  <c r="J404" i="38"/>
  <c r="I404" i="38"/>
  <c r="F398" i="38"/>
  <c r="F397" i="38"/>
  <c r="F396" i="38"/>
  <c r="F395" i="38"/>
  <c r="F394" i="38"/>
  <c r="F393" i="38"/>
  <c r="B397" i="38" s="1"/>
  <c r="F392" i="38"/>
  <c r="F391" i="38"/>
  <c r="F387" i="38"/>
  <c r="F386" i="38"/>
  <c r="F385" i="38"/>
  <c r="F384" i="38"/>
  <c r="F383" i="38"/>
  <c r="F382" i="38"/>
  <c r="R379" i="38"/>
  <c r="Q379" i="38"/>
  <c r="P379" i="38"/>
  <c r="O379" i="38"/>
  <c r="N379" i="38"/>
  <c r="M379" i="38"/>
  <c r="L379" i="38"/>
  <c r="S379" i="38" s="1"/>
  <c r="B398" i="38" s="1"/>
  <c r="K379" i="38"/>
  <c r="J379" i="38"/>
  <c r="I379" i="38"/>
  <c r="F373" i="38"/>
  <c r="F372" i="38"/>
  <c r="F371" i="38"/>
  <c r="F370" i="38"/>
  <c r="F369" i="38"/>
  <c r="F368" i="38"/>
  <c r="B372" i="38"/>
  <c r="F367" i="38"/>
  <c r="F366" i="38"/>
  <c r="F362" i="38"/>
  <c r="F361" i="38"/>
  <c r="F360" i="38"/>
  <c r="F359" i="38"/>
  <c r="F358" i="38"/>
  <c r="F357" i="38"/>
  <c r="R354" i="38"/>
  <c r="Q354" i="38"/>
  <c r="P354" i="38"/>
  <c r="O354" i="38"/>
  <c r="N354" i="38"/>
  <c r="M354" i="38"/>
  <c r="L354" i="38"/>
  <c r="K354" i="38"/>
  <c r="J354" i="38"/>
  <c r="I354" i="38"/>
  <c r="S354" i="38" s="1"/>
  <c r="B373" i="38" s="1"/>
  <c r="F348" i="38"/>
  <c r="F347" i="38"/>
  <c r="F346" i="38"/>
  <c r="F345" i="38"/>
  <c r="F344" i="38"/>
  <c r="F343" i="38"/>
  <c r="F342" i="38"/>
  <c r="F341" i="38"/>
  <c r="F337" i="38"/>
  <c r="F336" i="38"/>
  <c r="F335" i="38"/>
  <c r="F334" i="38"/>
  <c r="F333" i="38"/>
  <c r="F332" i="38"/>
  <c r="R329" i="38"/>
  <c r="Q329" i="38"/>
  <c r="P329" i="38"/>
  <c r="O329" i="38"/>
  <c r="N329" i="38"/>
  <c r="M329" i="38"/>
  <c r="L329" i="38"/>
  <c r="K329" i="38"/>
  <c r="J329" i="38"/>
  <c r="I329" i="38"/>
  <c r="F323" i="38"/>
  <c r="F322" i="38"/>
  <c r="F321" i="38"/>
  <c r="F320" i="38"/>
  <c r="F319" i="38"/>
  <c r="F318" i="38"/>
  <c r="F317" i="38"/>
  <c r="F316" i="38"/>
  <c r="F312" i="38"/>
  <c r="F311" i="38"/>
  <c r="F310" i="38"/>
  <c r="F309" i="38"/>
  <c r="F308" i="38"/>
  <c r="F307" i="38"/>
  <c r="R304" i="38"/>
  <c r="Q304" i="38"/>
  <c r="P304" i="38"/>
  <c r="O304" i="38"/>
  <c r="N304" i="38"/>
  <c r="M304" i="38"/>
  <c r="L304" i="38"/>
  <c r="K304" i="38"/>
  <c r="J304" i="38"/>
  <c r="I304" i="38"/>
  <c r="F298" i="38"/>
  <c r="F297" i="38"/>
  <c r="F296" i="38"/>
  <c r="F295" i="38"/>
  <c r="F294" i="38"/>
  <c r="F293" i="38"/>
  <c r="F292" i="38"/>
  <c r="F291" i="38"/>
  <c r="F287" i="38"/>
  <c r="F286" i="38"/>
  <c r="F285" i="38"/>
  <c r="F284" i="38"/>
  <c r="F283" i="38"/>
  <c r="F282" i="38"/>
  <c r="R279" i="38"/>
  <c r="Q279" i="38"/>
  <c r="P279" i="38"/>
  <c r="O279" i="38"/>
  <c r="N279" i="38"/>
  <c r="M279" i="38"/>
  <c r="L279" i="38"/>
  <c r="K279" i="38"/>
  <c r="J279" i="38"/>
  <c r="I279" i="38"/>
  <c r="F273" i="38"/>
  <c r="F272" i="38"/>
  <c r="F271" i="38"/>
  <c r="F270" i="38"/>
  <c r="F269" i="38"/>
  <c r="F268" i="38"/>
  <c r="F267" i="38"/>
  <c r="F266" i="38"/>
  <c r="F262" i="38"/>
  <c r="F261" i="38"/>
  <c r="F260" i="38"/>
  <c r="F259" i="38"/>
  <c r="F258" i="38"/>
  <c r="F257" i="38"/>
  <c r="R254" i="38"/>
  <c r="Q254" i="38"/>
  <c r="P254" i="38"/>
  <c r="O254" i="38"/>
  <c r="N254" i="38"/>
  <c r="M254" i="38"/>
  <c r="L254" i="38"/>
  <c r="K254" i="38"/>
  <c r="J254" i="38"/>
  <c r="I254" i="38"/>
  <c r="F248" i="38"/>
  <c r="F247" i="38"/>
  <c r="F246" i="38"/>
  <c r="F245" i="38"/>
  <c r="F244" i="38"/>
  <c r="F243" i="38"/>
  <c r="F242" i="38"/>
  <c r="B247" i="38" s="1"/>
  <c r="F241" i="38"/>
  <c r="F237" i="38"/>
  <c r="F236" i="38"/>
  <c r="F235" i="38"/>
  <c r="F234" i="38"/>
  <c r="F233" i="38"/>
  <c r="F232" i="38"/>
  <c r="R229" i="38"/>
  <c r="Q229" i="38"/>
  <c r="P229" i="38"/>
  <c r="O229" i="38"/>
  <c r="N229" i="38"/>
  <c r="M229" i="38"/>
  <c r="L229" i="38"/>
  <c r="K229" i="38"/>
  <c r="J229" i="38"/>
  <c r="I229" i="38"/>
  <c r="F223" i="38"/>
  <c r="F222" i="38"/>
  <c r="F221" i="38"/>
  <c r="F220" i="38"/>
  <c r="F219" i="38"/>
  <c r="F218" i="38"/>
  <c r="B222" i="38" s="1"/>
  <c r="F217" i="38"/>
  <c r="F216" i="38"/>
  <c r="F212" i="38"/>
  <c r="F211" i="38"/>
  <c r="F210" i="38"/>
  <c r="F209" i="38"/>
  <c r="F208" i="38"/>
  <c r="F207" i="38"/>
  <c r="R204" i="38"/>
  <c r="Q204" i="38"/>
  <c r="P204" i="38"/>
  <c r="O204" i="38"/>
  <c r="N204" i="38"/>
  <c r="M204" i="38"/>
  <c r="L204" i="38"/>
  <c r="K204" i="38"/>
  <c r="J204" i="38"/>
  <c r="I204" i="38"/>
  <c r="E201" i="38"/>
  <c r="F198" i="38"/>
  <c r="F197" i="38"/>
  <c r="F196" i="38"/>
  <c r="F195" i="38"/>
  <c r="F194" i="38"/>
  <c r="F193" i="38"/>
  <c r="F192" i="38"/>
  <c r="F191" i="38"/>
  <c r="F187" i="38"/>
  <c r="F186" i="38"/>
  <c r="F185" i="38"/>
  <c r="F184" i="38"/>
  <c r="F183" i="38"/>
  <c r="F182" i="38"/>
  <c r="R179" i="38"/>
  <c r="Q179" i="38"/>
  <c r="P179" i="38"/>
  <c r="O179" i="38"/>
  <c r="N179" i="38"/>
  <c r="M179" i="38"/>
  <c r="L179" i="38"/>
  <c r="K179" i="38"/>
  <c r="J179" i="38"/>
  <c r="S179" i="38"/>
  <c r="B198" i="38" s="1"/>
  <c r="I179" i="38"/>
  <c r="F173" i="38"/>
  <c r="F172" i="38"/>
  <c r="F171" i="38"/>
  <c r="F170" i="38"/>
  <c r="F169" i="38"/>
  <c r="F168" i="38"/>
  <c r="F167" i="38"/>
  <c r="F166" i="38"/>
  <c r="F162" i="38"/>
  <c r="F161" i="38"/>
  <c r="F160" i="38"/>
  <c r="F159" i="38"/>
  <c r="F158" i="38"/>
  <c r="F157" i="38"/>
  <c r="R154" i="38"/>
  <c r="Q154" i="38"/>
  <c r="P154" i="38"/>
  <c r="O154" i="38"/>
  <c r="N154" i="38"/>
  <c r="M154" i="38"/>
  <c r="L154" i="38"/>
  <c r="K154" i="38"/>
  <c r="R155" i="38" s="1"/>
  <c r="J154" i="38"/>
  <c r="I154" i="38"/>
  <c r="F148" i="38"/>
  <c r="F147" i="38"/>
  <c r="F146" i="38"/>
  <c r="F145" i="38"/>
  <c r="F144" i="38"/>
  <c r="F143" i="38"/>
  <c r="F142" i="38"/>
  <c r="F141" i="38"/>
  <c r="F137" i="38"/>
  <c r="F136" i="38"/>
  <c r="F135" i="38"/>
  <c r="F134" i="38"/>
  <c r="F133" i="38"/>
  <c r="F132" i="38"/>
  <c r="R129" i="38"/>
  <c r="Q129" i="38"/>
  <c r="P129" i="38"/>
  <c r="O129" i="38"/>
  <c r="N129" i="38"/>
  <c r="M129" i="38"/>
  <c r="L129" i="38"/>
  <c r="R130" i="38" s="1"/>
  <c r="K129" i="38"/>
  <c r="J129" i="38"/>
  <c r="I129" i="38"/>
  <c r="E126" i="38"/>
  <c r="F123" i="38"/>
  <c r="F122" i="38"/>
  <c r="F121" i="38"/>
  <c r="F120" i="38"/>
  <c r="F119" i="38"/>
  <c r="F118" i="38"/>
  <c r="F117" i="38"/>
  <c r="F116" i="38"/>
  <c r="F112" i="38"/>
  <c r="F111" i="38"/>
  <c r="F110" i="38"/>
  <c r="F109" i="38"/>
  <c r="F108" i="38"/>
  <c r="F107" i="38"/>
  <c r="R104" i="38"/>
  <c r="Q104" i="38"/>
  <c r="P104" i="38"/>
  <c r="O104" i="38"/>
  <c r="N104" i="38"/>
  <c r="M104" i="38"/>
  <c r="L104" i="38"/>
  <c r="K104" i="38"/>
  <c r="J104" i="38"/>
  <c r="I104" i="38"/>
  <c r="S104" i="38" s="1"/>
  <c r="B123" i="38" s="1"/>
  <c r="F98" i="38"/>
  <c r="F97" i="38"/>
  <c r="F96" i="38"/>
  <c r="F95" i="38"/>
  <c r="F94" i="38"/>
  <c r="F93" i="38"/>
  <c r="F92" i="38"/>
  <c r="F91" i="38"/>
  <c r="F87" i="38"/>
  <c r="F86" i="38"/>
  <c r="F85" i="38"/>
  <c r="F84" i="38"/>
  <c r="F83" i="38"/>
  <c r="F82" i="38"/>
  <c r="R79" i="38"/>
  <c r="Q79" i="38"/>
  <c r="P79" i="38"/>
  <c r="O79" i="38"/>
  <c r="N79" i="38"/>
  <c r="M79" i="38"/>
  <c r="L79" i="38"/>
  <c r="S79" i="38" s="1"/>
  <c r="K79" i="38"/>
  <c r="J79" i="38"/>
  <c r="B98" i="38"/>
  <c r="I79" i="38"/>
  <c r="F73" i="38"/>
  <c r="F72" i="38"/>
  <c r="F71" i="38"/>
  <c r="F70" i="38"/>
  <c r="F69" i="38"/>
  <c r="F68" i="38"/>
  <c r="B72" i="38"/>
  <c r="F67" i="38"/>
  <c r="F66" i="38"/>
  <c r="F62" i="38"/>
  <c r="F61" i="38"/>
  <c r="F60" i="38"/>
  <c r="F59" i="38"/>
  <c r="F58" i="38"/>
  <c r="F57" i="38"/>
  <c r="R54" i="38"/>
  <c r="Q54" i="38"/>
  <c r="P54" i="38"/>
  <c r="O54" i="38"/>
  <c r="N54" i="38"/>
  <c r="M54" i="38"/>
  <c r="L54" i="38"/>
  <c r="K54" i="38"/>
  <c r="J54" i="38"/>
  <c r="I54" i="38"/>
  <c r="F48" i="38"/>
  <c r="F47" i="38"/>
  <c r="F46" i="38"/>
  <c r="F45" i="38"/>
  <c r="F44" i="38"/>
  <c r="F43" i="38"/>
  <c r="F42" i="38"/>
  <c r="F41" i="38"/>
  <c r="F37" i="38"/>
  <c r="F36" i="38"/>
  <c r="F35" i="38"/>
  <c r="F34" i="38"/>
  <c r="F33" i="38"/>
  <c r="F32" i="38"/>
  <c r="R29" i="38"/>
  <c r="Q29" i="38"/>
  <c r="P29" i="38"/>
  <c r="O29" i="38"/>
  <c r="N29" i="38"/>
  <c r="M29" i="38"/>
  <c r="L29" i="38"/>
  <c r="K29" i="38"/>
  <c r="J29" i="38"/>
  <c r="I29" i="38"/>
  <c r="E26" i="38"/>
  <c r="F848" i="50"/>
  <c r="F847" i="50"/>
  <c r="F846" i="50"/>
  <c r="F845" i="50"/>
  <c r="F844" i="50"/>
  <c r="F843" i="50"/>
  <c r="F842" i="50"/>
  <c r="F841" i="50"/>
  <c r="F837" i="50"/>
  <c r="F836" i="50"/>
  <c r="F835" i="50"/>
  <c r="F834" i="50"/>
  <c r="F833" i="50"/>
  <c r="F832" i="50"/>
  <c r="R829" i="50"/>
  <c r="Q829" i="50"/>
  <c r="P829" i="50"/>
  <c r="O829" i="50"/>
  <c r="N829" i="50"/>
  <c r="M829" i="50"/>
  <c r="L829" i="50"/>
  <c r="K829" i="50"/>
  <c r="J829" i="50"/>
  <c r="I829" i="50"/>
  <c r="F823" i="50"/>
  <c r="F822" i="50"/>
  <c r="F821" i="50"/>
  <c r="F820" i="50"/>
  <c r="F819" i="50"/>
  <c r="F818" i="50"/>
  <c r="F817" i="50"/>
  <c r="F816" i="50"/>
  <c r="B822" i="50" s="1"/>
  <c r="F812" i="50"/>
  <c r="F811" i="50"/>
  <c r="F810" i="50"/>
  <c r="F809" i="50"/>
  <c r="F808" i="50"/>
  <c r="F807" i="50"/>
  <c r="R804" i="50"/>
  <c r="Q804" i="50"/>
  <c r="P804" i="50"/>
  <c r="O804" i="50"/>
  <c r="N804" i="50"/>
  <c r="M804" i="50"/>
  <c r="L804" i="50"/>
  <c r="K804" i="50"/>
  <c r="J804" i="50"/>
  <c r="I804" i="50"/>
  <c r="F798" i="50"/>
  <c r="F797" i="50"/>
  <c r="F796" i="50"/>
  <c r="F795" i="50"/>
  <c r="F794" i="50"/>
  <c r="F793" i="50"/>
  <c r="F792" i="50"/>
  <c r="F791" i="50"/>
  <c r="F787" i="50"/>
  <c r="F786" i="50"/>
  <c r="F785" i="50"/>
  <c r="F784" i="50"/>
  <c r="F783" i="50"/>
  <c r="F782" i="50"/>
  <c r="R779" i="50"/>
  <c r="Q779" i="50"/>
  <c r="P779" i="50"/>
  <c r="O779" i="50"/>
  <c r="N779" i="50"/>
  <c r="M779" i="50"/>
  <c r="L779" i="50"/>
  <c r="K779" i="50"/>
  <c r="J779" i="50"/>
  <c r="I779" i="50"/>
  <c r="F773" i="50"/>
  <c r="F772" i="50"/>
  <c r="F771" i="50"/>
  <c r="F770" i="50"/>
  <c r="F769" i="50"/>
  <c r="F768" i="50"/>
  <c r="F767" i="50"/>
  <c r="F766" i="50"/>
  <c r="B772" i="50" s="1"/>
  <c r="F762" i="50"/>
  <c r="F761" i="50"/>
  <c r="F760" i="50"/>
  <c r="F759" i="50"/>
  <c r="F758" i="50"/>
  <c r="F757" i="50"/>
  <c r="R754" i="50"/>
  <c r="Q754" i="50"/>
  <c r="P754" i="50"/>
  <c r="O754" i="50"/>
  <c r="N754" i="50"/>
  <c r="M754" i="50"/>
  <c r="L754" i="50"/>
  <c r="K754" i="50"/>
  <c r="J754" i="50"/>
  <c r="I754" i="50"/>
  <c r="S754" i="50" s="1"/>
  <c r="B773" i="50" s="1"/>
  <c r="F748" i="50"/>
  <c r="F747" i="50"/>
  <c r="F746" i="50"/>
  <c r="F745" i="50"/>
  <c r="F744" i="50"/>
  <c r="F743" i="50"/>
  <c r="F742" i="50"/>
  <c r="F741" i="50"/>
  <c r="F737" i="50"/>
  <c r="F736" i="50"/>
  <c r="F735" i="50"/>
  <c r="F734" i="50"/>
  <c r="F733" i="50"/>
  <c r="F732" i="50"/>
  <c r="R729" i="50"/>
  <c r="Q729" i="50"/>
  <c r="P729" i="50"/>
  <c r="O729" i="50"/>
  <c r="N729" i="50"/>
  <c r="M729" i="50"/>
  <c r="L729" i="50"/>
  <c r="K729" i="50"/>
  <c r="J729" i="50"/>
  <c r="I729" i="50"/>
  <c r="F723" i="50"/>
  <c r="F722" i="50"/>
  <c r="F721" i="50"/>
  <c r="F720" i="50"/>
  <c r="F719" i="50"/>
  <c r="F718" i="50"/>
  <c r="B722" i="50" s="1"/>
  <c r="F717" i="50"/>
  <c r="F716" i="50"/>
  <c r="F712" i="50"/>
  <c r="F711" i="50"/>
  <c r="F710" i="50"/>
  <c r="F709" i="50"/>
  <c r="F708" i="50"/>
  <c r="F707" i="50"/>
  <c r="R704" i="50"/>
  <c r="Q704" i="50"/>
  <c r="P704" i="50"/>
  <c r="O704" i="50"/>
  <c r="N704" i="50"/>
  <c r="M704" i="50"/>
  <c r="L704" i="50"/>
  <c r="K704" i="50"/>
  <c r="J704" i="50"/>
  <c r="I704" i="50"/>
  <c r="F698" i="50"/>
  <c r="F697" i="50"/>
  <c r="F696" i="50"/>
  <c r="F695" i="50"/>
  <c r="F694" i="50"/>
  <c r="F693" i="50"/>
  <c r="F692" i="50"/>
  <c r="F691" i="50"/>
  <c r="F687" i="50"/>
  <c r="F686" i="50"/>
  <c r="F685" i="50"/>
  <c r="F684" i="50"/>
  <c r="F683" i="50"/>
  <c r="F682" i="50"/>
  <c r="R679" i="50"/>
  <c r="Q679" i="50"/>
  <c r="P679" i="50"/>
  <c r="O679" i="50"/>
  <c r="N679" i="50"/>
  <c r="M679" i="50"/>
  <c r="L679" i="50"/>
  <c r="K679" i="50"/>
  <c r="J679" i="50"/>
  <c r="I679" i="50"/>
  <c r="F673" i="50"/>
  <c r="F672" i="50"/>
  <c r="F671" i="50"/>
  <c r="F670" i="50"/>
  <c r="F669" i="50"/>
  <c r="F668" i="50"/>
  <c r="B672" i="50" s="1"/>
  <c r="F667" i="50"/>
  <c r="F666" i="50"/>
  <c r="F662" i="50"/>
  <c r="F661" i="50"/>
  <c r="F660" i="50"/>
  <c r="F659" i="50"/>
  <c r="F658" i="50"/>
  <c r="F657" i="50"/>
  <c r="R654" i="50"/>
  <c r="Q654" i="50"/>
  <c r="P654" i="50"/>
  <c r="O654" i="50"/>
  <c r="N654" i="50"/>
  <c r="M654" i="50"/>
  <c r="L654" i="50"/>
  <c r="K654" i="50"/>
  <c r="J654" i="50"/>
  <c r="I654" i="50"/>
  <c r="F648" i="50"/>
  <c r="F647" i="50"/>
  <c r="F646" i="50"/>
  <c r="F645" i="50"/>
  <c r="F644" i="50"/>
  <c r="F643" i="50"/>
  <c r="F642" i="50"/>
  <c r="F641" i="50"/>
  <c r="B647" i="50" s="1"/>
  <c r="F637" i="50"/>
  <c r="F636" i="50"/>
  <c r="F635" i="50"/>
  <c r="F634" i="50"/>
  <c r="F633" i="50"/>
  <c r="F632" i="50"/>
  <c r="R629" i="50"/>
  <c r="Q629" i="50"/>
  <c r="P629" i="50"/>
  <c r="O629" i="50"/>
  <c r="N629" i="50"/>
  <c r="M629" i="50"/>
  <c r="L629" i="50"/>
  <c r="K629" i="50"/>
  <c r="J629" i="50"/>
  <c r="I629" i="50"/>
  <c r="R630" i="50" s="1"/>
  <c r="F623" i="50"/>
  <c r="F622" i="50"/>
  <c r="F621" i="50"/>
  <c r="F620" i="50"/>
  <c r="F619" i="50"/>
  <c r="F618" i="50"/>
  <c r="F617" i="50"/>
  <c r="F616" i="50"/>
  <c r="B622" i="50" s="1"/>
  <c r="F612" i="50"/>
  <c r="F611" i="50"/>
  <c r="F610" i="50"/>
  <c r="F609" i="50"/>
  <c r="F608" i="50"/>
  <c r="F607" i="50"/>
  <c r="R604" i="50"/>
  <c r="Q604" i="50"/>
  <c r="P604" i="50"/>
  <c r="O604" i="50"/>
  <c r="N604" i="50"/>
  <c r="M604" i="50"/>
  <c r="L604" i="50"/>
  <c r="K604" i="50"/>
  <c r="J604" i="50"/>
  <c r="I604" i="50"/>
  <c r="S604" i="50" s="1"/>
  <c r="B623" i="50" s="1"/>
  <c r="F598" i="50"/>
  <c r="F597" i="50"/>
  <c r="F596" i="50"/>
  <c r="F595" i="50"/>
  <c r="F594" i="50"/>
  <c r="F593" i="50"/>
  <c r="F592" i="50"/>
  <c r="F591" i="50"/>
  <c r="B597" i="50" s="1"/>
  <c r="F587" i="50"/>
  <c r="F586" i="50"/>
  <c r="F585" i="50"/>
  <c r="F584" i="50"/>
  <c r="F583" i="50"/>
  <c r="F582" i="50"/>
  <c r="R579" i="50"/>
  <c r="Q579" i="50"/>
  <c r="P579" i="50"/>
  <c r="O579" i="50"/>
  <c r="N579" i="50"/>
  <c r="M579" i="50"/>
  <c r="L579" i="50"/>
  <c r="K579" i="50"/>
  <c r="J579" i="50"/>
  <c r="I579" i="50"/>
  <c r="S579" i="50" s="1"/>
  <c r="B598" i="50" s="1"/>
  <c r="F573" i="50"/>
  <c r="F572" i="50"/>
  <c r="F571" i="50"/>
  <c r="F570" i="50"/>
  <c r="F569" i="50"/>
  <c r="F568" i="50"/>
  <c r="F567" i="50"/>
  <c r="F566" i="50"/>
  <c r="B572" i="50" s="1"/>
  <c r="F562" i="50"/>
  <c r="F561" i="50"/>
  <c r="F560" i="50"/>
  <c r="F559" i="50"/>
  <c r="F558" i="50"/>
  <c r="F557" i="50"/>
  <c r="R554" i="50"/>
  <c r="Q554" i="50"/>
  <c r="P554" i="50"/>
  <c r="O554" i="50"/>
  <c r="N554" i="50"/>
  <c r="M554" i="50"/>
  <c r="S554" i="50" s="1"/>
  <c r="B573" i="50" s="1"/>
  <c r="L554" i="50"/>
  <c r="K554" i="50"/>
  <c r="J554" i="50"/>
  <c r="I554" i="50"/>
  <c r="F548" i="50"/>
  <c r="F547" i="50"/>
  <c r="F546" i="50"/>
  <c r="F545" i="50"/>
  <c r="F544" i="50"/>
  <c r="F543" i="50"/>
  <c r="F542" i="50"/>
  <c r="F541" i="50"/>
  <c r="F537" i="50"/>
  <c r="F536" i="50"/>
  <c r="F535" i="50"/>
  <c r="F534" i="50"/>
  <c r="F533" i="50"/>
  <c r="F532" i="50"/>
  <c r="R529" i="50"/>
  <c r="Q529" i="50"/>
  <c r="P529" i="50"/>
  <c r="O529" i="50"/>
  <c r="N529" i="50"/>
  <c r="M529" i="50"/>
  <c r="L529" i="50"/>
  <c r="K529" i="50"/>
  <c r="J529" i="50"/>
  <c r="I529" i="50"/>
  <c r="F523" i="50"/>
  <c r="F522" i="50"/>
  <c r="F521" i="50"/>
  <c r="F520" i="50"/>
  <c r="F519" i="50"/>
  <c r="F518" i="50"/>
  <c r="F517" i="50"/>
  <c r="B522" i="50" s="1"/>
  <c r="F516" i="50"/>
  <c r="F512" i="50"/>
  <c r="F511" i="50"/>
  <c r="F510" i="50"/>
  <c r="F509" i="50"/>
  <c r="F508" i="50"/>
  <c r="F507" i="50"/>
  <c r="R504" i="50"/>
  <c r="Q504" i="50"/>
  <c r="P504" i="50"/>
  <c r="O504" i="50"/>
  <c r="N504" i="50"/>
  <c r="M504" i="50"/>
  <c r="L504" i="50"/>
  <c r="K504" i="50"/>
  <c r="J504" i="50"/>
  <c r="I504" i="50"/>
  <c r="F498" i="50"/>
  <c r="F497" i="50"/>
  <c r="F496" i="50"/>
  <c r="F495" i="50"/>
  <c r="F494" i="50"/>
  <c r="F493" i="50"/>
  <c r="F492" i="50"/>
  <c r="F491" i="50"/>
  <c r="F487" i="50"/>
  <c r="F486" i="50"/>
  <c r="F485" i="50"/>
  <c r="F484" i="50"/>
  <c r="F483" i="50"/>
  <c r="F482" i="50"/>
  <c r="R479" i="50"/>
  <c r="Q479" i="50"/>
  <c r="P479" i="50"/>
  <c r="O479" i="50"/>
  <c r="N479" i="50"/>
  <c r="M479" i="50"/>
  <c r="L479" i="50"/>
  <c r="K479" i="50"/>
  <c r="J479" i="50"/>
  <c r="I479" i="50"/>
  <c r="F473" i="50"/>
  <c r="F472" i="50"/>
  <c r="F471" i="50"/>
  <c r="F470" i="50"/>
  <c r="F469" i="50"/>
  <c r="F468" i="50"/>
  <c r="F467" i="50"/>
  <c r="B472" i="50" s="1"/>
  <c r="F466" i="50"/>
  <c r="F462" i="50"/>
  <c r="F461" i="50"/>
  <c r="F460" i="50"/>
  <c r="F459" i="50"/>
  <c r="F458" i="50"/>
  <c r="F457" i="50"/>
  <c r="R454" i="50"/>
  <c r="Q454" i="50"/>
  <c r="P454" i="50"/>
  <c r="O454" i="50"/>
  <c r="N454" i="50"/>
  <c r="M454" i="50"/>
  <c r="L454" i="50"/>
  <c r="K454" i="50"/>
  <c r="S454" i="50"/>
  <c r="B473" i="50" s="1"/>
  <c r="J454" i="50"/>
  <c r="I454" i="50"/>
  <c r="F448" i="50"/>
  <c r="F447" i="50"/>
  <c r="F446" i="50"/>
  <c r="F445" i="50"/>
  <c r="F444" i="50"/>
  <c r="F443" i="50"/>
  <c r="F442" i="50"/>
  <c r="F441" i="50"/>
  <c r="F437" i="50"/>
  <c r="F436" i="50"/>
  <c r="F435" i="50"/>
  <c r="F434" i="50"/>
  <c r="F433" i="50"/>
  <c r="F432" i="50"/>
  <c r="R429" i="50"/>
  <c r="Q429" i="50"/>
  <c r="P429" i="50"/>
  <c r="O429" i="50"/>
  <c r="N429" i="50"/>
  <c r="M429" i="50"/>
  <c r="L429" i="50"/>
  <c r="K429" i="50"/>
  <c r="J429" i="50"/>
  <c r="I429" i="50"/>
  <c r="F423" i="50"/>
  <c r="F422" i="50"/>
  <c r="F421" i="50"/>
  <c r="F420" i="50"/>
  <c r="F419" i="50"/>
  <c r="B422" i="50" s="1"/>
  <c r="F418" i="50"/>
  <c r="F417" i="50"/>
  <c r="F416" i="50"/>
  <c r="F412" i="50"/>
  <c r="F411" i="50"/>
  <c r="F410" i="50"/>
  <c r="F409" i="50"/>
  <c r="F408" i="50"/>
  <c r="F407" i="50"/>
  <c r="R404" i="50"/>
  <c r="Q404" i="50"/>
  <c r="P404" i="50"/>
  <c r="O404" i="50"/>
  <c r="N404" i="50"/>
  <c r="M404" i="50"/>
  <c r="L404" i="50"/>
  <c r="K404" i="50"/>
  <c r="J404" i="50"/>
  <c r="I404" i="50"/>
  <c r="F398" i="50"/>
  <c r="F397" i="50"/>
  <c r="F396" i="50"/>
  <c r="F395" i="50"/>
  <c r="F394" i="50"/>
  <c r="F393" i="50"/>
  <c r="F392" i="50"/>
  <c r="F391" i="50"/>
  <c r="F387" i="50"/>
  <c r="F386" i="50"/>
  <c r="F385" i="50"/>
  <c r="F384" i="50"/>
  <c r="F383" i="50"/>
  <c r="F382" i="50"/>
  <c r="R379" i="50"/>
  <c r="Q379" i="50"/>
  <c r="P379" i="50"/>
  <c r="O379" i="50"/>
  <c r="N379" i="50"/>
  <c r="M379" i="50"/>
  <c r="L379" i="50"/>
  <c r="K379" i="50"/>
  <c r="J379" i="50"/>
  <c r="I379" i="50"/>
  <c r="F373" i="50"/>
  <c r="F372" i="50"/>
  <c r="F371" i="50"/>
  <c r="F370" i="50"/>
  <c r="F369" i="50"/>
  <c r="B372" i="50" s="1"/>
  <c r="F368" i="50"/>
  <c r="F367" i="50"/>
  <c r="F366" i="50"/>
  <c r="F362" i="50"/>
  <c r="F361" i="50"/>
  <c r="F360" i="50"/>
  <c r="F359" i="50"/>
  <c r="F358" i="50"/>
  <c r="F357" i="50"/>
  <c r="R354" i="50"/>
  <c r="Q354" i="50"/>
  <c r="P354" i="50"/>
  <c r="O354" i="50"/>
  <c r="N354" i="50"/>
  <c r="M354" i="50"/>
  <c r="L354" i="50"/>
  <c r="K354" i="50"/>
  <c r="J354" i="50"/>
  <c r="I354" i="50"/>
  <c r="F348" i="50"/>
  <c r="F347" i="50"/>
  <c r="F346" i="50"/>
  <c r="F345" i="50"/>
  <c r="F344" i="50"/>
  <c r="F343" i="50"/>
  <c r="F342" i="50"/>
  <c r="F341" i="50"/>
  <c r="F337" i="50"/>
  <c r="F336" i="50"/>
  <c r="F335" i="50"/>
  <c r="F334" i="50"/>
  <c r="F333" i="50"/>
  <c r="F332" i="50"/>
  <c r="R329" i="50"/>
  <c r="Q329" i="50"/>
  <c r="P329" i="50"/>
  <c r="O329" i="50"/>
  <c r="N329" i="50"/>
  <c r="M329" i="50"/>
  <c r="L329" i="50"/>
  <c r="K329" i="50"/>
  <c r="J329" i="50"/>
  <c r="R330" i="50" s="1"/>
  <c r="I329" i="50"/>
  <c r="F323" i="50"/>
  <c r="F322" i="50"/>
  <c r="F321" i="50"/>
  <c r="F320" i="50"/>
  <c r="F319" i="50"/>
  <c r="F318" i="50"/>
  <c r="F317" i="50"/>
  <c r="B322" i="50" s="1"/>
  <c r="F316" i="50"/>
  <c r="F312" i="50"/>
  <c r="F311" i="50"/>
  <c r="F310" i="50"/>
  <c r="F309" i="50"/>
  <c r="F308" i="50"/>
  <c r="F307" i="50"/>
  <c r="R304" i="50"/>
  <c r="Q304" i="50"/>
  <c r="P304" i="50"/>
  <c r="O304" i="50"/>
  <c r="N304" i="50"/>
  <c r="M304" i="50"/>
  <c r="L304" i="50"/>
  <c r="K304" i="50"/>
  <c r="J304" i="50"/>
  <c r="S304" i="50" s="1"/>
  <c r="B323" i="50" s="1"/>
  <c r="I304" i="50"/>
  <c r="F298" i="50"/>
  <c r="F297" i="50"/>
  <c r="F296" i="50"/>
  <c r="F295" i="50"/>
  <c r="F294" i="50"/>
  <c r="F293" i="50"/>
  <c r="F292" i="50"/>
  <c r="B297" i="50" s="1"/>
  <c r="F291" i="50"/>
  <c r="F287" i="50"/>
  <c r="F286" i="50"/>
  <c r="F285" i="50"/>
  <c r="F284" i="50"/>
  <c r="F283" i="50"/>
  <c r="F282" i="50"/>
  <c r="R279" i="50"/>
  <c r="Q279" i="50"/>
  <c r="P279" i="50"/>
  <c r="O279" i="50"/>
  <c r="N279" i="50"/>
  <c r="M279" i="50"/>
  <c r="L279" i="50"/>
  <c r="K279" i="50"/>
  <c r="J279" i="50"/>
  <c r="S279" i="50" s="1"/>
  <c r="I279" i="50"/>
  <c r="F273" i="50"/>
  <c r="F272" i="50"/>
  <c r="F271" i="50"/>
  <c r="F270" i="50"/>
  <c r="F269" i="50"/>
  <c r="F268" i="50"/>
  <c r="F267" i="50"/>
  <c r="B272" i="50" s="1"/>
  <c r="F266" i="50"/>
  <c r="F262" i="50"/>
  <c r="F261" i="50"/>
  <c r="F260" i="50"/>
  <c r="F259" i="50"/>
  <c r="F258" i="50"/>
  <c r="F257" i="50"/>
  <c r="R254" i="50"/>
  <c r="Q254" i="50"/>
  <c r="P254" i="50"/>
  <c r="O254" i="50"/>
  <c r="N254" i="50"/>
  <c r="R255" i="50" s="1"/>
  <c r="M254" i="50"/>
  <c r="L254" i="50"/>
  <c r="K254" i="50"/>
  <c r="S254" i="50"/>
  <c r="B273" i="50" s="1"/>
  <c r="J254" i="50"/>
  <c r="I254" i="50"/>
  <c r="F248" i="50"/>
  <c r="F247" i="50"/>
  <c r="F246" i="50"/>
  <c r="F245" i="50"/>
  <c r="F244" i="50"/>
  <c r="F243" i="50"/>
  <c r="F242" i="50"/>
  <c r="F241" i="50"/>
  <c r="F237" i="50"/>
  <c r="F236" i="50"/>
  <c r="F235" i="50"/>
  <c r="F234" i="50"/>
  <c r="F233" i="50"/>
  <c r="F232" i="50"/>
  <c r="R229" i="50"/>
  <c r="Q229" i="50"/>
  <c r="P229" i="50"/>
  <c r="O229" i="50"/>
  <c r="N229" i="50"/>
  <c r="M229" i="50"/>
  <c r="L229" i="50"/>
  <c r="K229" i="50"/>
  <c r="J229" i="50"/>
  <c r="I229" i="50"/>
  <c r="F223" i="50"/>
  <c r="F222" i="50"/>
  <c r="F221" i="50"/>
  <c r="F220" i="50"/>
  <c r="F219" i="50"/>
  <c r="B222" i="50" s="1"/>
  <c r="F218" i="50"/>
  <c r="F217" i="50"/>
  <c r="F216" i="50"/>
  <c r="F212" i="50"/>
  <c r="F211" i="50"/>
  <c r="F210" i="50"/>
  <c r="F209" i="50"/>
  <c r="F208" i="50"/>
  <c r="F207" i="50"/>
  <c r="R204" i="50"/>
  <c r="Q204" i="50"/>
  <c r="P204" i="50"/>
  <c r="O204" i="50"/>
  <c r="N204" i="50"/>
  <c r="M204" i="50"/>
  <c r="L204" i="50"/>
  <c r="K204" i="50"/>
  <c r="J204" i="50"/>
  <c r="I204" i="50"/>
  <c r="F198" i="50"/>
  <c r="F197" i="50"/>
  <c r="F196" i="50"/>
  <c r="F195" i="50"/>
  <c r="F194" i="50"/>
  <c r="F193" i="50"/>
  <c r="F192" i="50"/>
  <c r="F191" i="50"/>
  <c r="F187" i="50"/>
  <c r="F186" i="50"/>
  <c r="F185" i="50"/>
  <c r="F184" i="50"/>
  <c r="F183" i="50"/>
  <c r="F182" i="50"/>
  <c r="R179" i="50"/>
  <c r="Q179" i="50"/>
  <c r="P179" i="50"/>
  <c r="O179" i="50"/>
  <c r="N179" i="50"/>
  <c r="M179" i="50"/>
  <c r="L179" i="50"/>
  <c r="K179" i="50"/>
  <c r="J179" i="50"/>
  <c r="I179" i="50"/>
  <c r="F173" i="50"/>
  <c r="F172" i="50"/>
  <c r="F171" i="50"/>
  <c r="F170" i="50"/>
  <c r="F169" i="50"/>
  <c r="B172" i="50" s="1"/>
  <c r="F168" i="50"/>
  <c r="F167" i="50"/>
  <c r="F166" i="50"/>
  <c r="F162" i="50"/>
  <c r="F161" i="50"/>
  <c r="F160" i="50"/>
  <c r="F159" i="50"/>
  <c r="F158" i="50"/>
  <c r="F157" i="50"/>
  <c r="R154" i="50"/>
  <c r="Q154" i="50"/>
  <c r="P154" i="50"/>
  <c r="O154" i="50"/>
  <c r="N154" i="50"/>
  <c r="M154" i="50"/>
  <c r="L154" i="50"/>
  <c r="K154" i="50"/>
  <c r="J154" i="50"/>
  <c r="I154" i="50"/>
  <c r="F148" i="50"/>
  <c r="F147" i="50"/>
  <c r="F146" i="50"/>
  <c r="F145" i="50"/>
  <c r="F144" i="50"/>
  <c r="F143" i="50"/>
  <c r="F142" i="50"/>
  <c r="F141" i="50"/>
  <c r="F137" i="50"/>
  <c r="F136" i="50"/>
  <c r="F135" i="50"/>
  <c r="F134" i="50"/>
  <c r="F133" i="50"/>
  <c r="F132" i="50"/>
  <c r="R129" i="50"/>
  <c r="Q129" i="50"/>
  <c r="P129" i="50"/>
  <c r="O129" i="50"/>
  <c r="N129" i="50"/>
  <c r="M129" i="50"/>
  <c r="L129" i="50"/>
  <c r="K129" i="50"/>
  <c r="J129" i="50"/>
  <c r="I129" i="50"/>
  <c r="F123" i="50"/>
  <c r="F122" i="50"/>
  <c r="F121" i="50"/>
  <c r="F120" i="50"/>
  <c r="F119" i="50"/>
  <c r="F118" i="50"/>
  <c r="F117" i="50"/>
  <c r="F116" i="50"/>
  <c r="B122" i="50" s="1"/>
  <c r="F112" i="50"/>
  <c r="F111" i="50"/>
  <c r="F110" i="50"/>
  <c r="F109" i="50"/>
  <c r="F108" i="50"/>
  <c r="F107" i="50"/>
  <c r="R104" i="50"/>
  <c r="Q104" i="50"/>
  <c r="P104" i="50"/>
  <c r="O104" i="50"/>
  <c r="N104" i="50"/>
  <c r="M104" i="50"/>
  <c r="L104" i="50"/>
  <c r="K104" i="50"/>
  <c r="J104" i="50"/>
  <c r="I104" i="50"/>
  <c r="F98" i="50"/>
  <c r="F97" i="50"/>
  <c r="F96" i="50"/>
  <c r="F95" i="50"/>
  <c r="F94" i="50"/>
  <c r="F93" i="50"/>
  <c r="F92" i="50"/>
  <c r="F91" i="50"/>
  <c r="F87" i="50"/>
  <c r="F86" i="50"/>
  <c r="F85" i="50"/>
  <c r="F84" i="50"/>
  <c r="F83" i="50"/>
  <c r="F82" i="50"/>
  <c r="R79" i="50"/>
  <c r="Q79" i="50"/>
  <c r="P79" i="50"/>
  <c r="O79" i="50"/>
  <c r="N79" i="50"/>
  <c r="M79" i="50"/>
  <c r="L79" i="50"/>
  <c r="K79" i="50"/>
  <c r="J79" i="50"/>
  <c r="I79" i="50"/>
  <c r="F73" i="50"/>
  <c r="F72" i="50"/>
  <c r="F71" i="50"/>
  <c r="F70" i="50"/>
  <c r="F69" i="50"/>
  <c r="F68" i="50"/>
  <c r="F67" i="50"/>
  <c r="F66" i="50"/>
  <c r="B72" i="50" s="1"/>
  <c r="F62" i="50"/>
  <c r="F61" i="50"/>
  <c r="F60" i="50"/>
  <c r="F59" i="50"/>
  <c r="F58" i="50"/>
  <c r="F57" i="50"/>
  <c r="R54" i="50"/>
  <c r="Q54" i="50"/>
  <c r="P54" i="50"/>
  <c r="O54" i="50"/>
  <c r="N54" i="50"/>
  <c r="M54" i="50"/>
  <c r="L54" i="50"/>
  <c r="K54" i="50"/>
  <c r="J54" i="50"/>
  <c r="I54" i="50"/>
  <c r="F48" i="50"/>
  <c r="F47" i="50"/>
  <c r="F46" i="50"/>
  <c r="F45" i="50"/>
  <c r="F44" i="50"/>
  <c r="F43" i="50"/>
  <c r="F42" i="50"/>
  <c r="F41" i="50"/>
  <c r="F37" i="50"/>
  <c r="F36" i="50"/>
  <c r="F35" i="50"/>
  <c r="F34" i="50"/>
  <c r="F33" i="50"/>
  <c r="F32" i="50"/>
  <c r="R29" i="50"/>
  <c r="Q29" i="50"/>
  <c r="P29" i="50"/>
  <c r="O29" i="50"/>
  <c r="N29" i="50"/>
  <c r="M29" i="50"/>
  <c r="L29" i="50"/>
  <c r="K29" i="50"/>
  <c r="J29" i="50"/>
  <c r="I29" i="50"/>
  <c r="F848" i="49"/>
  <c r="F847" i="49"/>
  <c r="F846" i="49"/>
  <c r="F845" i="49"/>
  <c r="F844" i="49"/>
  <c r="F843" i="49"/>
  <c r="F842" i="49"/>
  <c r="F841" i="49"/>
  <c r="F837" i="49"/>
  <c r="F836" i="49"/>
  <c r="F835" i="49"/>
  <c r="F834" i="49"/>
  <c r="F833" i="49"/>
  <c r="F832" i="49"/>
  <c r="R829" i="49"/>
  <c r="Q829" i="49"/>
  <c r="P829" i="49"/>
  <c r="O829" i="49"/>
  <c r="N829" i="49"/>
  <c r="M829" i="49"/>
  <c r="L829" i="49"/>
  <c r="K829" i="49"/>
  <c r="J829" i="49"/>
  <c r="I829" i="49"/>
  <c r="F823" i="49"/>
  <c r="F822" i="49"/>
  <c r="F821" i="49"/>
  <c r="F820" i="49"/>
  <c r="F819" i="49"/>
  <c r="F818" i="49"/>
  <c r="F817" i="49"/>
  <c r="F816" i="49"/>
  <c r="F812" i="49"/>
  <c r="F811" i="49"/>
  <c r="F810" i="49"/>
  <c r="F809" i="49"/>
  <c r="F808" i="49"/>
  <c r="F807" i="49"/>
  <c r="R804" i="49"/>
  <c r="Q804" i="49"/>
  <c r="P804" i="49"/>
  <c r="O804" i="49"/>
  <c r="N804" i="49"/>
  <c r="S804" i="49" s="1"/>
  <c r="M804" i="49"/>
  <c r="L804" i="49"/>
  <c r="K804" i="49"/>
  <c r="R805" i="49"/>
  <c r="J804" i="49"/>
  <c r="I804" i="49"/>
  <c r="F798" i="49"/>
  <c r="F797" i="49"/>
  <c r="F796" i="49"/>
  <c r="F795" i="49"/>
  <c r="F794" i="49"/>
  <c r="F793" i="49"/>
  <c r="F792" i="49"/>
  <c r="F791" i="49"/>
  <c r="F787" i="49"/>
  <c r="F786" i="49"/>
  <c r="F785" i="49"/>
  <c r="F784" i="49"/>
  <c r="F783" i="49"/>
  <c r="F782" i="49"/>
  <c r="R779" i="49"/>
  <c r="Q779" i="49"/>
  <c r="P779" i="49"/>
  <c r="O779" i="49"/>
  <c r="N779" i="49"/>
  <c r="M779" i="49"/>
  <c r="L779" i="49"/>
  <c r="K779" i="49"/>
  <c r="J779" i="49"/>
  <c r="I779" i="49"/>
  <c r="F773" i="49"/>
  <c r="F772" i="49"/>
  <c r="F771" i="49"/>
  <c r="F770" i="49"/>
  <c r="F769" i="49"/>
  <c r="F768" i="49"/>
  <c r="B772" i="49" s="1"/>
  <c r="F767" i="49"/>
  <c r="F766" i="49"/>
  <c r="F762" i="49"/>
  <c r="F761" i="49"/>
  <c r="F760" i="49"/>
  <c r="F759" i="49"/>
  <c r="F758" i="49"/>
  <c r="F757" i="49"/>
  <c r="R754" i="49"/>
  <c r="Q754" i="49"/>
  <c r="P754" i="49"/>
  <c r="O754" i="49"/>
  <c r="N754" i="49"/>
  <c r="M754" i="49"/>
  <c r="L754" i="49"/>
  <c r="R755" i="49" s="1"/>
  <c r="K754" i="49"/>
  <c r="J754" i="49"/>
  <c r="I754" i="49"/>
  <c r="F748" i="49"/>
  <c r="F747" i="49"/>
  <c r="F746" i="49"/>
  <c r="F745" i="49"/>
  <c r="F744" i="49"/>
  <c r="B747" i="49" s="1"/>
  <c r="F743" i="49"/>
  <c r="F742" i="49"/>
  <c r="F741" i="49"/>
  <c r="F737" i="49"/>
  <c r="F736" i="49"/>
  <c r="F735" i="49"/>
  <c r="F734" i="49"/>
  <c r="F733" i="49"/>
  <c r="F732" i="49"/>
  <c r="R729" i="49"/>
  <c r="Q729" i="49"/>
  <c r="P729" i="49"/>
  <c r="O729" i="49"/>
  <c r="N729" i="49"/>
  <c r="M729" i="49"/>
  <c r="L729" i="49"/>
  <c r="K729" i="49"/>
  <c r="J729" i="49"/>
  <c r="I729" i="49"/>
  <c r="F723" i="49"/>
  <c r="F722" i="49"/>
  <c r="F721" i="49"/>
  <c r="F720" i="49"/>
  <c r="F719" i="49"/>
  <c r="F718" i="49"/>
  <c r="F717" i="49"/>
  <c r="F716" i="49"/>
  <c r="F712" i="49"/>
  <c r="F711" i="49"/>
  <c r="F710" i="49"/>
  <c r="F709" i="49"/>
  <c r="F708" i="49"/>
  <c r="F707" i="49"/>
  <c r="R704" i="49"/>
  <c r="Q704" i="49"/>
  <c r="P704" i="49"/>
  <c r="O704" i="49"/>
  <c r="N704" i="49"/>
  <c r="M704" i="49"/>
  <c r="L704" i="49"/>
  <c r="K704" i="49"/>
  <c r="J704" i="49"/>
  <c r="I704" i="49"/>
  <c r="F698" i="49"/>
  <c r="F697" i="49"/>
  <c r="F696" i="49"/>
  <c r="F695" i="49"/>
  <c r="F694" i="49"/>
  <c r="F693" i="49"/>
  <c r="F692" i="49"/>
  <c r="F691" i="49"/>
  <c r="F687" i="49"/>
  <c r="F686" i="49"/>
  <c r="F685" i="49"/>
  <c r="F684" i="49"/>
  <c r="F683" i="49"/>
  <c r="F682" i="49"/>
  <c r="R679" i="49"/>
  <c r="Q679" i="49"/>
  <c r="P679" i="49"/>
  <c r="O679" i="49"/>
  <c r="N679" i="49"/>
  <c r="M679" i="49"/>
  <c r="L679" i="49"/>
  <c r="K679" i="49"/>
  <c r="J679" i="49"/>
  <c r="I679" i="49"/>
  <c r="R680" i="49" s="1"/>
  <c r="F673" i="49"/>
  <c r="F672" i="49"/>
  <c r="F671" i="49"/>
  <c r="F670" i="49"/>
  <c r="F669" i="49"/>
  <c r="F668" i="49"/>
  <c r="F667" i="49"/>
  <c r="F666" i="49"/>
  <c r="F662" i="49"/>
  <c r="F661" i="49"/>
  <c r="F660" i="49"/>
  <c r="F659" i="49"/>
  <c r="F658" i="49"/>
  <c r="F657" i="49"/>
  <c r="R654" i="49"/>
  <c r="Q654" i="49"/>
  <c r="P654" i="49"/>
  <c r="O654" i="49"/>
  <c r="N654" i="49"/>
  <c r="M654" i="49"/>
  <c r="L654" i="49"/>
  <c r="K654" i="49"/>
  <c r="J654" i="49"/>
  <c r="I654" i="49"/>
  <c r="F648" i="49"/>
  <c r="F647" i="49"/>
  <c r="F646" i="49"/>
  <c r="F645" i="49"/>
  <c r="F644" i="49"/>
  <c r="F643" i="49"/>
  <c r="B647" i="49"/>
  <c r="F642" i="49"/>
  <c r="F641" i="49"/>
  <c r="F637" i="49"/>
  <c r="F636" i="49"/>
  <c r="F635" i="49"/>
  <c r="F634" i="49"/>
  <c r="F633" i="49"/>
  <c r="F632" i="49"/>
  <c r="R629" i="49"/>
  <c r="Q629" i="49"/>
  <c r="P629" i="49"/>
  <c r="O629" i="49"/>
  <c r="N629" i="49"/>
  <c r="M629" i="49"/>
  <c r="L629" i="49"/>
  <c r="K629" i="49"/>
  <c r="J629" i="49"/>
  <c r="I629" i="49"/>
  <c r="F623" i="49"/>
  <c r="F622" i="49"/>
  <c r="F621" i="49"/>
  <c r="F620" i="49"/>
  <c r="F619" i="49"/>
  <c r="F618" i="49"/>
  <c r="F617" i="49"/>
  <c r="F616" i="49"/>
  <c r="F612" i="49"/>
  <c r="F611" i="49"/>
  <c r="F610" i="49"/>
  <c r="F609" i="49"/>
  <c r="F608" i="49"/>
  <c r="F607" i="49"/>
  <c r="R604" i="49"/>
  <c r="Q604" i="49"/>
  <c r="P604" i="49"/>
  <c r="O604" i="49"/>
  <c r="N604" i="49"/>
  <c r="M604" i="49"/>
  <c r="L604" i="49"/>
  <c r="K604" i="49"/>
  <c r="S604" i="49" s="1"/>
  <c r="J604" i="49"/>
  <c r="I604" i="49"/>
  <c r="F598" i="49"/>
  <c r="F597" i="49"/>
  <c r="F596" i="49"/>
  <c r="F595" i="49"/>
  <c r="F594" i="49"/>
  <c r="F593" i="49"/>
  <c r="F592" i="49"/>
  <c r="F591" i="49"/>
  <c r="F587" i="49"/>
  <c r="F586" i="49"/>
  <c r="F585" i="49"/>
  <c r="F584" i="49"/>
  <c r="F583" i="49"/>
  <c r="F582" i="49"/>
  <c r="R579" i="49"/>
  <c r="Q579" i="49"/>
  <c r="P579" i="49"/>
  <c r="O579" i="49"/>
  <c r="N579" i="49"/>
  <c r="M579" i="49"/>
  <c r="L579" i="49"/>
  <c r="K579" i="49"/>
  <c r="R580" i="49" s="1"/>
  <c r="J579" i="49"/>
  <c r="I579" i="49"/>
  <c r="F573" i="49"/>
  <c r="F572" i="49"/>
  <c r="F571" i="49"/>
  <c r="F570" i="49"/>
  <c r="F569" i="49"/>
  <c r="F568" i="49"/>
  <c r="F567" i="49"/>
  <c r="F566" i="49"/>
  <c r="F562" i="49"/>
  <c r="F561" i="49"/>
  <c r="F560" i="49"/>
  <c r="F559" i="49"/>
  <c r="F558" i="49"/>
  <c r="F557" i="49"/>
  <c r="R554" i="49"/>
  <c r="Q554" i="49"/>
  <c r="P554" i="49"/>
  <c r="O554" i="49"/>
  <c r="N554" i="49"/>
  <c r="M554" i="49"/>
  <c r="L554" i="49"/>
  <c r="K554" i="49"/>
  <c r="J554" i="49"/>
  <c r="I554" i="49"/>
  <c r="F548" i="49"/>
  <c r="F547" i="49"/>
  <c r="F546" i="49"/>
  <c r="F545" i="49"/>
  <c r="F544" i="49"/>
  <c r="F543" i="49"/>
  <c r="F542" i="49"/>
  <c r="F541" i="49"/>
  <c r="B547" i="49" s="1"/>
  <c r="F537" i="49"/>
  <c r="F536" i="49"/>
  <c r="F535" i="49"/>
  <c r="F534" i="49"/>
  <c r="F533" i="49"/>
  <c r="F532" i="49"/>
  <c r="R529" i="49"/>
  <c r="Q529" i="49"/>
  <c r="P529" i="49"/>
  <c r="O529" i="49"/>
  <c r="N529" i="49"/>
  <c r="M529" i="49"/>
  <c r="L529" i="49"/>
  <c r="K529" i="49"/>
  <c r="J529" i="49"/>
  <c r="I529" i="49"/>
  <c r="F523" i="49"/>
  <c r="F522" i="49"/>
  <c r="F521" i="49"/>
  <c r="F520" i="49"/>
  <c r="F519" i="49"/>
  <c r="F518" i="49"/>
  <c r="F517" i="49"/>
  <c r="F516" i="49"/>
  <c r="B522" i="49" s="1"/>
  <c r="F512" i="49"/>
  <c r="F511" i="49"/>
  <c r="F510" i="49"/>
  <c r="F509" i="49"/>
  <c r="F508" i="49"/>
  <c r="F507" i="49"/>
  <c r="R504" i="49"/>
  <c r="Q504" i="49"/>
  <c r="P504" i="49"/>
  <c r="O504" i="49"/>
  <c r="N504" i="49"/>
  <c r="M504" i="49"/>
  <c r="L504" i="49"/>
  <c r="K504" i="49"/>
  <c r="J504" i="49"/>
  <c r="I504" i="49"/>
  <c r="S504" i="49" s="1"/>
  <c r="B523" i="49" s="1"/>
  <c r="F498" i="49"/>
  <c r="F497" i="49"/>
  <c r="F496" i="49"/>
  <c r="F495" i="49"/>
  <c r="F494" i="49"/>
  <c r="F493" i="49"/>
  <c r="F492" i="49"/>
  <c r="F491" i="49"/>
  <c r="B497" i="49" s="1"/>
  <c r="F487" i="49"/>
  <c r="F486" i="49"/>
  <c r="F485" i="49"/>
  <c r="F484" i="49"/>
  <c r="F483" i="49"/>
  <c r="F482" i="49"/>
  <c r="R479" i="49"/>
  <c r="Q479" i="49"/>
  <c r="P479" i="49"/>
  <c r="O479" i="49"/>
  <c r="N479" i="49"/>
  <c r="M479" i="49"/>
  <c r="L479" i="49"/>
  <c r="K479" i="49"/>
  <c r="J479" i="49"/>
  <c r="I479" i="49"/>
  <c r="R480" i="49" s="1"/>
  <c r="F473" i="49"/>
  <c r="F472" i="49"/>
  <c r="F471" i="49"/>
  <c r="F470" i="49"/>
  <c r="F469" i="49"/>
  <c r="F468" i="49"/>
  <c r="F467" i="49"/>
  <c r="F466" i="49"/>
  <c r="F462" i="49"/>
  <c r="F461" i="49"/>
  <c r="F460" i="49"/>
  <c r="F459" i="49"/>
  <c r="F458" i="49"/>
  <c r="F457" i="49"/>
  <c r="R454" i="49"/>
  <c r="Q454" i="49"/>
  <c r="P454" i="49"/>
  <c r="O454" i="49"/>
  <c r="N454" i="49"/>
  <c r="M454" i="49"/>
  <c r="L454" i="49"/>
  <c r="K454" i="49"/>
  <c r="J454" i="49"/>
  <c r="I454" i="49"/>
  <c r="F448" i="49"/>
  <c r="F447" i="49"/>
  <c r="F446" i="49"/>
  <c r="F445" i="49"/>
  <c r="F444" i="49"/>
  <c r="F443" i="49"/>
  <c r="B447" i="49"/>
  <c r="F442" i="49"/>
  <c r="F441" i="49"/>
  <c r="F437" i="49"/>
  <c r="F436" i="49"/>
  <c r="F435" i="49"/>
  <c r="F434" i="49"/>
  <c r="F433" i="49"/>
  <c r="F432" i="49"/>
  <c r="R429" i="49"/>
  <c r="Q429" i="49"/>
  <c r="P429" i="49"/>
  <c r="O429" i="49"/>
  <c r="N429" i="49"/>
  <c r="M429" i="49"/>
  <c r="L429" i="49"/>
  <c r="K429" i="49"/>
  <c r="J429" i="49"/>
  <c r="I429" i="49"/>
  <c r="F423" i="49"/>
  <c r="F422" i="49"/>
  <c r="F421" i="49"/>
  <c r="F420" i="49"/>
  <c r="F419" i="49"/>
  <c r="F418" i="49"/>
  <c r="F417" i="49"/>
  <c r="F416" i="49"/>
  <c r="F412" i="49"/>
  <c r="F411" i="49"/>
  <c r="F410" i="49"/>
  <c r="F409" i="49"/>
  <c r="F408" i="49"/>
  <c r="F407" i="49"/>
  <c r="R404" i="49"/>
  <c r="Q404" i="49"/>
  <c r="P404" i="49"/>
  <c r="O404" i="49"/>
  <c r="N404" i="49"/>
  <c r="M404" i="49"/>
  <c r="L404" i="49"/>
  <c r="K404" i="49"/>
  <c r="S404" i="49" s="1"/>
  <c r="J404" i="49"/>
  <c r="I404" i="49"/>
  <c r="F398" i="49"/>
  <c r="F397" i="49"/>
  <c r="F396" i="49"/>
  <c r="F395" i="49"/>
  <c r="F394" i="49"/>
  <c r="F393" i="49"/>
  <c r="F392" i="49"/>
  <c r="F391" i="49"/>
  <c r="F387" i="49"/>
  <c r="F386" i="49"/>
  <c r="F385" i="49"/>
  <c r="F384" i="49"/>
  <c r="F383" i="49"/>
  <c r="F382" i="49"/>
  <c r="R379" i="49"/>
  <c r="Q379" i="49"/>
  <c r="P379" i="49"/>
  <c r="O379" i="49"/>
  <c r="N379" i="49"/>
  <c r="M379" i="49"/>
  <c r="L379" i="49"/>
  <c r="K379" i="49"/>
  <c r="R380" i="49" s="1"/>
  <c r="J379" i="49"/>
  <c r="I379" i="49"/>
  <c r="F373" i="49"/>
  <c r="F372" i="49"/>
  <c r="F371" i="49"/>
  <c r="F370" i="49"/>
  <c r="F369" i="49"/>
  <c r="F368" i="49"/>
  <c r="F367" i="49"/>
  <c r="F366" i="49"/>
  <c r="F362" i="49"/>
  <c r="F361" i="49"/>
  <c r="F360" i="49"/>
  <c r="F359" i="49"/>
  <c r="F358" i="49"/>
  <c r="F357" i="49"/>
  <c r="R354" i="49"/>
  <c r="Q354" i="49"/>
  <c r="P354" i="49"/>
  <c r="O354" i="49"/>
  <c r="N354" i="49"/>
  <c r="M354" i="49"/>
  <c r="L354" i="49"/>
  <c r="K354" i="49"/>
  <c r="J354" i="49"/>
  <c r="I354" i="49"/>
  <c r="F348" i="49"/>
  <c r="F347" i="49"/>
  <c r="F346" i="49"/>
  <c r="F345" i="49"/>
  <c r="F344" i="49"/>
  <c r="F343" i="49"/>
  <c r="F342" i="49"/>
  <c r="F341" i="49"/>
  <c r="F337" i="49"/>
  <c r="F336" i="49"/>
  <c r="F335" i="49"/>
  <c r="F334" i="49"/>
  <c r="F333" i="49"/>
  <c r="F332" i="49"/>
  <c r="R329" i="49"/>
  <c r="Q329" i="49"/>
  <c r="P329" i="49"/>
  <c r="O329" i="49"/>
  <c r="N329" i="49"/>
  <c r="M329" i="49"/>
  <c r="L329" i="49"/>
  <c r="K329" i="49"/>
  <c r="J329" i="49"/>
  <c r="I329" i="49"/>
  <c r="F323" i="49"/>
  <c r="F322" i="49"/>
  <c r="F321" i="49"/>
  <c r="F320" i="49"/>
  <c r="F319" i="49"/>
  <c r="F318" i="49"/>
  <c r="F317" i="49"/>
  <c r="F316" i="49"/>
  <c r="F312" i="49"/>
  <c r="F311" i="49"/>
  <c r="F310" i="49"/>
  <c r="F309" i="49"/>
  <c r="F308" i="49"/>
  <c r="F307" i="49"/>
  <c r="R304" i="49"/>
  <c r="Q304" i="49"/>
  <c r="P304" i="49"/>
  <c r="O304" i="49"/>
  <c r="N304" i="49"/>
  <c r="M304" i="49"/>
  <c r="L304" i="49"/>
  <c r="K304" i="49"/>
  <c r="J304" i="49"/>
  <c r="I304" i="49"/>
  <c r="S304" i="49" s="1"/>
  <c r="F298" i="49"/>
  <c r="F297" i="49"/>
  <c r="F296" i="49"/>
  <c r="F295" i="49"/>
  <c r="F294" i="49"/>
  <c r="F293" i="49"/>
  <c r="F292" i="49"/>
  <c r="F291" i="49"/>
  <c r="F287" i="49"/>
  <c r="F286" i="49"/>
  <c r="F285" i="49"/>
  <c r="F284" i="49"/>
  <c r="F283" i="49"/>
  <c r="F282" i="49"/>
  <c r="R279" i="49"/>
  <c r="Q279" i="49"/>
  <c r="P279" i="49"/>
  <c r="O279" i="49"/>
  <c r="N279" i="49"/>
  <c r="M279" i="49"/>
  <c r="L279" i="49"/>
  <c r="K279" i="49"/>
  <c r="J279" i="49"/>
  <c r="I279" i="49"/>
  <c r="R280" i="49" s="1"/>
  <c r="F273" i="49"/>
  <c r="F272" i="49"/>
  <c r="F271" i="49"/>
  <c r="F270" i="49"/>
  <c r="F269" i="49"/>
  <c r="F268" i="49"/>
  <c r="F267" i="49"/>
  <c r="B272" i="49" s="1"/>
  <c r="F266" i="49"/>
  <c r="F262" i="49"/>
  <c r="F261" i="49"/>
  <c r="F260" i="49"/>
  <c r="F259" i="49"/>
  <c r="F258" i="49"/>
  <c r="F257" i="49"/>
  <c r="R254" i="49"/>
  <c r="Q254" i="49"/>
  <c r="P254" i="49"/>
  <c r="O254" i="49"/>
  <c r="N254" i="49"/>
  <c r="M254" i="49"/>
  <c r="L254" i="49"/>
  <c r="K254" i="49"/>
  <c r="J254" i="49"/>
  <c r="S254" i="49" s="1"/>
  <c r="B273" i="49" s="1"/>
  <c r="I254" i="49"/>
  <c r="F248" i="49"/>
  <c r="F247" i="49"/>
  <c r="F246" i="49"/>
  <c r="F245" i="49"/>
  <c r="F244" i="49"/>
  <c r="F243" i="49"/>
  <c r="B247" i="49"/>
  <c r="F242" i="49"/>
  <c r="F241" i="49"/>
  <c r="F237" i="49"/>
  <c r="F236" i="49"/>
  <c r="F235" i="49"/>
  <c r="F234" i="49"/>
  <c r="F233" i="49"/>
  <c r="F232" i="49"/>
  <c r="R229" i="49"/>
  <c r="Q229" i="49"/>
  <c r="P229" i="49"/>
  <c r="O229" i="49"/>
  <c r="N229" i="49"/>
  <c r="M229" i="49"/>
  <c r="L229" i="49"/>
  <c r="K229" i="49"/>
  <c r="S229" i="49" s="1"/>
  <c r="B248" i="49" s="1"/>
  <c r="J229" i="49"/>
  <c r="I229" i="49"/>
  <c r="F223" i="49"/>
  <c r="F222" i="49"/>
  <c r="F221" i="49"/>
  <c r="F220" i="49"/>
  <c r="F219" i="49"/>
  <c r="F218" i="49"/>
  <c r="B222" i="49" s="1"/>
  <c r="F217" i="49"/>
  <c r="F216" i="49"/>
  <c r="F212" i="49"/>
  <c r="F211" i="49"/>
  <c r="F210" i="49"/>
  <c r="F209" i="49"/>
  <c r="F208" i="49"/>
  <c r="F207" i="49"/>
  <c r="R204" i="49"/>
  <c r="Q204" i="49"/>
  <c r="P204" i="49"/>
  <c r="O204" i="49"/>
  <c r="N204" i="49"/>
  <c r="M204" i="49"/>
  <c r="L204" i="49"/>
  <c r="K204" i="49"/>
  <c r="S204" i="49" s="1"/>
  <c r="J204" i="49"/>
  <c r="I204" i="49"/>
  <c r="F198" i="49"/>
  <c r="F197" i="49"/>
  <c r="F196" i="49"/>
  <c r="F195" i="49"/>
  <c r="F194" i="49"/>
  <c r="F193" i="49"/>
  <c r="B197" i="49" s="1"/>
  <c r="F192" i="49"/>
  <c r="F191" i="49"/>
  <c r="F187" i="49"/>
  <c r="F186" i="49"/>
  <c r="F185" i="49"/>
  <c r="F184" i="49"/>
  <c r="F183" i="49"/>
  <c r="F182" i="49"/>
  <c r="R179" i="49"/>
  <c r="Q179" i="49"/>
  <c r="P179" i="49"/>
  <c r="O179" i="49"/>
  <c r="N179" i="49"/>
  <c r="M179" i="49"/>
  <c r="L179" i="49"/>
  <c r="K179" i="49"/>
  <c r="J179" i="49"/>
  <c r="I179" i="49"/>
  <c r="F173" i="49"/>
  <c r="F172" i="49"/>
  <c r="F171" i="49"/>
  <c r="F170" i="49"/>
  <c r="F169" i="49"/>
  <c r="F168" i="49"/>
  <c r="F167" i="49"/>
  <c r="F166" i="49"/>
  <c r="F162" i="49"/>
  <c r="F161" i="49"/>
  <c r="F160" i="49"/>
  <c r="F159" i="49"/>
  <c r="F158" i="49"/>
  <c r="F157" i="49"/>
  <c r="R154" i="49"/>
  <c r="Q154" i="49"/>
  <c r="P154" i="49"/>
  <c r="O154" i="49"/>
  <c r="N154" i="49"/>
  <c r="M154" i="49"/>
  <c r="L154" i="49"/>
  <c r="K154" i="49"/>
  <c r="J154" i="49"/>
  <c r="I154" i="49"/>
  <c r="F148" i="49"/>
  <c r="F147" i="49"/>
  <c r="F146" i="49"/>
  <c r="F145" i="49"/>
  <c r="F144" i="49"/>
  <c r="F143" i="49"/>
  <c r="F142" i="49"/>
  <c r="F141" i="49"/>
  <c r="F137" i="49"/>
  <c r="F136" i="49"/>
  <c r="F135" i="49"/>
  <c r="F134" i="49"/>
  <c r="F133" i="49"/>
  <c r="F132" i="49"/>
  <c r="R129" i="49"/>
  <c r="Q129" i="49"/>
  <c r="P129" i="49"/>
  <c r="O129" i="49"/>
  <c r="N129" i="49"/>
  <c r="M129" i="49"/>
  <c r="L129" i="49"/>
  <c r="K129" i="49"/>
  <c r="J129" i="49"/>
  <c r="I129" i="49"/>
  <c r="F123" i="49"/>
  <c r="F122" i="49"/>
  <c r="F121" i="49"/>
  <c r="F120" i="49"/>
  <c r="F119" i="49"/>
  <c r="F118" i="49"/>
  <c r="F117" i="49"/>
  <c r="F116" i="49"/>
  <c r="F112" i="49"/>
  <c r="F111" i="49"/>
  <c r="F110" i="49"/>
  <c r="F109" i="49"/>
  <c r="F108" i="49"/>
  <c r="F107" i="49"/>
  <c r="R104" i="49"/>
  <c r="Q104" i="49"/>
  <c r="P104" i="49"/>
  <c r="O104" i="49"/>
  <c r="N104" i="49"/>
  <c r="M104" i="49"/>
  <c r="L104" i="49"/>
  <c r="K104" i="49"/>
  <c r="J104" i="49"/>
  <c r="I104" i="49"/>
  <c r="S104" i="49" s="1"/>
  <c r="F98" i="49"/>
  <c r="F97" i="49"/>
  <c r="F96" i="49"/>
  <c r="F95" i="49"/>
  <c r="F94" i="49"/>
  <c r="F93" i="49"/>
  <c r="F92" i="49"/>
  <c r="F91" i="49"/>
  <c r="F87" i="49"/>
  <c r="F86" i="49"/>
  <c r="F85" i="49"/>
  <c r="F84" i="49"/>
  <c r="F83" i="49"/>
  <c r="F82" i="49"/>
  <c r="R79" i="49"/>
  <c r="Q79" i="49"/>
  <c r="P79" i="49"/>
  <c r="O79" i="49"/>
  <c r="N79" i="49"/>
  <c r="M79" i="49"/>
  <c r="L79" i="49"/>
  <c r="K79" i="49"/>
  <c r="J79" i="49"/>
  <c r="I79" i="49"/>
  <c r="R80" i="49" s="1"/>
  <c r="F73" i="49"/>
  <c r="F72" i="49"/>
  <c r="F71" i="49"/>
  <c r="F70" i="49"/>
  <c r="F69" i="49"/>
  <c r="F68" i="49"/>
  <c r="F67" i="49"/>
  <c r="F66" i="49"/>
  <c r="F62" i="49"/>
  <c r="F61" i="49"/>
  <c r="F60" i="49"/>
  <c r="F59" i="49"/>
  <c r="F58" i="49"/>
  <c r="F57" i="49"/>
  <c r="R54" i="49"/>
  <c r="Q54" i="49"/>
  <c r="P54" i="49"/>
  <c r="O54" i="49"/>
  <c r="N54" i="49"/>
  <c r="M54" i="49"/>
  <c r="L54" i="49"/>
  <c r="K54" i="49"/>
  <c r="J54" i="49"/>
  <c r="I54" i="49"/>
  <c r="F48" i="49"/>
  <c r="F47" i="49"/>
  <c r="F46" i="49"/>
  <c r="F45" i="49"/>
  <c r="F44" i="49"/>
  <c r="F43" i="49"/>
  <c r="B47" i="49"/>
  <c r="F42" i="49"/>
  <c r="F41" i="49"/>
  <c r="F37" i="49"/>
  <c r="F36" i="49"/>
  <c r="F35" i="49"/>
  <c r="F34" i="49"/>
  <c r="F33" i="49"/>
  <c r="F32" i="49"/>
  <c r="R29" i="49"/>
  <c r="Q29" i="49"/>
  <c r="P29" i="49"/>
  <c r="O29" i="49"/>
  <c r="N29" i="49"/>
  <c r="M29" i="49"/>
  <c r="L29" i="49"/>
  <c r="K29" i="49"/>
  <c r="J29" i="49"/>
  <c r="I29" i="49"/>
  <c r="F848" i="48"/>
  <c r="F847" i="48"/>
  <c r="F846" i="48"/>
  <c r="F845" i="48"/>
  <c r="F844" i="48"/>
  <c r="F843" i="48"/>
  <c r="F842" i="48"/>
  <c r="F841" i="48"/>
  <c r="F837" i="48"/>
  <c r="F836" i="48"/>
  <c r="F835" i="48"/>
  <c r="F834" i="48"/>
  <c r="F833" i="48"/>
  <c r="F832" i="48"/>
  <c r="R829" i="48"/>
  <c r="Q829" i="48"/>
  <c r="P829" i="48"/>
  <c r="O829" i="48"/>
  <c r="N829" i="48"/>
  <c r="M829" i="48"/>
  <c r="L829" i="48"/>
  <c r="K829" i="48"/>
  <c r="S829" i="48" s="1"/>
  <c r="J829" i="48"/>
  <c r="I829" i="48"/>
  <c r="F823" i="48"/>
  <c r="F822" i="48"/>
  <c r="F821" i="48"/>
  <c r="F820" i="48"/>
  <c r="F819" i="48"/>
  <c r="F818" i="48"/>
  <c r="F817" i="48"/>
  <c r="F816" i="48"/>
  <c r="F812" i="48"/>
  <c r="F811" i="48"/>
  <c r="F810" i="48"/>
  <c r="F809" i="48"/>
  <c r="F808" i="48"/>
  <c r="F807" i="48"/>
  <c r="R804" i="48"/>
  <c r="Q804" i="48"/>
  <c r="P804" i="48"/>
  <c r="O804" i="48"/>
  <c r="N804" i="48"/>
  <c r="M804" i="48"/>
  <c r="L804" i="48"/>
  <c r="K804" i="48"/>
  <c r="J804" i="48"/>
  <c r="I804" i="48"/>
  <c r="R805" i="48" s="1"/>
  <c r="F798" i="48"/>
  <c r="F797" i="48"/>
  <c r="F796" i="48"/>
  <c r="F795" i="48"/>
  <c r="F794" i="48"/>
  <c r="F793" i="48"/>
  <c r="F792" i="48"/>
  <c r="F791" i="48"/>
  <c r="F787" i="48"/>
  <c r="F786" i="48"/>
  <c r="F785" i="48"/>
  <c r="F784" i="48"/>
  <c r="F783" i="48"/>
  <c r="F782" i="48"/>
  <c r="R779" i="48"/>
  <c r="Q779" i="48"/>
  <c r="P779" i="48"/>
  <c r="O779" i="48"/>
  <c r="N779" i="48"/>
  <c r="M779" i="48"/>
  <c r="L779" i="48"/>
  <c r="S779" i="48" s="1"/>
  <c r="B798" i="48" s="1"/>
  <c r="K779" i="48"/>
  <c r="J779" i="48"/>
  <c r="I779" i="48"/>
  <c r="R780" i="48"/>
  <c r="F773" i="48"/>
  <c r="F772" i="48"/>
  <c r="F771" i="48"/>
  <c r="F770" i="48"/>
  <c r="F769" i="48"/>
  <c r="F768" i="48"/>
  <c r="F767" i="48"/>
  <c r="F766" i="48"/>
  <c r="F762" i="48"/>
  <c r="F761" i="48"/>
  <c r="F760" i="48"/>
  <c r="F759" i="48"/>
  <c r="F758" i="48"/>
  <c r="F757" i="48"/>
  <c r="R754" i="48"/>
  <c r="Q754" i="48"/>
  <c r="P754" i="48"/>
  <c r="O754" i="48"/>
  <c r="N754" i="48"/>
  <c r="M754" i="48"/>
  <c r="L754" i="48"/>
  <c r="K754" i="48"/>
  <c r="J754" i="48"/>
  <c r="I754" i="48"/>
  <c r="S754" i="48" s="1"/>
  <c r="B773" i="48" s="1"/>
  <c r="F748" i="48"/>
  <c r="F747" i="48"/>
  <c r="F746" i="48"/>
  <c r="F745" i="48"/>
  <c r="F744" i="48"/>
  <c r="F743" i="48"/>
  <c r="F742" i="48"/>
  <c r="F741" i="48"/>
  <c r="F737" i="48"/>
  <c r="F736" i="48"/>
  <c r="F735" i="48"/>
  <c r="F734" i="48"/>
  <c r="F733" i="48"/>
  <c r="F732" i="48"/>
  <c r="R729" i="48"/>
  <c r="Q729" i="48"/>
  <c r="P729" i="48"/>
  <c r="O729" i="48"/>
  <c r="N729" i="48"/>
  <c r="M729" i="48"/>
  <c r="L729" i="48"/>
  <c r="K729" i="48"/>
  <c r="J729" i="48"/>
  <c r="S729" i="48" s="1"/>
  <c r="I729" i="48"/>
  <c r="F723" i="48"/>
  <c r="F722" i="48"/>
  <c r="F721" i="48"/>
  <c r="F720" i="48"/>
  <c r="F719" i="48"/>
  <c r="F718" i="48"/>
  <c r="F717" i="48"/>
  <c r="F716" i="48"/>
  <c r="F712" i="48"/>
  <c r="F711" i="48"/>
  <c r="F710" i="48"/>
  <c r="F709" i="48"/>
  <c r="F708" i="48"/>
  <c r="F707" i="48"/>
  <c r="R704" i="48"/>
  <c r="Q704" i="48"/>
  <c r="P704" i="48"/>
  <c r="O704" i="48"/>
  <c r="N704" i="48"/>
  <c r="M704" i="48"/>
  <c r="L704" i="48"/>
  <c r="K704" i="48"/>
  <c r="J704" i="48"/>
  <c r="I704" i="48"/>
  <c r="F698" i="48"/>
  <c r="F697" i="48"/>
  <c r="F696" i="48"/>
  <c r="F695" i="48"/>
  <c r="F694" i="48"/>
  <c r="F693" i="48"/>
  <c r="F692" i="48"/>
  <c r="F691" i="48"/>
  <c r="F687" i="48"/>
  <c r="F686" i="48"/>
  <c r="F685" i="48"/>
  <c r="F684" i="48"/>
  <c r="F683" i="48"/>
  <c r="F682" i="48"/>
  <c r="R679" i="48"/>
  <c r="Q679" i="48"/>
  <c r="P679" i="48"/>
  <c r="O679" i="48"/>
  <c r="N679" i="48"/>
  <c r="M679" i="48"/>
  <c r="L679" i="48"/>
  <c r="K679" i="48"/>
  <c r="J679" i="48"/>
  <c r="R680" i="48" s="1"/>
  <c r="I679" i="48"/>
  <c r="F673" i="48"/>
  <c r="F672" i="48"/>
  <c r="F671" i="48"/>
  <c r="F670" i="48"/>
  <c r="F669" i="48"/>
  <c r="F668" i="48"/>
  <c r="F667" i="48"/>
  <c r="F666" i="48"/>
  <c r="F662" i="48"/>
  <c r="F661" i="48"/>
  <c r="F660" i="48"/>
  <c r="F659" i="48"/>
  <c r="F658" i="48"/>
  <c r="F657" i="48"/>
  <c r="R654" i="48"/>
  <c r="Q654" i="48"/>
  <c r="P654" i="48"/>
  <c r="O654" i="48"/>
  <c r="N654" i="48"/>
  <c r="M654" i="48"/>
  <c r="L654" i="48"/>
  <c r="K654" i="48"/>
  <c r="J654" i="48"/>
  <c r="I654" i="48"/>
  <c r="F648" i="48"/>
  <c r="F647" i="48"/>
  <c r="F646" i="48"/>
  <c r="F645" i="48"/>
  <c r="F644" i="48"/>
  <c r="F643" i="48"/>
  <c r="F642" i="48"/>
  <c r="F641" i="48"/>
  <c r="B647" i="48" s="1"/>
  <c r="F637" i="48"/>
  <c r="F636" i="48"/>
  <c r="F635" i="48"/>
  <c r="F634" i="48"/>
  <c r="F633" i="48"/>
  <c r="F632" i="48"/>
  <c r="R629" i="48"/>
  <c r="Q629" i="48"/>
  <c r="P629" i="48"/>
  <c r="O629" i="48"/>
  <c r="N629" i="48"/>
  <c r="M629" i="48"/>
  <c r="L629" i="48"/>
  <c r="K629" i="48"/>
  <c r="J629" i="48"/>
  <c r="I629" i="48"/>
  <c r="F623" i="48"/>
  <c r="F622" i="48"/>
  <c r="F621" i="48"/>
  <c r="F620" i="48"/>
  <c r="F619" i="48"/>
  <c r="F618" i="48"/>
  <c r="F617" i="48"/>
  <c r="F616" i="48"/>
  <c r="F612" i="48"/>
  <c r="F611" i="48"/>
  <c r="F610" i="48"/>
  <c r="F609" i="48"/>
  <c r="F608" i="48"/>
  <c r="F607" i="48"/>
  <c r="R604" i="48"/>
  <c r="Q604" i="48"/>
  <c r="P604" i="48"/>
  <c r="O604" i="48"/>
  <c r="N604" i="48"/>
  <c r="M604" i="48"/>
  <c r="L604" i="48"/>
  <c r="K604" i="48"/>
  <c r="J604" i="48"/>
  <c r="I604" i="48"/>
  <c r="F598" i="48"/>
  <c r="F597" i="48"/>
  <c r="F596" i="48"/>
  <c r="F595" i="48"/>
  <c r="F594" i="48"/>
  <c r="F593" i="48"/>
  <c r="F592" i="48"/>
  <c r="F591" i="48"/>
  <c r="F587" i="48"/>
  <c r="F586" i="48"/>
  <c r="F585" i="48"/>
  <c r="F584" i="48"/>
  <c r="F583" i="48"/>
  <c r="F582" i="48"/>
  <c r="R579" i="48"/>
  <c r="Q579" i="48"/>
  <c r="P579" i="48"/>
  <c r="O579" i="48"/>
  <c r="N579" i="48"/>
  <c r="M579" i="48"/>
  <c r="L579" i="48"/>
  <c r="K579" i="48"/>
  <c r="J579" i="48"/>
  <c r="I579" i="48"/>
  <c r="R580" i="48"/>
  <c r="F573" i="48"/>
  <c r="F572" i="48"/>
  <c r="F571" i="48"/>
  <c r="F570" i="48"/>
  <c r="F569" i="48"/>
  <c r="F568" i="48"/>
  <c r="F567" i="48"/>
  <c r="F566" i="48"/>
  <c r="F562" i="48"/>
  <c r="F561" i="48"/>
  <c r="F560" i="48"/>
  <c r="F559" i="48"/>
  <c r="F558" i="48"/>
  <c r="F557" i="48"/>
  <c r="R554" i="48"/>
  <c r="Q554" i="48"/>
  <c r="P554" i="48"/>
  <c r="O554" i="48"/>
  <c r="N554" i="48"/>
  <c r="M554" i="48"/>
  <c r="L554" i="48"/>
  <c r="K554" i="48"/>
  <c r="J554" i="48"/>
  <c r="I554" i="48"/>
  <c r="F548" i="48"/>
  <c r="F547" i="48"/>
  <c r="F546" i="48"/>
  <c r="F545" i="48"/>
  <c r="F544" i="48"/>
  <c r="F543" i="48"/>
  <c r="F542" i="48"/>
  <c r="B547" i="48" s="1"/>
  <c r="F541" i="48"/>
  <c r="F537" i="48"/>
  <c r="F536" i="48"/>
  <c r="F535" i="48"/>
  <c r="F534" i="48"/>
  <c r="F533" i="48"/>
  <c r="F532" i="48"/>
  <c r="R529" i="48"/>
  <c r="Q529" i="48"/>
  <c r="P529" i="48"/>
  <c r="O529" i="48"/>
  <c r="N529" i="48"/>
  <c r="M529" i="48"/>
  <c r="L529" i="48"/>
  <c r="K529" i="48"/>
  <c r="J529" i="48"/>
  <c r="S529" i="48" s="1"/>
  <c r="B548" i="48" s="1"/>
  <c r="I529" i="48"/>
  <c r="F523" i="48"/>
  <c r="F522" i="48"/>
  <c r="F521" i="48"/>
  <c r="F520" i="48"/>
  <c r="F519" i="48"/>
  <c r="F518" i="48"/>
  <c r="F517" i="48"/>
  <c r="B522" i="48" s="1"/>
  <c r="F516" i="48"/>
  <c r="F512" i="48"/>
  <c r="F511" i="48"/>
  <c r="F510" i="48"/>
  <c r="F509" i="48"/>
  <c r="F508" i="48"/>
  <c r="F507" i="48"/>
  <c r="R504" i="48"/>
  <c r="Q504" i="48"/>
  <c r="P504" i="48"/>
  <c r="O504" i="48"/>
  <c r="N504" i="48"/>
  <c r="M504" i="48"/>
  <c r="L504" i="48"/>
  <c r="K504" i="48"/>
  <c r="J504" i="48"/>
  <c r="R505" i="48" s="1"/>
  <c r="I504" i="48"/>
  <c r="F498" i="48"/>
  <c r="F497" i="48"/>
  <c r="F496" i="48"/>
  <c r="F495" i="48"/>
  <c r="F494" i="48"/>
  <c r="F493" i="48"/>
  <c r="F492" i="48"/>
  <c r="B497" i="48" s="1"/>
  <c r="F491" i="48"/>
  <c r="F487" i="48"/>
  <c r="F486" i="48"/>
  <c r="F485" i="48"/>
  <c r="F484" i="48"/>
  <c r="F483" i="48"/>
  <c r="F482" i="48"/>
  <c r="R479" i="48"/>
  <c r="Q479" i="48"/>
  <c r="P479" i="48"/>
  <c r="O479" i="48"/>
  <c r="N479" i="48"/>
  <c r="M479" i="48"/>
  <c r="L479" i="48"/>
  <c r="K479" i="48"/>
  <c r="J479" i="48"/>
  <c r="I479" i="48"/>
  <c r="F473" i="48"/>
  <c r="F472" i="48"/>
  <c r="F471" i="48"/>
  <c r="F470" i="48"/>
  <c r="F469" i="48"/>
  <c r="F468" i="48"/>
  <c r="F467" i="48"/>
  <c r="F466" i="48"/>
  <c r="F462" i="48"/>
  <c r="F461" i="48"/>
  <c r="F460" i="48"/>
  <c r="F459" i="48"/>
  <c r="F458" i="48"/>
  <c r="F457" i="48"/>
  <c r="R454" i="48"/>
  <c r="Q454" i="48"/>
  <c r="P454" i="48"/>
  <c r="O454" i="48"/>
  <c r="N454" i="48"/>
  <c r="M454" i="48"/>
  <c r="L454" i="48"/>
  <c r="K454" i="48"/>
  <c r="J454" i="48"/>
  <c r="I454" i="48"/>
  <c r="F448" i="48"/>
  <c r="F447" i="48"/>
  <c r="F446" i="48"/>
  <c r="F445" i="48"/>
  <c r="F444" i="48"/>
  <c r="F443" i="48"/>
  <c r="F442" i="48"/>
  <c r="F441" i="48"/>
  <c r="F437" i="48"/>
  <c r="F436" i="48"/>
  <c r="F435" i="48"/>
  <c r="F434" i="48"/>
  <c r="F433" i="48"/>
  <c r="F432" i="48"/>
  <c r="R429" i="48"/>
  <c r="Q429" i="48"/>
  <c r="P429" i="48"/>
  <c r="O429" i="48"/>
  <c r="N429" i="48"/>
  <c r="M429" i="48"/>
  <c r="L429" i="48"/>
  <c r="K429" i="48"/>
  <c r="J429" i="48"/>
  <c r="I429" i="48"/>
  <c r="F423" i="48"/>
  <c r="F422" i="48"/>
  <c r="F421" i="48"/>
  <c r="F420" i="48"/>
  <c r="F419" i="48"/>
  <c r="F418" i="48"/>
  <c r="F417" i="48"/>
  <c r="F416" i="48"/>
  <c r="F412" i="48"/>
  <c r="F411" i="48"/>
  <c r="F410" i="48"/>
  <c r="F409" i="48"/>
  <c r="F408" i="48"/>
  <c r="F407" i="48"/>
  <c r="R404" i="48"/>
  <c r="Q404" i="48"/>
  <c r="P404" i="48"/>
  <c r="O404" i="48"/>
  <c r="N404" i="48"/>
  <c r="M404" i="48"/>
  <c r="L404" i="48"/>
  <c r="K404" i="48"/>
  <c r="J404" i="48"/>
  <c r="I404" i="48"/>
  <c r="F398" i="48"/>
  <c r="F397" i="48"/>
  <c r="F396" i="48"/>
  <c r="F395" i="48"/>
  <c r="F394" i="48"/>
  <c r="F393" i="48"/>
  <c r="F392" i="48"/>
  <c r="F391" i="48"/>
  <c r="F387" i="48"/>
  <c r="F386" i="48"/>
  <c r="F385" i="48"/>
  <c r="F384" i="48"/>
  <c r="F383" i="48"/>
  <c r="F382" i="48"/>
  <c r="R379" i="48"/>
  <c r="Q379" i="48"/>
  <c r="P379" i="48"/>
  <c r="O379" i="48"/>
  <c r="N379" i="48"/>
  <c r="M379" i="48"/>
  <c r="L379" i="48"/>
  <c r="K379" i="48"/>
  <c r="J379" i="48"/>
  <c r="I379" i="48"/>
  <c r="R380" i="48"/>
  <c r="F373" i="48"/>
  <c r="F372" i="48"/>
  <c r="F371" i="48"/>
  <c r="F370" i="48"/>
  <c r="F369" i="48"/>
  <c r="F368" i="48"/>
  <c r="F367" i="48"/>
  <c r="F366" i="48"/>
  <c r="F362" i="48"/>
  <c r="F361" i="48"/>
  <c r="F360" i="48"/>
  <c r="F359" i="48"/>
  <c r="F358" i="48"/>
  <c r="F357" i="48"/>
  <c r="R354" i="48"/>
  <c r="Q354" i="48"/>
  <c r="P354" i="48"/>
  <c r="O354" i="48"/>
  <c r="N354" i="48"/>
  <c r="M354" i="48"/>
  <c r="L354" i="48"/>
  <c r="K354" i="48"/>
  <c r="J354" i="48"/>
  <c r="S354" i="48"/>
  <c r="B373" i="48" s="1"/>
  <c r="I354" i="48"/>
  <c r="F348" i="48"/>
  <c r="F347" i="48"/>
  <c r="F346" i="48"/>
  <c r="F345" i="48"/>
  <c r="F344" i="48"/>
  <c r="F343" i="48"/>
  <c r="F342" i="48"/>
  <c r="F341" i="48"/>
  <c r="B347" i="48" s="1"/>
  <c r="F337" i="48"/>
  <c r="F336" i="48"/>
  <c r="F335" i="48"/>
  <c r="F334" i="48"/>
  <c r="F333" i="48"/>
  <c r="F332" i="48"/>
  <c r="R329" i="48"/>
  <c r="Q329" i="48"/>
  <c r="P329" i="48"/>
  <c r="O329" i="48"/>
  <c r="N329" i="48"/>
  <c r="M329" i="48"/>
  <c r="L329" i="48"/>
  <c r="S329" i="48" s="1"/>
  <c r="B348" i="48" s="1"/>
  <c r="K329" i="48"/>
  <c r="J329" i="48"/>
  <c r="I329" i="48"/>
  <c r="F323" i="48"/>
  <c r="F322" i="48"/>
  <c r="F321" i="48"/>
  <c r="F320" i="48"/>
  <c r="F319" i="48"/>
  <c r="F318" i="48"/>
  <c r="F317" i="48"/>
  <c r="F316" i="48"/>
  <c r="F312" i="48"/>
  <c r="F311" i="48"/>
  <c r="F310" i="48"/>
  <c r="F309" i="48"/>
  <c r="F308" i="48"/>
  <c r="F307" i="48"/>
  <c r="R304" i="48"/>
  <c r="Q304" i="48"/>
  <c r="P304" i="48"/>
  <c r="O304" i="48"/>
  <c r="N304" i="48"/>
  <c r="M304" i="48"/>
  <c r="L304" i="48"/>
  <c r="K304" i="48"/>
  <c r="J304" i="48"/>
  <c r="I304" i="48"/>
  <c r="F298" i="48"/>
  <c r="F297" i="48"/>
  <c r="F296" i="48"/>
  <c r="F295" i="48"/>
  <c r="F294" i="48"/>
  <c r="F293" i="48"/>
  <c r="F292" i="48"/>
  <c r="F291" i="48"/>
  <c r="F287" i="48"/>
  <c r="F286" i="48"/>
  <c r="F285" i="48"/>
  <c r="F284" i="48"/>
  <c r="F283" i="48"/>
  <c r="F282" i="48"/>
  <c r="R279" i="48"/>
  <c r="Q279" i="48"/>
  <c r="P279" i="48"/>
  <c r="O279" i="48"/>
  <c r="N279" i="48"/>
  <c r="M279" i="48"/>
  <c r="L279" i="48"/>
  <c r="K279" i="48"/>
  <c r="J279" i="48"/>
  <c r="I279" i="48"/>
  <c r="R280" i="48" s="1"/>
  <c r="F273" i="48"/>
  <c r="F272" i="48"/>
  <c r="F271" i="48"/>
  <c r="F270" i="48"/>
  <c r="F269" i="48"/>
  <c r="F268" i="48"/>
  <c r="F267" i="48"/>
  <c r="F266" i="48"/>
  <c r="F262" i="48"/>
  <c r="F261" i="48"/>
  <c r="F260" i="48"/>
  <c r="F259" i="48"/>
  <c r="F258" i="48"/>
  <c r="F257" i="48"/>
  <c r="R254" i="48"/>
  <c r="Q254" i="48"/>
  <c r="P254" i="48"/>
  <c r="O254" i="48"/>
  <c r="N254" i="48"/>
  <c r="M254" i="48"/>
  <c r="L254" i="48"/>
  <c r="K254" i="48"/>
  <c r="J254" i="48"/>
  <c r="I254" i="48"/>
  <c r="F248" i="48"/>
  <c r="F247" i="48"/>
  <c r="F246" i="48"/>
  <c r="F245" i="48"/>
  <c r="F244" i="48"/>
  <c r="F243" i="48"/>
  <c r="B247" i="48"/>
  <c r="F242" i="48"/>
  <c r="F241" i="48"/>
  <c r="F237" i="48"/>
  <c r="F236" i="48"/>
  <c r="F235" i="48"/>
  <c r="F234" i="48"/>
  <c r="F233" i="48"/>
  <c r="F232" i="48"/>
  <c r="R229" i="48"/>
  <c r="Q229" i="48"/>
  <c r="P229" i="48"/>
  <c r="O229" i="48"/>
  <c r="N229" i="48"/>
  <c r="M229" i="48"/>
  <c r="L229" i="48"/>
  <c r="K229" i="48"/>
  <c r="J229" i="48"/>
  <c r="I229" i="48"/>
  <c r="F223" i="48"/>
  <c r="F222" i="48"/>
  <c r="F221" i="48"/>
  <c r="F220" i="48"/>
  <c r="F219" i="48"/>
  <c r="B222" i="48"/>
  <c r="F218" i="48"/>
  <c r="F217" i="48"/>
  <c r="F216" i="48"/>
  <c r="F212" i="48"/>
  <c r="F211" i="48"/>
  <c r="F210" i="48"/>
  <c r="F209" i="48"/>
  <c r="F208" i="48"/>
  <c r="F207" i="48"/>
  <c r="R204" i="48"/>
  <c r="Q204" i="48"/>
  <c r="P204" i="48"/>
  <c r="O204" i="48"/>
  <c r="N204" i="48"/>
  <c r="M204" i="48"/>
  <c r="L204" i="48"/>
  <c r="K204" i="48"/>
  <c r="J204" i="48"/>
  <c r="I204" i="48"/>
  <c r="F198" i="48"/>
  <c r="F197" i="48"/>
  <c r="F196" i="48"/>
  <c r="F195" i="48"/>
  <c r="F194" i="48"/>
  <c r="F193" i="48"/>
  <c r="F192" i="48"/>
  <c r="F191" i="48"/>
  <c r="B197" i="48"/>
  <c r="F187" i="48"/>
  <c r="F186" i="48"/>
  <c r="F185" i="48"/>
  <c r="F184" i="48"/>
  <c r="F183" i="48"/>
  <c r="F182" i="48"/>
  <c r="R179" i="48"/>
  <c r="Q179" i="48"/>
  <c r="P179" i="48"/>
  <c r="O179" i="48"/>
  <c r="N179" i="48"/>
  <c r="M179" i="48"/>
  <c r="L179" i="48"/>
  <c r="K179" i="48"/>
  <c r="J179" i="48"/>
  <c r="I179" i="48"/>
  <c r="R180" i="48" s="1"/>
  <c r="F173" i="48"/>
  <c r="F172" i="48"/>
  <c r="F171" i="48"/>
  <c r="F170" i="48"/>
  <c r="F169" i="48"/>
  <c r="F168" i="48"/>
  <c r="F167" i="48"/>
  <c r="F166" i="48"/>
  <c r="F162" i="48"/>
  <c r="F161" i="48"/>
  <c r="F160" i="48"/>
  <c r="F159" i="48"/>
  <c r="F158" i="48"/>
  <c r="F157" i="48"/>
  <c r="R154" i="48"/>
  <c r="Q154" i="48"/>
  <c r="P154" i="48"/>
  <c r="O154" i="48"/>
  <c r="N154" i="48"/>
  <c r="M154" i="48"/>
  <c r="L154" i="48"/>
  <c r="K154" i="48"/>
  <c r="J154" i="48"/>
  <c r="I154" i="48"/>
  <c r="F148" i="48"/>
  <c r="F147" i="48"/>
  <c r="F146" i="48"/>
  <c r="F145" i="48"/>
  <c r="F144" i="48"/>
  <c r="F143" i="48"/>
  <c r="F142" i="48"/>
  <c r="F141" i="48"/>
  <c r="F137" i="48"/>
  <c r="F136" i="48"/>
  <c r="F135" i="48"/>
  <c r="F134" i="48"/>
  <c r="F133" i="48"/>
  <c r="F132" i="48"/>
  <c r="R129" i="48"/>
  <c r="Q129" i="48"/>
  <c r="P129" i="48"/>
  <c r="O129" i="48"/>
  <c r="N129" i="48"/>
  <c r="M129" i="48"/>
  <c r="L129" i="48"/>
  <c r="K129" i="48"/>
  <c r="J129" i="48"/>
  <c r="I129" i="48"/>
  <c r="F123" i="48"/>
  <c r="F122" i="48"/>
  <c r="F121" i="48"/>
  <c r="F120" i="48"/>
  <c r="F119" i="48"/>
  <c r="F118" i="48"/>
  <c r="F117" i="48"/>
  <c r="F116" i="48"/>
  <c r="B122" i="48" s="1"/>
  <c r="F112" i="48"/>
  <c r="F111" i="48"/>
  <c r="F110" i="48"/>
  <c r="F109" i="48"/>
  <c r="F108" i="48"/>
  <c r="F107" i="48"/>
  <c r="R104" i="48"/>
  <c r="Q104" i="48"/>
  <c r="P104" i="48"/>
  <c r="O104" i="48"/>
  <c r="N104" i="48"/>
  <c r="M104" i="48"/>
  <c r="L104" i="48"/>
  <c r="K104" i="48"/>
  <c r="J104" i="48"/>
  <c r="I104" i="48"/>
  <c r="F98" i="48"/>
  <c r="F97" i="48"/>
  <c r="F96" i="48"/>
  <c r="F95" i="48"/>
  <c r="F94" i="48"/>
  <c r="F93" i="48"/>
  <c r="B97" i="48" s="1"/>
  <c r="F92" i="48"/>
  <c r="F91" i="48"/>
  <c r="F87" i="48"/>
  <c r="F86" i="48"/>
  <c r="F85" i="48"/>
  <c r="F84" i="48"/>
  <c r="F83" i="48"/>
  <c r="F82" i="48"/>
  <c r="R79" i="48"/>
  <c r="Q79" i="48"/>
  <c r="P79" i="48"/>
  <c r="O79" i="48"/>
  <c r="N79" i="48"/>
  <c r="M79" i="48"/>
  <c r="L79" i="48"/>
  <c r="K79" i="48"/>
  <c r="R80" i="48" s="1"/>
  <c r="J79" i="48"/>
  <c r="I79" i="48"/>
  <c r="F73" i="48"/>
  <c r="F72" i="48"/>
  <c r="F71" i="48"/>
  <c r="F70" i="48"/>
  <c r="F69" i="48"/>
  <c r="F68" i="48"/>
  <c r="F67" i="48"/>
  <c r="F66" i="48"/>
  <c r="F62" i="48"/>
  <c r="F61" i="48"/>
  <c r="F60" i="48"/>
  <c r="F59" i="48"/>
  <c r="F58" i="48"/>
  <c r="F57" i="48"/>
  <c r="R54" i="48"/>
  <c r="Q54" i="48"/>
  <c r="P54" i="48"/>
  <c r="O54" i="48"/>
  <c r="N54" i="48"/>
  <c r="M54" i="48"/>
  <c r="L54" i="48"/>
  <c r="K54" i="48"/>
  <c r="J54" i="48"/>
  <c r="I54" i="48"/>
  <c r="F48" i="48"/>
  <c r="F47" i="48"/>
  <c r="F46" i="48"/>
  <c r="F45" i="48"/>
  <c r="F44" i="48"/>
  <c r="F43" i="48"/>
  <c r="F42" i="48"/>
  <c r="F41" i="48"/>
  <c r="B47" i="48" s="1"/>
  <c r="F37" i="48"/>
  <c r="F36" i="48"/>
  <c r="F35" i="48"/>
  <c r="F34" i="48"/>
  <c r="F33" i="48"/>
  <c r="F32" i="48"/>
  <c r="R29" i="48"/>
  <c r="Q29" i="48"/>
  <c r="P29" i="48"/>
  <c r="O29" i="48"/>
  <c r="N29" i="48"/>
  <c r="M29" i="48"/>
  <c r="L29" i="48"/>
  <c r="K29" i="48"/>
  <c r="J29" i="48"/>
  <c r="I29" i="48"/>
  <c r="X16" i="38"/>
  <c r="E526" i="38" s="1"/>
  <c r="AA16" i="38"/>
  <c r="X15" i="50"/>
  <c r="X16" i="49"/>
  <c r="E751" i="49" s="1"/>
  <c r="X15" i="49"/>
  <c r="X16" i="48"/>
  <c r="E776" i="48" s="1"/>
  <c r="X16" i="51"/>
  <c r="E26" i="51" s="1"/>
  <c r="E751" i="51"/>
  <c r="X15" i="46"/>
  <c r="X15" i="51" s="1"/>
  <c r="X16" i="46"/>
  <c r="E26" i="46" s="1"/>
  <c r="E751" i="46"/>
  <c r="F848" i="51"/>
  <c r="F847" i="51"/>
  <c r="F846" i="51"/>
  <c r="F845" i="51"/>
  <c r="F844" i="51"/>
  <c r="F843" i="51"/>
  <c r="F842" i="51"/>
  <c r="F841" i="51"/>
  <c r="B847" i="51" s="1"/>
  <c r="F837" i="51"/>
  <c r="F836" i="51"/>
  <c r="F835" i="51"/>
  <c r="F834" i="51"/>
  <c r="F833" i="51"/>
  <c r="F832" i="51"/>
  <c r="R829" i="51"/>
  <c r="Q829" i="51"/>
  <c r="P829" i="51"/>
  <c r="O829" i="51"/>
  <c r="N829" i="51"/>
  <c r="M829" i="51"/>
  <c r="L829" i="51"/>
  <c r="K829" i="51"/>
  <c r="J829" i="51"/>
  <c r="I829" i="51"/>
  <c r="AA827" i="51"/>
  <c r="F823" i="51"/>
  <c r="F822" i="51"/>
  <c r="F821" i="51"/>
  <c r="F820" i="51"/>
  <c r="F819" i="51"/>
  <c r="F818" i="51"/>
  <c r="F817" i="51"/>
  <c r="F816" i="51"/>
  <c r="B822" i="51" s="1"/>
  <c r="F812" i="51"/>
  <c r="F811" i="51"/>
  <c r="F810" i="51"/>
  <c r="F809" i="51"/>
  <c r="F808" i="51"/>
  <c r="F807" i="51"/>
  <c r="R804" i="51"/>
  <c r="Q804" i="51"/>
  <c r="P804" i="51"/>
  <c r="O804" i="51"/>
  <c r="N804" i="51"/>
  <c r="M804" i="51"/>
  <c r="L804" i="51"/>
  <c r="K804" i="51"/>
  <c r="J804" i="51"/>
  <c r="I804" i="51"/>
  <c r="S804" i="51" s="1"/>
  <c r="B823" i="51" s="1"/>
  <c r="AA802" i="51"/>
  <c r="F798" i="51"/>
  <c r="F797" i="51"/>
  <c r="F796" i="51"/>
  <c r="F795" i="51"/>
  <c r="F794" i="51"/>
  <c r="F793" i="51"/>
  <c r="F792" i="51"/>
  <c r="F791" i="51"/>
  <c r="B797" i="51" s="1"/>
  <c r="F787" i="51"/>
  <c r="F786" i="51"/>
  <c r="F785" i="51"/>
  <c r="F784" i="51"/>
  <c r="F783" i="51"/>
  <c r="F782" i="51"/>
  <c r="R779" i="51"/>
  <c r="Q779" i="51"/>
  <c r="P779" i="51"/>
  <c r="O779" i="51"/>
  <c r="N779" i="51"/>
  <c r="M779" i="51"/>
  <c r="L779" i="51"/>
  <c r="K779" i="51"/>
  <c r="J779" i="51"/>
  <c r="I779" i="51"/>
  <c r="AA777" i="51"/>
  <c r="F773" i="51"/>
  <c r="F772" i="51"/>
  <c r="F771" i="51"/>
  <c r="F770" i="51"/>
  <c r="F769" i="51"/>
  <c r="F768" i="51"/>
  <c r="F767" i="51"/>
  <c r="F766" i="51"/>
  <c r="B772" i="51" s="1"/>
  <c r="F762" i="51"/>
  <c r="F761" i="51"/>
  <c r="F760" i="51"/>
  <c r="F759" i="51"/>
  <c r="F758" i="51"/>
  <c r="F757" i="51"/>
  <c r="R754" i="51"/>
  <c r="Q754" i="51"/>
  <c r="P754" i="51"/>
  <c r="O754" i="51"/>
  <c r="N754" i="51"/>
  <c r="M754" i="51"/>
  <c r="L754" i="51"/>
  <c r="K754" i="51"/>
  <c r="J754" i="51"/>
  <c r="I754" i="51"/>
  <c r="S754" i="51" s="1"/>
  <c r="B773" i="51" s="1"/>
  <c r="AA752" i="51"/>
  <c r="F748" i="51"/>
  <c r="F747" i="51"/>
  <c r="F746" i="51"/>
  <c r="F745" i="51"/>
  <c r="F744" i="51"/>
  <c r="F743" i="51"/>
  <c r="F742" i="51"/>
  <c r="F741" i="51"/>
  <c r="B747" i="51" s="1"/>
  <c r="F737" i="51"/>
  <c r="F736" i="51"/>
  <c r="F735" i="51"/>
  <c r="F734" i="51"/>
  <c r="F733" i="51"/>
  <c r="F732" i="51"/>
  <c r="R729" i="51"/>
  <c r="Q729" i="51"/>
  <c r="P729" i="51"/>
  <c r="O729" i="51"/>
  <c r="N729" i="51"/>
  <c r="M729" i="51"/>
  <c r="L729" i="51"/>
  <c r="K729" i="51"/>
  <c r="J729" i="51"/>
  <c r="I729" i="51"/>
  <c r="AA727" i="51"/>
  <c r="F723" i="51"/>
  <c r="F722" i="51"/>
  <c r="F721" i="51"/>
  <c r="F720" i="51"/>
  <c r="F719" i="51"/>
  <c r="F718" i="51"/>
  <c r="F717" i="51"/>
  <c r="F716" i="51"/>
  <c r="B722" i="51" s="1"/>
  <c r="F712" i="51"/>
  <c r="F711" i="51"/>
  <c r="F710" i="51"/>
  <c r="F709" i="51"/>
  <c r="F708" i="51"/>
  <c r="F707" i="51"/>
  <c r="R704" i="51"/>
  <c r="Q704" i="51"/>
  <c r="P704" i="51"/>
  <c r="O704" i="51"/>
  <c r="N704" i="51"/>
  <c r="M704" i="51"/>
  <c r="L704" i="51"/>
  <c r="K704" i="51"/>
  <c r="J704" i="51"/>
  <c r="I704" i="51"/>
  <c r="S704" i="51" s="1"/>
  <c r="B723" i="51" s="1"/>
  <c r="AA702" i="51"/>
  <c r="F698" i="51"/>
  <c r="F697" i="51"/>
  <c r="F696" i="51"/>
  <c r="F695" i="51"/>
  <c r="F694" i="51"/>
  <c r="F693" i="51"/>
  <c r="F692" i="51"/>
  <c r="F691" i="51"/>
  <c r="B697" i="51" s="1"/>
  <c r="F687" i="51"/>
  <c r="F686" i="51"/>
  <c r="F685" i="51"/>
  <c r="F684" i="51"/>
  <c r="F683" i="51"/>
  <c r="F682" i="51"/>
  <c r="R679" i="51"/>
  <c r="Q679" i="51"/>
  <c r="P679" i="51"/>
  <c r="O679" i="51"/>
  <c r="N679" i="51"/>
  <c r="M679" i="51"/>
  <c r="L679" i="51"/>
  <c r="K679" i="51"/>
  <c r="J679" i="51"/>
  <c r="I679" i="51"/>
  <c r="AA677" i="51"/>
  <c r="F673" i="51"/>
  <c r="F672" i="51"/>
  <c r="F671" i="51"/>
  <c r="F670" i="51"/>
  <c r="F669" i="51"/>
  <c r="F668" i="51"/>
  <c r="F667" i="51"/>
  <c r="F666" i="51"/>
  <c r="B672" i="51" s="1"/>
  <c r="F662" i="51"/>
  <c r="F661" i="51"/>
  <c r="F660" i="51"/>
  <c r="F659" i="51"/>
  <c r="F658" i="51"/>
  <c r="F657" i="51"/>
  <c r="R654" i="51"/>
  <c r="Q654" i="51"/>
  <c r="P654" i="51"/>
  <c r="O654" i="51"/>
  <c r="N654" i="51"/>
  <c r="M654" i="51"/>
  <c r="L654" i="51"/>
  <c r="K654" i="51"/>
  <c r="J654" i="51"/>
  <c r="I654" i="51"/>
  <c r="S654" i="51" s="1"/>
  <c r="B673" i="51" s="1"/>
  <c r="AA652" i="51"/>
  <c r="F648" i="51"/>
  <c r="F647" i="51"/>
  <c r="F646" i="51"/>
  <c r="F645" i="51"/>
  <c r="F644" i="51"/>
  <c r="F643" i="51"/>
  <c r="F642" i="51"/>
  <c r="F641" i="51"/>
  <c r="B647" i="51" s="1"/>
  <c r="F637" i="51"/>
  <c r="F636" i="51"/>
  <c r="F635" i="51"/>
  <c r="F634" i="51"/>
  <c r="F633" i="51"/>
  <c r="F632" i="51"/>
  <c r="R629" i="51"/>
  <c r="Q629" i="51"/>
  <c r="P629" i="51"/>
  <c r="O629" i="51"/>
  <c r="N629" i="51"/>
  <c r="M629" i="51"/>
  <c r="L629" i="51"/>
  <c r="K629" i="51"/>
  <c r="J629" i="51"/>
  <c r="S629" i="51" s="1"/>
  <c r="B648" i="51" s="1"/>
  <c r="I629" i="51"/>
  <c r="AA627" i="51"/>
  <c r="F623" i="51"/>
  <c r="F622" i="51"/>
  <c r="F621" i="51"/>
  <c r="F620" i="51"/>
  <c r="F619" i="51"/>
  <c r="F618" i="51"/>
  <c r="F617" i="51"/>
  <c r="F616" i="51"/>
  <c r="B622" i="51" s="1"/>
  <c r="F612" i="51"/>
  <c r="F611" i="51"/>
  <c r="F610" i="51"/>
  <c r="F609" i="51"/>
  <c r="F608" i="51"/>
  <c r="F607" i="51"/>
  <c r="R604" i="51"/>
  <c r="Q604" i="51"/>
  <c r="P604" i="51"/>
  <c r="O604" i="51"/>
  <c r="N604" i="51"/>
  <c r="M604" i="51"/>
  <c r="L604" i="51"/>
  <c r="K604" i="51"/>
  <c r="J604" i="51"/>
  <c r="I604" i="51"/>
  <c r="S604" i="51" s="1"/>
  <c r="B623" i="51" s="1"/>
  <c r="AA602" i="51"/>
  <c r="F598" i="51"/>
  <c r="F597" i="51"/>
  <c r="F596" i="51"/>
  <c r="F595" i="51"/>
  <c r="F594" i="51"/>
  <c r="F593" i="51"/>
  <c r="F592" i="51"/>
  <c r="F591" i="51"/>
  <c r="B597" i="51" s="1"/>
  <c r="F587" i="51"/>
  <c r="F586" i="51"/>
  <c r="F585" i="51"/>
  <c r="F584" i="51"/>
  <c r="F583" i="51"/>
  <c r="F582" i="51"/>
  <c r="R579" i="51"/>
  <c r="Q579" i="51"/>
  <c r="P579" i="51"/>
  <c r="O579" i="51"/>
  <c r="N579" i="51"/>
  <c r="M579" i="51"/>
  <c r="L579" i="51"/>
  <c r="K579" i="51"/>
  <c r="J579" i="51"/>
  <c r="S579" i="51" s="1"/>
  <c r="B598" i="51" s="1"/>
  <c r="I579" i="51"/>
  <c r="AA577" i="51"/>
  <c r="F573" i="51"/>
  <c r="F572" i="51"/>
  <c r="F571" i="51"/>
  <c r="F570" i="51"/>
  <c r="F569" i="51"/>
  <c r="F568" i="51"/>
  <c r="F567" i="51"/>
  <c r="F566" i="51"/>
  <c r="B572" i="51" s="1"/>
  <c r="F562" i="51"/>
  <c r="F561" i="51"/>
  <c r="F560" i="51"/>
  <c r="F559" i="51"/>
  <c r="F558" i="51"/>
  <c r="F557" i="51"/>
  <c r="R554" i="51"/>
  <c r="Q554" i="51"/>
  <c r="P554" i="51"/>
  <c r="O554" i="51"/>
  <c r="N554" i="51"/>
  <c r="M554" i="51"/>
  <c r="L554" i="51"/>
  <c r="K554" i="51"/>
  <c r="J554" i="51"/>
  <c r="I554" i="51"/>
  <c r="S554" i="51" s="1"/>
  <c r="B573" i="51" s="1"/>
  <c r="AA552" i="51"/>
  <c r="F548" i="51"/>
  <c r="F547" i="51"/>
  <c r="F546" i="51"/>
  <c r="F545" i="51"/>
  <c r="F544" i="51"/>
  <c r="F543" i="51"/>
  <c r="F542" i="51"/>
  <c r="F541" i="51"/>
  <c r="F537" i="51"/>
  <c r="F536" i="51"/>
  <c r="F535" i="51"/>
  <c r="F534" i="51"/>
  <c r="F533" i="51"/>
  <c r="F532" i="51"/>
  <c r="R529" i="51"/>
  <c r="Q529" i="51"/>
  <c r="P529" i="51"/>
  <c r="O529" i="51"/>
  <c r="N529" i="51"/>
  <c r="M529" i="51"/>
  <c r="L529" i="51"/>
  <c r="K529" i="51"/>
  <c r="J529" i="51"/>
  <c r="I529" i="51"/>
  <c r="AA527" i="51"/>
  <c r="F523" i="51"/>
  <c r="F522" i="51"/>
  <c r="F521" i="51"/>
  <c r="F520" i="51"/>
  <c r="F519" i="51"/>
  <c r="F518" i="51"/>
  <c r="F517" i="51"/>
  <c r="F516" i="51"/>
  <c r="F512" i="51"/>
  <c r="F511" i="51"/>
  <c r="F510" i="51"/>
  <c r="F509" i="51"/>
  <c r="F508" i="51"/>
  <c r="F507" i="51"/>
  <c r="R504" i="51"/>
  <c r="Q504" i="51"/>
  <c r="P504" i="51"/>
  <c r="O504" i="51"/>
  <c r="N504" i="51"/>
  <c r="M504" i="51"/>
  <c r="L504" i="51"/>
  <c r="K504" i="51"/>
  <c r="J504" i="51"/>
  <c r="I504" i="51"/>
  <c r="AA502" i="51"/>
  <c r="F498" i="51"/>
  <c r="F497" i="51"/>
  <c r="F496" i="51"/>
  <c r="F495" i="51"/>
  <c r="F494" i="51"/>
  <c r="F493" i="51"/>
  <c r="F492" i="51"/>
  <c r="F491" i="51"/>
  <c r="F487" i="51"/>
  <c r="F486" i="51"/>
  <c r="F485" i="51"/>
  <c r="F484" i="51"/>
  <c r="F483" i="51"/>
  <c r="F482" i="51"/>
  <c r="R479" i="51"/>
  <c r="Q479" i="51"/>
  <c r="P479" i="51"/>
  <c r="O479" i="51"/>
  <c r="N479" i="51"/>
  <c r="M479" i="51"/>
  <c r="L479" i="51"/>
  <c r="K479" i="51"/>
  <c r="J479" i="51"/>
  <c r="I479" i="51"/>
  <c r="AA477" i="51"/>
  <c r="F473" i="51"/>
  <c r="F472" i="51"/>
  <c r="F471" i="51"/>
  <c r="F470" i="51"/>
  <c r="F469" i="51"/>
  <c r="F468" i="51"/>
  <c r="F467" i="51"/>
  <c r="F466" i="51"/>
  <c r="F462" i="51"/>
  <c r="F461" i="51"/>
  <c r="F460" i="51"/>
  <c r="F459" i="51"/>
  <c r="F458" i="51"/>
  <c r="F457" i="51"/>
  <c r="R454" i="51"/>
  <c r="Q454" i="51"/>
  <c r="P454" i="51"/>
  <c r="O454" i="51"/>
  <c r="N454" i="51"/>
  <c r="M454" i="51"/>
  <c r="L454" i="51"/>
  <c r="K454" i="51"/>
  <c r="J454" i="51"/>
  <c r="I454" i="51"/>
  <c r="AA452" i="51"/>
  <c r="F448" i="51"/>
  <c r="F447" i="51"/>
  <c r="F446" i="51"/>
  <c r="F445" i="51"/>
  <c r="F444" i="51"/>
  <c r="F443" i="51"/>
  <c r="F442" i="51"/>
  <c r="F441" i="51"/>
  <c r="F437" i="51"/>
  <c r="F436" i="51"/>
  <c r="F435" i="51"/>
  <c r="F434" i="51"/>
  <c r="F433" i="51"/>
  <c r="F432" i="51"/>
  <c r="R429" i="51"/>
  <c r="Q429" i="51"/>
  <c r="P429" i="51"/>
  <c r="O429" i="51"/>
  <c r="N429" i="51"/>
  <c r="M429" i="51"/>
  <c r="L429" i="51"/>
  <c r="K429" i="51"/>
  <c r="J429" i="51"/>
  <c r="I429" i="51"/>
  <c r="AA427" i="51"/>
  <c r="F423" i="51"/>
  <c r="F422" i="51"/>
  <c r="F421" i="51"/>
  <c r="F420" i="51"/>
  <c r="F419" i="51"/>
  <c r="F418" i="51"/>
  <c r="F417" i="51"/>
  <c r="F416" i="51"/>
  <c r="F412" i="51"/>
  <c r="F411" i="51"/>
  <c r="F410" i="51"/>
  <c r="F409" i="51"/>
  <c r="F408" i="51"/>
  <c r="F407" i="51"/>
  <c r="R404" i="51"/>
  <c r="Q404" i="51"/>
  <c r="P404" i="51"/>
  <c r="O404" i="51"/>
  <c r="N404" i="51"/>
  <c r="M404" i="51"/>
  <c r="L404" i="51"/>
  <c r="K404" i="51"/>
  <c r="J404" i="51"/>
  <c r="I404" i="51"/>
  <c r="AA402" i="51"/>
  <c r="F398" i="51"/>
  <c r="F397" i="51"/>
  <c r="F396" i="51"/>
  <c r="F395" i="51"/>
  <c r="F394" i="51"/>
  <c r="F393" i="51"/>
  <c r="F392" i="51"/>
  <c r="F391" i="51"/>
  <c r="F387" i="51"/>
  <c r="F386" i="51"/>
  <c r="F385" i="51"/>
  <c r="F384" i="51"/>
  <c r="F383" i="51"/>
  <c r="F382" i="51"/>
  <c r="R379" i="51"/>
  <c r="Q379" i="51"/>
  <c r="P379" i="51"/>
  <c r="O379" i="51"/>
  <c r="N379" i="51"/>
  <c r="M379" i="51"/>
  <c r="L379" i="51"/>
  <c r="K379" i="51"/>
  <c r="J379" i="51"/>
  <c r="I379" i="51"/>
  <c r="AA377" i="51"/>
  <c r="F373" i="51"/>
  <c r="F372" i="51"/>
  <c r="F371" i="51"/>
  <c r="F370" i="51"/>
  <c r="F369" i="51"/>
  <c r="F368" i="51"/>
  <c r="F367" i="51"/>
  <c r="F366" i="51"/>
  <c r="F362" i="51"/>
  <c r="F361" i="51"/>
  <c r="F360" i="51"/>
  <c r="F359" i="51"/>
  <c r="F358" i="51"/>
  <c r="F357" i="51"/>
  <c r="R354" i="51"/>
  <c r="Q354" i="51"/>
  <c r="P354" i="51"/>
  <c r="O354" i="51"/>
  <c r="N354" i="51"/>
  <c r="M354" i="51"/>
  <c r="L354" i="51"/>
  <c r="K354" i="51"/>
  <c r="J354" i="51"/>
  <c r="I354" i="51"/>
  <c r="AA352" i="51"/>
  <c r="F348" i="51"/>
  <c r="F347" i="51"/>
  <c r="F346" i="51"/>
  <c r="F345" i="51"/>
  <c r="F344" i="51"/>
  <c r="F343" i="51"/>
  <c r="F342" i="51"/>
  <c r="F341" i="51"/>
  <c r="F337" i="51"/>
  <c r="F336" i="51"/>
  <c r="F335" i="51"/>
  <c r="F334" i="51"/>
  <c r="F333" i="51"/>
  <c r="F332" i="51"/>
  <c r="R329" i="51"/>
  <c r="Q329" i="51"/>
  <c r="P329" i="51"/>
  <c r="O329" i="51"/>
  <c r="N329" i="51"/>
  <c r="M329" i="51"/>
  <c r="L329" i="51"/>
  <c r="K329" i="51"/>
  <c r="J329" i="51"/>
  <c r="I329" i="51"/>
  <c r="AA327" i="51"/>
  <c r="F323" i="51"/>
  <c r="F322" i="51"/>
  <c r="F321" i="51"/>
  <c r="F320" i="51"/>
  <c r="F319" i="51"/>
  <c r="F318" i="51"/>
  <c r="F317" i="51"/>
  <c r="F316" i="51"/>
  <c r="F312" i="51"/>
  <c r="F311" i="51"/>
  <c r="F310" i="51"/>
  <c r="F309" i="51"/>
  <c r="F308" i="51"/>
  <c r="F307" i="51"/>
  <c r="R304" i="51"/>
  <c r="Q304" i="51"/>
  <c r="P304" i="51"/>
  <c r="O304" i="51"/>
  <c r="N304" i="51"/>
  <c r="M304" i="51"/>
  <c r="L304" i="51"/>
  <c r="K304" i="51"/>
  <c r="J304" i="51"/>
  <c r="I304" i="51"/>
  <c r="AA302" i="51"/>
  <c r="F298" i="51"/>
  <c r="F297" i="51"/>
  <c r="F296" i="51"/>
  <c r="F295" i="51"/>
  <c r="F294" i="51"/>
  <c r="F293" i="51"/>
  <c r="F292" i="51"/>
  <c r="F291" i="51"/>
  <c r="F287" i="51"/>
  <c r="F286" i="51"/>
  <c r="F285" i="51"/>
  <c r="F284" i="51"/>
  <c r="F283" i="51"/>
  <c r="F282" i="51"/>
  <c r="R279" i="51"/>
  <c r="Q279" i="51"/>
  <c r="P279" i="51"/>
  <c r="O279" i="51"/>
  <c r="N279" i="51"/>
  <c r="M279" i="51"/>
  <c r="L279" i="51"/>
  <c r="K279" i="51"/>
  <c r="J279" i="51"/>
  <c r="I279" i="51"/>
  <c r="AA277" i="51"/>
  <c r="F273" i="51"/>
  <c r="F272" i="51"/>
  <c r="F271" i="51"/>
  <c r="F270" i="51"/>
  <c r="F269" i="51"/>
  <c r="F268" i="51"/>
  <c r="F267" i="51"/>
  <c r="F266" i="51"/>
  <c r="F262" i="51"/>
  <c r="F261" i="51"/>
  <c r="F260" i="51"/>
  <c r="F259" i="51"/>
  <c r="F258" i="51"/>
  <c r="F257" i="51"/>
  <c r="R254" i="51"/>
  <c r="Q254" i="51"/>
  <c r="P254" i="51"/>
  <c r="O254" i="51"/>
  <c r="N254" i="51"/>
  <c r="M254" i="51"/>
  <c r="L254" i="51"/>
  <c r="K254" i="51"/>
  <c r="J254" i="51"/>
  <c r="I254" i="51"/>
  <c r="AA252" i="51"/>
  <c r="F248" i="51"/>
  <c r="F247" i="51"/>
  <c r="F246" i="51"/>
  <c r="F245" i="51"/>
  <c r="F244" i="51"/>
  <c r="F243" i="51"/>
  <c r="F242" i="51"/>
  <c r="F241" i="51"/>
  <c r="F237" i="51"/>
  <c r="F236" i="51"/>
  <c r="F235" i="51"/>
  <c r="F234" i="51"/>
  <c r="F233" i="51"/>
  <c r="F232" i="51"/>
  <c r="R229" i="51"/>
  <c r="Q229" i="51"/>
  <c r="P229" i="51"/>
  <c r="O229" i="51"/>
  <c r="N229" i="51"/>
  <c r="M229" i="51"/>
  <c r="L229" i="51"/>
  <c r="K229" i="51"/>
  <c r="J229" i="51"/>
  <c r="I229" i="51"/>
  <c r="AA227" i="51"/>
  <c r="F223" i="51"/>
  <c r="F222" i="51"/>
  <c r="F221" i="51"/>
  <c r="F220" i="51"/>
  <c r="F219" i="51"/>
  <c r="F218" i="51"/>
  <c r="F217" i="51"/>
  <c r="F216" i="51"/>
  <c r="F212" i="51"/>
  <c r="F211" i="51"/>
  <c r="F210" i="51"/>
  <c r="F209" i="51"/>
  <c r="F208" i="51"/>
  <c r="F207" i="51"/>
  <c r="R204" i="51"/>
  <c r="Q204" i="51"/>
  <c r="P204" i="51"/>
  <c r="O204" i="51"/>
  <c r="N204" i="51"/>
  <c r="M204" i="51"/>
  <c r="L204" i="51"/>
  <c r="K204" i="51"/>
  <c r="J204" i="51"/>
  <c r="I204" i="51"/>
  <c r="AA202" i="51"/>
  <c r="F198" i="51"/>
  <c r="F197" i="51"/>
  <c r="F196" i="51"/>
  <c r="F195" i="51"/>
  <c r="F194" i="51"/>
  <c r="F193" i="51"/>
  <c r="F192" i="51"/>
  <c r="F191" i="51"/>
  <c r="F187" i="51"/>
  <c r="F186" i="51"/>
  <c r="F185" i="51"/>
  <c r="F184" i="51"/>
  <c r="F183" i="51"/>
  <c r="F182" i="51"/>
  <c r="R179" i="51"/>
  <c r="Q179" i="51"/>
  <c r="P179" i="51"/>
  <c r="O179" i="51"/>
  <c r="N179" i="51"/>
  <c r="M179" i="51"/>
  <c r="L179" i="51"/>
  <c r="K179" i="51"/>
  <c r="J179" i="51"/>
  <c r="I179" i="51"/>
  <c r="AA177" i="51"/>
  <c r="F173" i="51"/>
  <c r="F172" i="51"/>
  <c r="F171" i="51"/>
  <c r="F170" i="51"/>
  <c r="F169" i="51"/>
  <c r="F168" i="51"/>
  <c r="F167" i="51"/>
  <c r="F166" i="51"/>
  <c r="F162" i="51"/>
  <c r="F161" i="51"/>
  <c r="F160" i="51"/>
  <c r="F159" i="51"/>
  <c r="F158" i="51"/>
  <c r="F157" i="51"/>
  <c r="R154" i="51"/>
  <c r="Q154" i="51"/>
  <c r="P154" i="51"/>
  <c r="O154" i="51"/>
  <c r="N154" i="51"/>
  <c r="M154" i="51"/>
  <c r="L154" i="51"/>
  <c r="K154" i="51"/>
  <c r="J154" i="51"/>
  <c r="I154" i="51"/>
  <c r="AA152" i="51"/>
  <c r="F148" i="51"/>
  <c r="F147" i="51"/>
  <c r="F146" i="51"/>
  <c r="F145" i="51"/>
  <c r="F144" i="51"/>
  <c r="F143" i="51"/>
  <c r="F142" i="51"/>
  <c r="F141" i="51"/>
  <c r="F137" i="51"/>
  <c r="F136" i="51"/>
  <c r="F135" i="51"/>
  <c r="F134" i="51"/>
  <c r="F133" i="51"/>
  <c r="F132" i="51"/>
  <c r="R129" i="51"/>
  <c r="Q129" i="51"/>
  <c r="P129" i="51"/>
  <c r="O129" i="51"/>
  <c r="N129" i="51"/>
  <c r="M129" i="51"/>
  <c r="L129" i="51"/>
  <c r="K129" i="51"/>
  <c r="J129" i="51"/>
  <c r="I129" i="51"/>
  <c r="AA127" i="51"/>
  <c r="F123" i="51"/>
  <c r="F122" i="51"/>
  <c r="F121" i="51"/>
  <c r="F120" i="51"/>
  <c r="F119" i="51"/>
  <c r="F118" i="51"/>
  <c r="F117" i="51"/>
  <c r="F116" i="51"/>
  <c r="F112" i="51"/>
  <c r="F111" i="51"/>
  <c r="F110" i="51"/>
  <c r="F109" i="51"/>
  <c r="F108" i="51"/>
  <c r="F107" i="51"/>
  <c r="R104" i="51"/>
  <c r="Q104" i="51"/>
  <c r="P104" i="51"/>
  <c r="O104" i="51"/>
  <c r="N104" i="51"/>
  <c r="M104" i="51"/>
  <c r="L104" i="51"/>
  <c r="K104" i="51"/>
  <c r="J104" i="51"/>
  <c r="I104" i="51"/>
  <c r="AA102" i="51"/>
  <c r="F98" i="51"/>
  <c r="F97" i="51"/>
  <c r="F96" i="51"/>
  <c r="F95" i="51"/>
  <c r="F94" i="51"/>
  <c r="F93" i="51"/>
  <c r="F92" i="51"/>
  <c r="F91" i="51"/>
  <c r="F87" i="51"/>
  <c r="F86" i="51"/>
  <c r="F85" i="51"/>
  <c r="F84" i="51"/>
  <c r="F83" i="51"/>
  <c r="F82" i="51"/>
  <c r="R79" i="51"/>
  <c r="Q79" i="51"/>
  <c r="P79" i="51"/>
  <c r="O79" i="51"/>
  <c r="N79" i="51"/>
  <c r="M79" i="51"/>
  <c r="L79" i="51"/>
  <c r="K79" i="51"/>
  <c r="J79" i="51"/>
  <c r="I79" i="51"/>
  <c r="AA77" i="51"/>
  <c r="F73" i="51"/>
  <c r="F72" i="51"/>
  <c r="F71" i="51"/>
  <c r="F70" i="51"/>
  <c r="F69" i="51"/>
  <c r="F68" i="51"/>
  <c r="F67" i="51"/>
  <c r="F66" i="51"/>
  <c r="F62" i="51"/>
  <c r="F61" i="51"/>
  <c r="F60" i="51"/>
  <c r="F59" i="51"/>
  <c r="F58" i="51"/>
  <c r="F57" i="51"/>
  <c r="R54" i="51"/>
  <c r="Q54" i="51"/>
  <c r="P54" i="51"/>
  <c r="O54" i="51"/>
  <c r="N54" i="51"/>
  <c r="M54" i="51"/>
  <c r="L54" i="51"/>
  <c r="K54" i="51"/>
  <c r="J54" i="51"/>
  <c r="I54" i="51"/>
  <c r="AA52" i="51"/>
  <c r="AA27" i="51"/>
  <c r="AC3" i="51"/>
  <c r="T3" i="51"/>
  <c r="AA2" i="51"/>
  <c r="B847" i="50"/>
  <c r="AA827" i="50"/>
  <c r="AA802" i="50"/>
  <c r="B797" i="50"/>
  <c r="AA777" i="50"/>
  <c r="AA752" i="50"/>
  <c r="B747" i="50"/>
  <c r="AA727" i="50"/>
  <c r="AA702" i="50"/>
  <c r="B697" i="50"/>
  <c r="AA677" i="50"/>
  <c r="AA652" i="50"/>
  <c r="AA627" i="50"/>
  <c r="AA602" i="50"/>
  <c r="AA577" i="50"/>
  <c r="AA552" i="50"/>
  <c r="B547" i="50"/>
  <c r="AA527" i="50"/>
  <c r="AA502" i="50"/>
  <c r="B497" i="50"/>
  <c r="AA477" i="50"/>
  <c r="AA452" i="50"/>
  <c r="B447" i="50"/>
  <c r="AA427" i="50"/>
  <c r="AA402" i="50"/>
  <c r="B397" i="50"/>
  <c r="AA377" i="50"/>
  <c r="AA352" i="50"/>
  <c r="B347" i="50"/>
  <c r="AA327" i="50"/>
  <c r="AA302" i="50"/>
  <c r="AA277" i="50"/>
  <c r="AA252" i="50"/>
  <c r="B247" i="50"/>
  <c r="AA227" i="50"/>
  <c r="AA202" i="50"/>
  <c r="B197" i="50"/>
  <c r="AA177" i="50"/>
  <c r="AA152" i="50"/>
  <c r="B147" i="50"/>
  <c r="AA127" i="50"/>
  <c r="AA102" i="50"/>
  <c r="B97" i="50"/>
  <c r="AA77" i="50"/>
  <c r="AA52" i="50"/>
  <c r="B47" i="50"/>
  <c r="AA27" i="50"/>
  <c r="F23" i="50"/>
  <c r="F22" i="50"/>
  <c r="F21" i="50"/>
  <c r="F20" i="50"/>
  <c r="F19" i="50"/>
  <c r="F18" i="50"/>
  <c r="F17" i="50"/>
  <c r="F16" i="50"/>
  <c r="F12" i="50"/>
  <c r="F11" i="50"/>
  <c r="F10" i="50"/>
  <c r="F9" i="50"/>
  <c r="F8" i="50"/>
  <c r="F7" i="50"/>
  <c r="R4" i="50"/>
  <c r="Q4" i="50"/>
  <c r="P4" i="50"/>
  <c r="O4" i="50"/>
  <c r="N4" i="50"/>
  <c r="M4" i="50"/>
  <c r="L4" i="50"/>
  <c r="K4" i="50"/>
  <c r="J4" i="50"/>
  <c r="I4" i="50"/>
  <c r="S4" i="50" s="1"/>
  <c r="B23" i="50" s="1"/>
  <c r="AC3" i="50"/>
  <c r="T3" i="50"/>
  <c r="AA2" i="50"/>
  <c r="S829" i="49"/>
  <c r="B848" i="49"/>
  <c r="AA827" i="49"/>
  <c r="B823" i="49"/>
  <c r="AA802" i="49"/>
  <c r="S779" i="49"/>
  <c r="B798" i="49" s="1"/>
  <c r="AA777" i="49"/>
  <c r="AA752" i="49"/>
  <c r="AA727" i="49"/>
  <c r="AA702" i="49"/>
  <c r="S679" i="49"/>
  <c r="B698" i="49" s="1"/>
  <c r="AA677" i="49"/>
  <c r="S654" i="49"/>
  <c r="B673" i="49" s="1"/>
  <c r="AA652" i="49"/>
  <c r="S629" i="49"/>
  <c r="B648" i="49"/>
  <c r="AA627" i="49"/>
  <c r="B623" i="49"/>
  <c r="AA602" i="49"/>
  <c r="S579" i="49"/>
  <c r="B598" i="49" s="1"/>
  <c r="AA577" i="49"/>
  <c r="S554" i="49"/>
  <c r="B573" i="49" s="1"/>
  <c r="AA552" i="49"/>
  <c r="AA527" i="49"/>
  <c r="AA502" i="49"/>
  <c r="AA477" i="49"/>
  <c r="S454" i="49"/>
  <c r="B473" i="49" s="1"/>
  <c r="AA452" i="49"/>
  <c r="S429" i="49"/>
  <c r="B448" i="49"/>
  <c r="AA427" i="49"/>
  <c r="B423" i="49"/>
  <c r="AA402" i="49"/>
  <c r="S379" i="49"/>
  <c r="B398" i="49" s="1"/>
  <c r="AA377" i="49"/>
  <c r="S354" i="49"/>
  <c r="B373" i="49" s="1"/>
  <c r="AA352" i="49"/>
  <c r="S329" i="49"/>
  <c r="B348" i="49"/>
  <c r="AA327" i="49"/>
  <c r="B323" i="49"/>
  <c r="AA302" i="49"/>
  <c r="S279" i="49"/>
  <c r="B298" i="49" s="1"/>
  <c r="AA277" i="49"/>
  <c r="AA252" i="49"/>
  <c r="AA227" i="49"/>
  <c r="B223" i="49"/>
  <c r="AA202" i="49"/>
  <c r="AA177" i="49"/>
  <c r="S154" i="49"/>
  <c r="B173" i="49" s="1"/>
  <c r="AA152" i="49"/>
  <c r="S129" i="49"/>
  <c r="B148" i="49"/>
  <c r="AA127" i="49"/>
  <c r="B123" i="49"/>
  <c r="AA102" i="49"/>
  <c r="S79" i="49"/>
  <c r="B98" i="49" s="1"/>
  <c r="AA77" i="49"/>
  <c r="S54" i="49"/>
  <c r="B73" i="49" s="1"/>
  <c r="AA52" i="49"/>
  <c r="S29" i="49"/>
  <c r="B48" i="49"/>
  <c r="F23" i="49"/>
  <c r="F22" i="49"/>
  <c r="F21" i="49"/>
  <c r="F20" i="49"/>
  <c r="F19" i="49"/>
  <c r="F18" i="49"/>
  <c r="F17" i="49"/>
  <c r="F16" i="49"/>
  <c r="B22" i="49" s="1"/>
  <c r="F12" i="49"/>
  <c r="F11" i="49"/>
  <c r="F10" i="49"/>
  <c r="F9" i="49"/>
  <c r="F8" i="49"/>
  <c r="F7" i="49"/>
  <c r="R4" i="49"/>
  <c r="Q4" i="49"/>
  <c r="P4" i="49"/>
  <c r="O4" i="49"/>
  <c r="N4" i="49"/>
  <c r="M4" i="49"/>
  <c r="L4" i="49"/>
  <c r="K4" i="49"/>
  <c r="J4" i="49"/>
  <c r="R5" i="49" s="1"/>
  <c r="I4" i="49"/>
  <c r="AC3" i="49"/>
  <c r="T3" i="49"/>
  <c r="AA2" i="49"/>
  <c r="B848" i="48"/>
  <c r="AA827" i="48"/>
  <c r="S804" i="48"/>
  <c r="B823" i="48" s="1"/>
  <c r="AA802" i="48"/>
  <c r="AA777" i="48"/>
  <c r="AA752" i="48"/>
  <c r="B748" i="48"/>
  <c r="AA727" i="48"/>
  <c r="S704" i="48"/>
  <c r="B723" i="48" s="1"/>
  <c r="AA702" i="48"/>
  <c r="S679" i="48"/>
  <c r="B698" i="48"/>
  <c r="AA677" i="48"/>
  <c r="S654" i="48"/>
  <c r="B673" i="48" s="1"/>
  <c r="AA652" i="48"/>
  <c r="S629" i="48"/>
  <c r="B648" i="48"/>
  <c r="AA627" i="48"/>
  <c r="S604" i="48"/>
  <c r="B623" i="48" s="1"/>
  <c r="AA602" i="48"/>
  <c r="S579" i="48"/>
  <c r="B598" i="48"/>
  <c r="AA577" i="48"/>
  <c r="S554" i="48"/>
  <c r="B573" i="48" s="1"/>
  <c r="AA552" i="48"/>
  <c r="AA527" i="48"/>
  <c r="AA502" i="48"/>
  <c r="AA477" i="48"/>
  <c r="S454" i="48"/>
  <c r="B473" i="48" s="1"/>
  <c r="AA452" i="48"/>
  <c r="S429" i="48"/>
  <c r="B448" i="48"/>
  <c r="AA427" i="48"/>
  <c r="S404" i="48"/>
  <c r="B423" i="48" s="1"/>
  <c r="AA402" i="48"/>
  <c r="S379" i="48"/>
  <c r="B398" i="48"/>
  <c r="AA377" i="48"/>
  <c r="B372" i="48"/>
  <c r="AA352" i="48"/>
  <c r="AA327" i="48"/>
  <c r="AA302" i="48"/>
  <c r="B297" i="48"/>
  <c r="AA277" i="48"/>
  <c r="S254" i="48"/>
  <c r="B273" i="48" s="1"/>
  <c r="AA252" i="48"/>
  <c r="AA227" i="48"/>
  <c r="AA202" i="48"/>
  <c r="AA177" i="48"/>
  <c r="AA152" i="48"/>
  <c r="AA127" i="48"/>
  <c r="AA102" i="48"/>
  <c r="AA77" i="48"/>
  <c r="AA52" i="48"/>
  <c r="AA27" i="48"/>
  <c r="F23" i="48"/>
  <c r="F22" i="48"/>
  <c r="F21" i="48"/>
  <c r="F20" i="48"/>
  <c r="F19" i="48"/>
  <c r="F18" i="48"/>
  <c r="F17" i="48"/>
  <c r="F16" i="48"/>
  <c r="B22" i="48" s="1"/>
  <c r="F12" i="48"/>
  <c r="F11" i="48"/>
  <c r="F10" i="48"/>
  <c r="F9" i="48"/>
  <c r="F8" i="48"/>
  <c r="F7" i="48"/>
  <c r="R4" i="48"/>
  <c r="Q4" i="48"/>
  <c r="P4" i="48"/>
  <c r="O4" i="48"/>
  <c r="N4" i="48"/>
  <c r="M4" i="48"/>
  <c r="L4" i="48"/>
  <c r="K4" i="48"/>
  <c r="J4" i="48"/>
  <c r="I4" i="48"/>
  <c r="AC3" i="48"/>
  <c r="T3" i="48"/>
  <c r="AA2" i="48"/>
  <c r="F848" i="46"/>
  <c r="F847" i="46"/>
  <c r="F846" i="46"/>
  <c r="F845" i="46"/>
  <c r="F844" i="46"/>
  <c r="F843" i="46"/>
  <c r="F842" i="46"/>
  <c r="F841" i="46"/>
  <c r="B847" i="46"/>
  <c r="F837" i="46"/>
  <c r="F836" i="46"/>
  <c r="F835" i="46"/>
  <c r="F834" i="46"/>
  <c r="F833" i="46"/>
  <c r="F832" i="46"/>
  <c r="R829" i="46"/>
  <c r="Q829" i="46"/>
  <c r="P829" i="46"/>
  <c r="O829" i="46"/>
  <c r="N829" i="46"/>
  <c r="M829" i="46"/>
  <c r="L829" i="46"/>
  <c r="K829" i="46"/>
  <c r="J829" i="46"/>
  <c r="S829" i="46"/>
  <c r="B848" i="46" s="1"/>
  <c r="I829" i="46"/>
  <c r="AA827" i="46"/>
  <c r="F823" i="46"/>
  <c r="F822" i="46"/>
  <c r="F821" i="46"/>
  <c r="F820" i="46"/>
  <c r="F819" i="46"/>
  <c r="F818" i="46"/>
  <c r="F817" i="46"/>
  <c r="F816" i="46"/>
  <c r="B822" i="46"/>
  <c r="F812" i="46"/>
  <c r="F811" i="46"/>
  <c r="F810" i="46"/>
  <c r="F809" i="46"/>
  <c r="F808" i="46"/>
  <c r="F807" i="46"/>
  <c r="R804" i="46"/>
  <c r="Q804" i="46"/>
  <c r="P804" i="46"/>
  <c r="O804" i="46"/>
  <c r="N804" i="46"/>
  <c r="M804" i="46"/>
  <c r="L804" i="46"/>
  <c r="K804" i="46"/>
  <c r="J804" i="46"/>
  <c r="I804" i="46"/>
  <c r="AA802" i="46"/>
  <c r="F798" i="46"/>
  <c r="F797" i="46"/>
  <c r="F796" i="46"/>
  <c r="F795" i="46"/>
  <c r="F794" i="46"/>
  <c r="B797" i="46" s="1"/>
  <c r="F793" i="46"/>
  <c r="F792" i="46"/>
  <c r="F791" i="46"/>
  <c r="F787" i="46"/>
  <c r="F786" i="46"/>
  <c r="F785" i="46"/>
  <c r="F784" i="46"/>
  <c r="F783" i="46"/>
  <c r="F782" i="46"/>
  <c r="R779" i="46"/>
  <c r="Q779" i="46"/>
  <c r="P779" i="46"/>
  <c r="O779" i="46"/>
  <c r="N779" i="46"/>
  <c r="M779" i="46"/>
  <c r="L779" i="46"/>
  <c r="K779" i="46"/>
  <c r="J779" i="46"/>
  <c r="I779" i="46"/>
  <c r="S779" i="46" s="1"/>
  <c r="B798" i="46" s="1"/>
  <c r="AA777" i="46"/>
  <c r="F773" i="46"/>
  <c r="F772" i="46"/>
  <c r="F771" i="46"/>
  <c r="F770" i="46"/>
  <c r="F769" i="46"/>
  <c r="F768" i="46"/>
  <c r="F767" i="46"/>
  <c r="F766" i="46"/>
  <c r="B772" i="46"/>
  <c r="F762" i="46"/>
  <c r="F761" i="46"/>
  <c r="F760" i="46"/>
  <c r="F759" i="46"/>
  <c r="F758" i="46"/>
  <c r="F757" i="46"/>
  <c r="R754" i="46"/>
  <c r="Q754" i="46"/>
  <c r="P754" i="46"/>
  <c r="O754" i="46"/>
  <c r="N754" i="46"/>
  <c r="M754" i="46"/>
  <c r="L754" i="46"/>
  <c r="K754" i="46"/>
  <c r="J754" i="46"/>
  <c r="S754" i="46"/>
  <c r="B773" i="46" s="1"/>
  <c r="I754" i="46"/>
  <c r="AA752" i="46"/>
  <c r="F748" i="46"/>
  <c r="F747" i="46"/>
  <c r="F746" i="46"/>
  <c r="F745" i="46"/>
  <c r="F744" i="46"/>
  <c r="F743" i="46"/>
  <c r="F742" i="46"/>
  <c r="F741" i="46"/>
  <c r="B747" i="46"/>
  <c r="F737" i="46"/>
  <c r="F736" i="46"/>
  <c r="F735" i="46"/>
  <c r="F734" i="46"/>
  <c r="F733" i="46"/>
  <c r="F732" i="46"/>
  <c r="R729" i="46"/>
  <c r="Q729" i="46"/>
  <c r="P729" i="46"/>
  <c r="O729" i="46"/>
  <c r="N729" i="46"/>
  <c r="M729" i="46"/>
  <c r="L729" i="46"/>
  <c r="K729" i="46"/>
  <c r="J729" i="46"/>
  <c r="S729" i="46"/>
  <c r="B748" i="46" s="1"/>
  <c r="I729" i="46"/>
  <c r="AA727" i="46"/>
  <c r="F723" i="46"/>
  <c r="F722" i="46"/>
  <c r="F721" i="46"/>
  <c r="F720" i="46"/>
  <c r="F719" i="46"/>
  <c r="F718" i="46"/>
  <c r="F717" i="46"/>
  <c r="F716" i="46"/>
  <c r="B722" i="46"/>
  <c r="F712" i="46"/>
  <c r="F711" i="46"/>
  <c r="F710" i="46"/>
  <c r="F709" i="46"/>
  <c r="F708" i="46"/>
  <c r="F707" i="46"/>
  <c r="R704" i="46"/>
  <c r="Q704" i="46"/>
  <c r="P704" i="46"/>
  <c r="O704" i="46"/>
  <c r="N704" i="46"/>
  <c r="M704" i="46"/>
  <c r="L704" i="46"/>
  <c r="K704" i="46"/>
  <c r="J704" i="46"/>
  <c r="I704" i="46"/>
  <c r="AA702" i="46"/>
  <c r="F698" i="46"/>
  <c r="F697" i="46"/>
  <c r="F696" i="46"/>
  <c r="F695" i="46"/>
  <c r="F694" i="46"/>
  <c r="F693" i="46"/>
  <c r="F692" i="46"/>
  <c r="F691" i="46"/>
  <c r="B697" i="46"/>
  <c r="F687" i="46"/>
  <c r="F686" i="46"/>
  <c r="F685" i="46"/>
  <c r="F684" i="46"/>
  <c r="F683" i="46"/>
  <c r="F682" i="46"/>
  <c r="R679" i="46"/>
  <c r="Q679" i="46"/>
  <c r="P679" i="46"/>
  <c r="O679" i="46"/>
  <c r="N679" i="46"/>
  <c r="M679" i="46"/>
  <c r="L679" i="46"/>
  <c r="K679" i="46"/>
  <c r="J679" i="46"/>
  <c r="I679" i="46"/>
  <c r="S679" i="46" s="1"/>
  <c r="B698" i="46" s="1"/>
  <c r="AA677" i="46"/>
  <c r="F673" i="46"/>
  <c r="F672" i="46"/>
  <c r="F671" i="46"/>
  <c r="F670" i="46"/>
  <c r="F669" i="46"/>
  <c r="F668" i="46"/>
  <c r="F667" i="46"/>
  <c r="F666" i="46"/>
  <c r="B672" i="46"/>
  <c r="F662" i="46"/>
  <c r="F661" i="46"/>
  <c r="F660" i="46"/>
  <c r="F659" i="46"/>
  <c r="F658" i="46"/>
  <c r="F657" i="46"/>
  <c r="R654" i="46"/>
  <c r="Q654" i="46"/>
  <c r="P654" i="46"/>
  <c r="O654" i="46"/>
  <c r="N654" i="46"/>
  <c r="M654" i="46"/>
  <c r="L654" i="46"/>
  <c r="K654" i="46"/>
  <c r="J654" i="46"/>
  <c r="S654" i="46"/>
  <c r="B673" i="46" s="1"/>
  <c r="I654" i="46"/>
  <c r="AA652" i="46"/>
  <c r="F648" i="46"/>
  <c r="F647" i="46"/>
  <c r="F646" i="46"/>
  <c r="F645" i="46"/>
  <c r="F644" i="46"/>
  <c r="F643" i="46"/>
  <c r="F642" i="46"/>
  <c r="F641" i="46"/>
  <c r="B647" i="46"/>
  <c r="F637" i="46"/>
  <c r="F636" i="46"/>
  <c r="F635" i="46"/>
  <c r="F634" i="46"/>
  <c r="F633" i="46"/>
  <c r="F632" i="46"/>
  <c r="R629" i="46"/>
  <c r="Q629" i="46"/>
  <c r="P629" i="46"/>
  <c r="O629" i="46"/>
  <c r="N629" i="46"/>
  <c r="M629" i="46"/>
  <c r="L629" i="46"/>
  <c r="K629" i="46"/>
  <c r="J629" i="46"/>
  <c r="S629" i="46"/>
  <c r="B648" i="46" s="1"/>
  <c r="I629" i="46"/>
  <c r="AA627" i="46"/>
  <c r="F623" i="46"/>
  <c r="F622" i="46"/>
  <c r="F621" i="46"/>
  <c r="F620" i="46"/>
  <c r="F619" i="46"/>
  <c r="F618" i="46"/>
  <c r="F617" i="46"/>
  <c r="F616" i="46"/>
  <c r="B622" i="46"/>
  <c r="F612" i="46"/>
  <c r="F611" i="46"/>
  <c r="F610" i="46"/>
  <c r="F609" i="46"/>
  <c r="F608" i="46"/>
  <c r="F607" i="46"/>
  <c r="R604" i="46"/>
  <c r="Q604" i="46"/>
  <c r="P604" i="46"/>
  <c r="O604" i="46"/>
  <c r="N604" i="46"/>
  <c r="M604" i="46"/>
  <c r="L604" i="46"/>
  <c r="K604" i="46"/>
  <c r="J604" i="46"/>
  <c r="I604" i="46"/>
  <c r="AA602" i="46"/>
  <c r="F598" i="46"/>
  <c r="F597" i="46"/>
  <c r="F596" i="46"/>
  <c r="F595" i="46"/>
  <c r="F594" i="46"/>
  <c r="F593" i="46"/>
  <c r="F592" i="46"/>
  <c r="F591" i="46"/>
  <c r="B597" i="46"/>
  <c r="F587" i="46"/>
  <c r="F586" i="46"/>
  <c r="F585" i="46"/>
  <c r="F584" i="46"/>
  <c r="F583" i="46"/>
  <c r="F582" i="46"/>
  <c r="R579" i="46"/>
  <c r="Q579" i="46"/>
  <c r="P579" i="46"/>
  <c r="O579" i="46"/>
  <c r="N579" i="46"/>
  <c r="M579" i="46"/>
  <c r="L579" i="46"/>
  <c r="K579" i="46"/>
  <c r="J579" i="46"/>
  <c r="I579" i="46"/>
  <c r="S579" i="46" s="1"/>
  <c r="B598" i="46" s="1"/>
  <c r="AA577" i="46"/>
  <c r="F573" i="46"/>
  <c r="F572" i="46"/>
  <c r="F571" i="46"/>
  <c r="F570" i="46"/>
  <c r="F569" i="46"/>
  <c r="F568" i="46"/>
  <c r="F567" i="46"/>
  <c r="F566" i="46"/>
  <c r="B572" i="46"/>
  <c r="F562" i="46"/>
  <c r="F561" i="46"/>
  <c r="F560" i="46"/>
  <c r="F559" i="46"/>
  <c r="F558" i="46"/>
  <c r="F557" i="46"/>
  <c r="R554" i="46"/>
  <c r="Q554" i="46"/>
  <c r="P554" i="46"/>
  <c r="O554" i="46"/>
  <c r="N554" i="46"/>
  <c r="M554" i="46"/>
  <c r="L554" i="46"/>
  <c r="K554" i="46"/>
  <c r="J554" i="46"/>
  <c r="S554" i="46"/>
  <c r="B573" i="46" s="1"/>
  <c r="I554" i="46"/>
  <c r="AA552" i="46"/>
  <c r="F548" i="46"/>
  <c r="F547" i="46"/>
  <c r="F546" i="46"/>
  <c r="F545" i="46"/>
  <c r="F544" i="46"/>
  <c r="F543" i="46"/>
  <c r="F542" i="46"/>
  <c r="F541" i="46"/>
  <c r="B547" i="46"/>
  <c r="F537" i="46"/>
  <c r="F536" i="46"/>
  <c r="F535" i="46"/>
  <c r="F534" i="46"/>
  <c r="F533" i="46"/>
  <c r="F532" i="46"/>
  <c r="R529" i="46"/>
  <c r="Q529" i="46"/>
  <c r="P529" i="46"/>
  <c r="O529" i="46"/>
  <c r="N529" i="46"/>
  <c r="M529" i="46"/>
  <c r="L529" i="46"/>
  <c r="K529" i="46"/>
  <c r="J529" i="46"/>
  <c r="S529" i="46"/>
  <c r="B548" i="46" s="1"/>
  <c r="I529" i="46"/>
  <c r="AA527" i="46"/>
  <c r="F523" i="46"/>
  <c r="F522" i="46"/>
  <c r="F521" i="46"/>
  <c r="F520" i="46"/>
  <c r="F519" i="46"/>
  <c r="F518" i="46"/>
  <c r="F517" i="46"/>
  <c r="F516" i="46"/>
  <c r="B522" i="46"/>
  <c r="F512" i="46"/>
  <c r="F511" i="46"/>
  <c r="F510" i="46"/>
  <c r="F509" i="46"/>
  <c r="F508" i="46"/>
  <c r="F507" i="46"/>
  <c r="R504" i="46"/>
  <c r="Q504" i="46"/>
  <c r="P504" i="46"/>
  <c r="O504" i="46"/>
  <c r="N504" i="46"/>
  <c r="M504" i="46"/>
  <c r="L504" i="46"/>
  <c r="K504" i="46"/>
  <c r="J504" i="46"/>
  <c r="I504" i="46"/>
  <c r="AA502" i="46"/>
  <c r="F498" i="46"/>
  <c r="F497" i="46"/>
  <c r="F496" i="46"/>
  <c r="F495" i="46"/>
  <c r="F494" i="46"/>
  <c r="B497" i="46" s="1"/>
  <c r="F493" i="46"/>
  <c r="F492" i="46"/>
  <c r="F491" i="46"/>
  <c r="F487" i="46"/>
  <c r="F486" i="46"/>
  <c r="F485" i="46"/>
  <c r="F484" i="46"/>
  <c r="F483" i="46"/>
  <c r="F482" i="46"/>
  <c r="R479" i="46"/>
  <c r="Q479" i="46"/>
  <c r="P479" i="46"/>
  <c r="O479" i="46"/>
  <c r="N479" i="46"/>
  <c r="M479" i="46"/>
  <c r="L479" i="46"/>
  <c r="K479" i="46"/>
  <c r="J479" i="46"/>
  <c r="I479" i="46"/>
  <c r="S479" i="46" s="1"/>
  <c r="B498" i="46" s="1"/>
  <c r="AA477" i="46"/>
  <c r="F473" i="46"/>
  <c r="F472" i="46"/>
  <c r="F471" i="46"/>
  <c r="F470" i="46"/>
  <c r="F469" i="46"/>
  <c r="F468" i="46"/>
  <c r="F467" i="46"/>
  <c r="F466" i="46"/>
  <c r="B472" i="46"/>
  <c r="F462" i="46"/>
  <c r="F461" i="46"/>
  <c r="F460" i="46"/>
  <c r="F459" i="46"/>
  <c r="F458" i="46"/>
  <c r="F457" i="46"/>
  <c r="R454" i="46"/>
  <c r="Q454" i="46"/>
  <c r="P454" i="46"/>
  <c r="O454" i="46"/>
  <c r="N454" i="46"/>
  <c r="M454" i="46"/>
  <c r="L454" i="46"/>
  <c r="K454" i="46"/>
  <c r="J454" i="46"/>
  <c r="S454" i="46"/>
  <c r="B473" i="46" s="1"/>
  <c r="I454" i="46"/>
  <c r="AA452" i="46"/>
  <c r="F448" i="46"/>
  <c r="F447" i="46"/>
  <c r="F446" i="46"/>
  <c r="F445" i="46"/>
  <c r="F444" i="46"/>
  <c r="F443" i="46"/>
  <c r="F442" i="46"/>
  <c r="F441" i="46"/>
  <c r="B447" i="46"/>
  <c r="F437" i="46"/>
  <c r="F436" i="46"/>
  <c r="F435" i="46"/>
  <c r="F434" i="46"/>
  <c r="F433" i="46"/>
  <c r="F432" i="46"/>
  <c r="R429" i="46"/>
  <c r="Q429" i="46"/>
  <c r="P429" i="46"/>
  <c r="O429" i="46"/>
  <c r="N429" i="46"/>
  <c r="M429" i="46"/>
  <c r="L429" i="46"/>
  <c r="K429" i="46"/>
  <c r="J429" i="46"/>
  <c r="S429" i="46"/>
  <c r="B448" i="46" s="1"/>
  <c r="I429" i="46"/>
  <c r="AA427" i="46"/>
  <c r="F423" i="46"/>
  <c r="F422" i="46"/>
  <c r="F421" i="46"/>
  <c r="F420" i="46"/>
  <c r="F419" i="46"/>
  <c r="F418" i="46"/>
  <c r="F417" i="46"/>
  <c r="F416" i="46"/>
  <c r="B422" i="46"/>
  <c r="F412" i="46"/>
  <c r="F411" i="46"/>
  <c r="F410" i="46"/>
  <c r="F409" i="46"/>
  <c r="F408" i="46"/>
  <c r="F407" i="46"/>
  <c r="R404" i="46"/>
  <c r="Q404" i="46"/>
  <c r="P404" i="46"/>
  <c r="O404" i="46"/>
  <c r="N404" i="46"/>
  <c r="M404" i="46"/>
  <c r="L404" i="46"/>
  <c r="K404" i="46"/>
  <c r="J404" i="46"/>
  <c r="I404" i="46"/>
  <c r="AA402" i="46"/>
  <c r="F398" i="46"/>
  <c r="F397" i="46"/>
  <c r="F396" i="46"/>
  <c r="F395" i="46"/>
  <c r="F394" i="46"/>
  <c r="F393" i="46"/>
  <c r="F392" i="46"/>
  <c r="F391" i="46"/>
  <c r="B397" i="46"/>
  <c r="F387" i="46"/>
  <c r="F386" i="46"/>
  <c r="F385" i="46"/>
  <c r="F384" i="46"/>
  <c r="F383" i="46"/>
  <c r="F382" i="46"/>
  <c r="R379" i="46"/>
  <c r="Q379" i="46"/>
  <c r="P379" i="46"/>
  <c r="O379" i="46"/>
  <c r="N379" i="46"/>
  <c r="M379" i="46"/>
  <c r="L379" i="46"/>
  <c r="K379" i="46"/>
  <c r="J379" i="46"/>
  <c r="I379" i="46"/>
  <c r="S379" i="46" s="1"/>
  <c r="B398" i="46" s="1"/>
  <c r="AA377" i="46"/>
  <c r="F373" i="46"/>
  <c r="F372" i="46"/>
  <c r="F371" i="46"/>
  <c r="F370" i="46"/>
  <c r="F369" i="46"/>
  <c r="F368" i="46"/>
  <c r="F367" i="46"/>
  <c r="F366" i="46"/>
  <c r="B372" i="46"/>
  <c r="F362" i="46"/>
  <c r="F361" i="46"/>
  <c r="F360" i="46"/>
  <c r="F359" i="46"/>
  <c r="F358" i="46"/>
  <c r="F357" i="46"/>
  <c r="R354" i="46"/>
  <c r="Q354" i="46"/>
  <c r="P354" i="46"/>
  <c r="O354" i="46"/>
  <c r="N354" i="46"/>
  <c r="M354" i="46"/>
  <c r="L354" i="46"/>
  <c r="K354" i="46"/>
  <c r="J354" i="46"/>
  <c r="S354" i="46"/>
  <c r="B373" i="46" s="1"/>
  <c r="I354" i="46"/>
  <c r="AA352" i="46"/>
  <c r="F348" i="46"/>
  <c r="F347" i="46"/>
  <c r="F346" i="46"/>
  <c r="F345" i="46"/>
  <c r="F344" i="46"/>
  <c r="F343" i="46"/>
  <c r="F342" i="46"/>
  <c r="F341" i="46"/>
  <c r="B347" i="46"/>
  <c r="F337" i="46"/>
  <c r="F336" i="46"/>
  <c r="F335" i="46"/>
  <c r="F334" i="46"/>
  <c r="F333" i="46"/>
  <c r="F332" i="46"/>
  <c r="R329" i="46"/>
  <c r="Q329" i="46"/>
  <c r="P329" i="46"/>
  <c r="O329" i="46"/>
  <c r="N329" i="46"/>
  <c r="M329" i="46"/>
  <c r="L329" i="46"/>
  <c r="K329" i="46"/>
  <c r="J329" i="46"/>
  <c r="S329" i="46"/>
  <c r="B348" i="46" s="1"/>
  <c r="I329" i="46"/>
  <c r="AA327" i="46"/>
  <c r="F323" i="46"/>
  <c r="F322" i="46"/>
  <c r="F321" i="46"/>
  <c r="F320" i="46"/>
  <c r="F319" i="46"/>
  <c r="F318" i="46"/>
  <c r="F317" i="46"/>
  <c r="F316" i="46"/>
  <c r="B322" i="46"/>
  <c r="F312" i="46"/>
  <c r="F311" i="46"/>
  <c r="F310" i="46"/>
  <c r="F309" i="46"/>
  <c r="F308" i="46"/>
  <c r="F307" i="46"/>
  <c r="R304" i="46"/>
  <c r="Q304" i="46"/>
  <c r="P304" i="46"/>
  <c r="O304" i="46"/>
  <c r="N304" i="46"/>
  <c r="M304" i="46"/>
  <c r="L304" i="46"/>
  <c r="K304" i="46"/>
  <c r="J304" i="46"/>
  <c r="I304" i="46"/>
  <c r="AA302" i="46"/>
  <c r="F298" i="46"/>
  <c r="F297" i="46"/>
  <c r="F296" i="46"/>
  <c r="F295" i="46"/>
  <c r="F294" i="46"/>
  <c r="B297" i="46" s="1"/>
  <c r="F293" i="46"/>
  <c r="F292" i="46"/>
  <c r="F291" i="46"/>
  <c r="F287" i="46"/>
  <c r="F286" i="46"/>
  <c r="F285" i="46"/>
  <c r="F284" i="46"/>
  <c r="F283" i="46"/>
  <c r="F282" i="46"/>
  <c r="R279" i="46"/>
  <c r="Q279" i="46"/>
  <c r="P279" i="46"/>
  <c r="O279" i="46"/>
  <c r="N279" i="46"/>
  <c r="M279" i="46"/>
  <c r="L279" i="46"/>
  <c r="K279" i="46"/>
  <c r="J279" i="46"/>
  <c r="I279" i="46"/>
  <c r="S279" i="46" s="1"/>
  <c r="B298" i="46" s="1"/>
  <c r="AA277" i="46"/>
  <c r="F273" i="46"/>
  <c r="F272" i="46"/>
  <c r="F271" i="46"/>
  <c r="F270" i="46"/>
  <c r="F269" i="46"/>
  <c r="F268" i="46"/>
  <c r="F267" i="46"/>
  <c r="F266" i="46"/>
  <c r="B272" i="46"/>
  <c r="F262" i="46"/>
  <c r="F261" i="46"/>
  <c r="F260" i="46"/>
  <c r="F259" i="46"/>
  <c r="F258" i="46"/>
  <c r="F257" i="46"/>
  <c r="R254" i="46"/>
  <c r="Q254" i="46"/>
  <c r="P254" i="46"/>
  <c r="O254" i="46"/>
  <c r="N254" i="46"/>
  <c r="M254" i="46"/>
  <c r="L254" i="46"/>
  <c r="K254" i="46"/>
  <c r="J254" i="46"/>
  <c r="S254" i="46"/>
  <c r="B273" i="46" s="1"/>
  <c r="I254" i="46"/>
  <c r="AA252" i="46"/>
  <c r="F248" i="46"/>
  <c r="F247" i="46"/>
  <c r="F246" i="46"/>
  <c r="F245" i="46"/>
  <c r="F244" i="46"/>
  <c r="F243" i="46"/>
  <c r="F242" i="46"/>
  <c r="F241" i="46"/>
  <c r="B247" i="46"/>
  <c r="F237" i="46"/>
  <c r="F236" i="46"/>
  <c r="F235" i="46"/>
  <c r="F234" i="46"/>
  <c r="F233" i="46"/>
  <c r="F232" i="46"/>
  <c r="R229" i="46"/>
  <c r="Q229" i="46"/>
  <c r="P229" i="46"/>
  <c r="O229" i="46"/>
  <c r="N229" i="46"/>
  <c r="M229" i="46"/>
  <c r="L229" i="46"/>
  <c r="K229" i="46"/>
  <c r="J229" i="46"/>
  <c r="S229" i="46"/>
  <c r="B248" i="46" s="1"/>
  <c r="I229" i="46"/>
  <c r="AA227" i="46"/>
  <c r="F223" i="46"/>
  <c r="F222" i="46"/>
  <c r="F221" i="46"/>
  <c r="F220" i="46"/>
  <c r="F219" i="46"/>
  <c r="F218" i="46"/>
  <c r="F217" i="46"/>
  <c r="F216" i="46"/>
  <c r="B222" i="46"/>
  <c r="F212" i="46"/>
  <c r="F211" i="46"/>
  <c r="F210" i="46"/>
  <c r="F209" i="46"/>
  <c r="F208" i="46"/>
  <c r="F207" i="46"/>
  <c r="R204" i="46"/>
  <c r="Q204" i="46"/>
  <c r="P204" i="46"/>
  <c r="O204" i="46"/>
  <c r="N204" i="46"/>
  <c r="M204" i="46"/>
  <c r="L204" i="46"/>
  <c r="K204" i="46"/>
  <c r="J204" i="46"/>
  <c r="I204" i="46"/>
  <c r="AA202" i="46"/>
  <c r="F198" i="46"/>
  <c r="F197" i="46"/>
  <c r="F196" i="46"/>
  <c r="F195" i="46"/>
  <c r="F194" i="46"/>
  <c r="F193" i="46"/>
  <c r="F192" i="46"/>
  <c r="F191" i="46"/>
  <c r="B197" i="46"/>
  <c r="F187" i="46"/>
  <c r="F186" i="46"/>
  <c r="F185" i="46"/>
  <c r="F184" i="46"/>
  <c r="F183" i="46"/>
  <c r="F182" i="46"/>
  <c r="R179" i="46"/>
  <c r="Q179" i="46"/>
  <c r="P179" i="46"/>
  <c r="O179" i="46"/>
  <c r="N179" i="46"/>
  <c r="M179" i="46"/>
  <c r="L179" i="46"/>
  <c r="K179" i="46"/>
  <c r="J179" i="46"/>
  <c r="I179" i="46"/>
  <c r="S179" i="46" s="1"/>
  <c r="B198" i="46" s="1"/>
  <c r="AA177" i="46"/>
  <c r="F173" i="46"/>
  <c r="F172" i="46"/>
  <c r="F171" i="46"/>
  <c r="F170" i="46"/>
  <c r="F169" i="46"/>
  <c r="F168" i="46"/>
  <c r="F167" i="46"/>
  <c r="F166" i="46"/>
  <c r="B172" i="46"/>
  <c r="F162" i="46"/>
  <c r="F161" i="46"/>
  <c r="F160" i="46"/>
  <c r="F159" i="46"/>
  <c r="F158" i="46"/>
  <c r="F157" i="46"/>
  <c r="R154" i="46"/>
  <c r="Q154" i="46"/>
  <c r="P154" i="46"/>
  <c r="O154" i="46"/>
  <c r="N154" i="46"/>
  <c r="M154" i="46"/>
  <c r="L154" i="46"/>
  <c r="K154" i="46"/>
  <c r="J154" i="46"/>
  <c r="S154" i="46"/>
  <c r="B173" i="46" s="1"/>
  <c r="I154" i="46"/>
  <c r="AA152" i="46"/>
  <c r="F148" i="46"/>
  <c r="F147" i="46"/>
  <c r="F146" i="46"/>
  <c r="F145" i="46"/>
  <c r="F144" i="46"/>
  <c r="F143" i="46"/>
  <c r="F142" i="46"/>
  <c r="F141" i="46"/>
  <c r="B147" i="46"/>
  <c r="F137" i="46"/>
  <c r="F136" i="46"/>
  <c r="F135" i="46"/>
  <c r="F134" i="46"/>
  <c r="F133" i="46"/>
  <c r="F132" i="46"/>
  <c r="R129" i="46"/>
  <c r="Q129" i="46"/>
  <c r="P129" i="46"/>
  <c r="O129" i="46"/>
  <c r="N129" i="46"/>
  <c r="M129" i="46"/>
  <c r="L129" i="46"/>
  <c r="K129" i="46"/>
  <c r="J129" i="46"/>
  <c r="S129" i="46"/>
  <c r="B148" i="46" s="1"/>
  <c r="I129" i="46"/>
  <c r="AA127" i="46"/>
  <c r="F123" i="46"/>
  <c r="F122" i="46"/>
  <c r="F121" i="46"/>
  <c r="F120" i="46"/>
  <c r="F119" i="46"/>
  <c r="F118" i="46"/>
  <c r="F117" i="46"/>
  <c r="F116" i="46"/>
  <c r="B122" i="46"/>
  <c r="F112" i="46"/>
  <c r="F111" i="46"/>
  <c r="F110" i="46"/>
  <c r="F109" i="46"/>
  <c r="F108" i="46"/>
  <c r="F107" i="46"/>
  <c r="R104" i="46"/>
  <c r="Q104" i="46"/>
  <c r="P104" i="46"/>
  <c r="O104" i="46"/>
  <c r="N104" i="46"/>
  <c r="M104" i="46"/>
  <c r="L104" i="46"/>
  <c r="K104" i="46"/>
  <c r="J104" i="46"/>
  <c r="I104" i="46"/>
  <c r="AA102" i="46"/>
  <c r="F98" i="46"/>
  <c r="F97" i="46"/>
  <c r="F96" i="46"/>
  <c r="F95" i="46"/>
  <c r="F94" i="46"/>
  <c r="F93" i="46"/>
  <c r="F92" i="46"/>
  <c r="F91" i="46"/>
  <c r="B97" i="46"/>
  <c r="F87" i="46"/>
  <c r="F86" i="46"/>
  <c r="F85" i="46"/>
  <c r="F84" i="46"/>
  <c r="F83" i="46"/>
  <c r="F82" i="46"/>
  <c r="R79" i="46"/>
  <c r="Q79" i="46"/>
  <c r="P79" i="46"/>
  <c r="O79" i="46"/>
  <c r="N79" i="46"/>
  <c r="M79" i="46"/>
  <c r="L79" i="46"/>
  <c r="K79" i="46"/>
  <c r="J79" i="46"/>
  <c r="I79" i="46"/>
  <c r="S79" i="46" s="1"/>
  <c r="B98" i="46" s="1"/>
  <c r="AA77" i="46"/>
  <c r="F73" i="46"/>
  <c r="F72" i="46"/>
  <c r="F71" i="46"/>
  <c r="F70" i="46"/>
  <c r="F69" i="46"/>
  <c r="F68" i="46"/>
  <c r="F67" i="46"/>
  <c r="F66" i="46"/>
  <c r="B72" i="46"/>
  <c r="F62" i="46"/>
  <c r="F61" i="46"/>
  <c r="F60" i="46"/>
  <c r="F59" i="46"/>
  <c r="F58" i="46"/>
  <c r="F57" i="46"/>
  <c r="R54" i="46"/>
  <c r="Q54" i="46"/>
  <c r="P54" i="46"/>
  <c r="O54" i="46"/>
  <c r="N54" i="46"/>
  <c r="M54" i="46"/>
  <c r="L54" i="46"/>
  <c r="K54" i="46"/>
  <c r="J54" i="46"/>
  <c r="S54" i="46"/>
  <c r="B73" i="46" s="1"/>
  <c r="I54" i="46"/>
  <c r="AA52" i="46"/>
  <c r="B47" i="46"/>
  <c r="AA27" i="46"/>
  <c r="F23" i="46"/>
  <c r="F22" i="46"/>
  <c r="F21" i="46"/>
  <c r="F20" i="46"/>
  <c r="F19" i="46"/>
  <c r="F18" i="46"/>
  <c r="F17" i="46"/>
  <c r="B22" i="46" s="1"/>
  <c r="F16" i="46"/>
  <c r="F12" i="46"/>
  <c r="F11" i="46"/>
  <c r="F10" i="46"/>
  <c r="F9" i="46"/>
  <c r="F8" i="46"/>
  <c r="F7" i="46"/>
  <c r="R4" i="46"/>
  <c r="Q4" i="46"/>
  <c r="P4" i="46"/>
  <c r="O4" i="46"/>
  <c r="N4" i="46"/>
  <c r="M4" i="46"/>
  <c r="L4" i="46"/>
  <c r="K4" i="46"/>
  <c r="J4" i="46"/>
  <c r="I4" i="46"/>
  <c r="AC3" i="46"/>
  <c r="T3" i="46"/>
  <c r="AA2" i="46"/>
  <c r="AC3" i="38"/>
  <c r="R4" i="38"/>
  <c r="Q4" i="38"/>
  <c r="P4" i="38"/>
  <c r="O4" i="38"/>
  <c r="N4" i="38"/>
  <c r="M4" i="38"/>
  <c r="L4" i="38"/>
  <c r="K4" i="38"/>
  <c r="J4" i="38"/>
  <c r="I4" i="38"/>
  <c r="S4" i="38" s="1"/>
  <c r="B23" i="38" s="1"/>
  <c r="S579" i="38"/>
  <c r="B598" i="38"/>
  <c r="B23" i="44"/>
  <c r="D5" i="41"/>
  <c r="D11" i="41" s="1"/>
  <c r="B11" i="41"/>
  <c r="B18" i="41" s="1"/>
  <c r="B19" i="41" s="1"/>
  <c r="B21" i="41" s="1"/>
  <c r="F11" i="41"/>
  <c r="C28" i="41"/>
  <c r="C29" i="41"/>
  <c r="C30" i="41"/>
  <c r="C31" i="41"/>
  <c r="C32" i="41"/>
  <c r="C33" i="41"/>
  <c r="C34" i="41"/>
  <c r="C35" i="41"/>
  <c r="C36" i="41"/>
  <c r="C37" i="41"/>
  <c r="C39" i="41"/>
  <c r="C40" i="41"/>
  <c r="B11" i="44"/>
  <c r="B18" i="44" s="1"/>
  <c r="D11" i="44"/>
  <c r="F11" i="44"/>
  <c r="C28" i="44"/>
  <c r="C29" i="44"/>
  <c r="C30" i="44"/>
  <c r="C31" i="44"/>
  <c r="C32" i="44"/>
  <c r="C33" i="44"/>
  <c r="C34" i="44"/>
  <c r="C35" i="44"/>
  <c r="C36" i="44"/>
  <c r="C37" i="44"/>
  <c r="D41" i="44"/>
  <c r="AA2" i="38"/>
  <c r="T3" i="38"/>
  <c r="F7" i="38"/>
  <c r="F8" i="38"/>
  <c r="F9" i="38"/>
  <c r="F10" i="38"/>
  <c r="F11" i="38"/>
  <c r="F12" i="38"/>
  <c r="F16" i="38"/>
  <c r="F17" i="38"/>
  <c r="F18" i="38"/>
  <c r="F19" i="38"/>
  <c r="F20" i="38"/>
  <c r="F21" i="38"/>
  <c r="F22" i="38"/>
  <c r="F23" i="38"/>
  <c r="AA27" i="38"/>
  <c r="AA52" i="38"/>
  <c r="AA77" i="38"/>
  <c r="AA102" i="38"/>
  <c r="AA127" i="38"/>
  <c r="AA152" i="38"/>
  <c r="AA177" i="38"/>
  <c r="AA202" i="38"/>
  <c r="AA227" i="38"/>
  <c r="AA252" i="38"/>
  <c r="AA277" i="38"/>
  <c r="AA302" i="38"/>
  <c r="AA327" i="38"/>
  <c r="AA352" i="38"/>
  <c r="AA377" i="38"/>
  <c r="AA402" i="38"/>
  <c r="AA427" i="38"/>
  <c r="AA452" i="38"/>
  <c r="AA477" i="38"/>
  <c r="AA502" i="38"/>
  <c r="AA527" i="38"/>
  <c r="AA552" i="38"/>
  <c r="AA577" i="38"/>
  <c r="AA602" i="38"/>
  <c r="AA627" i="38"/>
  <c r="AA652" i="38"/>
  <c r="AA677" i="38"/>
  <c r="AA702" i="38"/>
  <c r="AA727" i="38"/>
  <c r="AA752" i="38"/>
  <c r="AA777" i="38"/>
  <c r="AA802" i="38"/>
  <c r="AA827" i="38"/>
  <c r="B122" i="38"/>
  <c r="S629" i="38"/>
  <c r="B648" i="38"/>
  <c r="S204" i="38"/>
  <c r="B223" i="38"/>
  <c r="AA27" i="49"/>
  <c r="E1" i="38"/>
  <c r="AA16" i="49"/>
  <c r="E1" i="46"/>
  <c r="AA16" i="46"/>
  <c r="R5" i="51"/>
  <c r="E1" i="50"/>
  <c r="S54" i="38"/>
  <c r="B73" i="38" s="1"/>
  <c r="R80" i="38"/>
  <c r="B97" i="38"/>
  <c r="R180" i="38"/>
  <c r="B197" i="38"/>
  <c r="R280" i="38"/>
  <c r="R480" i="38"/>
  <c r="B497" i="38"/>
  <c r="B572" i="38"/>
  <c r="R580" i="38"/>
  <c r="B597" i="38"/>
  <c r="R780" i="38"/>
  <c r="E76" i="38"/>
  <c r="R105" i="38"/>
  <c r="B172" i="38"/>
  <c r="E176" i="38"/>
  <c r="R205" i="38"/>
  <c r="B272" i="38"/>
  <c r="E276" i="38"/>
  <c r="R305" i="38"/>
  <c r="E376" i="38"/>
  <c r="R405" i="38"/>
  <c r="E476" i="38"/>
  <c r="R505" i="38"/>
  <c r="E576" i="38"/>
  <c r="R605" i="38"/>
  <c r="E676" i="38"/>
  <c r="S704" i="38"/>
  <c r="B723" i="38" s="1"/>
  <c r="B722" i="38"/>
  <c r="E776" i="38"/>
  <c r="R805" i="38"/>
  <c r="S829" i="38"/>
  <c r="B848" i="38" s="1"/>
  <c r="S154" i="38"/>
  <c r="B173" i="38"/>
  <c r="B297" i="38"/>
  <c r="R380" i="38"/>
  <c r="S404" i="38"/>
  <c r="B423" i="38" s="1"/>
  <c r="B472" i="38"/>
  <c r="S554" i="38"/>
  <c r="B573" i="38"/>
  <c r="R680" i="38"/>
  <c r="B697" i="38"/>
  <c r="B797" i="38"/>
  <c r="R30" i="38"/>
  <c r="B47" i="38"/>
  <c r="E51" i="38"/>
  <c r="B147" i="38"/>
  <c r="E151" i="38"/>
  <c r="R230" i="38"/>
  <c r="E251" i="38"/>
  <c r="S304" i="38"/>
  <c r="B323" i="38"/>
  <c r="B322" i="38"/>
  <c r="R330" i="38"/>
  <c r="B347" i="38"/>
  <c r="E351" i="38"/>
  <c r="R430" i="38"/>
  <c r="B447" i="38"/>
  <c r="E451" i="38"/>
  <c r="S504" i="38"/>
  <c r="B523" i="38" s="1"/>
  <c r="R530" i="38"/>
  <c r="B547" i="38"/>
  <c r="E551" i="38"/>
  <c r="S604" i="38"/>
  <c r="B623" i="38"/>
  <c r="B622" i="38"/>
  <c r="R630" i="38"/>
  <c r="B647" i="38"/>
  <c r="E651" i="38"/>
  <c r="R730" i="38"/>
  <c r="S804" i="38"/>
  <c r="B823" i="38" s="1"/>
  <c r="R830" i="38"/>
  <c r="R355" i="38"/>
  <c r="R455" i="38"/>
  <c r="R655" i="38"/>
  <c r="R705" i="38"/>
  <c r="R755" i="38"/>
  <c r="S329" i="38"/>
  <c r="B348" i="38" s="1"/>
  <c r="S529" i="38"/>
  <c r="B548" i="38"/>
  <c r="S29" i="38"/>
  <c r="B48" i="38" s="1"/>
  <c r="S129" i="38"/>
  <c r="B148" i="38"/>
  <c r="S229" i="38"/>
  <c r="B248" i="38" s="1"/>
  <c r="S279" i="38"/>
  <c r="B298" i="38" s="1"/>
  <c r="E26" i="50"/>
  <c r="E126" i="50"/>
  <c r="E226" i="50"/>
  <c r="E326" i="50"/>
  <c r="E426" i="50"/>
  <c r="E526" i="50"/>
  <c r="E626" i="50"/>
  <c r="E726" i="50"/>
  <c r="E826" i="50"/>
  <c r="AA16" i="50"/>
  <c r="R5" i="50"/>
  <c r="S79" i="50"/>
  <c r="B98" i="50"/>
  <c r="E101" i="50"/>
  <c r="S179" i="50"/>
  <c r="B198" i="50" s="1"/>
  <c r="E201" i="50"/>
  <c r="B298" i="50"/>
  <c r="E301" i="50"/>
  <c r="R380" i="50"/>
  <c r="E401" i="50"/>
  <c r="S479" i="50"/>
  <c r="B498" i="50" s="1"/>
  <c r="E501" i="50"/>
  <c r="E601" i="50"/>
  <c r="S679" i="50"/>
  <c r="B698" i="50" s="1"/>
  <c r="E701" i="50"/>
  <c r="R780" i="50"/>
  <c r="E801" i="50"/>
  <c r="E76" i="50"/>
  <c r="R105" i="50"/>
  <c r="E176" i="50"/>
  <c r="R205" i="50"/>
  <c r="E276" i="50"/>
  <c r="E376" i="50"/>
  <c r="S404" i="50"/>
  <c r="B423" i="50" s="1"/>
  <c r="E476" i="50"/>
  <c r="S504" i="50"/>
  <c r="B523" i="50"/>
  <c r="E576" i="50"/>
  <c r="E676" i="50"/>
  <c r="R705" i="50"/>
  <c r="E776" i="50"/>
  <c r="S804" i="50"/>
  <c r="B823" i="50"/>
  <c r="S29" i="50"/>
  <c r="B48" i="50"/>
  <c r="E51" i="50"/>
  <c r="S129" i="50"/>
  <c r="B148" i="50" s="1"/>
  <c r="E151" i="50"/>
  <c r="S229" i="50"/>
  <c r="B248" i="50" s="1"/>
  <c r="E251" i="50"/>
  <c r="S329" i="50"/>
  <c r="B348" i="50" s="1"/>
  <c r="E351" i="50"/>
  <c r="R430" i="50"/>
  <c r="E451" i="50"/>
  <c r="S529" i="50"/>
  <c r="B548" i="50" s="1"/>
  <c r="E551" i="50"/>
  <c r="S629" i="50"/>
  <c r="B648" i="50" s="1"/>
  <c r="E651" i="50"/>
  <c r="R730" i="50"/>
  <c r="S829" i="50"/>
  <c r="B848" i="50" s="1"/>
  <c r="R455" i="50"/>
  <c r="R505" i="50"/>
  <c r="R805" i="50"/>
  <c r="S54" i="50"/>
  <c r="B73" i="50"/>
  <c r="S104" i="50"/>
  <c r="B123" i="50"/>
  <c r="S154" i="50"/>
  <c r="B173" i="50"/>
  <c r="S204" i="50"/>
  <c r="B223" i="50"/>
  <c r="S379" i="50"/>
  <c r="B398" i="50"/>
  <c r="S429" i="50"/>
  <c r="B448" i="50"/>
  <c r="S704" i="50"/>
  <c r="B723" i="50"/>
  <c r="S729" i="50"/>
  <c r="B748" i="50"/>
  <c r="S779" i="50"/>
  <c r="B798" i="50"/>
  <c r="R30" i="50"/>
  <c r="R80" i="50"/>
  <c r="R130" i="50"/>
  <c r="R180" i="50"/>
  <c r="R230" i="50"/>
  <c r="R480" i="50"/>
  <c r="R530" i="50"/>
  <c r="R680" i="50"/>
  <c r="R830" i="50"/>
  <c r="R405" i="50"/>
  <c r="R755" i="50"/>
  <c r="S4" i="49"/>
  <c r="B23" i="49" s="1"/>
  <c r="R30" i="49"/>
  <c r="E51" i="49"/>
  <c r="B97" i="49"/>
  <c r="R130" i="49"/>
  <c r="E151" i="49"/>
  <c r="E251" i="49"/>
  <c r="B297" i="49"/>
  <c r="R330" i="49"/>
  <c r="E351" i="49"/>
  <c r="B397" i="49"/>
  <c r="R430" i="49"/>
  <c r="E451" i="49"/>
  <c r="E551" i="49"/>
  <c r="B597" i="49"/>
  <c r="R630" i="49"/>
  <c r="E651" i="49"/>
  <c r="B697" i="49"/>
  <c r="B722" i="49"/>
  <c r="E726" i="49"/>
  <c r="B822" i="49"/>
  <c r="E826" i="49"/>
  <c r="E1" i="49"/>
  <c r="E26" i="49"/>
  <c r="R55" i="49"/>
  <c r="B122" i="49"/>
  <c r="E126" i="49"/>
  <c r="R155" i="49"/>
  <c r="E226" i="49"/>
  <c r="R255" i="49"/>
  <c r="B322" i="49"/>
  <c r="E326" i="49"/>
  <c r="R355" i="49"/>
  <c r="B422" i="49"/>
  <c r="E426" i="49"/>
  <c r="R455" i="49"/>
  <c r="E526" i="49"/>
  <c r="R555" i="49"/>
  <c r="B622" i="49"/>
  <c r="E626" i="49"/>
  <c r="R655" i="49"/>
  <c r="R780" i="49"/>
  <c r="E801" i="49"/>
  <c r="B847" i="49"/>
  <c r="E101" i="49"/>
  <c r="E201" i="49"/>
  <c r="E301" i="49"/>
  <c r="E401" i="49"/>
  <c r="E501" i="49"/>
  <c r="E601" i="49"/>
  <c r="E701" i="49"/>
  <c r="E776" i="49"/>
  <c r="B72" i="49"/>
  <c r="E76" i="49"/>
  <c r="R105" i="49"/>
  <c r="B172" i="49"/>
  <c r="E176" i="49"/>
  <c r="E276" i="49"/>
  <c r="R305" i="49"/>
  <c r="B372" i="49"/>
  <c r="E376" i="49"/>
  <c r="R405" i="49"/>
  <c r="B472" i="49"/>
  <c r="E476" i="49"/>
  <c r="B572" i="49"/>
  <c r="E576" i="49"/>
  <c r="R605" i="49"/>
  <c r="B672" i="49"/>
  <c r="E676" i="49"/>
  <c r="B797" i="49"/>
  <c r="R830" i="49"/>
  <c r="S29" i="48"/>
  <c r="B48" i="48" s="1"/>
  <c r="R130" i="48"/>
  <c r="B172" i="48"/>
  <c r="S229" i="48"/>
  <c r="B248" i="48"/>
  <c r="B397" i="48"/>
  <c r="R430" i="48"/>
  <c r="R530" i="48"/>
  <c r="B597" i="48"/>
  <c r="R630" i="48"/>
  <c r="E651" i="48"/>
  <c r="B697" i="48"/>
  <c r="R730" i="48"/>
  <c r="B797" i="48"/>
  <c r="B822" i="48"/>
  <c r="S4" i="48"/>
  <c r="B23" i="48"/>
  <c r="B72" i="48"/>
  <c r="R105" i="48"/>
  <c r="B147" i="48"/>
  <c r="R205" i="48"/>
  <c r="E226" i="48"/>
  <c r="B272" i="48"/>
  <c r="R305" i="48"/>
  <c r="B422" i="48"/>
  <c r="R455" i="48"/>
  <c r="E526" i="48"/>
  <c r="R555" i="48"/>
  <c r="B622" i="48"/>
  <c r="R655" i="48"/>
  <c r="B722" i="48"/>
  <c r="B847" i="48"/>
  <c r="E401" i="48"/>
  <c r="E801" i="48"/>
  <c r="S54" i="48"/>
  <c r="B73" i="48"/>
  <c r="R155" i="48"/>
  <c r="R255" i="48"/>
  <c r="R355" i="48"/>
  <c r="R405" i="48"/>
  <c r="B472" i="48"/>
  <c r="E476" i="48"/>
  <c r="B572" i="48"/>
  <c r="R605" i="48"/>
  <c r="B672" i="48"/>
  <c r="R705" i="48"/>
  <c r="B772" i="48"/>
  <c r="R830" i="48"/>
  <c r="S304" i="48"/>
  <c r="B323" i="48"/>
  <c r="S279" i="48"/>
  <c r="B298" i="48"/>
  <c r="R230" i="48"/>
  <c r="S204" i="48"/>
  <c r="B223" i="48" s="1"/>
  <c r="S179" i="48"/>
  <c r="B198" i="48"/>
  <c r="S154" i="48"/>
  <c r="B173" i="48" s="1"/>
  <c r="S129" i="48"/>
  <c r="B148" i="48"/>
  <c r="S104" i="48"/>
  <c r="B123" i="48" s="1"/>
  <c r="R55" i="48"/>
  <c r="R30" i="48"/>
  <c r="R5" i="48"/>
  <c r="E126" i="51"/>
  <c r="E226" i="51"/>
  <c r="E326" i="51"/>
  <c r="E426" i="51"/>
  <c r="E526" i="51"/>
  <c r="E626" i="51"/>
  <c r="E726" i="51"/>
  <c r="E826" i="51"/>
  <c r="E101" i="51"/>
  <c r="E201" i="51"/>
  <c r="E301" i="51"/>
  <c r="E401" i="51"/>
  <c r="E501" i="51"/>
  <c r="E601" i="51"/>
  <c r="E701" i="51"/>
  <c r="E801" i="51"/>
  <c r="E76" i="51"/>
  <c r="E176" i="51"/>
  <c r="E276" i="51"/>
  <c r="E376" i="51"/>
  <c r="E476" i="51"/>
  <c r="E576" i="51"/>
  <c r="E676" i="51"/>
  <c r="E776" i="51"/>
  <c r="E51" i="51"/>
  <c r="E151" i="51"/>
  <c r="E251" i="51"/>
  <c r="E351" i="51"/>
  <c r="E451" i="51"/>
  <c r="E551" i="51"/>
  <c r="E651" i="51"/>
  <c r="E126" i="46"/>
  <c r="E226" i="46"/>
  <c r="E326" i="46"/>
  <c r="E426" i="46"/>
  <c r="E526" i="46"/>
  <c r="E626" i="46"/>
  <c r="E726" i="46"/>
  <c r="E826" i="46"/>
  <c r="E51" i="46"/>
  <c r="E101" i="46"/>
  <c r="E201" i="46"/>
  <c r="E301" i="46"/>
  <c r="E401" i="46"/>
  <c r="E501" i="46"/>
  <c r="E601" i="46"/>
  <c r="E701" i="46"/>
  <c r="E801" i="46"/>
  <c r="E76" i="46"/>
  <c r="E176" i="46"/>
  <c r="E276" i="46"/>
  <c r="E376" i="46"/>
  <c r="E476" i="46"/>
  <c r="E576" i="46"/>
  <c r="E676" i="46"/>
  <c r="E776" i="46"/>
  <c r="E151" i="46"/>
  <c r="E251" i="46"/>
  <c r="E351" i="46"/>
  <c r="E451" i="46"/>
  <c r="E551" i="46"/>
  <c r="E651" i="46"/>
  <c r="B19" i="44"/>
  <c r="B21" i="44"/>
  <c r="F21" i="44" s="1"/>
  <c r="S729" i="49" l="1"/>
  <c r="B748" i="49" s="1"/>
  <c r="R730" i="49"/>
  <c r="S354" i="50"/>
  <c r="B373" i="50" s="1"/>
  <c r="R355" i="50"/>
  <c r="E576" i="48"/>
  <c r="S79" i="48"/>
  <c r="B98" i="48" s="1"/>
  <c r="R755" i="48"/>
  <c r="E326" i="48"/>
  <c r="R180" i="49"/>
  <c r="S179" i="49"/>
  <c r="B198" i="49" s="1"/>
  <c r="S529" i="49"/>
  <c r="B548" i="49" s="1"/>
  <c r="R530" i="49"/>
  <c r="S654" i="50"/>
  <c r="B673" i="50" s="1"/>
  <c r="R655" i="50"/>
  <c r="E276" i="48"/>
  <c r="E701" i="48"/>
  <c r="E626" i="48"/>
  <c r="R330" i="48"/>
  <c r="E676" i="48"/>
  <c r="AA16" i="48"/>
  <c r="E601" i="48"/>
  <c r="E201" i="48"/>
  <c r="E726" i="48"/>
  <c r="E826" i="48"/>
  <c r="E451" i="48"/>
  <c r="R505" i="49"/>
  <c r="R230" i="49"/>
  <c r="R305" i="50"/>
  <c r="C41" i="44"/>
  <c r="R5" i="46"/>
  <c r="S4" i="46"/>
  <c r="B23" i="46" s="1"/>
  <c r="S479" i="49"/>
  <c r="B498" i="49" s="1"/>
  <c r="B22" i="50"/>
  <c r="R480" i="48"/>
  <c r="S479" i="48"/>
  <c r="B498" i="48" s="1"/>
  <c r="E76" i="48"/>
  <c r="E301" i="48"/>
  <c r="E751" i="48"/>
  <c r="E351" i="48"/>
  <c r="E51" i="48"/>
  <c r="S504" i="48"/>
  <c r="B523" i="48" s="1"/>
  <c r="E376" i="48"/>
  <c r="E176" i="48"/>
  <c r="E1" i="48"/>
  <c r="E501" i="48"/>
  <c r="E101" i="48"/>
  <c r="E426" i="48"/>
  <c r="E126" i="48"/>
  <c r="E26" i="48"/>
  <c r="E551" i="48"/>
  <c r="E251" i="48"/>
  <c r="E151" i="48"/>
  <c r="R205" i="49"/>
  <c r="R580" i="50"/>
  <c r="R280" i="50"/>
  <c r="R605" i="50"/>
  <c r="R5" i="38"/>
  <c r="B22" i="38"/>
  <c r="F21" i="41"/>
  <c r="S104" i="46"/>
  <c r="B123" i="46" s="1"/>
  <c r="S204" i="46"/>
  <c r="B223" i="46" s="1"/>
  <c r="S304" i="46"/>
  <c r="B323" i="46" s="1"/>
  <c r="S404" i="46"/>
  <c r="B423" i="46" s="1"/>
  <c r="S504" i="46"/>
  <c r="B523" i="46" s="1"/>
  <c r="S604" i="46"/>
  <c r="B623" i="46" s="1"/>
  <c r="S704" i="46"/>
  <c r="B723" i="46" s="1"/>
  <c r="S804" i="46"/>
  <c r="B823" i="46" s="1"/>
  <c r="S754" i="49"/>
  <c r="B773" i="49" s="1"/>
  <c r="S79" i="51"/>
  <c r="B98" i="51" s="1"/>
  <c r="B97" i="51"/>
  <c r="S129" i="51"/>
  <c r="B148" i="51" s="1"/>
  <c r="B147" i="51"/>
  <c r="S179" i="51"/>
  <c r="B198" i="51" s="1"/>
  <c r="B197" i="51"/>
  <c r="S229" i="51"/>
  <c r="B248" i="51" s="1"/>
  <c r="B247" i="51"/>
  <c r="S279" i="51"/>
  <c r="B298" i="51" s="1"/>
  <c r="B297" i="51"/>
  <c r="S329" i="51"/>
  <c r="B348" i="51" s="1"/>
  <c r="B347" i="51"/>
  <c r="S379" i="51"/>
  <c r="B398" i="51" s="1"/>
  <c r="B397" i="51"/>
  <c r="S429" i="51"/>
  <c r="B448" i="51" s="1"/>
  <c r="B447" i="51"/>
  <c r="S479" i="51"/>
  <c r="B498" i="51" s="1"/>
  <c r="B497" i="51"/>
  <c r="S529" i="51"/>
  <c r="B548" i="51" s="1"/>
  <c r="B547" i="51"/>
  <c r="S729" i="51"/>
  <c r="B748" i="51" s="1"/>
  <c r="S829" i="51"/>
  <c r="B848" i="51" s="1"/>
  <c r="B447" i="48"/>
  <c r="B347" i="49"/>
  <c r="R55" i="50"/>
  <c r="S254" i="38"/>
  <c r="B273" i="38" s="1"/>
  <c r="B847" i="38"/>
  <c r="S4" i="51"/>
  <c r="B23" i="51" s="1"/>
  <c r="S29" i="51"/>
  <c r="B48" i="51" s="1"/>
  <c r="R30" i="51"/>
  <c r="S54" i="51"/>
  <c r="B73" i="51" s="1"/>
  <c r="B72" i="51"/>
  <c r="S104" i="51"/>
  <c r="B123" i="51" s="1"/>
  <c r="B122" i="51"/>
  <c r="S154" i="51"/>
  <c r="B173" i="51" s="1"/>
  <c r="B172" i="51"/>
  <c r="S204" i="51"/>
  <c r="B223" i="51" s="1"/>
  <c r="B222" i="51"/>
  <c r="S254" i="51"/>
  <c r="B273" i="51" s="1"/>
  <c r="B272" i="51"/>
  <c r="S304" i="51"/>
  <c r="B323" i="51" s="1"/>
  <c r="B322" i="51"/>
  <c r="S354" i="51"/>
  <c r="B373" i="51" s="1"/>
  <c r="B372" i="51"/>
  <c r="S404" i="51"/>
  <c r="B423" i="51" s="1"/>
  <c r="B422" i="51"/>
  <c r="S454" i="51"/>
  <c r="B473" i="51" s="1"/>
  <c r="B472" i="51"/>
  <c r="S504" i="51"/>
  <c r="B523" i="51" s="1"/>
  <c r="B522" i="51"/>
  <c r="S679" i="51"/>
  <c r="B698" i="51" s="1"/>
  <c r="S779" i="51"/>
  <c r="B798" i="51" s="1"/>
  <c r="B322" i="48"/>
  <c r="B747" i="48"/>
  <c r="R705" i="49"/>
  <c r="S704" i="49"/>
  <c r="B723" i="49" s="1"/>
  <c r="R555" i="50"/>
  <c r="B147" i="49"/>
  <c r="R155" i="50"/>
  <c r="R55" i="38"/>
  <c r="B747" i="38"/>
  <c r="X15" i="48"/>
  <c r="E751" i="38"/>
  <c r="E226" i="38"/>
  <c r="E301" i="38"/>
  <c r="E401" i="38"/>
  <c r="E701" i="38"/>
  <c r="E826" i="38"/>
  <c r="R255" i="38"/>
  <c r="E326" i="38"/>
  <c r="E501" i="38"/>
  <c r="E601" i="38"/>
  <c r="E726" i="38"/>
  <c r="E1" i="51"/>
  <c r="E101" i="38"/>
</calcChain>
</file>

<file path=xl/sharedStrings.xml><?xml version="1.0" encoding="utf-8"?>
<sst xmlns="http://schemas.openxmlformats.org/spreadsheetml/2006/main" count="9693" uniqueCount="83">
  <si>
    <t>COMPTANT</t>
  </si>
  <si>
    <t>CHÈQUE</t>
  </si>
  <si>
    <t>ERREUR</t>
  </si>
  <si>
    <t>REÇU ARGENT</t>
  </si>
  <si>
    <t>ARGENT LIQUIDE:</t>
  </si>
  <si>
    <t>TOTAL</t>
  </si>
  <si>
    <t xml:space="preserve">       LIVREUR:</t>
  </si>
  <si>
    <t>TOTAL              (1)</t>
  </si>
  <si>
    <t>VENTES CASH (2)</t>
  </si>
  <si>
    <t>TOTAL EXCEL1+2</t>
  </si>
  <si>
    <t xml:space="preserve">                       VENTES TOTALES:</t>
  </si>
  <si>
    <t>Argent</t>
  </si>
  <si>
    <t>Qté</t>
  </si>
  <si>
    <t>Total</t>
  </si>
  <si>
    <t>Inscrire la monnaie dans case jaune</t>
  </si>
  <si>
    <t>DÉPÔT</t>
  </si>
  <si>
    <t>CHARGE</t>
  </si>
  <si>
    <t>comptant</t>
  </si>
  <si>
    <t>cheque</t>
  </si>
  <si>
    <t>charge</t>
  </si>
  <si>
    <t>route</t>
  </si>
  <si>
    <t>AGE DES COMPTES</t>
  </si>
  <si>
    <t>CLIENT</t>
  </si>
  <si>
    <t>MONTANTS</t>
  </si>
  <si>
    <t>CHEQUES</t>
  </si>
  <si>
    <t>DIFF</t>
  </si>
  <si>
    <t>Thetford</t>
  </si>
  <si>
    <t>La Guadeloupe</t>
  </si>
  <si>
    <t xml:space="preserve">date </t>
  </si>
  <si>
    <t>reçus</t>
  </si>
  <si>
    <t>chq reçu 1</t>
  </si>
  <si>
    <t>chq reçu 2</t>
  </si>
  <si>
    <t>chq reçu 3</t>
  </si>
  <si>
    <t>chq reçu 4</t>
  </si>
  <si>
    <t>chq reçu 5</t>
  </si>
  <si>
    <t>chq reçu 6</t>
  </si>
  <si>
    <t>chq reçu 7</t>
  </si>
  <si>
    <t>chq reçu 8</t>
  </si>
  <si>
    <t>REÇUS</t>
  </si>
  <si>
    <t>St-Jean</t>
  </si>
  <si>
    <t>Ange-Gardien</t>
  </si>
  <si>
    <t>Drummondville</t>
  </si>
  <si>
    <t>St-Hyacinthe</t>
  </si>
  <si>
    <t>Fleurimont</t>
  </si>
  <si>
    <t>Magog</t>
  </si>
  <si>
    <t>Valcourt</t>
  </si>
  <si>
    <t>Granby</t>
  </si>
  <si>
    <t>Cowansville</t>
  </si>
  <si>
    <t>Transport Québec</t>
  </si>
  <si>
    <t>St-Georges</t>
  </si>
  <si>
    <t>St-Martin</t>
  </si>
  <si>
    <t>Ste-Marie</t>
  </si>
  <si>
    <t>Lennox</t>
  </si>
  <si>
    <t>Victoriaville</t>
  </si>
  <si>
    <t>Asbestos</t>
  </si>
  <si>
    <t>Transport Bromont</t>
  </si>
  <si>
    <t>Tr. Trois-Rivières</t>
  </si>
  <si>
    <t>Tr. Montréal</t>
  </si>
  <si>
    <t>St-Apollinaire</t>
  </si>
  <si>
    <t>Lévis</t>
  </si>
  <si>
    <t>Charlesbourg</t>
  </si>
  <si>
    <t>Ste-Foy</t>
  </si>
  <si>
    <t>Donnacona</t>
  </si>
  <si>
    <t>Vanier</t>
  </si>
  <si>
    <t>Beauport</t>
  </si>
  <si>
    <t>St-Augustin</t>
  </si>
  <si>
    <t>St-Elie</t>
  </si>
  <si>
    <t>Val-Bélair</t>
  </si>
  <si>
    <t>Beauport #2</t>
  </si>
  <si>
    <t>Lac-Mégantic</t>
  </si>
  <si>
    <t>CALCUL DE L'ARGENT COMPTANT</t>
  </si>
  <si>
    <t>QTÉ</t>
  </si>
  <si>
    <t>Nom:</t>
  </si>
  <si>
    <t>Jean-François</t>
  </si>
  <si>
    <t>VENTES TOTALES</t>
  </si>
  <si>
    <t>dépôt</t>
  </si>
  <si>
    <t>OK</t>
  </si>
  <si>
    <t>ARGENT COMPTANT</t>
  </si>
  <si>
    <t>date du lundi</t>
  </si>
  <si>
    <t>TRADITION</t>
  </si>
  <si>
    <t>PIERRE GAGNON</t>
  </si>
  <si>
    <t>Quel jour sommes-nous le lundi de cette semaine?</t>
  </si>
  <si>
    <t>Votre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</si>
</sst>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$&quot;_ ;_ * \(#,##0.00\)\ &quot;$&quot;_ ;_ * &quot;-&quot;??_)\ &quot;$&quot;_ ;_ @_ "/>
    <numFmt numFmtId="165" formatCode="[$-F800]dddd\,\ mmmm\ dd\,\ yyyy"/>
    <numFmt numFmtId="166" formatCode="#,##0.00\ &quot;$&quot;"/>
    <numFmt numFmtId="167" formatCode="#,##0.00\ _$"/>
  </numFmts>
  <fonts count="18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  <font>
      <sz val="10"/>
      <name val="Arial"/>
      <family val="2"/>
    </font>
    <font>
      <sz val="36"/>
      <name val="Arial"/>
      <family val="2"/>
    </font>
    <font>
      <b/>
      <sz val="36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2"/>
      <color theme="0"/>
      <name val="Arial"/>
      <family val="2"/>
    </font>
    <font>
      <sz val="20"/>
      <color theme="0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1" xfId="0" applyFont="1" applyBorder="1"/>
    <xf numFmtId="0" fontId="2" fillId="0" borderId="0" xfId="0" applyFont="1" applyBorder="1"/>
    <xf numFmtId="0" fontId="4" fillId="0" borderId="0" xfId="0" applyFont="1" applyAlignment="1">
      <alignment horizontal="center"/>
    </xf>
    <xf numFmtId="0" fontId="3" fillId="2" borderId="0" xfId="0" applyFont="1" applyFill="1"/>
    <xf numFmtId="0" fontId="3" fillId="0" borderId="0" xfId="0" applyFont="1" applyFill="1"/>
    <xf numFmtId="0" fontId="2" fillId="0" borderId="0" xfId="0" applyFont="1" applyFill="1" applyBorder="1"/>
    <xf numFmtId="0" fontId="2" fillId="0" borderId="0" xfId="0" applyFont="1" applyFill="1"/>
    <xf numFmtId="0" fontId="3" fillId="0" borderId="0" xfId="0" applyFont="1" applyAlignment="1">
      <alignment horizontal="right"/>
    </xf>
    <xf numFmtId="166" fontId="2" fillId="0" borderId="0" xfId="0" applyNumberFormat="1" applyFont="1" applyBorder="1"/>
    <xf numFmtId="166" fontId="2" fillId="0" borderId="2" xfId="0" applyNumberFormat="1" applyFont="1" applyBorder="1"/>
    <xf numFmtId="166" fontId="2" fillId="2" borderId="3" xfId="0" applyNumberFormat="1" applyFont="1" applyFill="1" applyBorder="1"/>
    <xf numFmtId="166" fontId="2" fillId="2" borderId="0" xfId="0" applyNumberFormat="1" applyFont="1" applyFill="1"/>
    <xf numFmtId="164" fontId="3" fillId="2" borderId="4" xfId="1" applyFont="1" applyFill="1" applyBorder="1"/>
    <xf numFmtId="0" fontId="2" fillId="0" borderId="0" xfId="0" applyFont="1" applyBorder="1" applyAlignment="1">
      <alignment horizontal="center"/>
    </xf>
    <xf numFmtId="164" fontId="2" fillId="0" borderId="5" xfId="1" applyFont="1" applyBorder="1"/>
    <xf numFmtId="164" fontId="2" fillId="0" borderId="5" xfId="0" applyNumberFormat="1" applyFont="1" applyBorder="1"/>
    <xf numFmtId="164" fontId="3" fillId="0" borderId="0" xfId="0" applyNumberFormat="1" applyFont="1"/>
    <xf numFmtId="164" fontId="2" fillId="0" borderId="6" xfId="1" applyFont="1" applyBorder="1"/>
    <xf numFmtId="0" fontId="2" fillId="0" borderId="7" xfId="0" applyFont="1" applyFill="1" applyBorder="1" applyAlignment="1">
      <alignment horizontal="center"/>
    </xf>
    <xf numFmtId="164" fontId="5" fillId="0" borderId="8" xfId="1" applyFont="1" applyFill="1" applyBorder="1" applyAlignment="1">
      <alignment horizontal="right"/>
    </xf>
    <xf numFmtId="14" fontId="2" fillId="0" borderId="0" xfId="0" applyNumberFormat="1" applyFont="1"/>
    <xf numFmtId="166" fontId="2" fillId="3" borderId="3" xfId="0" applyNumberFormat="1" applyFont="1" applyFill="1" applyBorder="1" applyProtection="1">
      <protection locked="0"/>
    </xf>
    <xf numFmtId="0" fontId="2" fillId="0" borderId="0" xfId="0" applyFont="1" applyProtection="1">
      <protection locked="0"/>
    </xf>
    <xf numFmtId="164" fontId="2" fillId="0" borderId="0" xfId="0" applyNumberFormat="1" applyFont="1"/>
    <xf numFmtId="165" fontId="2" fillId="0" borderId="0" xfId="0" applyNumberFormat="1" applyFont="1"/>
    <xf numFmtId="166" fontId="2" fillId="4" borderId="5" xfId="0" applyNumberFormat="1" applyFont="1" applyFill="1" applyBorder="1" applyProtection="1">
      <protection locked="0"/>
    </xf>
    <xf numFmtId="164" fontId="2" fillId="4" borderId="3" xfId="1" applyFont="1" applyFill="1" applyBorder="1" applyProtection="1">
      <protection locked="0"/>
    </xf>
    <xf numFmtId="164" fontId="2" fillId="4" borderId="5" xfId="1" applyFont="1" applyFill="1" applyBorder="1" applyProtection="1">
      <protection locked="0"/>
    </xf>
    <xf numFmtId="0" fontId="2" fillId="4" borderId="5" xfId="0" applyFont="1" applyFill="1" applyBorder="1" applyAlignment="1" applyProtection="1">
      <alignment horizontal="center"/>
      <protection locked="0"/>
    </xf>
    <xf numFmtId="0" fontId="2" fillId="4" borderId="6" xfId="0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right"/>
    </xf>
    <xf numFmtId="166" fontId="2" fillId="0" borderId="9" xfId="0" applyNumberFormat="1" applyFont="1" applyBorder="1" applyProtection="1"/>
    <xf numFmtId="0" fontId="2" fillId="5" borderId="0" xfId="0" applyFont="1" applyFill="1"/>
    <xf numFmtId="49" fontId="2" fillId="5" borderId="0" xfId="0" applyNumberFormat="1" applyFont="1" applyFill="1"/>
    <xf numFmtId="0" fontId="7" fillId="0" borderId="0" xfId="0" applyFont="1" applyAlignment="1">
      <alignment horizontal="right"/>
    </xf>
    <xf numFmtId="166" fontId="7" fillId="0" borderId="0" xfId="0" applyNumberFormat="1" applyFont="1" applyAlignment="1">
      <alignment horizontal="right"/>
    </xf>
    <xf numFmtId="0" fontId="2" fillId="4" borderId="0" xfId="0" applyFont="1" applyFill="1"/>
    <xf numFmtId="166" fontId="2" fillId="0" borderId="0" xfId="0" applyNumberFormat="1" applyFont="1" applyAlignment="1">
      <alignment horizontal="right"/>
    </xf>
    <xf numFmtId="15" fontId="2" fillId="0" borderId="0" xfId="0" applyNumberFormat="1" applyFont="1" applyAlignment="1">
      <alignment horizontal="right"/>
    </xf>
    <xf numFmtId="0" fontId="2" fillId="0" borderId="0" xfId="0" applyFont="1" applyFill="1" applyAlignment="1">
      <alignment horizontal="right"/>
    </xf>
    <xf numFmtId="164" fontId="2" fillId="0" borderId="0" xfId="0" applyNumberFormat="1" applyFont="1" applyAlignment="1">
      <alignment horizontal="right"/>
    </xf>
    <xf numFmtId="0" fontId="2" fillId="0" borderId="0" xfId="0" applyFont="1" applyFill="1" applyAlignment="1" applyProtection="1">
      <alignment horizontal="right"/>
    </xf>
    <xf numFmtId="0" fontId="0" fillId="6" borderId="0" xfId="0" applyFill="1" applyProtection="1"/>
    <xf numFmtId="166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166" fontId="2" fillId="0" borderId="0" xfId="0" applyNumberFormat="1" applyFont="1" applyFill="1" applyProtection="1"/>
    <xf numFmtId="166" fontId="2" fillId="0" borderId="0" xfId="0" applyNumberFormat="1" applyFont="1" applyFill="1" applyAlignment="1" applyProtection="1">
      <alignment horizontal="right"/>
    </xf>
    <xf numFmtId="0" fontId="2" fillId="0" borderId="0" xfId="0" applyFont="1" applyFill="1" applyProtection="1"/>
    <xf numFmtId="0" fontId="0" fillId="0" borderId="0" xfId="0" applyFill="1" applyProtection="1"/>
    <xf numFmtId="0" fontId="2" fillId="7" borderId="5" xfId="0" applyFont="1" applyFill="1" applyBorder="1" applyProtection="1">
      <protection locked="0"/>
    </xf>
    <xf numFmtId="166" fontId="2" fillId="7" borderId="5" xfId="0" applyNumberFormat="1" applyFont="1" applyFill="1" applyBorder="1" applyProtection="1">
      <protection locked="0"/>
    </xf>
    <xf numFmtId="166" fontId="2" fillId="0" borderId="0" xfId="0" applyNumberFormat="1" applyFont="1" applyFill="1" applyBorder="1" applyProtection="1"/>
    <xf numFmtId="166" fontId="3" fillId="0" borderId="0" xfId="0" applyNumberFormat="1" applyFont="1" applyFill="1" applyProtection="1"/>
    <xf numFmtId="0" fontId="8" fillId="0" borderId="0" xfId="0" applyFont="1" applyFill="1" applyAlignment="1" applyProtection="1">
      <alignment horizontal="right"/>
    </xf>
    <xf numFmtId="167" fontId="2" fillId="0" borderId="0" xfId="0" applyNumberFormat="1" applyFont="1" applyFill="1" applyAlignment="1" applyProtection="1">
      <alignment horizontal="right"/>
    </xf>
    <xf numFmtId="166" fontId="0" fillId="0" borderId="0" xfId="0" applyNumberFormat="1" applyFill="1" applyProtection="1"/>
    <xf numFmtId="0" fontId="3" fillId="0" borderId="0" xfId="0" applyFont="1" applyFill="1" applyProtection="1"/>
    <xf numFmtId="167" fontId="9" fillId="0" borderId="0" xfId="0" applyNumberFormat="1" applyFont="1" applyFill="1" applyAlignment="1" applyProtection="1">
      <alignment horizontal="right"/>
    </xf>
    <xf numFmtId="0" fontId="2" fillId="0" borderId="0" xfId="0" applyFont="1" applyFill="1" applyBorder="1" applyProtection="1"/>
    <xf numFmtId="166" fontId="0" fillId="0" borderId="0" xfId="0" applyNumberFormat="1" applyFill="1" applyBorder="1" applyProtection="1"/>
    <xf numFmtId="0" fontId="0" fillId="0" borderId="0" xfId="0" applyFill="1" applyBorder="1" applyProtection="1"/>
    <xf numFmtId="167" fontId="0" fillId="6" borderId="0" xfId="0" applyNumberFormat="1" applyFill="1" applyProtection="1"/>
    <xf numFmtId="166" fontId="0" fillId="6" borderId="0" xfId="0" applyNumberFormat="1" applyFill="1" applyProtection="1"/>
    <xf numFmtId="167" fontId="2" fillId="0" borderId="5" xfId="0" applyNumberFormat="1" applyFont="1" applyFill="1" applyBorder="1" applyAlignment="1" applyProtection="1">
      <alignment horizontal="right"/>
      <protection locked="0"/>
    </xf>
    <xf numFmtId="0" fontId="2" fillId="0" borderId="5" xfId="0" applyFont="1" applyFill="1" applyBorder="1" applyProtection="1">
      <protection locked="0"/>
    </xf>
    <xf numFmtId="166" fontId="2" fillId="0" borderId="5" xfId="0" applyNumberFormat="1" applyFont="1" applyFill="1" applyBorder="1" applyProtection="1">
      <protection locked="0"/>
    </xf>
    <xf numFmtId="166" fontId="0" fillId="0" borderId="5" xfId="0" applyNumberFormat="1" applyFill="1" applyBorder="1" applyProtection="1">
      <protection locked="0"/>
    </xf>
    <xf numFmtId="0" fontId="0" fillId="0" borderId="5" xfId="0" applyFill="1" applyBorder="1" applyProtection="1">
      <protection locked="0"/>
    </xf>
    <xf numFmtId="49" fontId="2" fillId="0" borderId="5" xfId="0" applyNumberFormat="1" applyFont="1" applyFill="1" applyBorder="1" applyProtection="1">
      <protection locked="0"/>
    </xf>
    <xf numFmtId="14" fontId="2" fillId="0" borderId="0" xfId="0" applyNumberFormat="1" applyFont="1" applyFill="1" applyProtection="1">
      <protection locked="0"/>
    </xf>
    <xf numFmtId="166" fontId="2" fillId="0" borderId="0" xfId="0" applyNumberFormat="1" applyFont="1"/>
    <xf numFmtId="166" fontId="2" fillId="0" borderId="5" xfId="0" applyNumberFormat="1" applyFont="1" applyFill="1" applyBorder="1" applyProtection="1"/>
    <xf numFmtId="166" fontId="2" fillId="0" borderId="10" xfId="0" applyNumberFormat="1" applyFont="1" applyBorder="1"/>
    <xf numFmtId="4" fontId="2" fillId="0" borderId="0" xfId="0" applyNumberFormat="1" applyFont="1" applyFill="1" applyProtection="1"/>
    <xf numFmtId="0" fontId="2" fillId="0" borderId="0" xfId="0" applyFont="1" applyAlignment="1">
      <alignment horizontal="center"/>
    </xf>
    <xf numFmtId="0" fontId="3" fillId="0" borderId="0" xfId="0" applyFont="1" applyFill="1" applyBorder="1" applyProtection="1"/>
    <xf numFmtId="166" fontId="2" fillId="0" borderId="11" xfId="0" applyNumberFormat="1" applyFont="1" applyFill="1" applyBorder="1" applyProtection="1"/>
    <xf numFmtId="166" fontId="2" fillId="0" borderId="12" xfId="0" applyNumberFormat="1" applyFont="1" applyFill="1" applyBorder="1" applyProtection="1"/>
    <xf numFmtId="166" fontId="2" fillId="6" borderId="0" xfId="0" applyNumberFormat="1" applyFont="1" applyFill="1" applyProtection="1"/>
    <xf numFmtId="0" fontId="2" fillId="6" borderId="0" xfId="0" applyFont="1" applyFill="1" applyProtection="1"/>
    <xf numFmtId="166" fontId="2" fillId="0" borderId="0" xfId="0" applyNumberFormat="1" applyFont="1" applyFill="1" applyProtection="1">
      <protection locked="0"/>
    </xf>
    <xf numFmtId="0" fontId="2" fillId="0" borderId="0" xfId="0" applyFont="1" applyFill="1" applyProtection="1">
      <protection locked="0"/>
    </xf>
    <xf numFmtId="166" fontId="14" fillId="0" borderId="0" xfId="0" applyNumberFormat="1" applyFont="1" applyFill="1" applyBorder="1" applyProtection="1"/>
    <xf numFmtId="166" fontId="14" fillId="0" borderId="0" xfId="0" applyNumberFormat="1" applyFont="1" applyFill="1" applyProtection="1"/>
    <xf numFmtId="0" fontId="14" fillId="0" borderId="0" xfId="0" applyNumberFormat="1" applyFont="1" applyFill="1" applyBorder="1" applyProtection="1"/>
    <xf numFmtId="166" fontId="2" fillId="0" borderId="13" xfId="0" applyNumberFormat="1" applyFont="1" applyFill="1" applyBorder="1" applyAlignment="1" applyProtection="1">
      <alignment horizontal="right"/>
    </xf>
    <xf numFmtId="166" fontId="2" fillId="0" borderId="14" xfId="0" applyNumberFormat="1" applyFont="1" applyFill="1" applyBorder="1" applyProtection="1"/>
    <xf numFmtId="166" fontId="3" fillId="0" borderId="15" xfId="0" applyNumberFormat="1" applyFont="1" applyFill="1" applyBorder="1" applyProtection="1"/>
    <xf numFmtId="166" fontId="3" fillId="0" borderId="16" xfId="0" applyNumberFormat="1" applyFont="1" applyFill="1" applyBorder="1" applyProtection="1"/>
    <xf numFmtId="166" fontId="3" fillId="0" borderId="17" xfId="0" applyNumberFormat="1" applyFont="1" applyFill="1" applyBorder="1" applyProtection="1"/>
    <xf numFmtId="0" fontId="2" fillId="0" borderId="18" xfId="0" applyFont="1" applyBorder="1" applyAlignment="1"/>
    <xf numFmtId="0" fontId="2" fillId="0" borderId="0" xfId="0" applyFont="1" applyAlignment="1"/>
    <xf numFmtId="0" fontId="0" fillId="0" borderId="0" xfId="0" applyFill="1" applyAlignment="1" applyProtection="1">
      <alignment horizontal="center"/>
    </xf>
    <xf numFmtId="0" fontId="2" fillId="0" borderId="0" xfId="0" applyFont="1" applyFill="1" applyBorder="1" applyProtection="1">
      <protection locked="0"/>
    </xf>
    <xf numFmtId="0" fontId="3" fillId="0" borderId="0" xfId="0" applyFont="1" applyFill="1" applyBorder="1"/>
    <xf numFmtId="165" fontId="14" fillId="0" borderId="0" xfId="0" applyNumberFormat="1" applyFont="1" applyFill="1" applyBorder="1" applyProtection="1">
      <protection locked="0"/>
    </xf>
    <xf numFmtId="0" fontId="14" fillId="0" borderId="0" xfId="0" applyFont="1" applyFill="1" applyBorder="1"/>
    <xf numFmtId="0" fontId="14" fillId="0" borderId="0" xfId="0" applyFont="1" applyFill="1" applyBorder="1" applyProtection="1">
      <protection locked="0"/>
    </xf>
    <xf numFmtId="165" fontId="3" fillId="0" borderId="0" xfId="0" applyNumberFormat="1" applyFont="1"/>
    <xf numFmtId="166" fontId="2" fillId="0" borderId="18" xfId="0" applyNumberFormat="1" applyFont="1" applyFill="1" applyBorder="1" applyProtection="1"/>
    <xf numFmtId="165" fontId="2" fillId="0" borderId="0" xfId="0" applyNumberFormat="1" applyFont="1" applyFill="1" applyProtection="1"/>
    <xf numFmtId="165" fontId="3" fillId="0" borderId="0" xfId="0" applyNumberFormat="1" applyFont="1" applyFill="1" applyProtection="1"/>
    <xf numFmtId="165" fontId="2" fillId="7" borderId="5" xfId="0" applyNumberFormat="1" applyFont="1" applyFill="1" applyBorder="1" applyProtection="1">
      <protection locked="0"/>
    </xf>
    <xf numFmtId="165" fontId="2" fillId="0" borderId="0" xfId="0" applyNumberFormat="1" applyFont="1" applyFill="1" applyBorder="1" applyProtection="1"/>
    <xf numFmtId="165" fontId="0" fillId="6" borderId="0" xfId="0" applyNumberFormat="1" applyFill="1" applyProtection="1"/>
    <xf numFmtId="165" fontId="0" fillId="0" borderId="0" xfId="0" applyNumberFormat="1" applyFill="1" applyProtection="1">
      <protection locked="0"/>
    </xf>
    <xf numFmtId="167" fontId="2" fillId="0" borderId="0" xfId="0" applyNumberFormat="1" applyFont="1" applyFill="1" applyAlignment="1" applyProtection="1">
      <alignment horizontal="center"/>
    </xf>
    <xf numFmtId="167" fontId="2" fillId="7" borderId="5" xfId="0" applyNumberFormat="1" applyFont="1" applyFill="1" applyBorder="1" applyAlignment="1" applyProtection="1">
      <alignment horizontal="center"/>
      <protection locked="0"/>
    </xf>
    <xf numFmtId="167" fontId="9" fillId="0" borderId="0" xfId="0" applyNumberFormat="1" applyFont="1" applyFill="1" applyAlignment="1" applyProtection="1">
      <alignment horizontal="center"/>
    </xf>
    <xf numFmtId="167" fontId="0" fillId="6" borderId="0" xfId="0" applyNumberFormat="1" applyFill="1" applyAlignment="1" applyProtection="1">
      <alignment horizontal="center"/>
    </xf>
    <xf numFmtId="167" fontId="0" fillId="0" borderId="0" xfId="0" applyNumberFormat="1" applyFill="1" applyAlignment="1" applyProtection="1">
      <alignment horizontal="center"/>
      <protection locked="0"/>
    </xf>
    <xf numFmtId="167" fontId="10" fillId="0" borderId="0" xfId="0" applyNumberFormat="1" applyFont="1" applyFill="1" applyAlignment="1" applyProtection="1">
      <alignment horizontal="center"/>
    </xf>
    <xf numFmtId="0" fontId="10" fillId="0" borderId="0" xfId="0" applyFont="1" applyFill="1" applyAlignment="1" applyProtection="1">
      <alignment horizontal="right"/>
    </xf>
    <xf numFmtId="0" fontId="10" fillId="0" borderId="0" xfId="0" applyFont="1" applyFill="1" applyProtection="1"/>
    <xf numFmtId="166" fontId="10" fillId="0" borderId="0" xfId="0" applyNumberFormat="1" applyFont="1" applyFill="1" applyProtection="1"/>
    <xf numFmtId="0" fontId="11" fillId="0" borderId="0" xfId="0" applyFont="1" applyFill="1" applyBorder="1" applyProtection="1"/>
    <xf numFmtId="0" fontId="10" fillId="0" borderId="0" xfId="0" applyFont="1" applyFill="1" applyBorder="1" applyProtection="1"/>
    <xf numFmtId="166" fontId="10" fillId="0" borderId="0" xfId="0" applyNumberFormat="1" applyFont="1" applyFill="1" applyBorder="1" applyProtection="1"/>
    <xf numFmtId="166" fontId="11" fillId="8" borderId="0" xfId="0" applyNumberFormat="1" applyFont="1" applyFill="1" applyBorder="1" applyProtection="1"/>
    <xf numFmtId="166" fontId="15" fillId="0" borderId="0" xfId="0" applyNumberFormat="1" applyFont="1" applyFill="1" applyBorder="1" applyProtection="1"/>
    <xf numFmtId="0" fontId="3" fillId="0" borderId="0" xfId="0" applyFont="1" applyAlignment="1">
      <alignment horizontal="center"/>
    </xf>
    <xf numFmtId="165" fontId="10" fillId="0" borderId="0" xfId="0" applyNumberFormat="1" applyFont="1" applyFill="1" applyProtection="1">
      <protection locked="0"/>
    </xf>
    <xf numFmtId="0" fontId="15" fillId="0" borderId="0" xfId="0" applyFont="1" applyFill="1" applyProtection="1"/>
    <xf numFmtId="4" fontId="16" fillId="0" borderId="0" xfId="0" applyNumberFormat="1" applyFont="1" applyFill="1" applyProtection="1"/>
    <xf numFmtId="0" fontId="16" fillId="0" borderId="0" xfId="0" applyFont="1" applyFill="1" applyProtection="1"/>
    <xf numFmtId="0" fontId="16" fillId="6" borderId="0" xfId="0" applyFont="1" applyFill="1" applyProtection="1"/>
    <xf numFmtId="0" fontId="16" fillId="0" borderId="0" xfId="0" applyFont="1" applyFill="1" applyProtection="1">
      <protection locked="0"/>
    </xf>
    <xf numFmtId="164" fontId="2" fillId="0" borderId="8" xfId="1" applyFont="1" applyFill="1" applyBorder="1" applyAlignment="1">
      <alignment horizontal="right"/>
    </xf>
    <xf numFmtId="167" fontId="2" fillId="0" borderId="0" xfId="0" applyNumberFormat="1" applyFont="1" applyFill="1" applyAlignment="1" applyProtection="1">
      <alignment horizontal="center"/>
      <protection locked="0"/>
    </xf>
    <xf numFmtId="166" fontId="2" fillId="0" borderId="19" xfId="0" applyNumberFormat="1" applyFont="1" applyFill="1" applyBorder="1" applyAlignment="1" applyProtection="1">
      <alignment horizontal="right"/>
    </xf>
    <xf numFmtId="167" fontId="10" fillId="7" borderId="5" xfId="0" applyNumberFormat="1" applyFont="1" applyFill="1" applyBorder="1" applyAlignment="1" applyProtection="1">
      <alignment horizontal="center"/>
      <protection locked="0"/>
    </xf>
    <xf numFmtId="0" fontId="2" fillId="7" borderId="20" xfId="0" applyNumberFormat="1" applyFont="1" applyFill="1" applyBorder="1" applyProtection="1">
      <protection locked="0"/>
    </xf>
    <xf numFmtId="0" fontId="2" fillId="7" borderId="21" xfId="0" applyNumberFormat="1" applyFont="1" applyFill="1" applyBorder="1" applyProtection="1">
      <protection locked="0"/>
    </xf>
    <xf numFmtId="0" fontId="2" fillId="7" borderId="22" xfId="0" applyNumberFormat="1" applyFont="1" applyFill="1" applyBorder="1" applyProtection="1">
      <protection locked="0"/>
    </xf>
    <xf numFmtId="0" fontId="12" fillId="0" borderId="0" xfId="0" applyFont="1" applyFill="1" applyProtection="1"/>
    <xf numFmtId="0" fontId="2" fillId="9" borderId="0" xfId="0" applyFont="1" applyFill="1" applyAlignment="1" applyProtection="1">
      <alignment horizontal="right"/>
    </xf>
    <xf numFmtId="167" fontId="2" fillId="9" borderId="5" xfId="0" applyNumberFormat="1" applyFont="1" applyFill="1" applyBorder="1" applyAlignment="1" applyProtection="1">
      <alignment horizontal="center"/>
      <protection locked="0"/>
    </xf>
    <xf numFmtId="0" fontId="2" fillId="9" borderId="0" xfId="0" applyFont="1" applyFill="1" applyProtection="1"/>
    <xf numFmtId="167" fontId="2" fillId="9" borderId="0" xfId="0" applyNumberFormat="1" applyFont="1" applyFill="1" applyAlignment="1" applyProtection="1">
      <alignment horizontal="center"/>
      <protection locked="0"/>
    </xf>
    <xf numFmtId="166" fontId="2" fillId="9" borderId="0" xfId="0" applyNumberFormat="1" applyFont="1" applyFill="1" applyAlignment="1" applyProtection="1">
      <alignment horizontal="right"/>
    </xf>
    <xf numFmtId="167" fontId="2" fillId="9" borderId="0" xfId="0" applyNumberFormat="1" applyFont="1" applyFill="1" applyAlignment="1" applyProtection="1">
      <alignment horizontal="center"/>
    </xf>
    <xf numFmtId="0" fontId="10" fillId="9" borderId="0" xfId="0" applyFont="1" applyFill="1" applyAlignment="1" applyProtection="1">
      <alignment horizontal="right"/>
    </xf>
    <xf numFmtId="167" fontId="10" fillId="9" borderId="0" xfId="0" applyNumberFormat="1" applyFont="1" applyFill="1" applyAlignment="1" applyProtection="1">
      <alignment horizontal="center"/>
    </xf>
    <xf numFmtId="0" fontId="10" fillId="9" borderId="0" xfId="0" applyFont="1" applyFill="1" applyProtection="1"/>
    <xf numFmtId="167" fontId="2" fillId="10" borderId="5" xfId="0" applyNumberFormat="1" applyFont="1" applyFill="1" applyBorder="1" applyAlignment="1" applyProtection="1">
      <alignment horizontal="center"/>
    </xf>
    <xf numFmtId="0" fontId="2" fillId="4" borderId="0" xfId="0" applyFont="1" applyFill="1" applyAlignment="1" applyProtection="1">
      <alignment horizontal="right"/>
    </xf>
    <xf numFmtId="167" fontId="2" fillId="4" borderId="0" xfId="0" applyNumberFormat="1" applyFont="1" applyFill="1" applyAlignment="1" applyProtection="1">
      <alignment horizontal="center"/>
    </xf>
    <xf numFmtId="167" fontId="2" fillId="4" borderId="5" xfId="0" applyNumberFormat="1" applyFont="1" applyFill="1" applyBorder="1" applyAlignment="1" applyProtection="1">
      <alignment horizontal="center"/>
      <protection locked="0"/>
    </xf>
    <xf numFmtId="167" fontId="2" fillId="4" borderId="0" xfId="0" applyNumberFormat="1" applyFont="1" applyFill="1" applyAlignment="1" applyProtection="1">
      <alignment horizontal="center"/>
      <protection locked="0"/>
    </xf>
    <xf numFmtId="166" fontId="2" fillId="4" borderId="0" xfId="0" applyNumberFormat="1" applyFont="1" applyFill="1" applyAlignment="1" applyProtection="1">
      <alignment horizontal="right"/>
    </xf>
    <xf numFmtId="0" fontId="2" fillId="4" borderId="0" xfId="0" applyFont="1" applyFill="1" applyProtection="1"/>
    <xf numFmtId="167" fontId="10" fillId="7" borderId="5" xfId="0" applyNumberFormat="1" applyFont="1" applyFill="1" applyBorder="1" applyAlignment="1" applyProtection="1">
      <alignment horizontal="center"/>
    </xf>
    <xf numFmtId="0" fontId="13" fillId="0" borderId="0" xfId="0" applyFont="1" applyAlignment="1">
      <alignment horizontal="left"/>
    </xf>
    <xf numFmtId="0" fontId="6" fillId="10" borderId="0" xfId="0" applyFont="1" applyFill="1" applyAlignment="1">
      <alignment horizontal="right"/>
    </xf>
    <xf numFmtId="165" fontId="6" fillId="10" borderId="0" xfId="0" applyNumberFormat="1" applyFont="1" applyFill="1" applyAlignment="1">
      <alignment horizontal="right"/>
    </xf>
    <xf numFmtId="0" fontId="5" fillId="0" borderId="0" xfId="0" applyFont="1" applyFill="1" applyAlignment="1" applyProtection="1">
      <alignment horizontal="left"/>
    </xf>
    <xf numFmtId="15" fontId="0" fillId="0" borderId="0" xfId="0" applyNumberFormat="1" applyFill="1" applyAlignment="1" applyProtection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6" fillId="0" borderId="0" xfId="0" applyFont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ctrlProps/ctrlProp242.xml><?xml version="1.0" encoding="utf-8"?>
<formControlPr xmlns="http://schemas.microsoft.com/office/spreadsheetml/2009/9/main" objectType="Button" lockText="1"/>
</file>

<file path=xl/ctrlProps/ctrlProp243.xml><?xml version="1.0" encoding="utf-8"?>
<formControlPr xmlns="http://schemas.microsoft.com/office/spreadsheetml/2009/9/main" objectType="Button" lockText="1"/>
</file>

<file path=xl/ctrlProps/ctrlProp244.xml><?xml version="1.0" encoding="utf-8"?>
<formControlPr xmlns="http://schemas.microsoft.com/office/spreadsheetml/2009/9/main" objectType="Button" lockText="1"/>
</file>

<file path=xl/ctrlProps/ctrlProp245.xml><?xml version="1.0" encoding="utf-8"?>
<formControlPr xmlns="http://schemas.microsoft.com/office/spreadsheetml/2009/9/main" objectType="Button" lockText="1"/>
</file>

<file path=xl/ctrlProps/ctrlProp246.xml><?xml version="1.0" encoding="utf-8"?>
<formControlPr xmlns="http://schemas.microsoft.com/office/spreadsheetml/2009/9/main" objectType="Button" lockText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Button" lockText="1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Button" lockText="1"/>
</file>

<file path=xl/ctrlProps/ctrlProp256.xml><?xml version="1.0" encoding="utf-8"?>
<formControlPr xmlns="http://schemas.microsoft.com/office/spreadsheetml/2009/9/main" objectType="Button" lockText="1"/>
</file>

<file path=xl/ctrlProps/ctrlProp257.xml><?xml version="1.0" encoding="utf-8"?>
<formControlPr xmlns="http://schemas.microsoft.com/office/spreadsheetml/2009/9/main" objectType="Button" lockText="1"/>
</file>

<file path=xl/ctrlProps/ctrlProp258.xml><?xml version="1.0" encoding="utf-8"?>
<formControlPr xmlns="http://schemas.microsoft.com/office/spreadsheetml/2009/9/main" objectType="Button" lockText="1"/>
</file>

<file path=xl/ctrlProps/ctrlProp259.xml><?xml version="1.0" encoding="utf-8"?>
<formControlPr xmlns="http://schemas.microsoft.com/office/spreadsheetml/2009/9/main" objectType="Button" lockText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Button" lockText="1"/>
</file>

<file path=xl/ctrlProps/ctrlProp265.xml><?xml version="1.0" encoding="utf-8"?>
<formControlPr xmlns="http://schemas.microsoft.com/office/spreadsheetml/2009/9/main" objectType="Button" lockText="1"/>
</file>

<file path=xl/ctrlProps/ctrlProp266.xml><?xml version="1.0" encoding="utf-8"?>
<formControlPr xmlns="http://schemas.microsoft.com/office/spreadsheetml/2009/9/main" objectType="Button" lockText="1"/>
</file>

<file path=xl/ctrlProps/ctrlProp267.xml><?xml version="1.0" encoding="utf-8"?>
<formControlPr xmlns="http://schemas.microsoft.com/office/spreadsheetml/2009/9/main" objectType="Button" lockText="1"/>
</file>

<file path=xl/ctrlProps/ctrlProp268.xml><?xml version="1.0" encoding="utf-8"?>
<formControlPr xmlns="http://schemas.microsoft.com/office/spreadsheetml/2009/9/main" objectType="Button" lockText="1"/>
</file>

<file path=xl/ctrlProps/ctrlProp269.xml><?xml version="1.0" encoding="utf-8"?>
<formControlPr xmlns="http://schemas.microsoft.com/office/spreadsheetml/2009/9/main" objectType="Button" lockText="1"/>
</file>

<file path=xl/ctrlProps/ctrlProp270.xml><?xml version="1.0" encoding="utf-8"?>
<formControlPr xmlns="http://schemas.microsoft.com/office/spreadsheetml/2009/9/main" objectType="Button" lockText="1"/>
</file>

<file path=xl/ctrlProps/ctrlProp271.xml><?xml version="1.0" encoding="utf-8"?>
<formControlPr xmlns="http://schemas.microsoft.com/office/spreadsheetml/2009/9/main" objectType="Button" lockText="1"/>
</file>

<file path=xl/ctrlProps/ctrlProp272.xml><?xml version="1.0" encoding="utf-8"?>
<formControlPr xmlns="http://schemas.microsoft.com/office/spreadsheetml/2009/9/main" objectType="Button" lockText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Button" lockText="1"/>
</file>

<file path=xl/ctrlProps/ctrlProp277.xml><?xml version="1.0" encoding="utf-8"?>
<formControlPr xmlns="http://schemas.microsoft.com/office/spreadsheetml/2009/9/main" objectType="Button" lockText="1"/>
</file>

<file path=xl/ctrlProps/ctrlProp278.xml><?xml version="1.0" encoding="utf-8"?>
<formControlPr xmlns="http://schemas.microsoft.com/office/spreadsheetml/2009/9/main" objectType="Button" lockText="1"/>
</file>

<file path=xl/ctrlProps/ctrlProp279.xml><?xml version="1.0" encoding="utf-8"?>
<formControlPr xmlns="http://schemas.microsoft.com/office/spreadsheetml/2009/9/main" objectType="Button" lockText="1"/>
</file>

<file path=xl/ctrlProps/ctrlProp280.xml><?xml version="1.0" encoding="utf-8"?>
<formControlPr xmlns="http://schemas.microsoft.com/office/spreadsheetml/2009/9/main" objectType="Button" lockText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Button" lockText="1"/>
</file>

<file path=xl/ctrlProps/ctrlProp283.xml><?xml version="1.0" encoding="utf-8"?>
<formControlPr xmlns="http://schemas.microsoft.com/office/spreadsheetml/2009/9/main" objectType="Button" lockText="1"/>
</file>

<file path=xl/ctrlProps/ctrlProp284.xml><?xml version="1.0" encoding="utf-8"?>
<formControlPr xmlns="http://schemas.microsoft.com/office/spreadsheetml/2009/9/main" objectType="Button" lockText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Button" lockText="1"/>
</file>

<file path=xl/ctrlProps/ctrlProp290.xml><?xml version="1.0" encoding="utf-8"?>
<formControlPr xmlns="http://schemas.microsoft.com/office/spreadsheetml/2009/9/main" objectType="Button" lockText="1"/>
</file>

<file path=xl/ctrlProps/ctrlProp291.xml><?xml version="1.0" encoding="utf-8"?>
<formControlPr xmlns="http://schemas.microsoft.com/office/spreadsheetml/2009/9/main" objectType="Button" lockText="1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Button" lockText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Button" lockText="1"/>
</file>

<file path=xl/ctrlProps/ctrlProp303.xml><?xml version="1.0" encoding="utf-8"?>
<formControlPr xmlns="http://schemas.microsoft.com/office/spreadsheetml/2009/9/main" objectType="Button" lockText="1"/>
</file>

<file path=xl/ctrlProps/ctrlProp304.xml><?xml version="1.0" encoding="utf-8"?>
<formControlPr xmlns="http://schemas.microsoft.com/office/spreadsheetml/2009/9/main" objectType="Button" lockText="1"/>
</file>

<file path=xl/ctrlProps/ctrlProp305.xml><?xml version="1.0" encoding="utf-8"?>
<formControlPr xmlns="http://schemas.microsoft.com/office/spreadsheetml/2009/9/main" objectType="Button" lockText="1"/>
</file>

<file path=xl/ctrlProps/ctrlProp306.xml><?xml version="1.0" encoding="utf-8"?>
<formControlPr xmlns="http://schemas.microsoft.com/office/spreadsheetml/2009/9/main" objectType="Button" lockText="1"/>
</file>

<file path=xl/ctrlProps/ctrlProp307.xml><?xml version="1.0" encoding="utf-8"?>
<formControlPr xmlns="http://schemas.microsoft.com/office/spreadsheetml/2009/9/main" objectType="Button" lockText="1"/>
</file>

<file path=xl/ctrlProps/ctrlProp308.xml><?xml version="1.0" encoding="utf-8"?>
<formControlPr xmlns="http://schemas.microsoft.com/office/spreadsheetml/2009/9/main" objectType="Button" lockText="1"/>
</file>

<file path=xl/ctrlProps/ctrlProp309.xml><?xml version="1.0" encoding="utf-8"?>
<formControlPr xmlns="http://schemas.microsoft.com/office/spreadsheetml/2009/9/main" objectType="Button" lockText="1"/>
</file>

<file path=xl/ctrlProps/ctrlProp310.xml><?xml version="1.0" encoding="utf-8"?>
<formControlPr xmlns="http://schemas.microsoft.com/office/spreadsheetml/2009/9/main" objectType="Button" lockText="1"/>
</file>

<file path=xl/ctrlProps/ctrlProp311.xml><?xml version="1.0" encoding="utf-8"?>
<formControlPr xmlns="http://schemas.microsoft.com/office/spreadsheetml/2009/9/main" objectType="Button" lockText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Button" lockText="1"/>
</file>

<file path=xl/ctrlProps/ctrlProp316.xml><?xml version="1.0" encoding="utf-8"?>
<formControlPr xmlns="http://schemas.microsoft.com/office/spreadsheetml/2009/9/main" objectType="Button" lockText="1"/>
</file>

<file path=xl/ctrlProps/ctrlProp317.xml><?xml version="1.0" encoding="utf-8"?>
<formControlPr xmlns="http://schemas.microsoft.com/office/spreadsheetml/2009/9/main" objectType="Button" lockText="1"/>
</file>

<file path=xl/ctrlProps/ctrlProp318.xml><?xml version="1.0" encoding="utf-8"?>
<formControlPr xmlns="http://schemas.microsoft.com/office/spreadsheetml/2009/9/main" objectType="Button" lockText="1"/>
</file>

<file path=xl/ctrlProps/ctrlProp319.xml><?xml version="1.0" encoding="utf-8"?>
<formControlPr xmlns="http://schemas.microsoft.com/office/spreadsheetml/2009/9/main" objectType="Button" lockText="1"/>
</file>

<file path=xl/ctrlProps/ctrlProp320.xml><?xml version="1.0" encoding="utf-8"?>
<formControlPr xmlns="http://schemas.microsoft.com/office/spreadsheetml/2009/9/main" objectType="Button" lockText="1"/>
</file>

<file path=xl/ctrlProps/ctrlProp321.xml><?xml version="1.0" encoding="utf-8"?>
<formControlPr xmlns="http://schemas.microsoft.com/office/spreadsheetml/2009/9/main" objectType="Button" lockText="1"/>
</file>

<file path=xl/ctrlProps/ctrlProp322.xml><?xml version="1.0" encoding="utf-8"?>
<formControlPr xmlns="http://schemas.microsoft.com/office/spreadsheetml/2009/9/main" objectType="Button" lockText="1"/>
</file>

<file path=xl/ctrlProps/ctrlProp323.xml><?xml version="1.0" encoding="utf-8"?>
<formControlPr xmlns="http://schemas.microsoft.com/office/spreadsheetml/2009/9/main" objectType="Button" lockText="1"/>
</file>

<file path=xl/ctrlProps/ctrlProp324.xml><?xml version="1.0" encoding="utf-8"?>
<formControlPr xmlns="http://schemas.microsoft.com/office/spreadsheetml/2009/9/main" objectType="Button" lockText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Button" lockText="1"/>
</file>

<file path=xl/ctrlProps/ctrlProp335.xml><?xml version="1.0" encoding="utf-8"?>
<formControlPr xmlns="http://schemas.microsoft.com/office/spreadsheetml/2009/9/main" objectType="Button" lockText="1"/>
</file>

<file path=xl/ctrlProps/ctrlProp336.xml><?xml version="1.0" encoding="utf-8"?>
<formControlPr xmlns="http://schemas.microsoft.com/office/spreadsheetml/2009/9/main" objectType="Button" lockText="1"/>
</file>

<file path=xl/ctrlProps/ctrlProp337.xml><?xml version="1.0" encoding="utf-8"?>
<formControlPr xmlns="http://schemas.microsoft.com/office/spreadsheetml/2009/9/main" objectType="Button" lockText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Button" lockText="1"/>
</file>

<file path=xl/ctrlProps/ctrlProp342.xml><?xml version="1.0" encoding="utf-8"?>
<formControlPr xmlns="http://schemas.microsoft.com/office/spreadsheetml/2009/9/main" objectType="Button" lockText="1"/>
</file>

<file path=xl/ctrlProps/ctrlProp343.xml><?xml version="1.0" encoding="utf-8"?>
<formControlPr xmlns="http://schemas.microsoft.com/office/spreadsheetml/2009/9/main" objectType="Button" lockText="1"/>
</file>

<file path=xl/ctrlProps/ctrlProp344.xml><?xml version="1.0" encoding="utf-8"?>
<formControlPr xmlns="http://schemas.microsoft.com/office/spreadsheetml/2009/9/main" objectType="Button" lockText="1"/>
</file>

<file path=xl/ctrlProps/ctrlProp345.xml><?xml version="1.0" encoding="utf-8"?>
<formControlPr xmlns="http://schemas.microsoft.com/office/spreadsheetml/2009/9/main" objectType="Button" lockText="1"/>
</file>

<file path=xl/ctrlProps/ctrlProp346.xml><?xml version="1.0" encoding="utf-8"?>
<formControlPr xmlns="http://schemas.microsoft.com/office/spreadsheetml/2009/9/main" objectType="Button" lockText="1"/>
</file>

<file path=xl/ctrlProps/ctrlProp347.xml><?xml version="1.0" encoding="utf-8"?>
<formControlPr xmlns="http://schemas.microsoft.com/office/spreadsheetml/2009/9/main" objectType="Button" lockText="1"/>
</file>

<file path=xl/ctrlProps/ctrlProp348.xml><?xml version="1.0" encoding="utf-8"?>
<formControlPr xmlns="http://schemas.microsoft.com/office/spreadsheetml/2009/9/main" objectType="Button" lockText="1"/>
</file>

<file path=xl/ctrlProps/ctrlProp349.xml><?xml version="1.0" encoding="utf-8"?>
<formControlPr xmlns="http://schemas.microsoft.com/office/spreadsheetml/2009/9/main" objectType="Button" lockText="1"/>
</file>

<file path=xl/ctrlProps/ctrlProp350.xml><?xml version="1.0" encoding="utf-8"?>
<formControlPr xmlns="http://schemas.microsoft.com/office/spreadsheetml/2009/9/main" objectType="Button" lockText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Button" lockText="1"/>
</file>

<file path=xl/ctrlProps/ctrlProp355.xml><?xml version="1.0" encoding="utf-8"?>
<formControlPr xmlns="http://schemas.microsoft.com/office/spreadsheetml/2009/9/main" objectType="Button" lockText="1"/>
</file>

<file path=xl/ctrlProps/ctrlProp356.xml><?xml version="1.0" encoding="utf-8"?>
<formControlPr xmlns="http://schemas.microsoft.com/office/spreadsheetml/2009/9/main" objectType="Button" lockText="1"/>
</file>

<file path=xl/ctrlProps/ctrlProp35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27</xdr:row>
          <xdr:rowOff>133350</xdr:rowOff>
        </xdr:from>
        <xdr:to>
          <xdr:col>20</xdr:col>
          <xdr:colOff>647700</xdr:colOff>
          <xdr:row>30</xdr:row>
          <xdr:rowOff>0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</xdr:row>
          <xdr:rowOff>104775</xdr:rowOff>
        </xdr:from>
        <xdr:to>
          <xdr:col>20</xdr:col>
          <xdr:colOff>657225</xdr:colOff>
          <xdr:row>55</xdr:row>
          <xdr:rowOff>0</xdr:rowOff>
        </xdr:to>
        <xdr:sp macro="" textlink="">
          <xdr:nvSpPr>
            <xdr:cNvPr id="4098" name="Bou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77</xdr:row>
          <xdr:rowOff>104775</xdr:rowOff>
        </xdr:from>
        <xdr:to>
          <xdr:col>20</xdr:col>
          <xdr:colOff>638175</xdr:colOff>
          <xdr:row>80</xdr:row>
          <xdr:rowOff>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102</xdr:row>
          <xdr:rowOff>47625</xdr:rowOff>
        </xdr:from>
        <xdr:to>
          <xdr:col>20</xdr:col>
          <xdr:colOff>638175</xdr:colOff>
          <xdr:row>104</xdr:row>
          <xdr:rowOff>123825</xdr:rowOff>
        </xdr:to>
        <xdr:sp macro="" textlink="">
          <xdr:nvSpPr>
            <xdr:cNvPr id="4100" name="Bou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126</xdr:row>
          <xdr:rowOff>104775</xdr:rowOff>
        </xdr:from>
        <xdr:to>
          <xdr:col>20</xdr:col>
          <xdr:colOff>657225</xdr:colOff>
          <xdr:row>128</xdr:row>
          <xdr:rowOff>180975</xdr:rowOff>
        </xdr:to>
        <xdr:sp macro="" textlink="">
          <xdr:nvSpPr>
            <xdr:cNvPr id="4101" name="Bou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151</xdr:row>
          <xdr:rowOff>104775</xdr:rowOff>
        </xdr:from>
        <xdr:to>
          <xdr:col>20</xdr:col>
          <xdr:colOff>657225</xdr:colOff>
          <xdr:row>153</xdr:row>
          <xdr:rowOff>180975</xdr:rowOff>
        </xdr:to>
        <xdr:sp macro="" textlink="">
          <xdr:nvSpPr>
            <xdr:cNvPr id="4102" name="Bou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1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176</xdr:row>
          <xdr:rowOff>104775</xdr:rowOff>
        </xdr:from>
        <xdr:to>
          <xdr:col>20</xdr:col>
          <xdr:colOff>657225</xdr:colOff>
          <xdr:row>178</xdr:row>
          <xdr:rowOff>180975</xdr:rowOff>
        </xdr:to>
        <xdr:sp macro="" textlink="">
          <xdr:nvSpPr>
            <xdr:cNvPr id="4103" name="Bou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1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201</xdr:row>
          <xdr:rowOff>104775</xdr:rowOff>
        </xdr:from>
        <xdr:to>
          <xdr:col>20</xdr:col>
          <xdr:colOff>638175</xdr:colOff>
          <xdr:row>203</xdr:row>
          <xdr:rowOff>161925</xdr:rowOff>
        </xdr:to>
        <xdr:sp macro="" textlink="">
          <xdr:nvSpPr>
            <xdr:cNvPr id="4104" name="Bou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227</xdr:row>
          <xdr:rowOff>104775</xdr:rowOff>
        </xdr:from>
        <xdr:to>
          <xdr:col>20</xdr:col>
          <xdr:colOff>657225</xdr:colOff>
          <xdr:row>230</xdr:row>
          <xdr:rowOff>0</xdr:rowOff>
        </xdr:to>
        <xdr:sp macro="" textlink="">
          <xdr:nvSpPr>
            <xdr:cNvPr id="4105" name="Bou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1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252</xdr:row>
          <xdr:rowOff>104775</xdr:rowOff>
        </xdr:from>
        <xdr:to>
          <xdr:col>20</xdr:col>
          <xdr:colOff>657225</xdr:colOff>
          <xdr:row>255</xdr:row>
          <xdr:rowOff>0</xdr:rowOff>
        </xdr:to>
        <xdr:sp macro="" textlink="">
          <xdr:nvSpPr>
            <xdr:cNvPr id="4106" name="Bou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1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277</xdr:row>
          <xdr:rowOff>104775</xdr:rowOff>
        </xdr:from>
        <xdr:to>
          <xdr:col>20</xdr:col>
          <xdr:colOff>657225</xdr:colOff>
          <xdr:row>280</xdr:row>
          <xdr:rowOff>0</xdr:rowOff>
        </xdr:to>
        <xdr:sp macro="" textlink="">
          <xdr:nvSpPr>
            <xdr:cNvPr id="4107" name="Bou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1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419100</xdr:colOff>
          <xdr:row>301</xdr:row>
          <xdr:rowOff>190500</xdr:rowOff>
        </xdr:from>
        <xdr:to>
          <xdr:col>20</xdr:col>
          <xdr:colOff>676275</xdr:colOff>
          <xdr:row>304</xdr:row>
          <xdr:rowOff>57150</xdr:rowOff>
        </xdr:to>
        <xdr:sp macro="" textlink="">
          <xdr:nvSpPr>
            <xdr:cNvPr id="4108" name="Bouto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1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326</xdr:row>
          <xdr:rowOff>104775</xdr:rowOff>
        </xdr:from>
        <xdr:to>
          <xdr:col>20</xdr:col>
          <xdr:colOff>657225</xdr:colOff>
          <xdr:row>328</xdr:row>
          <xdr:rowOff>180975</xdr:rowOff>
        </xdr:to>
        <xdr:sp macro="" textlink="">
          <xdr:nvSpPr>
            <xdr:cNvPr id="4109" name="Bouton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1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352</xdr:row>
          <xdr:rowOff>104775</xdr:rowOff>
        </xdr:from>
        <xdr:to>
          <xdr:col>20</xdr:col>
          <xdr:colOff>657225</xdr:colOff>
          <xdr:row>355</xdr:row>
          <xdr:rowOff>0</xdr:rowOff>
        </xdr:to>
        <xdr:sp macro="" textlink="">
          <xdr:nvSpPr>
            <xdr:cNvPr id="4110" name="Bouton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1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377</xdr:row>
          <xdr:rowOff>104775</xdr:rowOff>
        </xdr:from>
        <xdr:to>
          <xdr:col>20</xdr:col>
          <xdr:colOff>657225</xdr:colOff>
          <xdr:row>380</xdr:row>
          <xdr:rowOff>0</xdr:rowOff>
        </xdr:to>
        <xdr:sp macro="" textlink="">
          <xdr:nvSpPr>
            <xdr:cNvPr id="4111" name="Bouton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1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402</xdr:row>
          <xdr:rowOff>9525</xdr:rowOff>
        </xdr:from>
        <xdr:to>
          <xdr:col>20</xdr:col>
          <xdr:colOff>619125</xdr:colOff>
          <xdr:row>404</xdr:row>
          <xdr:rowOff>76200</xdr:rowOff>
        </xdr:to>
        <xdr:sp macro="" textlink="">
          <xdr:nvSpPr>
            <xdr:cNvPr id="4112" name="Bouton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1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427</xdr:row>
          <xdr:rowOff>9525</xdr:rowOff>
        </xdr:from>
        <xdr:to>
          <xdr:col>20</xdr:col>
          <xdr:colOff>619125</xdr:colOff>
          <xdr:row>429</xdr:row>
          <xdr:rowOff>76200</xdr:rowOff>
        </xdr:to>
        <xdr:sp macro="" textlink="">
          <xdr:nvSpPr>
            <xdr:cNvPr id="4113" name="Bouto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1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451</xdr:row>
          <xdr:rowOff>104775</xdr:rowOff>
        </xdr:from>
        <xdr:to>
          <xdr:col>20</xdr:col>
          <xdr:colOff>657225</xdr:colOff>
          <xdr:row>453</xdr:row>
          <xdr:rowOff>180975</xdr:rowOff>
        </xdr:to>
        <xdr:sp macro="" textlink="">
          <xdr:nvSpPr>
            <xdr:cNvPr id="4114" name="Bouton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1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477</xdr:row>
          <xdr:rowOff>104775</xdr:rowOff>
        </xdr:from>
        <xdr:to>
          <xdr:col>20</xdr:col>
          <xdr:colOff>657225</xdr:colOff>
          <xdr:row>480</xdr:row>
          <xdr:rowOff>0</xdr:rowOff>
        </xdr:to>
        <xdr:sp macro="" textlink="">
          <xdr:nvSpPr>
            <xdr:cNvPr id="4115" name="Bouton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00000000-0008-0000-0100-00001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501</xdr:row>
          <xdr:rowOff>104775</xdr:rowOff>
        </xdr:from>
        <xdr:to>
          <xdr:col>20</xdr:col>
          <xdr:colOff>657225</xdr:colOff>
          <xdr:row>503</xdr:row>
          <xdr:rowOff>180975</xdr:rowOff>
        </xdr:to>
        <xdr:sp macro="" textlink="">
          <xdr:nvSpPr>
            <xdr:cNvPr id="4116" name="Bouton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1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526</xdr:row>
          <xdr:rowOff>104775</xdr:rowOff>
        </xdr:from>
        <xdr:to>
          <xdr:col>20</xdr:col>
          <xdr:colOff>657225</xdr:colOff>
          <xdr:row>528</xdr:row>
          <xdr:rowOff>180975</xdr:rowOff>
        </xdr:to>
        <xdr:sp macro="" textlink="">
          <xdr:nvSpPr>
            <xdr:cNvPr id="4117" name="Bouton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1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552</xdr:row>
          <xdr:rowOff>104775</xdr:rowOff>
        </xdr:from>
        <xdr:to>
          <xdr:col>20</xdr:col>
          <xdr:colOff>657225</xdr:colOff>
          <xdr:row>555</xdr:row>
          <xdr:rowOff>0</xdr:rowOff>
        </xdr:to>
        <xdr:sp macro="" textlink="">
          <xdr:nvSpPr>
            <xdr:cNvPr id="4118" name="Bouton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1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577</xdr:row>
          <xdr:rowOff>0</xdr:rowOff>
        </xdr:from>
        <xdr:to>
          <xdr:col>20</xdr:col>
          <xdr:colOff>685800</xdr:colOff>
          <xdr:row>579</xdr:row>
          <xdr:rowOff>76200</xdr:rowOff>
        </xdr:to>
        <xdr:sp macro="" textlink="">
          <xdr:nvSpPr>
            <xdr:cNvPr id="4119" name="Bouton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1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602</xdr:row>
          <xdr:rowOff>104775</xdr:rowOff>
        </xdr:from>
        <xdr:to>
          <xdr:col>20</xdr:col>
          <xdr:colOff>657225</xdr:colOff>
          <xdr:row>605</xdr:row>
          <xdr:rowOff>0</xdr:rowOff>
        </xdr:to>
        <xdr:sp macro="" textlink="">
          <xdr:nvSpPr>
            <xdr:cNvPr id="4120" name="Bouton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1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627</xdr:row>
          <xdr:rowOff>104775</xdr:rowOff>
        </xdr:from>
        <xdr:to>
          <xdr:col>20</xdr:col>
          <xdr:colOff>657225</xdr:colOff>
          <xdr:row>630</xdr:row>
          <xdr:rowOff>0</xdr:rowOff>
        </xdr:to>
        <xdr:sp macro="" textlink="">
          <xdr:nvSpPr>
            <xdr:cNvPr id="4121" name="Bouton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1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652</xdr:row>
          <xdr:rowOff>104775</xdr:rowOff>
        </xdr:from>
        <xdr:to>
          <xdr:col>20</xdr:col>
          <xdr:colOff>657225</xdr:colOff>
          <xdr:row>655</xdr:row>
          <xdr:rowOff>0</xdr:rowOff>
        </xdr:to>
        <xdr:sp macro="" textlink="">
          <xdr:nvSpPr>
            <xdr:cNvPr id="4122" name="Bouton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1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677</xdr:row>
          <xdr:rowOff>104775</xdr:rowOff>
        </xdr:from>
        <xdr:to>
          <xdr:col>20</xdr:col>
          <xdr:colOff>657225</xdr:colOff>
          <xdr:row>680</xdr:row>
          <xdr:rowOff>0</xdr:rowOff>
        </xdr:to>
        <xdr:sp macro="" textlink="">
          <xdr:nvSpPr>
            <xdr:cNvPr id="4123" name="Bouton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1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702</xdr:row>
          <xdr:rowOff>104775</xdr:rowOff>
        </xdr:from>
        <xdr:to>
          <xdr:col>20</xdr:col>
          <xdr:colOff>657225</xdr:colOff>
          <xdr:row>705</xdr:row>
          <xdr:rowOff>0</xdr:rowOff>
        </xdr:to>
        <xdr:sp macro="" textlink="">
          <xdr:nvSpPr>
            <xdr:cNvPr id="4124" name="Bouton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1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727</xdr:row>
          <xdr:rowOff>104775</xdr:rowOff>
        </xdr:from>
        <xdr:to>
          <xdr:col>20</xdr:col>
          <xdr:colOff>657225</xdr:colOff>
          <xdr:row>730</xdr:row>
          <xdr:rowOff>0</xdr:rowOff>
        </xdr:to>
        <xdr:sp macro="" textlink="">
          <xdr:nvSpPr>
            <xdr:cNvPr id="4125" name="Bouton 29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00000000-0008-0000-01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304800</xdr:colOff>
          <xdr:row>752</xdr:row>
          <xdr:rowOff>66675</xdr:rowOff>
        </xdr:from>
        <xdr:to>
          <xdr:col>20</xdr:col>
          <xdr:colOff>561975</xdr:colOff>
          <xdr:row>754</xdr:row>
          <xdr:rowOff>142875</xdr:rowOff>
        </xdr:to>
        <xdr:sp macro="" textlink="">
          <xdr:nvSpPr>
            <xdr:cNvPr id="4126" name="Bouton 30" hidden="1">
              <a:extLst>
                <a:ext uri="{63B3BB69-23CF-44E3-9099-C40C66FF867C}">
                  <a14:compatExt spid="_x0000_s4126"/>
                </a:ext>
                <a:ext uri="{FF2B5EF4-FFF2-40B4-BE49-F238E27FC236}">
                  <a16:creationId xmlns:a16="http://schemas.microsoft.com/office/drawing/2014/main" id="{00000000-0008-0000-0100-00001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777</xdr:row>
          <xdr:rowOff>104775</xdr:rowOff>
        </xdr:from>
        <xdr:to>
          <xdr:col>20</xdr:col>
          <xdr:colOff>657225</xdr:colOff>
          <xdr:row>780</xdr:row>
          <xdr:rowOff>0</xdr:rowOff>
        </xdr:to>
        <xdr:sp macro="" textlink="">
          <xdr:nvSpPr>
            <xdr:cNvPr id="4127" name="Bouton 31" hidden="1">
              <a:extLst>
                <a:ext uri="{63B3BB69-23CF-44E3-9099-C40C66FF867C}">
                  <a14:compatExt spid="_x0000_s4127"/>
                </a:ext>
                <a:ext uri="{FF2B5EF4-FFF2-40B4-BE49-F238E27FC236}">
                  <a16:creationId xmlns:a16="http://schemas.microsoft.com/office/drawing/2014/main" id="{00000000-0008-0000-0100-00001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802</xdr:row>
          <xdr:rowOff>104775</xdr:rowOff>
        </xdr:from>
        <xdr:to>
          <xdr:col>20</xdr:col>
          <xdr:colOff>657225</xdr:colOff>
          <xdr:row>805</xdr:row>
          <xdr:rowOff>0</xdr:rowOff>
        </xdr:to>
        <xdr:sp macro="" textlink="">
          <xdr:nvSpPr>
            <xdr:cNvPr id="4128" name="Bouton 32" hidden="1">
              <a:extLst>
                <a:ext uri="{63B3BB69-23CF-44E3-9099-C40C66FF867C}">
                  <a14:compatExt spid="_x0000_s4128"/>
                </a:ext>
                <a:ext uri="{FF2B5EF4-FFF2-40B4-BE49-F238E27FC236}">
                  <a16:creationId xmlns:a16="http://schemas.microsoft.com/office/drawing/2014/main" id="{00000000-0008-0000-0100-00002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827</xdr:row>
          <xdr:rowOff>104775</xdr:rowOff>
        </xdr:from>
        <xdr:to>
          <xdr:col>20</xdr:col>
          <xdr:colOff>657225</xdr:colOff>
          <xdr:row>830</xdr:row>
          <xdr:rowOff>0</xdr:rowOff>
        </xdr:to>
        <xdr:sp macro="" textlink="">
          <xdr:nvSpPr>
            <xdr:cNvPr id="4129" name="Bouton 33" hidden="1">
              <a:extLst>
                <a:ext uri="{63B3BB69-23CF-44E3-9099-C40C66FF867C}">
                  <a14:compatExt spid="_x0000_s4129"/>
                </a:ext>
                <a:ext uri="{FF2B5EF4-FFF2-40B4-BE49-F238E27FC236}">
                  <a16:creationId xmlns:a16="http://schemas.microsoft.com/office/drawing/2014/main" id="{00000000-0008-0000-0100-00002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3</xdr:row>
          <xdr:rowOff>47625</xdr:rowOff>
        </xdr:from>
        <xdr:to>
          <xdr:col>20</xdr:col>
          <xdr:colOff>619125</xdr:colOff>
          <xdr:row>5</xdr:row>
          <xdr:rowOff>123825</xdr:rowOff>
        </xdr:to>
        <xdr:sp macro="" textlink="">
          <xdr:nvSpPr>
            <xdr:cNvPr id="4137" name="Bouton 41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1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1</xdr:row>
          <xdr:rowOff>142875</xdr:rowOff>
        </xdr:from>
        <xdr:to>
          <xdr:col>26</xdr:col>
          <xdr:colOff>85725</xdr:colOff>
          <xdr:row>3</xdr:row>
          <xdr:rowOff>142875</xdr:rowOff>
        </xdr:to>
        <xdr:sp macro="" textlink="">
          <xdr:nvSpPr>
            <xdr:cNvPr id="4138" name="Bouton 42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1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142875</xdr:colOff>
          <xdr:row>4</xdr:row>
          <xdr:rowOff>161925</xdr:rowOff>
        </xdr:from>
        <xdr:to>
          <xdr:col>26</xdr:col>
          <xdr:colOff>47625</xdr:colOff>
          <xdr:row>7</xdr:row>
          <xdr:rowOff>47625</xdr:rowOff>
        </xdr:to>
        <xdr:sp macro="" textlink="">
          <xdr:nvSpPr>
            <xdr:cNvPr id="4139" name="Bouton 43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1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LA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27</xdr:row>
          <xdr:rowOff>133350</xdr:rowOff>
        </xdr:from>
        <xdr:to>
          <xdr:col>20</xdr:col>
          <xdr:colOff>647700</xdr:colOff>
          <xdr:row>30</xdr:row>
          <xdr:rowOff>0</xdr:rowOff>
        </xdr:to>
        <xdr:sp macro="" textlink="">
          <xdr:nvSpPr>
            <xdr:cNvPr id="9217" name="Bou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</xdr:row>
          <xdr:rowOff>104775</xdr:rowOff>
        </xdr:from>
        <xdr:to>
          <xdr:col>20</xdr:col>
          <xdr:colOff>657225</xdr:colOff>
          <xdr:row>55</xdr:row>
          <xdr:rowOff>0</xdr:rowOff>
        </xdr:to>
        <xdr:sp macro="" textlink="">
          <xdr:nvSpPr>
            <xdr:cNvPr id="9218" name="Bou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2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77</xdr:row>
          <xdr:rowOff>104775</xdr:rowOff>
        </xdr:from>
        <xdr:to>
          <xdr:col>20</xdr:col>
          <xdr:colOff>638175</xdr:colOff>
          <xdr:row>80</xdr:row>
          <xdr:rowOff>0</xdr:rowOff>
        </xdr:to>
        <xdr:sp macro="" textlink="">
          <xdr:nvSpPr>
            <xdr:cNvPr id="9219" name="Bou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2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102</xdr:row>
          <xdr:rowOff>47625</xdr:rowOff>
        </xdr:from>
        <xdr:to>
          <xdr:col>20</xdr:col>
          <xdr:colOff>638175</xdr:colOff>
          <xdr:row>104</xdr:row>
          <xdr:rowOff>123825</xdr:rowOff>
        </xdr:to>
        <xdr:sp macro="" textlink="">
          <xdr:nvSpPr>
            <xdr:cNvPr id="9220" name="Bou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2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126</xdr:row>
          <xdr:rowOff>104775</xdr:rowOff>
        </xdr:from>
        <xdr:to>
          <xdr:col>20</xdr:col>
          <xdr:colOff>657225</xdr:colOff>
          <xdr:row>128</xdr:row>
          <xdr:rowOff>180975</xdr:rowOff>
        </xdr:to>
        <xdr:sp macro="" textlink="">
          <xdr:nvSpPr>
            <xdr:cNvPr id="9221" name="Bou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2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151</xdr:row>
          <xdr:rowOff>104775</xdr:rowOff>
        </xdr:from>
        <xdr:to>
          <xdr:col>20</xdr:col>
          <xdr:colOff>657225</xdr:colOff>
          <xdr:row>153</xdr:row>
          <xdr:rowOff>180975</xdr:rowOff>
        </xdr:to>
        <xdr:sp macro="" textlink="">
          <xdr:nvSpPr>
            <xdr:cNvPr id="9222" name="Bou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2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176</xdr:row>
          <xdr:rowOff>104775</xdr:rowOff>
        </xdr:from>
        <xdr:to>
          <xdr:col>20</xdr:col>
          <xdr:colOff>657225</xdr:colOff>
          <xdr:row>178</xdr:row>
          <xdr:rowOff>180975</xdr:rowOff>
        </xdr:to>
        <xdr:sp macro="" textlink="">
          <xdr:nvSpPr>
            <xdr:cNvPr id="9223" name="Bouton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2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201</xdr:row>
          <xdr:rowOff>104775</xdr:rowOff>
        </xdr:from>
        <xdr:to>
          <xdr:col>20</xdr:col>
          <xdr:colOff>638175</xdr:colOff>
          <xdr:row>203</xdr:row>
          <xdr:rowOff>161925</xdr:rowOff>
        </xdr:to>
        <xdr:sp macro="" textlink="">
          <xdr:nvSpPr>
            <xdr:cNvPr id="9224" name="Bouton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2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227</xdr:row>
          <xdr:rowOff>104775</xdr:rowOff>
        </xdr:from>
        <xdr:to>
          <xdr:col>20</xdr:col>
          <xdr:colOff>657225</xdr:colOff>
          <xdr:row>230</xdr:row>
          <xdr:rowOff>0</xdr:rowOff>
        </xdr:to>
        <xdr:sp macro="" textlink="">
          <xdr:nvSpPr>
            <xdr:cNvPr id="9225" name="Bouton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2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252</xdr:row>
          <xdr:rowOff>104775</xdr:rowOff>
        </xdr:from>
        <xdr:to>
          <xdr:col>20</xdr:col>
          <xdr:colOff>657225</xdr:colOff>
          <xdr:row>255</xdr:row>
          <xdr:rowOff>0</xdr:rowOff>
        </xdr:to>
        <xdr:sp macro="" textlink="">
          <xdr:nvSpPr>
            <xdr:cNvPr id="9226" name="Bouton 10" hidden="1">
              <a:extLst>
                <a:ext uri="{63B3BB69-23CF-44E3-9099-C40C66FF867C}">
                  <a14:compatExt spid="_x0000_s9226"/>
                </a:ext>
                <a:ext uri="{FF2B5EF4-FFF2-40B4-BE49-F238E27FC236}">
                  <a16:creationId xmlns:a16="http://schemas.microsoft.com/office/drawing/2014/main" id="{00000000-0008-0000-0200-00000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277</xdr:row>
          <xdr:rowOff>104775</xdr:rowOff>
        </xdr:from>
        <xdr:to>
          <xdr:col>20</xdr:col>
          <xdr:colOff>657225</xdr:colOff>
          <xdr:row>280</xdr:row>
          <xdr:rowOff>0</xdr:rowOff>
        </xdr:to>
        <xdr:sp macro="" textlink="">
          <xdr:nvSpPr>
            <xdr:cNvPr id="9227" name="Bouton 11" hidden="1">
              <a:extLst>
                <a:ext uri="{63B3BB69-23CF-44E3-9099-C40C66FF867C}">
                  <a14:compatExt spid="_x0000_s9227"/>
                </a:ext>
                <a:ext uri="{FF2B5EF4-FFF2-40B4-BE49-F238E27FC236}">
                  <a16:creationId xmlns:a16="http://schemas.microsoft.com/office/drawing/2014/main" id="{00000000-0008-0000-0200-00000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419100</xdr:colOff>
          <xdr:row>301</xdr:row>
          <xdr:rowOff>190500</xdr:rowOff>
        </xdr:from>
        <xdr:to>
          <xdr:col>20</xdr:col>
          <xdr:colOff>676275</xdr:colOff>
          <xdr:row>304</xdr:row>
          <xdr:rowOff>57150</xdr:rowOff>
        </xdr:to>
        <xdr:sp macro="" textlink="">
          <xdr:nvSpPr>
            <xdr:cNvPr id="9228" name="Bouton 12" hidden="1">
              <a:extLst>
                <a:ext uri="{63B3BB69-23CF-44E3-9099-C40C66FF867C}">
                  <a14:compatExt spid="_x0000_s9228"/>
                </a:ext>
                <a:ext uri="{FF2B5EF4-FFF2-40B4-BE49-F238E27FC236}">
                  <a16:creationId xmlns:a16="http://schemas.microsoft.com/office/drawing/2014/main" id="{00000000-0008-0000-0200-00000C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326</xdr:row>
          <xdr:rowOff>104775</xdr:rowOff>
        </xdr:from>
        <xdr:to>
          <xdr:col>20</xdr:col>
          <xdr:colOff>657225</xdr:colOff>
          <xdr:row>328</xdr:row>
          <xdr:rowOff>180975</xdr:rowOff>
        </xdr:to>
        <xdr:sp macro="" textlink="">
          <xdr:nvSpPr>
            <xdr:cNvPr id="9229" name="Bouton 13" hidden="1">
              <a:extLst>
                <a:ext uri="{63B3BB69-23CF-44E3-9099-C40C66FF867C}">
                  <a14:compatExt spid="_x0000_s9229"/>
                </a:ext>
                <a:ext uri="{FF2B5EF4-FFF2-40B4-BE49-F238E27FC236}">
                  <a16:creationId xmlns:a16="http://schemas.microsoft.com/office/drawing/2014/main" id="{00000000-0008-0000-0200-00000D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352</xdr:row>
          <xdr:rowOff>104775</xdr:rowOff>
        </xdr:from>
        <xdr:to>
          <xdr:col>20</xdr:col>
          <xdr:colOff>657225</xdr:colOff>
          <xdr:row>355</xdr:row>
          <xdr:rowOff>0</xdr:rowOff>
        </xdr:to>
        <xdr:sp macro="" textlink="">
          <xdr:nvSpPr>
            <xdr:cNvPr id="9230" name="Bouton 14" hidden="1">
              <a:extLst>
                <a:ext uri="{63B3BB69-23CF-44E3-9099-C40C66FF867C}">
                  <a14:compatExt spid="_x0000_s9230"/>
                </a:ext>
                <a:ext uri="{FF2B5EF4-FFF2-40B4-BE49-F238E27FC236}">
                  <a16:creationId xmlns:a16="http://schemas.microsoft.com/office/drawing/2014/main" id="{00000000-0008-0000-0200-00000E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377</xdr:row>
          <xdr:rowOff>104775</xdr:rowOff>
        </xdr:from>
        <xdr:to>
          <xdr:col>20</xdr:col>
          <xdr:colOff>657225</xdr:colOff>
          <xdr:row>380</xdr:row>
          <xdr:rowOff>0</xdr:rowOff>
        </xdr:to>
        <xdr:sp macro="" textlink="">
          <xdr:nvSpPr>
            <xdr:cNvPr id="9231" name="Bouton 15" hidden="1">
              <a:extLst>
                <a:ext uri="{63B3BB69-23CF-44E3-9099-C40C66FF867C}">
                  <a14:compatExt spid="_x0000_s9231"/>
                </a:ext>
                <a:ext uri="{FF2B5EF4-FFF2-40B4-BE49-F238E27FC236}">
                  <a16:creationId xmlns:a16="http://schemas.microsoft.com/office/drawing/2014/main" id="{00000000-0008-0000-0200-00000F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402</xdr:row>
          <xdr:rowOff>9525</xdr:rowOff>
        </xdr:from>
        <xdr:to>
          <xdr:col>20</xdr:col>
          <xdr:colOff>619125</xdr:colOff>
          <xdr:row>404</xdr:row>
          <xdr:rowOff>76200</xdr:rowOff>
        </xdr:to>
        <xdr:sp macro="" textlink="">
          <xdr:nvSpPr>
            <xdr:cNvPr id="9232" name="Bouton 16" hidden="1">
              <a:extLst>
                <a:ext uri="{63B3BB69-23CF-44E3-9099-C40C66FF867C}">
                  <a14:compatExt spid="_x0000_s9232"/>
                </a:ext>
                <a:ext uri="{FF2B5EF4-FFF2-40B4-BE49-F238E27FC236}">
                  <a16:creationId xmlns:a16="http://schemas.microsoft.com/office/drawing/2014/main" id="{00000000-0008-0000-0200-000010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427</xdr:row>
          <xdr:rowOff>9525</xdr:rowOff>
        </xdr:from>
        <xdr:to>
          <xdr:col>20</xdr:col>
          <xdr:colOff>619125</xdr:colOff>
          <xdr:row>429</xdr:row>
          <xdr:rowOff>76200</xdr:rowOff>
        </xdr:to>
        <xdr:sp macro="" textlink="">
          <xdr:nvSpPr>
            <xdr:cNvPr id="9233" name="Bouton 17" hidden="1">
              <a:extLst>
                <a:ext uri="{63B3BB69-23CF-44E3-9099-C40C66FF867C}">
                  <a14:compatExt spid="_x0000_s9233"/>
                </a:ext>
                <a:ext uri="{FF2B5EF4-FFF2-40B4-BE49-F238E27FC236}">
                  <a16:creationId xmlns:a16="http://schemas.microsoft.com/office/drawing/2014/main" id="{00000000-0008-0000-0200-00001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451</xdr:row>
          <xdr:rowOff>104775</xdr:rowOff>
        </xdr:from>
        <xdr:to>
          <xdr:col>20</xdr:col>
          <xdr:colOff>657225</xdr:colOff>
          <xdr:row>453</xdr:row>
          <xdr:rowOff>180975</xdr:rowOff>
        </xdr:to>
        <xdr:sp macro="" textlink="">
          <xdr:nvSpPr>
            <xdr:cNvPr id="9234" name="Bouton 18" hidden="1">
              <a:extLst>
                <a:ext uri="{63B3BB69-23CF-44E3-9099-C40C66FF867C}">
                  <a14:compatExt spid="_x0000_s9234"/>
                </a:ext>
                <a:ext uri="{FF2B5EF4-FFF2-40B4-BE49-F238E27FC236}">
                  <a16:creationId xmlns:a16="http://schemas.microsoft.com/office/drawing/2014/main" id="{00000000-0008-0000-0200-00001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477</xdr:row>
          <xdr:rowOff>104775</xdr:rowOff>
        </xdr:from>
        <xdr:to>
          <xdr:col>20</xdr:col>
          <xdr:colOff>657225</xdr:colOff>
          <xdr:row>480</xdr:row>
          <xdr:rowOff>0</xdr:rowOff>
        </xdr:to>
        <xdr:sp macro="" textlink="">
          <xdr:nvSpPr>
            <xdr:cNvPr id="9235" name="Bouton 19" hidden="1">
              <a:extLst>
                <a:ext uri="{63B3BB69-23CF-44E3-9099-C40C66FF867C}">
                  <a14:compatExt spid="_x0000_s9235"/>
                </a:ext>
                <a:ext uri="{FF2B5EF4-FFF2-40B4-BE49-F238E27FC236}">
                  <a16:creationId xmlns:a16="http://schemas.microsoft.com/office/drawing/2014/main" id="{00000000-0008-0000-0200-00001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501</xdr:row>
          <xdr:rowOff>104775</xdr:rowOff>
        </xdr:from>
        <xdr:to>
          <xdr:col>20</xdr:col>
          <xdr:colOff>657225</xdr:colOff>
          <xdr:row>503</xdr:row>
          <xdr:rowOff>180975</xdr:rowOff>
        </xdr:to>
        <xdr:sp macro="" textlink="">
          <xdr:nvSpPr>
            <xdr:cNvPr id="9236" name="Bouton 20" hidden="1">
              <a:extLst>
                <a:ext uri="{63B3BB69-23CF-44E3-9099-C40C66FF867C}">
                  <a14:compatExt spid="_x0000_s9236"/>
                </a:ext>
                <a:ext uri="{FF2B5EF4-FFF2-40B4-BE49-F238E27FC236}">
                  <a16:creationId xmlns:a16="http://schemas.microsoft.com/office/drawing/2014/main" id="{00000000-0008-0000-0200-00001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526</xdr:row>
          <xdr:rowOff>104775</xdr:rowOff>
        </xdr:from>
        <xdr:to>
          <xdr:col>20</xdr:col>
          <xdr:colOff>657225</xdr:colOff>
          <xdr:row>528</xdr:row>
          <xdr:rowOff>180975</xdr:rowOff>
        </xdr:to>
        <xdr:sp macro="" textlink="">
          <xdr:nvSpPr>
            <xdr:cNvPr id="9237" name="Bouton 21" hidden="1">
              <a:extLst>
                <a:ext uri="{63B3BB69-23CF-44E3-9099-C40C66FF867C}">
                  <a14:compatExt spid="_x0000_s9237"/>
                </a:ext>
                <a:ext uri="{FF2B5EF4-FFF2-40B4-BE49-F238E27FC236}">
                  <a16:creationId xmlns:a16="http://schemas.microsoft.com/office/drawing/2014/main" id="{00000000-0008-0000-0200-00001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552</xdr:row>
          <xdr:rowOff>104775</xdr:rowOff>
        </xdr:from>
        <xdr:to>
          <xdr:col>20</xdr:col>
          <xdr:colOff>657225</xdr:colOff>
          <xdr:row>555</xdr:row>
          <xdr:rowOff>0</xdr:rowOff>
        </xdr:to>
        <xdr:sp macro="" textlink="">
          <xdr:nvSpPr>
            <xdr:cNvPr id="9238" name="Bouton 22" hidden="1">
              <a:extLst>
                <a:ext uri="{63B3BB69-23CF-44E3-9099-C40C66FF867C}">
                  <a14:compatExt spid="_x0000_s9238"/>
                </a:ext>
                <a:ext uri="{FF2B5EF4-FFF2-40B4-BE49-F238E27FC236}">
                  <a16:creationId xmlns:a16="http://schemas.microsoft.com/office/drawing/2014/main" id="{00000000-0008-0000-0200-00001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577</xdr:row>
          <xdr:rowOff>0</xdr:rowOff>
        </xdr:from>
        <xdr:to>
          <xdr:col>20</xdr:col>
          <xdr:colOff>685800</xdr:colOff>
          <xdr:row>579</xdr:row>
          <xdr:rowOff>76200</xdr:rowOff>
        </xdr:to>
        <xdr:sp macro="" textlink="">
          <xdr:nvSpPr>
            <xdr:cNvPr id="9239" name="Bouton 23" hidden="1">
              <a:extLst>
                <a:ext uri="{63B3BB69-23CF-44E3-9099-C40C66FF867C}">
                  <a14:compatExt spid="_x0000_s9239"/>
                </a:ext>
                <a:ext uri="{FF2B5EF4-FFF2-40B4-BE49-F238E27FC236}">
                  <a16:creationId xmlns:a16="http://schemas.microsoft.com/office/drawing/2014/main" id="{00000000-0008-0000-0200-00001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602</xdr:row>
          <xdr:rowOff>104775</xdr:rowOff>
        </xdr:from>
        <xdr:to>
          <xdr:col>20</xdr:col>
          <xdr:colOff>657225</xdr:colOff>
          <xdr:row>605</xdr:row>
          <xdr:rowOff>0</xdr:rowOff>
        </xdr:to>
        <xdr:sp macro="" textlink="">
          <xdr:nvSpPr>
            <xdr:cNvPr id="9240" name="Bouton 24" hidden="1">
              <a:extLst>
                <a:ext uri="{63B3BB69-23CF-44E3-9099-C40C66FF867C}">
                  <a14:compatExt spid="_x0000_s9240"/>
                </a:ext>
                <a:ext uri="{FF2B5EF4-FFF2-40B4-BE49-F238E27FC236}">
                  <a16:creationId xmlns:a16="http://schemas.microsoft.com/office/drawing/2014/main" id="{00000000-0008-0000-0200-00001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627</xdr:row>
          <xdr:rowOff>104775</xdr:rowOff>
        </xdr:from>
        <xdr:to>
          <xdr:col>20</xdr:col>
          <xdr:colOff>657225</xdr:colOff>
          <xdr:row>630</xdr:row>
          <xdr:rowOff>0</xdr:rowOff>
        </xdr:to>
        <xdr:sp macro="" textlink="">
          <xdr:nvSpPr>
            <xdr:cNvPr id="9241" name="Bouton 25" hidden="1">
              <a:extLst>
                <a:ext uri="{63B3BB69-23CF-44E3-9099-C40C66FF867C}">
                  <a14:compatExt spid="_x0000_s9241"/>
                </a:ext>
                <a:ext uri="{FF2B5EF4-FFF2-40B4-BE49-F238E27FC236}">
                  <a16:creationId xmlns:a16="http://schemas.microsoft.com/office/drawing/2014/main" id="{00000000-0008-0000-0200-00001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652</xdr:row>
          <xdr:rowOff>104775</xdr:rowOff>
        </xdr:from>
        <xdr:to>
          <xdr:col>20</xdr:col>
          <xdr:colOff>657225</xdr:colOff>
          <xdr:row>655</xdr:row>
          <xdr:rowOff>0</xdr:rowOff>
        </xdr:to>
        <xdr:sp macro="" textlink="">
          <xdr:nvSpPr>
            <xdr:cNvPr id="9242" name="Bouton 26" hidden="1">
              <a:extLst>
                <a:ext uri="{63B3BB69-23CF-44E3-9099-C40C66FF867C}">
                  <a14:compatExt spid="_x0000_s9242"/>
                </a:ext>
                <a:ext uri="{FF2B5EF4-FFF2-40B4-BE49-F238E27FC236}">
                  <a16:creationId xmlns:a16="http://schemas.microsoft.com/office/drawing/2014/main" id="{00000000-0008-0000-0200-00001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677</xdr:row>
          <xdr:rowOff>104775</xdr:rowOff>
        </xdr:from>
        <xdr:to>
          <xdr:col>20</xdr:col>
          <xdr:colOff>657225</xdr:colOff>
          <xdr:row>680</xdr:row>
          <xdr:rowOff>0</xdr:rowOff>
        </xdr:to>
        <xdr:sp macro="" textlink="">
          <xdr:nvSpPr>
            <xdr:cNvPr id="9243" name="Bouton 27" hidden="1">
              <a:extLst>
                <a:ext uri="{63B3BB69-23CF-44E3-9099-C40C66FF867C}">
                  <a14:compatExt spid="_x0000_s9243"/>
                </a:ext>
                <a:ext uri="{FF2B5EF4-FFF2-40B4-BE49-F238E27FC236}">
                  <a16:creationId xmlns:a16="http://schemas.microsoft.com/office/drawing/2014/main" id="{00000000-0008-0000-0200-00001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702</xdr:row>
          <xdr:rowOff>104775</xdr:rowOff>
        </xdr:from>
        <xdr:to>
          <xdr:col>20</xdr:col>
          <xdr:colOff>657225</xdr:colOff>
          <xdr:row>705</xdr:row>
          <xdr:rowOff>0</xdr:rowOff>
        </xdr:to>
        <xdr:sp macro="" textlink="">
          <xdr:nvSpPr>
            <xdr:cNvPr id="9244" name="Bouton 28" hidden="1">
              <a:extLst>
                <a:ext uri="{63B3BB69-23CF-44E3-9099-C40C66FF867C}">
                  <a14:compatExt spid="_x0000_s9244"/>
                </a:ext>
                <a:ext uri="{FF2B5EF4-FFF2-40B4-BE49-F238E27FC236}">
                  <a16:creationId xmlns:a16="http://schemas.microsoft.com/office/drawing/2014/main" id="{00000000-0008-0000-0200-00001C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727</xdr:row>
          <xdr:rowOff>104775</xdr:rowOff>
        </xdr:from>
        <xdr:to>
          <xdr:col>20</xdr:col>
          <xdr:colOff>657225</xdr:colOff>
          <xdr:row>730</xdr:row>
          <xdr:rowOff>0</xdr:rowOff>
        </xdr:to>
        <xdr:sp macro="" textlink="">
          <xdr:nvSpPr>
            <xdr:cNvPr id="9245" name="Bouton 29" hidden="1">
              <a:extLst>
                <a:ext uri="{63B3BB69-23CF-44E3-9099-C40C66FF867C}">
                  <a14:compatExt spid="_x0000_s9245"/>
                </a:ext>
                <a:ext uri="{FF2B5EF4-FFF2-40B4-BE49-F238E27FC236}">
                  <a16:creationId xmlns:a16="http://schemas.microsoft.com/office/drawing/2014/main" id="{00000000-0008-0000-0200-00001D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304800</xdr:colOff>
          <xdr:row>752</xdr:row>
          <xdr:rowOff>66675</xdr:rowOff>
        </xdr:from>
        <xdr:to>
          <xdr:col>20</xdr:col>
          <xdr:colOff>561975</xdr:colOff>
          <xdr:row>754</xdr:row>
          <xdr:rowOff>142875</xdr:rowOff>
        </xdr:to>
        <xdr:sp macro="" textlink="">
          <xdr:nvSpPr>
            <xdr:cNvPr id="9246" name="Bouton 30" hidden="1">
              <a:extLst>
                <a:ext uri="{63B3BB69-23CF-44E3-9099-C40C66FF867C}">
                  <a14:compatExt spid="_x0000_s9246"/>
                </a:ext>
                <a:ext uri="{FF2B5EF4-FFF2-40B4-BE49-F238E27FC236}">
                  <a16:creationId xmlns:a16="http://schemas.microsoft.com/office/drawing/2014/main" id="{00000000-0008-0000-0200-00001E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777</xdr:row>
          <xdr:rowOff>104775</xdr:rowOff>
        </xdr:from>
        <xdr:to>
          <xdr:col>20</xdr:col>
          <xdr:colOff>657225</xdr:colOff>
          <xdr:row>780</xdr:row>
          <xdr:rowOff>0</xdr:rowOff>
        </xdr:to>
        <xdr:sp macro="" textlink="">
          <xdr:nvSpPr>
            <xdr:cNvPr id="9247" name="Bouton 31" hidden="1">
              <a:extLst>
                <a:ext uri="{63B3BB69-23CF-44E3-9099-C40C66FF867C}">
                  <a14:compatExt spid="_x0000_s9247"/>
                </a:ext>
                <a:ext uri="{FF2B5EF4-FFF2-40B4-BE49-F238E27FC236}">
                  <a16:creationId xmlns:a16="http://schemas.microsoft.com/office/drawing/2014/main" id="{00000000-0008-0000-0200-00001F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802</xdr:row>
          <xdr:rowOff>104775</xdr:rowOff>
        </xdr:from>
        <xdr:to>
          <xdr:col>20</xdr:col>
          <xdr:colOff>657225</xdr:colOff>
          <xdr:row>805</xdr:row>
          <xdr:rowOff>0</xdr:rowOff>
        </xdr:to>
        <xdr:sp macro="" textlink="">
          <xdr:nvSpPr>
            <xdr:cNvPr id="9248" name="Bouton 32" hidden="1">
              <a:extLst>
                <a:ext uri="{63B3BB69-23CF-44E3-9099-C40C66FF867C}">
                  <a14:compatExt spid="_x0000_s9248"/>
                </a:ext>
                <a:ext uri="{FF2B5EF4-FFF2-40B4-BE49-F238E27FC236}">
                  <a16:creationId xmlns:a16="http://schemas.microsoft.com/office/drawing/2014/main" id="{00000000-0008-0000-0200-000020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827</xdr:row>
          <xdr:rowOff>104775</xdr:rowOff>
        </xdr:from>
        <xdr:to>
          <xdr:col>20</xdr:col>
          <xdr:colOff>657225</xdr:colOff>
          <xdr:row>830</xdr:row>
          <xdr:rowOff>0</xdr:rowOff>
        </xdr:to>
        <xdr:sp macro="" textlink="">
          <xdr:nvSpPr>
            <xdr:cNvPr id="9249" name="Bouton 33" hidden="1">
              <a:extLst>
                <a:ext uri="{63B3BB69-23CF-44E3-9099-C40C66FF867C}">
                  <a14:compatExt spid="_x0000_s9249"/>
                </a:ext>
                <a:ext uri="{FF2B5EF4-FFF2-40B4-BE49-F238E27FC236}">
                  <a16:creationId xmlns:a16="http://schemas.microsoft.com/office/drawing/2014/main" id="{00000000-0008-0000-0200-00002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3</xdr:row>
          <xdr:rowOff>47625</xdr:rowOff>
        </xdr:from>
        <xdr:to>
          <xdr:col>20</xdr:col>
          <xdr:colOff>619125</xdr:colOff>
          <xdr:row>5</xdr:row>
          <xdr:rowOff>123825</xdr:rowOff>
        </xdr:to>
        <xdr:sp macro="" textlink="">
          <xdr:nvSpPr>
            <xdr:cNvPr id="9257" name="Bouton 41" hidden="1">
              <a:extLst>
                <a:ext uri="{63B3BB69-23CF-44E3-9099-C40C66FF867C}">
                  <a14:compatExt spid="_x0000_s9257"/>
                </a:ext>
                <a:ext uri="{FF2B5EF4-FFF2-40B4-BE49-F238E27FC236}">
                  <a16:creationId xmlns:a16="http://schemas.microsoft.com/office/drawing/2014/main" id="{00000000-0008-0000-0200-00002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1</xdr:row>
          <xdr:rowOff>142875</xdr:rowOff>
        </xdr:from>
        <xdr:to>
          <xdr:col>26</xdr:col>
          <xdr:colOff>85725</xdr:colOff>
          <xdr:row>3</xdr:row>
          <xdr:rowOff>142875</xdr:rowOff>
        </xdr:to>
        <xdr:sp macro="" textlink="">
          <xdr:nvSpPr>
            <xdr:cNvPr id="9258" name="Bouton 42" hidden="1">
              <a:extLst>
                <a:ext uri="{63B3BB69-23CF-44E3-9099-C40C66FF867C}">
                  <a14:compatExt spid="_x0000_s9258"/>
                </a:ext>
                <a:ext uri="{FF2B5EF4-FFF2-40B4-BE49-F238E27FC236}">
                  <a16:creationId xmlns:a16="http://schemas.microsoft.com/office/drawing/2014/main" id="{00000000-0008-0000-0200-00002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142875</xdr:colOff>
          <xdr:row>4</xdr:row>
          <xdr:rowOff>161925</xdr:rowOff>
        </xdr:from>
        <xdr:to>
          <xdr:col>26</xdr:col>
          <xdr:colOff>47625</xdr:colOff>
          <xdr:row>7</xdr:row>
          <xdr:rowOff>47625</xdr:rowOff>
        </xdr:to>
        <xdr:sp macro="" textlink="">
          <xdr:nvSpPr>
            <xdr:cNvPr id="9259" name="Bouton 43" hidden="1">
              <a:extLst>
                <a:ext uri="{63B3BB69-23CF-44E3-9099-C40C66FF867C}">
                  <a14:compatExt spid="_x0000_s9259"/>
                </a:ext>
                <a:ext uri="{FF2B5EF4-FFF2-40B4-BE49-F238E27FC236}">
                  <a16:creationId xmlns:a16="http://schemas.microsoft.com/office/drawing/2014/main" id="{00000000-0008-0000-0200-00002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LA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27</xdr:row>
          <xdr:rowOff>133350</xdr:rowOff>
        </xdr:from>
        <xdr:to>
          <xdr:col>20</xdr:col>
          <xdr:colOff>647700</xdr:colOff>
          <xdr:row>30</xdr:row>
          <xdr:rowOff>0</xdr:rowOff>
        </xdr:to>
        <xdr:sp macro="" textlink="">
          <xdr:nvSpPr>
            <xdr:cNvPr id="6145" name="Bou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</xdr:row>
          <xdr:rowOff>104775</xdr:rowOff>
        </xdr:from>
        <xdr:to>
          <xdr:col>20</xdr:col>
          <xdr:colOff>657225</xdr:colOff>
          <xdr:row>55</xdr:row>
          <xdr:rowOff>0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77</xdr:row>
          <xdr:rowOff>104775</xdr:rowOff>
        </xdr:from>
        <xdr:to>
          <xdr:col>20</xdr:col>
          <xdr:colOff>638175</xdr:colOff>
          <xdr:row>80</xdr:row>
          <xdr:rowOff>0</xdr:rowOff>
        </xdr:to>
        <xdr:sp macro="" textlink="">
          <xdr:nvSpPr>
            <xdr:cNvPr id="6147" name="Bou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102</xdr:row>
          <xdr:rowOff>47625</xdr:rowOff>
        </xdr:from>
        <xdr:to>
          <xdr:col>20</xdr:col>
          <xdr:colOff>638175</xdr:colOff>
          <xdr:row>104</xdr:row>
          <xdr:rowOff>123825</xdr:rowOff>
        </xdr:to>
        <xdr:sp macro="" textlink="">
          <xdr:nvSpPr>
            <xdr:cNvPr id="6148" name="Bou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126</xdr:row>
          <xdr:rowOff>104775</xdr:rowOff>
        </xdr:from>
        <xdr:to>
          <xdr:col>20</xdr:col>
          <xdr:colOff>657225</xdr:colOff>
          <xdr:row>128</xdr:row>
          <xdr:rowOff>180975</xdr:rowOff>
        </xdr:to>
        <xdr:sp macro="" textlink="">
          <xdr:nvSpPr>
            <xdr:cNvPr id="6149" name="Bou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151</xdr:row>
          <xdr:rowOff>104775</xdr:rowOff>
        </xdr:from>
        <xdr:to>
          <xdr:col>20</xdr:col>
          <xdr:colOff>657225</xdr:colOff>
          <xdr:row>153</xdr:row>
          <xdr:rowOff>180975</xdr:rowOff>
        </xdr:to>
        <xdr:sp macro="" textlink="">
          <xdr:nvSpPr>
            <xdr:cNvPr id="6150" name="Bou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176</xdr:row>
          <xdr:rowOff>104775</xdr:rowOff>
        </xdr:from>
        <xdr:to>
          <xdr:col>20</xdr:col>
          <xdr:colOff>657225</xdr:colOff>
          <xdr:row>178</xdr:row>
          <xdr:rowOff>180975</xdr:rowOff>
        </xdr:to>
        <xdr:sp macro="" textlink="">
          <xdr:nvSpPr>
            <xdr:cNvPr id="6151" name="Bou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3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201</xdr:row>
          <xdr:rowOff>104775</xdr:rowOff>
        </xdr:from>
        <xdr:to>
          <xdr:col>20</xdr:col>
          <xdr:colOff>638175</xdr:colOff>
          <xdr:row>203</xdr:row>
          <xdr:rowOff>161925</xdr:rowOff>
        </xdr:to>
        <xdr:sp macro="" textlink="">
          <xdr:nvSpPr>
            <xdr:cNvPr id="6152" name="Bou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3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227</xdr:row>
          <xdr:rowOff>104775</xdr:rowOff>
        </xdr:from>
        <xdr:to>
          <xdr:col>20</xdr:col>
          <xdr:colOff>657225</xdr:colOff>
          <xdr:row>230</xdr:row>
          <xdr:rowOff>0</xdr:rowOff>
        </xdr:to>
        <xdr:sp macro="" textlink="">
          <xdr:nvSpPr>
            <xdr:cNvPr id="6153" name="Bou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3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252</xdr:row>
          <xdr:rowOff>104775</xdr:rowOff>
        </xdr:from>
        <xdr:to>
          <xdr:col>20</xdr:col>
          <xdr:colOff>657225</xdr:colOff>
          <xdr:row>255</xdr:row>
          <xdr:rowOff>0</xdr:rowOff>
        </xdr:to>
        <xdr:sp macro="" textlink="">
          <xdr:nvSpPr>
            <xdr:cNvPr id="6154" name="Bou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3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277</xdr:row>
          <xdr:rowOff>104775</xdr:rowOff>
        </xdr:from>
        <xdr:to>
          <xdr:col>20</xdr:col>
          <xdr:colOff>657225</xdr:colOff>
          <xdr:row>280</xdr:row>
          <xdr:rowOff>0</xdr:rowOff>
        </xdr:to>
        <xdr:sp macro="" textlink="">
          <xdr:nvSpPr>
            <xdr:cNvPr id="6155" name="Bou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3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419100</xdr:colOff>
          <xdr:row>301</xdr:row>
          <xdr:rowOff>190500</xdr:rowOff>
        </xdr:from>
        <xdr:to>
          <xdr:col>20</xdr:col>
          <xdr:colOff>676275</xdr:colOff>
          <xdr:row>304</xdr:row>
          <xdr:rowOff>57150</xdr:rowOff>
        </xdr:to>
        <xdr:sp macro="" textlink="">
          <xdr:nvSpPr>
            <xdr:cNvPr id="6156" name="Bou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3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326</xdr:row>
          <xdr:rowOff>104775</xdr:rowOff>
        </xdr:from>
        <xdr:to>
          <xdr:col>20</xdr:col>
          <xdr:colOff>657225</xdr:colOff>
          <xdr:row>328</xdr:row>
          <xdr:rowOff>180975</xdr:rowOff>
        </xdr:to>
        <xdr:sp macro="" textlink="">
          <xdr:nvSpPr>
            <xdr:cNvPr id="6157" name="Bou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3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352</xdr:row>
          <xdr:rowOff>104775</xdr:rowOff>
        </xdr:from>
        <xdr:to>
          <xdr:col>20</xdr:col>
          <xdr:colOff>657225</xdr:colOff>
          <xdr:row>355</xdr:row>
          <xdr:rowOff>0</xdr:rowOff>
        </xdr:to>
        <xdr:sp macro="" textlink="">
          <xdr:nvSpPr>
            <xdr:cNvPr id="6158" name="Bou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3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377</xdr:row>
          <xdr:rowOff>104775</xdr:rowOff>
        </xdr:from>
        <xdr:to>
          <xdr:col>20</xdr:col>
          <xdr:colOff>657225</xdr:colOff>
          <xdr:row>380</xdr:row>
          <xdr:rowOff>0</xdr:rowOff>
        </xdr:to>
        <xdr:sp macro="" textlink="">
          <xdr:nvSpPr>
            <xdr:cNvPr id="6159" name="Bou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3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402</xdr:row>
          <xdr:rowOff>9525</xdr:rowOff>
        </xdr:from>
        <xdr:to>
          <xdr:col>20</xdr:col>
          <xdr:colOff>619125</xdr:colOff>
          <xdr:row>404</xdr:row>
          <xdr:rowOff>76200</xdr:rowOff>
        </xdr:to>
        <xdr:sp macro="" textlink="">
          <xdr:nvSpPr>
            <xdr:cNvPr id="6160" name="Bou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3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427</xdr:row>
          <xdr:rowOff>9525</xdr:rowOff>
        </xdr:from>
        <xdr:to>
          <xdr:col>20</xdr:col>
          <xdr:colOff>619125</xdr:colOff>
          <xdr:row>429</xdr:row>
          <xdr:rowOff>76200</xdr:rowOff>
        </xdr:to>
        <xdr:sp macro="" textlink="">
          <xdr:nvSpPr>
            <xdr:cNvPr id="6161" name="Bou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3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451</xdr:row>
          <xdr:rowOff>104775</xdr:rowOff>
        </xdr:from>
        <xdr:to>
          <xdr:col>20</xdr:col>
          <xdr:colOff>657225</xdr:colOff>
          <xdr:row>453</xdr:row>
          <xdr:rowOff>180975</xdr:rowOff>
        </xdr:to>
        <xdr:sp macro="" textlink="">
          <xdr:nvSpPr>
            <xdr:cNvPr id="6162" name="Bou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3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477</xdr:row>
          <xdr:rowOff>104775</xdr:rowOff>
        </xdr:from>
        <xdr:to>
          <xdr:col>20</xdr:col>
          <xdr:colOff>657225</xdr:colOff>
          <xdr:row>480</xdr:row>
          <xdr:rowOff>0</xdr:rowOff>
        </xdr:to>
        <xdr:sp macro="" textlink="">
          <xdr:nvSpPr>
            <xdr:cNvPr id="6163" name="Bouto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3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501</xdr:row>
          <xdr:rowOff>104775</xdr:rowOff>
        </xdr:from>
        <xdr:to>
          <xdr:col>20</xdr:col>
          <xdr:colOff>657225</xdr:colOff>
          <xdr:row>503</xdr:row>
          <xdr:rowOff>180975</xdr:rowOff>
        </xdr:to>
        <xdr:sp macro="" textlink="">
          <xdr:nvSpPr>
            <xdr:cNvPr id="6164" name="Bouto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3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526</xdr:row>
          <xdr:rowOff>104775</xdr:rowOff>
        </xdr:from>
        <xdr:to>
          <xdr:col>20</xdr:col>
          <xdr:colOff>657225</xdr:colOff>
          <xdr:row>528</xdr:row>
          <xdr:rowOff>180975</xdr:rowOff>
        </xdr:to>
        <xdr:sp macro="" textlink="">
          <xdr:nvSpPr>
            <xdr:cNvPr id="6165" name="Bouto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3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552</xdr:row>
          <xdr:rowOff>104775</xdr:rowOff>
        </xdr:from>
        <xdr:to>
          <xdr:col>20</xdr:col>
          <xdr:colOff>657225</xdr:colOff>
          <xdr:row>555</xdr:row>
          <xdr:rowOff>0</xdr:rowOff>
        </xdr:to>
        <xdr:sp macro="" textlink="">
          <xdr:nvSpPr>
            <xdr:cNvPr id="6166" name="Bouton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3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577</xdr:row>
          <xdr:rowOff>0</xdr:rowOff>
        </xdr:from>
        <xdr:to>
          <xdr:col>20</xdr:col>
          <xdr:colOff>685800</xdr:colOff>
          <xdr:row>579</xdr:row>
          <xdr:rowOff>76200</xdr:rowOff>
        </xdr:to>
        <xdr:sp macro="" textlink="">
          <xdr:nvSpPr>
            <xdr:cNvPr id="6167" name="Bouton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3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602</xdr:row>
          <xdr:rowOff>104775</xdr:rowOff>
        </xdr:from>
        <xdr:to>
          <xdr:col>20</xdr:col>
          <xdr:colOff>657225</xdr:colOff>
          <xdr:row>605</xdr:row>
          <xdr:rowOff>0</xdr:rowOff>
        </xdr:to>
        <xdr:sp macro="" textlink="">
          <xdr:nvSpPr>
            <xdr:cNvPr id="6168" name="Bouton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3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627</xdr:row>
          <xdr:rowOff>104775</xdr:rowOff>
        </xdr:from>
        <xdr:to>
          <xdr:col>20</xdr:col>
          <xdr:colOff>657225</xdr:colOff>
          <xdr:row>630</xdr:row>
          <xdr:rowOff>0</xdr:rowOff>
        </xdr:to>
        <xdr:sp macro="" textlink="">
          <xdr:nvSpPr>
            <xdr:cNvPr id="6169" name="Bouton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3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652</xdr:row>
          <xdr:rowOff>104775</xdr:rowOff>
        </xdr:from>
        <xdr:to>
          <xdr:col>20</xdr:col>
          <xdr:colOff>657225</xdr:colOff>
          <xdr:row>655</xdr:row>
          <xdr:rowOff>0</xdr:rowOff>
        </xdr:to>
        <xdr:sp macro="" textlink="">
          <xdr:nvSpPr>
            <xdr:cNvPr id="6170" name="Bouton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3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677</xdr:row>
          <xdr:rowOff>104775</xdr:rowOff>
        </xdr:from>
        <xdr:to>
          <xdr:col>20</xdr:col>
          <xdr:colOff>657225</xdr:colOff>
          <xdr:row>680</xdr:row>
          <xdr:rowOff>0</xdr:rowOff>
        </xdr:to>
        <xdr:sp macro="" textlink="">
          <xdr:nvSpPr>
            <xdr:cNvPr id="6171" name="Bouton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3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702</xdr:row>
          <xdr:rowOff>104775</xdr:rowOff>
        </xdr:from>
        <xdr:to>
          <xdr:col>20</xdr:col>
          <xdr:colOff>657225</xdr:colOff>
          <xdr:row>705</xdr:row>
          <xdr:rowOff>0</xdr:rowOff>
        </xdr:to>
        <xdr:sp macro="" textlink="">
          <xdr:nvSpPr>
            <xdr:cNvPr id="6172" name="Bouton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3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727</xdr:row>
          <xdr:rowOff>104775</xdr:rowOff>
        </xdr:from>
        <xdr:to>
          <xdr:col>20</xdr:col>
          <xdr:colOff>657225</xdr:colOff>
          <xdr:row>730</xdr:row>
          <xdr:rowOff>0</xdr:rowOff>
        </xdr:to>
        <xdr:sp macro="" textlink="">
          <xdr:nvSpPr>
            <xdr:cNvPr id="6173" name="Bouton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3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304800</xdr:colOff>
          <xdr:row>752</xdr:row>
          <xdr:rowOff>66675</xdr:rowOff>
        </xdr:from>
        <xdr:to>
          <xdr:col>20</xdr:col>
          <xdr:colOff>561975</xdr:colOff>
          <xdr:row>754</xdr:row>
          <xdr:rowOff>142875</xdr:rowOff>
        </xdr:to>
        <xdr:sp macro="" textlink="">
          <xdr:nvSpPr>
            <xdr:cNvPr id="6174" name="Bouton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3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777</xdr:row>
          <xdr:rowOff>104775</xdr:rowOff>
        </xdr:from>
        <xdr:to>
          <xdr:col>20</xdr:col>
          <xdr:colOff>657225</xdr:colOff>
          <xdr:row>780</xdr:row>
          <xdr:rowOff>0</xdr:rowOff>
        </xdr:to>
        <xdr:sp macro="" textlink="">
          <xdr:nvSpPr>
            <xdr:cNvPr id="6175" name="Bouton 3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3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802</xdr:row>
          <xdr:rowOff>104775</xdr:rowOff>
        </xdr:from>
        <xdr:to>
          <xdr:col>20</xdr:col>
          <xdr:colOff>657225</xdr:colOff>
          <xdr:row>805</xdr:row>
          <xdr:rowOff>0</xdr:rowOff>
        </xdr:to>
        <xdr:sp macro="" textlink="">
          <xdr:nvSpPr>
            <xdr:cNvPr id="6176" name="Bouton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3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827</xdr:row>
          <xdr:rowOff>104775</xdr:rowOff>
        </xdr:from>
        <xdr:to>
          <xdr:col>20</xdr:col>
          <xdr:colOff>657225</xdr:colOff>
          <xdr:row>830</xdr:row>
          <xdr:rowOff>0</xdr:rowOff>
        </xdr:to>
        <xdr:sp macro="" textlink="">
          <xdr:nvSpPr>
            <xdr:cNvPr id="6177" name="Bouton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3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95250</xdr:rowOff>
        </xdr:to>
        <xdr:sp macro="" textlink="">
          <xdr:nvSpPr>
            <xdr:cNvPr id="6178" name="Bouton 34" hidden="1">
              <a:extLst>
                <a:ext uri="{63B3BB69-23CF-44E3-9099-C40C66FF867C}">
                  <a14:compatExt spid="_x0000_s6178"/>
                </a:ext>
                <a:ext uri="{FF2B5EF4-FFF2-40B4-BE49-F238E27FC236}">
                  <a16:creationId xmlns:a16="http://schemas.microsoft.com/office/drawing/2014/main" id="{00000000-0008-0000-0300-00002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6179" name="Bouton 35" hidden="1">
              <a:extLst>
                <a:ext uri="{63B3BB69-23CF-44E3-9099-C40C66FF867C}">
                  <a14:compatExt spid="_x0000_s6179"/>
                </a:ext>
                <a:ext uri="{FF2B5EF4-FFF2-40B4-BE49-F238E27FC236}">
                  <a16:creationId xmlns:a16="http://schemas.microsoft.com/office/drawing/2014/main" id="{00000000-0008-0000-0300-00002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6180" name="Bouton 36" hidden="1">
              <a:extLst>
                <a:ext uri="{63B3BB69-23CF-44E3-9099-C40C66FF867C}">
                  <a14:compatExt spid="_x0000_s6180"/>
                </a:ext>
                <a:ext uri="{FF2B5EF4-FFF2-40B4-BE49-F238E27FC236}">
                  <a16:creationId xmlns:a16="http://schemas.microsoft.com/office/drawing/2014/main" id="{00000000-0008-0000-0300-00002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342900</xdr:colOff>
          <xdr:row>849</xdr:row>
          <xdr:rowOff>0</xdr:rowOff>
        </xdr:from>
        <xdr:to>
          <xdr:col>20</xdr:col>
          <xdr:colOff>590550</xdr:colOff>
          <xdr:row>851</xdr:row>
          <xdr:rowOff>85725</xdr:rowOff>
        </xdr:to>
        <xdr:sp macro="" textlink="">
          <xdr:nvSpPr>
            <xdr:cNvPr id="6181" name="Bouton 37" hidden="1">
              <a:extLst>
                <a:ext uri="{63B3BB69-23CF-44E3-9099-C40C66FF867C}">
                  <a14:compatExt spid="_x0000_s6181"/>
                </a:ext>
                <a:ext uri="{FF2B5EF4-FFF2-40B4-BE49-F238E27FC236}">
                  <a16:creationId xmlns:a16="http://schemas.microsoft.com/office/drawing/2014/main" id="{00000000-0008-0000-0300-00002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6182" name="Bouton 38" hidden="1">
              <a:extLst>
                <a:ext uri="{63B3BB69-23CF-44E3-9099-C40C66FF867C}">
                  <a14:compatExt spid="_x0000_s6182"/>
                </a:ext>
                <a:ext uri="{FF2B5EF4-FFF2-40B4-BE49-F238E27FC236}">
                  <a16:creationId xmlns:a16="http://schemas.microsoft.com/office/drawing/2014/main" id="{00000000-0008-0000-0300-00002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849</xdr:row>
          <xdr:rowOff>0</xdr:rowOff>
        </xdr:from>
        <xdr:to>
          <xdr:col>20</xdr:col>
          <xdr:colOff>685800</xdr:colOff>
          <xdr:row>851</xdr:row>
          <xdr:rowOff>85725</xdr:rowOff>
        </xdr:to>
        <xdr:sp macro="" textlink="">
          <xdr:nvSpPr>
            <xdr:cNvPr id="6183" name="Bouton 39" hidden="1">
              <a:extLst>
                <a:ext uri="{63B3BB69-23CF-44E3-9099-C40C66FF867C}">
                  <a14:compatExt spid="_x0000_s6183"/>
                </a:ext>
                <a:ext uri="{FF2B5EF4-FFF2-40B4-BE49-F238E27FC236}">
                  <a16:creationId xmlns:a16="http://schemas.microsoft.com/office/drawing/2014/main" id="{00000000-0008-0000-0300-00002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6184" name="Bouton 40" hidden="1">
              <a:extLst>
                <a:ext uri="{63B3BB69-23CF-44E3-9099-C40C66FF867C}">
                  <a14:compatExt spid="_x0000_s6184"/>
                </a:ext>
                <a:ext uri="{FF2B5EF4-FFF2-40B4-BE49-F238E27FC236}">
                  <a16:creationId xmlns:a16="http://schemas.microsoft.com/office/drawing/2014/main" id="{00000000-0008-0000-0300-00002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3</xdr:row>
          <xdr:rowOff>47625</xdr:rowOff>
        </xdr:from>
        <xdr:to>
          <xdr:col>20</xdr:col>
          <xdr:colOff>619125</xdr:colOff>
          <xdr:row>5</xdr:row>
          <xdr:rowOff>123825</xdr:rowOff>
        </xdr:to>
        <xdr:sp macro="" textlink="">
          <xdr:nvSpPr>
            <xdr:cNvPr id="6185" name="Bouton 41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3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1</xdr:row>
          <xdr:rowOff>142875</xdr:rowOff>
        </xdr:from>
        <xdr:to>
          <xdr:col>26</xdr:col>
          <xdr:colOff>85725</xdr:colOff>
          <xdr:row>3</xdr:row>
          <xdr:rowOff>142875</xdr:rowOff>
        </xdr:to>
        <xdr:sp macro="" textlink="">
          <xdr:nvSpPr>
            <xdr:cNvPr id="6186" name="Bouton 42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3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142875</xdr:colOff>
          <xdr:row>4</xdr:row>
          <xdr:rowOff>161925</xdr:rowOff>
        </xdr:from>
        <xdr:to>
          <xdr:col>26</xdr:col>
          <xdr:colOff>47625</xdr:colOff>
          <xdr:row>7</xdr:row>
          <xdr:rowOff>47625</xdr:rowOff>
        </xdr:to>
        <xdr:sp macro="" textlink="">
          <xdr:nvSpPr>
            <xdr:cNvPr id="6187" name="Bouton 43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3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LA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27</xdr:row>
          <xdr:rowOff>133350</xdr:rowOff>
        </xdr:from>
        <xdr:to>
          <xdr:col>20</xdr:col>
          <xdr:colOff>647700</xdr:colOff>
          <xdr:row>30</xdr:row>
          <xdr:rowOff>0</xdr:rowOff>
        </xdr:to>
        <xdr:sp macro="" textlink="">
          <xdr:nvSpPr>
            <xdr:cNvPr id="7169" name="Bou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</xdr:row>
          <xdr:rowOff>104775</xdr:rowOff>
        </xdr:from>
        <xdr:to>
          <xdr:col>20</xdr:col>
          <xdr:colOff>657225</xdr:colOff>
          <xdr:row>55</xdr:row>
          <xdr:rowOff>0</xdr:rowOff>
        </xdr:to>
        <xdr:sp macro="" textlink="">
          <xdr:nvSpPr>
            <xdr:cNvPr id="7170" name="Bou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77</xdr:row>
          <xdr:rowOff>104775</xdr:rowOff>
        </xdr:from>
        <xdr:to>
          <xdr:col>20</xdr:col>
          <xdr:colOff>638175</xdr:colOff>
          <xdr:row>80</xdr:row>
          <xdr:rowOff>0</xdr:rowOff>
        </xdr:to>
        <xdr:sp macro="" textlink="">
          <xdr:nvSpPr>
            <xdr:cNvPr id="7171" name="Bou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4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102</xdr:row>
          <xdr:rowOff>47625</xdr:rowOff>
        </xdr:from>
        <xdr:to>
          <xdr:col>20</xdr:col>
          <xdr:colOff>638175</xdr:colOff>
          <xdr:row>104</xdr:row>
          <xdr:rowOff>123825</xdr:rowOff>
        </xdr:to>
        <xdr:sp macro="" textlink="">
          <xdr:nvSpPr>
            <xdr:cNvPr id="7172" name="Bou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4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126</xdr:row>
          <xdr:rowOff>104775</xdr:rowOff>
        </xdr:from>
        <xdr:to>
          <xdr:col>20</xdr:col>
          <xdr:colOff>657225</xdr:colOff>
          <xdr:row>128</xdr:row>
          <xdr:rowOff>180975</xdr:rowOff>
        </xdr:to>
        <xdr:sp macro="" textlink="">
          <xdr:nvSpPr>
            <xdr:cNvPr id="7173" name="Bou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4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151</xdr:row>
          <xdr:rowOff>104775</xdr:rowOff>
        </xdr:from>
        <xdr:to>
          <xdr:col>20</xdr:col>
          <xdr:colOff>657225</xdr:colOff>
          <xdr:row>153</xdr:row>
          <xdr:rowOff>180975</xdr:rowOff>
        </xdr:to>
        <xdr:sp macro="" textlink="">
          <xdr:nvSpPr>
            <xdr:cNvPr id="7174" name="Bou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4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176</xdr:row>
          <xdr:rowOff>104775</xdr:rowOff>
        </xdr:from>
        <xdr:to>
          <xdr:col>20</xdr:col>
          <xdr:colOff>657225</xdr:colOff>
          <xdr:row>178</xdr:row>
          <xdr:rowOff>180975</xdr:rowOff>
        </xdr:to>
        <xdr:sp macro="" textlink="">
          <xdr:nvSpPr>
            <xdr:cNvPr id="7175" name="Bou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4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201</xdr:row>
          <xdr:rowOff>104775</xdr:rowOff>
        </xdr:from>
        <xdr:to>
          <xdr:col>20</xdr:col>
          <xdr:colOff>638175</xdr:colOff>
          <xdr:row>203</xdr:row>
          <xdr:rowOff>161925</xdr:rowOff>
        </xdr:to>
        <xdr:sp macro="" textlink="">
          <xdr:nvSpPr>
            <xdr:cNvPr id="7176" name="Bou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4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227</xdr:row>
          <xdr:rowOff>104775</xdr:rowOff>
        </xdr:from>
        <xdr:to>
          <xdr:col>20</xdr:col>
          <xdr:colOff>657225</xdr:colOff>
          <xdr:row>230</xdr:row>
          <xdr:rowOff>0</xdr:rowOff>
        </xdr:to>
        <xdr:sp macro="" textlink="">
          <xdr:nvSpPr>
            <xdr:cNvPr id="7177" name="Bouto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4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252</xdr:row>
          <xdr:rowOff>104775</xdr:rowOff>
        </xdr:from>
        <xdr:to>
          <xdr:col>20</xdr:col>
          <xdr:colOff>657225</xdr:colOff>
          <xdr:row>255</xdr:row>
          <xdr:rowOff>0</xdr:rowOff>
        </xdr:to>
        <xdr:sp macro="" textlink="">
          <xdr:nvSpPr>
            <xdr:cNvPr id="7178" name="Bou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4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277</xdr:row>
          <xdr:rowOff>104775</xdr:rowOff>
        </xdr:from>
        <xdr:to>
          <xdr:col>20</xdr:col>
          <xdr:colOff>657225</xdr:colOff>
          <xdr:row>280</xdr:row>
          <xdr:rowOff>0</xdr:rowOff>
        </xdr:to>
        <xdr:sp macro="" textlink="">
          <xdr:nvSpPr>
            <xdr:cNvPr id="7179" name="Bou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4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419100</xdr:colOff>
          <xdr:row>301</xdr:row>
          <xdr:rowOff>190500</xdr:rowOff>
        </xdr:from>
        <xdr:to>
          <xdr:col>20</xdr:col>
          <xdr:colOff>676275</xdr:colOff>
          <xdr:row>304</xdr:row>
          <xdr:rowOff>57150</xdr:rowOff>
        </xdr:to>
        <xdr:sp macro="" textlink="">
          <xdr:nvSpPr>
            <xdr:cNvPr id="7180" name="Bou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4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326</xdr:row>
          <xdr:rowOff>104775</xdr:rowOff>
        </xdr:from>
        <xdr:to>
          <xdr:col>20</xdr:col>
          <xdr:colOff>657225</xdr:colOff>
          <xdr:row>328</xdr:row>
          <xdr:rowOff>180975</xdr:rowOff>
        </xdr:to>
        <xdr:sp macro="" textlink="">
          <xdr:nvSpPr>
            <xdr:cNvPr id="7181" name="Bou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4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352</xdr:row>
          <xdr:rowOff>104775</xdr:rowOff>
        </xdr:from>
        <xdr:to>
          <xdr:col>20</xdr:col>
          <xdr:colOff>657225</xdr:colOff>
          <xdr:row>355</xdr:row>
          <xdr:rowOff>0</xdr:rowOff>
        </xdr:to>
        <xdr:sp macro="" textlink="">
          <xdr:nvSpPr>
            <xdr:cNvPr id="7182" name="Bou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4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377</xdr:row>
          <xdr:rowOff>104775</xdr:rowOff>
        </xdr:from>
        <xdr:to>
          <xdr:col>20</xdr:col>
          <xdr:colOff>657225</xdr:colOff>
          <xdr:row>380</xdr:row>
          <xdr:rowOff>0</xdr:rowOff>
        </xdr:to>
        <xdr:sp macro="" textlink="">
          <xdr:nvSpPr>
            <xdr:cNvPr id="7183" name="Bouton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4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402</xdr:row>
          <xdr:rowOff>9525</xdr:rowOff>
        </xdr:from>
        <xdr:to>
          <xdr:col>20</xdr:col>
          <xdr:colOff>619125</xdr:colOff>
          <xdr:row>404</xdr:row>
          <xdr:rowOff>76200</xdr:rowOff>
        </xdr:to>
        <xdr:sp macro="" textlink="">
          <xdr:nvSpPr>
            <xdr:cNvPr id="7184" name="Bouton 16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4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427</xdr:row>
          <xdr:rowOff>9525</xdr:rowOff>
        </xdr:from>
        <xdr:to>
          <xdr:col>20</xdr:col>
          <xdr:colOff>619125</xdr:colOff>
          <xdr:row>429</xdr:row>
          <xdr:rowOff>76200</xdr:rowOff>
        </xdr:to>
        <xdr:sp macro="" textlink="">
          <xdr:nvSpPr>
            <xdr:cNvPr id="7185" name="Bouton 17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4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451</xdr:row>
          <xdr:rowOff>104775</xdr:rowOff>
        </xdr:from>
        <xdr:to>
          <xdr:col>20</xdr:col>
          <xdr:colOff>657225</xdr:colOff>
          <xdr:row>453</xdr:row>
          <xdr:rowOff>180975</xdr:rowOff>
        </xdr:to>
        <xdr:sp macro="" textlink="">
          <xdr:nvSpPr>
            <xdr:cNvPr id="7186" name="Bouton 18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4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477</xdr:row>
          <xdr:rowOff>104775</xdr:rowOff>
        </xdr:from>
        <xdr:to>
          <xdr:col>20</xdr:col>
          <xdr:colOff>657225</xdr:colOff>
          <xdr:row>480</xdr:row>
          <xdr:rowOff>0</xdr:rowOff>
        </xdr:to>
        <xdr:sp macro="" textlink="">
          <xdr:nvSpPr>
            <xdr:cNvPr id="7187" name="Bouton 19" hidden="1">
              <a:extLst>
                <a:ext uri="{63B3BB69-23CF-44E3-9099-C40C66FF867C}">
                  <a14:compatExt spid="_x0000_s7187"/>
                </a:ext>
                <a:ext uri="{FF2B5EF4-FFF2-40B4-BE49-F238E27FC236}">
                  <a16:creationId xmlns:a16="http://schemas.microsoft.com/office/drawing/2014/main" id="{00000000-0008-0000-0400-00001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501</xdr:row>
          <xdr:rowOff>104775</xdr:rowOff>
        </xdr:from>
        <xdr:to>
          <xdr:col>20</xdr:col>
          <xdr:colOff>657225</xdr:colOff>
          <xdr:row>503</xdr:row>
          <xdr:rowOff>180975</xdr:rowOff>
        </xdr:to>
        <xdr:sp macro="" textlink="">
          <xdr:nvSpPr>
            <xdr:cNvPr id="7188" name="Bouton 20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4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526</xdr:row>
          <xdr:rowOff>104775</xdr:rowOff>
        </xdr:from>
        <xdr:to>
          <xdr:col>20</xdr:col>
          <xdr:colOff>657225</xdr:colOff>
          <xdr:row>528</xdr:row>
          <xdr:rowOff>180975</xdr:rowOff>
        </xdr:to>
        <xdr:sp macro="" textlink="">
          <xdr:nvSpPr>
            <xdr:cNvPr id="7189" name="Bouton 21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4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552</xdr:row>
          <xdr:rowOff>104775</xdr:rowOff>
        </xdr:from>
        <xdr:to>
          <xdr:col>20</xdr:col>
          <xdr:colOff>657225</xdr:colOff>
          <xdr:row>555</xdr:row>
          <xdr:rowOff>0</xdr:rowOff>
        </xdr:to>
        <xdr:sp macro="" textlink="">
          <xdr:nvSpPr>
            <xdr:cNvPr id="7190" name="Bouton 22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4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577</xdr:row>
          <xdr:rowOff>0</xdr:rowOff>
        </xdr:from>
        <xdr:to>
          <xdr:col>20</xdr:col>
          <xdr:colOff>685800</xdr:colOff>
          <xdr:row>579</xdr:row>
          <xdr:rowOff>76200</xdr:rowOff>
        </xdr:to>
        <xdr:sp macro="" textlink="">
          <xdr:nvSpPr>
            <xdr:cNvPr id="7191" name="Bouton 23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4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602</xdr:row>
          <xdr:rowOff>104775</xdr:rowOff>
        </xdr:from>
        <xdr:to>
          <xdr:col>20</xdr:col>
          <xdr:colOff>657225</xdr:colOff>
          <xdr:row>605</xdr:row>
          <xdr:rowOff>0</xdr:rowOff>
        </xdr:to>
        <xdr:sp macro="" textlink="">
          <xdr:nvSpPr>
            <xdr:cNvPr id="7192" name="Bouton 24" hidden="1">
              <a:extLst>
                <a:ext uri="{63B3BB69-23CF-44E3-9099-C40C66FF867C}">
                  <a14:compatExt spid="_x0000_s7192"/>
                </a:ext>
                <a:ext uri="{FF2B5EF4-FFF2-40B4-BE49-F238E27FC236}">
                  <a16:creationId xmlns:a16="http://schemas.microsoft.com/office/drawing/2014/main" id="{00000000-0008-0000-0400-00001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627</xdr:row>
          <xdr:rowOff>104775</xdr:rowOff>
        </xdr:from>
        <xdr:to>
          <xdr:col>20</xdr:col>
          <xdr:colOff>657225</xdr:colOff>
          <xdr:row>630</xdr:row>
          <xdr:rowOff>0</xdr:rowOff>
        </xdr:to>
        <xdr:sp macro="" textlink="">
          <xdr:nvSpPr>
            <xdr:cNvPr id="7193" name="Bouton 25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4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652</xdr:row>
          <xdr:rowOff>104775</xdr:rowOff>
        </xdr:from>
        <xdr:to>
          <xdr:col>20</xdr:col>
          <xdr:colOff>657225</xdr:colOff>
          <xdr:row>655</xdr:row>
          <xdr:rowOff>0</xdr:rowOff>
        </xdr:to>
        <xdr:sp macro="" textlink="">
          <xdr:nvSpPr>
            <xdr:cNvPr id="7194" name="Bouton 26" hidden="1">
              <a:extLst>
                <a:ext uri="{63B3BB69-23CF-44E3-9099-C40C66FF867C}">
                  <a14:compatExt spid="_x0000_s7194"/>
                </a:ext>
                <a:ext uri="{FF2B5EF4-FFF2-40B4-BE49-F238E27FC236}">
                  <a16:creationId xmlns:a16="http://schemas.microsoft.com/office/drawing/2014/main" id="{00000000-0008-0000-0400-00001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677</xdr:row>
          <xdr:rowOff>104775</xdr:rowOff>
        </xdr:from>
        <xdr:to>
          <xdr:col>20</xdr:col>
          <xdr:colOff>657225</xdr:colOff>
          <xdr:row>680</xdr:row>
          <xdr:rowOff>0</xdr:rowOff>
        </xdr:to>
        <xdr:sp macro="" textlink="">
          <xdr:nvSpPr>
            <xdr:cNvPr id="7195" name="Bou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4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702</xdr:row>
          <xdr:rowOff>104775</xdr:rowOff>
        </xdr:from>
        <xdr:to>
          <xdr:col>20</xdr:col>
          <xdr:colOff>657225</xdr:colOff>
          <xdr:row>705</xdr:row>
          <xdr:rowOff>0</xdr:rowOff>
        </xdr:to>
        <xdr:sp macro="" textlink="">
          <xdr:nvSpPr>
            <xdr:cNvPr id="7196" name="Bou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4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727</xdr:row>
          <xdr:rowOff>104775</xdr:rowOff>
        </xdr:from>
        <xdr:to>
          <xdr:col>20</xdr:col>
          <xdr:colOff>657225</xdr:colOff>
          <xdr:row>730</xdr:row>
          <xdr:rowOff>0</xdr:rowOff>
        </xdr:to>
        <xdr:sp macro="" textlink="">
          <xdr:nvSpPr>
            <xdr:cNvPr id="7197" name="Bouton 29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4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304800</xdr:colOff>
          <xdr:row>752</xdr:row>
          <xdr:rowOff>66675</xdr:rowOff>
        </xdr:from>
        <xdr:to>
          <xdr:col>20</xdr:col>
          <xdr:colOff>561975</xdr:colOff>
          <xdr:row>754</xdr:row>
          <xdr:rowOff>142875</xdr:rowOff>
        </xdr:to>
        <xdr:sp macro="" textlink="">
          <xdr:nvSpPr>
            <xdr:cNvPr id="7198" name="Bouton 30" hidden="1">
              <a:extLst>
                <a:ext uri="{63B3BB69-23CF-44E3-9099-C40C66FF867C}">
                  <a14:compatExt spid="_x0000_s7198"/>
                </a:ext>
                <a:ext uri="{FF2B5EF4-FFF2-40B4-BE49-F238E27FC236}">
                  <a16:creationId xmlns:a16="http://schemas.microsoft.com/office/drawing/2014/main" id="{00000000-0008-0000-0400-00001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777</xdr:row>
          <xdr:rowOff>104775</xdr:rowOff>
        </xdr:from>
        <xdr:to>
          <xdr:col>20</xdr:col>
          <xdr:colOff>657225</xdr:colOff>
          <xdr:row>780</xdr:row>
          <xdr:rowOff>0</xdr:rowOff>
        </xdr:to>
        <xdr:sp macro="" textlink="">
          <xdr:nvSpPr>
            <xdr:cNvPr id="7199" name="Bouton 31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4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802</xdr:row>
          <xdr:rowOff>104775</xdr:rowOff>
        </xdr:from>
        <xdr:to>
          <xdr:col>20</xdr:col>
          <xdr:colOff>657225</xdr:colOff>
          <xdr:row>805</xdr:row>
          <xdr:rowOff>0</xdr:rowOff>
        </xdr:to>
        <xdr:sp macro="" textlink="">
          <xdr:nvSpPr>
            <xdr:cNvPr id="7200" name="Bouton 32" hidden="1">
              <a:extLst>
                <a:ext uri="{63B3BB69-23CF-44E3-9099-C40C66FF867C}">
                  <a14:compatExt spid="_x0000_s7200"/>
                </a:ext>
                <a:ext uri="{FF2B5EF4-FFF2-40B4-BE49-F238E27FC236}">
                  <a16:creationId xmlns:a16="http://schemas.microsoft.com/office/drawing/2014/main" id="{00000000-0008-0000-0400-00002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827</xdr:row>
          <xdr:rowOff>104775</xdr:rowOff>
        </xdr:from>
        <xdr:to>
          <xdr:col>20</xdr:col>
          <xdr:colOff>657225</xdr:colOff>
          <xdr:row>830</xdr:row>
          <xdr:rowOff>0</xdr:rowOff>
        </xdr:to>
        <xdr:sp macro="" textlink="">
          <xdr:nvSpPr>
            <xdr:cNvPr id="7201" name="Bouton 33" hidden="1">
              <a:extLst>
                <a:ext uri="{63B3BB69-23CF-44E3-9099-C40C66FF867C}">
                  <a14:compatExt spid="_x0000_s7201"/>
                </a:ext>
                <a:ext uri="{FF2B5EF4-FFF2-40B4-BE49-F238E27FC236}">
                  <a16:creationId xmlns:a16="http://schemas.microsoft.com/office/drawing/2014/main" id="{00000000-0008-0000-0400-00002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3</xdr:row>
          <xdr:rowOff>47625</xdr:rowOff>
        </xdr:from>
        <xdr:to>
          <xdr:col>20</xdr:col>
          <xdr:colOff>619125</xdr:colOff>
          <xdr:row>5</xdr:row>
          <xdr:rowOff>123825</xdr:rowOff>
        </xdr:to>
        <xdr:sp macro="" textlink="">
          <xdr:nvSpPr>
            <xdr:cNvPr id="7209" name="Bouton 41" hidden="1">
              <a:extLst>
                <a:ext uri="{63B3BB69-23CF-44E3-9099-C40C66FF867C}">
                  <a14:compatExt spid="_x0000_s7209"/>
                </a:ext>
                <a:ext uri="{FF2B5EF4-FFF2-40B4-BE49-F238E27FC236}">
                  <a16:creationId xmlns:a16="http://schemas.microsoft.com/office/drawing/2014/main" id="{00000000-0008-0000-0400-00002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1</xdr:row>
          <xdr:rowOff>142875</xdr:rowOff>
        </xdr:from>
        <xdr:to>
          <xdr:col>26</xdr:col>
          <xdr:colOff>85725</xdr:colOff>
          <xdr:row>3</xdr:row>
          <xdr:rowOff>142875</xdr:rowOff>
        </xdr:to>
        <xdr:sp macro="" textlink="">
          <xdr:nvSpPr>
            <xdr:cNvPr id="7210" name="Bouton 42" hidden="1">
              <a:extLst>
                <a:ext uri="{63B3BB69-23CF-44E3-9099-C40C66FF867C}">
                  <a14:compatExt spid="_x0000_s7210"/>
                </a:ext>
                <a:ext uri="{FF2B5EF4-FFF2-40B4-BE49-F238E27FC236}">
                  <a16:creationId xmlns:a16="http://schemas.microsoft.com/office/drawing/2014/main" id="{00000000-0008-0000-0400-00002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142875</xdr:colOff>
          <xdr:row>4</xdr:row>
          <xdr:rowOff>161925</xdr:rowOff>
        </xdr:from>
        <xdr:to>
          <xdr:col>26</xdr:col>
          <xdr:colOff>47625</xdr:colOff>
          <xdr:row>7</xdr:row>
          <xdr:rowOff>47625</xdr:rowOff>
        </xdr:to>
        <xdr:sp macro="" textlink="">
          <xdr:nvSpPr>
            <xdr:cNvPr id="7211" name="Bouton 43" hidden="1">
              <a:extLst>
                <a:ext uri="{63B3BB69-23CF-44E3-9099-C40C66FF867C}">
                  <a14:compatExt spid="_x0000_s7211"/>
                </a:ext>
                <a:ext uri="{FF2B5EF4-FFF2-40B4-BE49-F238E27FC236}">
                  <a16:creationId xmlns:a16="http://schemas.microsoft.com/office/drawing/2014/main" id="{00000000-0008-0000-0400-00002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LA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27</xdr:row>
          <xdr:rowOff>133350</xdr:rowOff>
        </xdr:from>
        <xdr:to>
          <xdr:col>20</xdr:col>
          <xdr:colOff>647700</xdr:colOff>
          <xdr:row>30</xdr:row>
          <xdr:rowOff>0</xdr:rowOff>
        </xdr:to>
        <xdr:sp macro="" textlink="">
          <xdr:nvSpPr>
            <xdr:cNvPr id="8193" name="Bou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</xdr:row>
          <xdr:rowOff>104775</xdr:rowOff>
        </xdr:from>
        <xdr:to>
          <xdr:col>20</xdr:col>
          <xdr:colOff>657225</xdr:colOff>
          <xdr:row>55</xdr:row>
          <xdr:rowOff>0</xdr:rowOff>
        </xdr:to>
        <xdr:sp macro="" textlink="">
          <xdr:nvSpPr>
            <xdr:cNvPr id="8194" name="Bou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5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77</xdr:row>
          <xdr:rowOff>104775</xdr:rowOff>
        </xdr:from>
        <xdr:to>
          <xdr:col>20</xdr:col>
          <xdr:colOff>638175</xdr:colOff>
          <xdr:row>80</xdr:row>
          <xdr:rowOff>0</xdr:rowOff>
        </xdr:to>
        <xdr:sp macro="" textlink="">
          <xdr:nvSpPr>
            <xdr:cNvPr id="8195" name="Bou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5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102</xdr:row>
          <xdr:rowOff>47625</xdr:rowOff>
        </xdr:from>
        <xdr:to>
          <xdr:col>20</xdr:col>
          <xdr:colOff>638175</xdr:colOff>
          <xdr:row>104</xdr:row>
          <xdr:rowOff>123825</xdr:rowOff>
        </xdr:to>
        <xdr:sp macro="" textlink="">
          <xdr:nvSpPr>
            <xdr:cNvPr id="8196" name="Bou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5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126</xdr:row>
          <xdr:rowOff>104775</xdr:rowOff>
        </xdr:from>
        <xdr:to>
          <xdr:col>20</xdr:col>
          <xdr:colOff>657225</xdr:colOff>
          <xdr:row>128</xdr:row>
          <xdr:rowOff>180975</xdr:rowOff>
        </xdr:to>
        <xdr:sp macro="" textlink="">
          <xdr:nvSpPr>
            <xdr:cNvPr id="8197" name="Bou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5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151</xdr:row>
          <xdr:rowOff>104775</xdr:rowOff>
        </xdr:from>
        <xdr:to>
          <xdr:col>20</xdr:col>
          <xdr:colOff>657225</xdr:colOff>
          <xdr:row>153</xdr:row>
          <xdr:rowOff>180975</xdr:rowOff>
        </xdr:to>
        <xdr:sp macro="" textlink="">
          <xdr:nvSpPr>
            <xdr:cNvPr id="8198" name="Bou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5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176</xdr:row>
          <xdr:rowOff>104775</xdr:rowOff>
        </xdr:from>
        <xdr:to>
          <xdr:col>20</xdr:col>
          <xdr:colOff>657225</xdr:colOff>
          <xdr:row>178</xdr:row>
          <xdr:rowOff>180975</xdr:rowOff>
        </xdr:to>
        <xdr:sp macro="" textlink="">
          <xdr:nvSpPr>
            <xdr:cNvPr id="8199" name="Bou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5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201</xdr:row>
          <xdr:rowOff>104775</xdr:rowOff>
        </xdr:from>
        <xdr:to>
          <xdr:col>20</xdr:col>
          <xdr:colOff>638175</xdr:colOff>
          <xdr:row>203</xdr:row>
          <xdr:rowOff>161925</xdr:rowOff>
        </xdr:to>
        <xdr:sp macro="" textlink="">
          <xdr:nvSpPr>
            <xdr:cNvPr id="8200" name="Bou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5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227</xdr:row>
          <xdr:rowOff>104775</xdr:rowOff>
        </xdr:from>
        <xdr:to>
          <xdr:col>20</xdr:col>
          <xdr:colOff>657225</xdr:colOff>
          <xdr:row>230</xdr:row>
          <xdr:rowOff>0</xdr:rowOff>
        </xdr:to>
        <xdr:sp macro="" textlink="">
          <xdr:nvSpPr>
            <xdr:cNvPr id="8201" name="Bouton 9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5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252</xdr:row>
          <xdr:rowOff>104775</xdr:rowOff>
        </xdr:from>
        <xdr:to>
          <xdr:col>20</xdr:col>
          <xdr:colOff>657225</xdr:colOff>
          <xdr:row>255</xdr:row>
          <xdr:rowOff>0</xdr:rowOff>
        </xdr:to>
        <xdr:sp macro="" textlink="">
          <xdr:nvSpPr>
            <xdr:cNvPr id="8202" name="Bou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5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277</xdr:row>
          <xdr:rowOff>104775</xdr:rowOff>
        </xdr:from>
        <xdr:to>
          <xdr:col>20</xdr:col>
          <xdr:colOff>657225</xdr:colOff>
          <xdr:row>280</xdr:row>
          <xdr:rowOff>0</xdr:rowOff>
        </xdr:to>
        <xdr:sp macro="" textlink="">
          <xdr:nvSpPr>
            <xdr:cNvPr id="8203" name="Bouton 11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5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419100</xdr:colOff>
          <xdr:row>301</xdr:row>
          <xdr:rowOff>190500</xdr:rowOff>
        </xdr:from>
        <xdr:to>
          <xdr:col>20</xdr:col>
          <xdr:colOff>676275</xdr:colOff>
          <xdr:row>304</xdr:row>
          <xdr:rowOff>57150</xdr:rowOff>
        </xdr:to>
        <xdr:sp macro="" textlink="">
          <xdr:nvSpPr>
            <xdr:cNvPr id="8204" name="Bouto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5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326</xdr:row>
          <xdr:rowOff>104775</xdr:rowOff>
        </xdr:from>
        <xdr:to>
          <xdr:col>20</xdr:col>
          <xdr:colOff>657225</xdr:colOff>
          <xdr:row>328</xdr:row>
          <xdr:rowOff>180975</xdr:rowOff>
        </xdr:to>
        <xdr:sp macro="" textlink="">
          <xdr:nvSpPr>
            <xdr:cNvPr id="8205" name="Bouton 13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0000000-0008-0000-0500-00000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352</xdr:row>
          <xdr:rowOff>104775</xdr:rowOff>
        </xdr:from>
        <xdr:to>
          <xdr:col>20</xdr:col>
          <xdr:colOff>657225</xdr:colOff>
          <xdr:row>355</xdr:row>
          <xdr:rowOff>0</xdr:rowOff>
        </xdr:to>
        <xdr:sp macro="" textlink="">
          <xdr:nvSpPr>
            <xdr:cNvPr id="8206" name="Bouton 14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00000000-0008-0000-0500-00000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377</xdr:row>
          <xdr:rowOff>104775</xdr:rowOff>
        </xdr:from>
        <xdr:to>
          <xdr:col>20</xdr:col>
          <xdr:colOff>657225</xdr:colOff>
          <xdr:row>380</xdr:row>
          <xdr:rowOff>0</xdr:rowOff>
        </xdr:to>
        <xdr:sp macro="" textlink="">
          <xdr:nvSpPr>
            <xdr:cNvPr id="8207" name="Bouton 15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5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402</xdr:row>
          <xdr:rowOff>9525</xdr:rowOff>
        </xdr:from>
        <xdr:to>
          <xdr:col>20</xdr:col>
          <xdr:colOff>619125</xdr:colOff>
          <xdr:row>404</xdr:row>
          <xdr:rowOff>76200</xdr:rowOff>
        </xdr:to>
        <xdr:sp macro="" textlink="">
          <xdr:nvSpPr>
            <xdr:cNvPr id="8208" name="Bouton 16" hidden="1">
              <a:extLst>
                <a:ext uri="{63B3BB69-23CF-44E3-9099-C40C66FF867C}">
                  <a14:compatExt spid="_x0000_s8208"/>
                </a:ext>
                <a:ext uri="{FF2B5EF4-FFF2-40B4-BE49-F238E27FC236}">
                  <a16:creationId xmlns:a16="http://schemas.microsoft.com/office/drawing/2014/main" id="{00000000-0008-0000-0500-00001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427</xdr:row>
          <xdr:rowOff>9525</xdr:rowOff>
        </xdr:from>
        <xdr:to>
          <xdr:col>20</xdr:col>
          <xdr:colOff>619125</xdr:colOff>
          <xdr:row>429</xdr:row>
          <xdr:rowOff>76200</xdr:rowOff>
        </xdr:to>
        <xdr:sp macro="" textlink="">
          <xdr:nvSpPr>
            <xdr:cNvPr id="8209" name="Bouton 17" hidden="1">
              <a:extLst>
                <a:ext uri="{63B3BB69-23CF-44E3-9099-C40C66FF867C}">
                  <a14:compatExt spid="_x0000_s8209"/>
                </a:ext>
                <a:ext uri="{FF2B5EF4-FFF2-40B4-BE49-F238E27FC236}">
                  <a16:creationId xmlns:a16="http://schemas.microsoft.com/office/drawing/2014/main" id="{00000000-0008-0000-0500-00001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451</xdr:row>
          <xdr:rowOff>104775</xdr:rowOff>
        </xdr:from>
        <xdr:to>
          <xdr:col>20</xdr:col>
          <xdr:colOff>657225</xdr:colOff>
          <xdr:row>453</xdr:row>
          <xdr:rowOff>180975</xdr:rowOff>
        </xdr:to>
        <xdr:sp macro="" textlink="">
          <xdr:nvSpPr>
            <xdr:cNvPr id="8210" name="Bouton 18" hidden="1">
              <a:extLst>
                <a:ext uri="{63B3BB69-23CF-44E3-9099-C40C66FF867C}">
                  <a14:compatExt spid="_x0000_s8210"/>
                </a:ext>
                <a:ext uri="{FF2B5EF4-FFF2-40B4-BE49-F238E27FC236}">
                  <a16:creationId xmlns:a16="http://schemas.microsoft.com/office/drawing/2014/main" id="{00000000-0008-0000-0500-00001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477</xdr:row>
          <xdr:rowOff>104775</xdr:rowOff>
        </xdr:from>
        <xdr:to>
          <xdr:col>20</xdr:col>
          <xdr:colOff>657225</xdr:colOff>
          <xdr:row>480</xdr:row>
          <xdr:rowOff>0</xdr:rowOff>
        </xdr:to>
        <xdr:sp macro="" textlink="">
          <xdr:nvSpPr>
            <xdr:cNvPr id="8211" name="Bouton 19" hidden="1">
              <a:extLst>
                <a:ext uri="{63B3BB69-23CF-44E3-9099-C40C66FF867C}">
                  <a14:compatExt spid="_x0000_s8211"/>
                </a:ext>
                <a:ext uri="{FF2B5EF4-FFF2-40B4-BE49-F238E27FC236}">
                  <a16:creationId xmlns:a16="http://schemas.microsoft.com/office/drawing/2014/main" id="{00000000-0008-0000-0500-00001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501</xdr:row>
          <xdr:rowOff>104775</xdr:rowOff>
        </xdr:from>
        <xdr:to>
          <xdr:col>20</xdr:col>
          <xdr:colOff>657225</xdr:colOff>
          <xdr:row>503</xdr:row>
          <xdr:rowOff>180975</xdr:rowOff>
        </xdr:to>
        <xdr:sp macro="" textlink="">
          <xdr:nvSpPr>
            <xdr:cNvPr id="8212" name="Bouton 20" hidden="1">
              <a:extLst>
                <a:ext uri="{63B3BB69-23CF-44E3-9099-C40C66FF867C}">
                  <a14:compatExt spid="_x0000_s8212"/>
                </a:ext>
                <a:ext uri="{FF2B5EF4-FFF2-40B4-BE49-F238E27FC236}">
                  <a16:creationId xmlns:a16="http://schemas.microsoft.com/office/drawing/2014/main" id="{00000000-0008-0000-0500-00001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526</xdr:row>
          <xdr:rowOff>104775</xdr:rowOff>
        </xdr:from>
        <xdr:to>
          <xdr:col>20</xdr:col>
          <xdr:colOff>657225</xdr:colOff>
          <xdr:row>528</xdr:row>
          <xdr:rowOff>180975</xdr:rowOff>
        </xdr:to>
        <xdr:sp macro="" textlink="">
          <xdr:nvSpPr>
            <xdr:cNvPr id="8213" name="Bouton 21" hidden="1">
              <a:extLst>
                <a:ext uri="{63B3BB69-23CF-44E3-9099-C40C66FF867C}">
                  <a14:compatExt spid="_x0000_s8213"/>
                </a:ext>
                <a:ext uri="{FF2B5EF4-FFF2-40B4-BE49-F238E27FC236}">
                  <a16:creationId xmlns:a16="http://schemas.microsoft.com/office/drawing/2014/main" id="{00000000-0008-0000-0500-00001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552</xdr:row>
          <xdr:rowOff>104775</xdr:rowOff>
        </xdr:from>
        <xdr:to>
          <xdr:col>20</xdr:col>
          <xdr:colOff>657225</xdr:colOff>
          <xdr:row>555</xdr:row>
          <xdr:rowOff>0</xdr:rowOff>
        </xdr:to>
        <xdr:sp macro="" textlink="">
          <xdr:nvSpPr>
            <xdr:cNvPr id="8214" name="Bouton 22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5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577</xdr:row>
          <xdr:rowOff>0</xdr:rowOff>
        </xdr:from>
        <xdr:to>
          <xdr:col>20</xdr:col>
          <xdr:colOff>685800</xdr:colOff>
          <xdr:row>579</xdr:row>
          <xdr:rowOff>76200</xdr:rowOff>
        </xdr:to>
        <xdr:sp macro="" textlink="">
          <xdr:nvSpPr>
            <xdr:cNvPr id="8215" name="Bouton 23" hidden="1">
              <a:extLst>
                <a:ext uri="{63B3BB69-23CF-44E3-9099-C40C66FF867C}">
                  <a14:compatExt spid="_x0000_s8215"/>
                </a:ext>
                <a:ext uri="{FF2B5EF4-FFF2-40B4-BE49-F238E27FC236}">
                  <a16:creationId xmlns:a16="http://schemas.microsoft.com/office/drawing/2014/main" id="{00000000-0008-0000-0500-00001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602</xdr:row>
          <xdr:rowOff>104775</xdr:rowOff>
        </xdr:from>
        <xdr:to>
          <xdr:col>20</xdr:col>
          <xdr:colOff>657225</xdr:colOff>
          <xdr:row>605</xdr:row>
          <xdr:rowOff>0</xdr:rowOff>
        </xdr:to>
        <xdr:sp macro="" textlink="">
          <xdr:nvSpPr>
            <xdr:cNvPr id="8216" name="Bouton 24" hidden="1">
              <a:extLst>
                <a:ext uri="{63B3BB69-23CF-44E3-9099-C40C66FF867C}">
                  <a14:compatExt spid="_x0000_s8216"/>
                </a:ext>
                <a:ext uri="{FF2B5EF4-FFF2-40B4-BE49-F238E27FC236}">
                  <a16:creationId xmlns:a16="http://schemas.microsoft.com/office/drawing/2014/main" id="{00000000-0008-0000-0500-00001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627</xdr:row>
          <xdr:rowOff>104775</xdr:rowOff>
        </xdr:from>
        <xdr:to>
          <xdr:col>20</xdr:col>
          <xdr:colOff>657225</xdr:colOff>
          <xdr:row>630</xdr:row>
          <xdr:rowOff>0</xdr:rowOff>
        </xdr:to>
        <xdr:sp macro="" textlink="">
          <xdr:nvSpPr>
            <xdr:cNvPr id="8217" name="Bouton 25" hidden="1">
              <a:extLst>
                <a:ext uri="{63B3BB69-23CF-44E3-9099-C40C66FF867C}">
                  <a14:compatExt spid="_x0000_s8217"/>
                </a:ext>
                <a:ext uri="{FF2B5EF4-FFF2-40B4-BE49-F238E27FC236}">
                  <a16:creationId xmlns:a16="http://schemas.microsoft.com/office/drawing/2014/main" id="{00000000-0008-0000-0500-00001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652</xdr:row>
          <xdr:rowOff>104775</xdr:rowOff>
        </xdr:from>
        <xdr:to>
          <xdr:col>20</xdr:col>
          <xdr:colOff>657225</xdr:colOff>
          <xdr:row>655</xdr:row>
          <xdr:rowOff>0</xdr:rowOff>
        </xdr:to>
        <xdr:sp macro="" textlink="">
          <xdr:nvSpPr>
            <xdr:cNvPr id="8218" name="Bouton 26" hidden="1">
              <a:extLst>
                <a:ext uri="{63B3BB69-23CF-44E3-9099-C40C66FF867C}">
                  <a14:compatExt spid="_x0000_s8218"/>
                </a:ext>
                <a:ext uri="{FF2B5EF4-FFF2-40B4-BE49-F238E27FC236}">
                  <a16:creationId xmlns:a16="http://schemas.microsoft.com/office/drawing/2014/main" id="{00000000-0008-0000-0500-00001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677</xdr:row>
          <xdr:rowOff>104775</xdr:rowOff>
        </xdr:from>
        <xdr:to>
          <xdr:col>20</xdr:col>
          <xdr:colOff>657225</xdr:colOff>
          <xdr:row>680</xdr:row>
          <xdr:rowOff>0</xdr:rowOff>
        </xdr:to>
        <xdr:sp macro="" textlink="">
          <xdr:nvSpPr>
            <xdr:cNvPr id="8219" name="Bouton 27" hidden="1">
              <a:extLst>
                <a:ext uri="{63B3BB69-23CF-44E3-9099-C40C66FF867C}">
                  <a14:compatExt spid="_x0000_s8219"/>
                </a:ext>
                <a:ext uri="{FF2B5EF4-FFF2-40B4-BE49-F238E27FC236}">
                  <a16:creationId xmlns:a16="http://schemas.microsoft.com/office/drawing/2014/main" id="{00000000-0008-0000-0500-00001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702</xdr:row>
          <xdr:rowOff>104775</xdr:rowOff>
        </xdr:from>
        <xdr:to>
          <xdr:col>20</xdr:col>
          <xdr:colOff>657225</xdr:colOff>
          <xdr:row>705</xdr:row>
          <xdr:rowOff>0</xdr:rowOff>
        </xdr:to>
        <xdr:sp macro="" textlink="">
          <xdr:nvSpPr>
            <xdr:cNvPr id="8220" name="Bouton 28" hidden="1">
              <a:extLst>
                <a:ext uri="{63B3BB69-23CF-44E3-9099-C40C66FF867C}">
                  <a14:compatExt spid="_x0000_s8220"/>
                </a:ext>
                <a:ext uri="{FF2B5EF4-FFF2-40B4-BE49-F238E27FC236}">
                  <a16:creationId xmlns:a16="http://schemas.microsoft.com/office/drawing/2014/main" id="{00000000-0008-0000-0500-00001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727</xdr:row>
          <xdr:rowOff>104775</xdr:rowOff>
        </xdr:from>
        <xdr:to>
          <xdr:col>20</xdr:col>
          <xdr:colOff>657225</xdr:colOff>
          <xdr:row>730</xdr:row>
          <xdr:rowOff>0</xdr:rowOff>
        </xdr:to>
        <xdr:sp macro="" textlink="">
          <xdr:nvSpPr>
            <xdr:cNvPr id="8221" name="Bouton 29" hidden="1">
              <a:extLst>
                <a:ext uri="{63B3BB69-23CF-44E3-9099-C40C66FF867C}">
                  <a14:compatExt spid="_x0000_s8221"/>
                </a:ext>
                <a:ext uri="{FF2B5EF4-FFF2-40B4-BE49-F238E27FC236}">
                  <a16:creationId xmlns:a16="http://schemas.microsoft.com/office/drawing/2014/main" id="{00000000-0008-0000-0500-00001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304800</xdr:colOff>
          <xdr:row>752</xdr:row>
          <xdr:rowOff>66675</xdr:rowOff>
        </xdr:from>
        <xdr:to>
          <xdr:col>20</xdr:col>
          <xdr:colOff>561975</xdr:colOff>
          <xdr:row>754</xdr:row>
          <xdr:rowOff>142875</xdr:rowOff>
        </xdr:to>
        <xdr:sp macro="" textlink="">
          <xdr:nvSpPr>
            <xdr:cNvPr id="8222" name="Bouton 30" hidden="1">
              <a:extLst>
                <a:ext uri="{63B3BB69-23CF-44E3-9099-C40C66FF867C}">
                  <a14:compatExt spid="_x0000_s8222"/>
                </a:ext>
                <a:ext uri="{FF2B5EF4-FFF2-40B4-BE49-F238E27FC236}">
                  <a16:creationId xmlns:a16="http://schemas.microsoft.com/office/drawing/2014/main" id="{00000000-0008-0000-0500-00001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777</xdr:row>
          <xdr:rowOff>104775</xdr:rowOff>
        </xdr:from>
        <xdr:to>
          <xdr:col>20</xdr:col>
          <xdr:colOff>657225</xdr:colOff>
          <xdr:row>780</xdr:row>
          <xdr:rowOff>0</xdr:rowOff>
        </xdr:to>
        <xdr:sp macro="" textlink="">
          <xdr:nvSpPr>
            <xdr:cNvPr id="8223" name="Bouton 31" hidden="1">
              <a:extLst>
                <a:ext uri="{63B3BB69-23CF-44E3-9099-C40C66FF867C}">
                  <a14:compatExt spid="_x0000_s8223"/>
                </a:ext>
                <a:ext uri="{FF2B5EF4-FFF2-40B4-BE49-F238E27FC236}">
                  <a16:creationId xmlns:a16="http://schemas.microsoft.com/office/drawing/2014/main" id="{00000000-0008-0000-0500-00001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802</xdr:row>
          <xdr:rowOff>104775</xdr:rowOff>
        </xdr:from>
        <xdr:to>
          <xdr:col>20</xdr:col>
          <xdr:colOff>657225</xdr:colOff>
          <xdr:row>805</xdr:row>
          <xdr:rowOff>0</xdr:rowOff>
        </xdr:to>
        <xdr:sp macro="" textlink="">
          <xdr:nvSpPr>
            <xdr:cNvPr id="8224" name="Bouton 32" hidden="1">
              <a:extLst>
                <a:ext uri="{63B3BB69-23CF-44E3-9099-C40C66FF867C}">
                  <a14:compatExt spid="_x0000_s8224"/>
                </a:ext>
                <a:ext uri="{FF2B5EF4-FFF2-40B4-BE49-F238E27FC236}">
                  <a16:creationId xmlns:a16="http://schemas.microsoft.com/office/drawing/2014/main" id="{00000000-0008-0000-0500-00002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827</xdr:row>
          <xdr:rowOff>104775</xdr:rowOff>
        </xdr:from>
        <xdr:to>
          <xdr:col>20</xdr:col>
          <xdr:colOff>657225</xdr:colOff>
          <xdr:row>830</xdr:row>
          <xdr:rowOff>0</xdr:rowOff>
        </xdr:to>
        <xdr:sp macro="" textlink="">
          <xdr:nvSpPr>
            <xdr:cNvPr id="8225" name="Bouton 33" hidden="1">
              <a:extLst>
                <a:ext uri="{63B3BB69-23CF-44E3-9099-C40C66FF867C}">
                  <a14:compatExt spid="_x0000_s8225"/>
                </a:ext>
                <a:ext uri="{FF2B5EF4-FFF2-40B4-BE49-F238E27FC236}">
                  <a16:creationId xmlns:a16="http://schemas.microsoft.com/office/drawing/2014/main" id="{00000000-0008-0000-0500-00002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3</xdr:row>
          <xdr:rowOff>47625</xdr:rowOff>
        </xdr:from>
        <xdr:to>
          <xdr:col>20</xdr:col>
          <xdr:colOff>619125</xdr:colOff>
          <xdr:row>5</xdr:row>
          <xdr:rowOff>123825</xdr:rowOff>
        </xdr:to>
        <xdr:sp macro="" textlink="">
          <xdr:nvSpPr>
            <xdr:cNvPr id="8233" name="Bouton 41" hidden="1">
              <a:extLst>
                <a:ext uri="{63B3BB69-23CF-44E3-9099-C40C66FF867C}">
                  <a14:compatExt spid="_x0000_s8233"/>
                </a:ext>
                <a:ext uri="{FF2B5EF4-FFF2-40B4-BE49-F238E27FC236}">
                  <a16:creationId xmlns:a16="http://schemas.microsoft.com/office/drawing/2014/main" id="{00000000-0008-0000-0500-00002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1</xdr:row>
          <xdr:rowOff>142875</xdr:rowOff>
        </xdr:from>
        <xdr:to>
          <xdr:col>26</xdr:col>
          <xdr:colOff>85725</xdr:colOff>
          <xdr:row>3</xdr:row>
          <xdr:rowOff>142875</xdr:rowOff>
        </xdr:to>
        <xdr:sp macro="" textlink="">
          <xdr:nvSpPr>
            <xdr:cNvPr id="8234" name="Bouton 42" hidden="1">
              <a:extLst>
                <a:ext uri="{63B3BB69-23CF-44E3-9099-C40C66FF867C}">
                  <a14:compatExt spid="_x0000_s8234"/>
                </a:ext>
                <a:ext uri="{FF2B5EF4-FFF2-40B4-BE49-F238E27FC236}">
                  <a16:creationId xmlns:a16="http://schemas.microsoft.com/office/drawing/2014/main" id="{00000000-0008-0000-0500-00002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142875</xdr:colOff>
          <xdr:row>4</xdr:row>
          <xdr:rowOff>161925</xdr:rowOff>
        </xdr:from>
        <xdr:to>
          <xdr:col>26</xdr:col>
          <xdr:colOff>47625</xdr:colOff>
          <xdr:row>7</xdr:row>
          <xdr:rowOff>47625</xdr:rowOff>
        </xdr:to>
        <xdr:sp macro="" textlink="">
          <xdr:nvSpPr>
            <xdr:cNvPr id="8235" name="Bouton 43" hidden="1">
              <a:extLst>
                <a:ext uri="{63B3BB69-23CF-44E3-9099-C40C66FF867C}">
                  <a14:compatExt spid="_x0000_s8235"/>
                </a:ext>
                <a:ext uri="{FF2B5EF4-FFF2-40B4-BE49-F238E27FC236}">
                  <a16:creationId xmlns:a16="http://schemas.microsoft.com/office/drawing/2014/main" id="{00000000-0008-0000-0500-00002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LA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27</xdr:row>
          <xdr:rowOff>133350</xdr:rowOff>
        </xdr:from>
        <xdr:to>
          <xdr:col>20</xdr:col>
          <xdr:colOff>647700</xdr:colOff>
          <xdr:row>30</xdr:row>
          <xdr:rowOff>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6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</xdr:row>
          <xdr:rowOff>104775</xdr:rowOff>
        </xdr:from>
        <xdr:to>
          <xdr:col>20</xdr:col>
          <xdr:colOff>657225</xdr:colOff>
          <xdr:row>55</xdr:row>
          <xdr:rowOff>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6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77</xdr:row>
          <xdr:rowOff>104775</xdr:rowOff>
        </xdr:from>
        <xdr:to>
          <xdr:col>20</xdr:col>
          <xdr:colOff>638175</xdr:colOff>
          <xdr:row>80</xdr:row>
          <xdr:rowOff>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6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102</xdr:row>
          <xdr:rowOff>47625</xdr:rowOff>
        </xdr:from>
        <xdr:to>
          <xdr:col>20</xdr:col>
          <xdr:colOff>638175</xdr:colOff>
          <xdr:row>104</xdr:row>
          <xdr:rowOff>123825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6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126</xdr:row>
          <xdr:rowOff>104775</xdr:rowOff>
        </xdr:from>
        <xdr:to>
          <xdr:col>20</xdr:col>
          <xdr:colOff>657225</xdr:colOff>
          <xdr:row>128</xdr:row>
          <xdr:rowOff>180975</xdr:rowOff>
        </xdr:to>
        <xdr:sp macro="" textlink="">
          <xdr:nvSpPr>
            <xdr:cNvPr id="1030" name="Bou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6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151</xdr:row>
          <xdr:rowOff>104775</xdr:rowOff>
        </xdr:from>
        <xdr:to>
          <xdr:col>20</xdr:col>
          <xdr:colOff>657225</xdr:colOff>
          <xdr:row>153</xdr:row>
          <xdr:rowOff>180975</xdr:rowOff>
        </xdr:to>
        <xdr:sp macro="" textlink="">
          <xdr:nvSpPr>
            <xdr:cNvPr id="1031" name="Bou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6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176</xdr:row>
          <xdr:rowOff>104775</xdr:rowOff>
        </xdr:from>
        <xdr:to>
          <xdr:col>20</xdr:col>
          <xdr:colOff>657225</xdr:colOff>
          <xdr:row>178</xdr:row>
          <xdr:rowOff>180975</xdr:rowOff>
        </xdr:to>
        <xdr:sp macro="" textlink="">
          <xdr:nvSpPr>
            <xdr:cNvPr id="1032" name="Bou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6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381000</xdr:colOff>
          <xdr:row>201</xdr:row>
          <xdr:rowOff>104775</xdr:rowOff>
        </xdr:from>
        <xdr:to>
          <xdr:col>20</xdr:col>
          <xdr:colOff>638175</xdr:colOff>
          <xdr:row>203</xdr:row>
          <xdr:rowOff>161925</xdr:rowOff>
        </xdr:to>
        <xdr:sp macro="" textlink="">
          <xdr:nvSpPr>
            <xdr:cNvPr id="1033" name="Bou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6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227</xdr:row>
          <xdr:rowOff>104775</xdr:rowOff>
        </xdr:from>
        <xdr:to>
          <xdr:col>20</xdr:col>
          <xdr:colOff>657225</xdr:colOff>
          <xdr:row>230</xdr:row>
          <xdr:rowOff>0</xdr:rowOff>
        </xdr:to>
        <xdr:sp macro="" textlink="">
          <xdr:nvSpPr>
            <xdr:cNvPr id="1034" name="Bou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6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252</xdr:row>
          <xdr:rowOff>104775</xdr:rowOff>
        </xdr:from>
        <xdr:to>
          <xdr:col>20</xdr:col>
          <xdr:colOff>657225</xdr:colOff>
          <xdr:row>255</xdr:row>
          <xdr:rowOff>0</xdr:rowOff>
        </xdr:to>
        <xdr:sp macro="" textlink="">
          <xdr:nvSpPr>
            <xdr:cNvPr id="1035" name="Bou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6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277</xdr:row>
          <xdr:rowOff>104775</xdr:rowOff>
        </xdr:from>
        <xdr:to>
          <xdr:col>20</xdr:col>
          <xdr:colOff>657225</xdr:colOff>
          <xdr:row>280</xdr:row>
          <xdr:rowOff>0</xdr:rowOff>
        </xdr:to>
        <xdr:sp macro="" textlink="">
          <xdr:nvSpPr>
            <xdr:cNvPr id="1036" name="Bou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6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419100</xdr:colOff>
          <xdr:row>301</xdr:row>
          <xdr:rowOff>190500</xdr:rowOff>
        </xdr:from>
        <xdr:to>
          <xdr:col>20</xdr:col>
          <xdr:colOff>676275</xdr:colOff>
          <xdr:row>304</xdr:row>
          <xdr:rowOff>57150</xdr:rowOff>
        </xdr:to>
        <xdr:sp macro="" textlink="">
          <xdr:nvSpPr>
            <xdr:cNvPr id="1037" name="Bou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6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326</xdr:row>
          <xdr:rowOff>104775</xdr:rowOff>
        </xdr:from>
        <xdr:to>
          <xdr:col>20</xdr:col>
          <xdr:colOff>657225</xdr:colOff>
          <xdr:row>328</xdr:row>
          <xdr:rowOff>180975</xdr:rowOff>
        </xdr:to>
        <xdr:sp macro="" textlink="">
          <xdr:nvSpPr>
            <xdr:cNvPr id="1038" name="Bou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6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352</xdr:row>
          <xdr:rowOff>104775</xdr:rowOff>
        </xdr:from>
        <xdr:to>
          <xdr:col>20</xdr:col>
          <xdr:colOff>657225</xdr:colOff>
          <xdr:row>355</xdr:row>
          <xdr:rowOff>0</xdr:rowOff>
        </xdr:to>
        <xdr:sp macro="" textlink="">
          <xdr:nvSpPr>
            <xdr:cNvPr id="1039" name="Bou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6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377</xdr:row>
          <xdr:rowOff>104775</xdr:rowOff>
        </xdr:from>
        <xdr:to>
          <xdr:col>20</xdr:col>
          <xdr:colOff>657225</xdr:colOff>
          <xdr:row>380</xdr:row>
          <xdr:rowOff>0</xdr:rowOff>
        </xdr:to>
        <xdr:sp macro="" textlink="">
          <xdr:nvSpPr>
            <xdr:cNvPr id="1040" name="Bou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6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402</xdr:row>
          <xdr:rowOff>9525</xdr:rowOff>
        </xdr:from>
        <xdr:to>
          <xdr:col>20</xdr:col>
          <xdr:colOff>619125</xdr:colOff>
          <xdr:row>404</xdr:row>
          <xdr:rowOff>76200</xdr:rowOff>
        </xdr:to>
        <xdr:sp macro="" textlink="">
          <xdr:nvSpPr>
            <xdr:cNvPr id="1041" name="Bou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6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427</xdr:row>
          <xdr:rowOff>9525</xdr:rowOff>
        </xdr:from>
        <xdr:to>
          <xdr:col>20</xdr:col>
          <xdr:colOff>619125</xdr:colOff>
          <xdr:row>429</xdr:row>
          <xdr:rowOff>76200</xdr:rowOff>
        </xdr:to>
        <xdr:sp macro="" textlink="">
          <xdr:nvSpPr>
            <xdr:cNvPr id="1042" name="Bou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6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451</xdr:row>
          <xdr:rowOff>104775</xdr:rowOff>
        </xdr:from>
        <xdr:to>
          <xdr:col>20</xdr:col>
          <xdr:colOff>657225</xdr:colOff>
          <xdr:row>453</xdr:row>
          <xdr:rowOff>180975</xdr:rowOff>
        </xdr:to>
        <xdr:sp macro="" textlink="">
          <xdr:nvSpPr>
            <xdr:cNvPr id="1043" name="Bou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6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477</xdr:row>
          <xdr:rowOff>104775</xdr:rowOff>
        </xdr:from>
        <xdr:to>
          <xdr:col>20</xdr:col>
          <xdr:colOff>657225</xdr:colOff>
          <xdr:row>480</xdr:row>
          <xdr:rowOff>0</xdr:rowOff>
        </xdr:to>
        <xdr:sp macro="" textlink="">
          <xdr:nvSpPr>
            <xdr:cNvPr id="1044" name="Bou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6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501</xdr:row>
          <xdr:rowOff>104775</xdr:rowOff>
        </xdr:from>
        <xdr:to>
          <xdr:col>20</xdr:col>
          <xdr:colOff>657225</xdr:colOff>
          <xdr:row>503</xdr:row>
          <xdr:rowOff>180975</xdr:rowOff>
        </xdr:to>
        <xdr:sp macro="" textlink="">
          <xdr:nvSpPr>
            <xdr:cNvPr id="1045" name="Bou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6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526</xdr:row>
          <xdr:rowOff>104775</xdr:rowOff>
        </xdr:from>
        <xdr:to>
          <xdr:col>20</xdr:col>
          <xdr:colOff>657225</xdr:colOff>
          <xdr:row>528</xdr:row>
          <xdr:rowOff>180975</xdr:rowOff>
        </xdr:to>
        <xdr:sp macro="" textlink="">
          <xdr:nvSpPr>
            <xdr:cNvPr id="1046" name="Bou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6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552</xdr:row>
          <xdr:rowOff>104775</xdr:rowOff>
        </xdr:from>
        <xdr:to>
          <xdr:col>20</xdr:col>
          <xdr:colOff>657225</xdr:colOff>
          <xdr:row>555</xdr:row>
          <xdr:rowOff>0</xdr:rowOff>
        </xdr:to>
        <xdr:sp macro="" textlink="">
          <xdr:nvSpPr>
            <xdr:cNvPr id="1047" name="Bou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6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577</xdr:row>
          <xdr:rowOff>0</xdr:rowOff>
        </xdr:from>
        <xdr:to>
          <xdr:col>20</xdr:col>
          <xdr:colOff>685800</xdr:colOff>
          <xdr:row>579</xdr:row>
          <xdr:rowOff>76200</xdr:rowOff>
        </xdr:to>
        <xdr:sp macro="" textlink="">
          <xdr:nvSpPr>
            <xdr:cNvPr id="1048" name="Bou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6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602</xdr:row>
          <xdr:rowOff>104775</xdr:rowOff>
        </xdr:from>
        <xdr:to>
          <xdr:col>20</xdr:col>
          <xdr:colOff>657225</xdr:colOff>
          <xdr:row>605</xdr:row>
          <xdr:rowOff>0</xdr:rowOff>
        </xdr:to>
        <xdr:sp macro="" textlink="">
          <xdr:nvSpPr>
            <xdr:cNvPr id="1049" name="Bou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6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627</xdr:row>
          <xdr:rowOff>104775</xdr:rowOff>
        </xdr:from>
        <xdr:to>
          <xdr:col>20</xdr:col>
          <xdr:colOff>657225</xdr:colOff>
          <xdr:row>630</xdr:row>
          <xdr:rowOff>0</xdr:rowOff>
        </xdr:to>
        <xdr:sp macro="" textlink="">
          <xdr:nvSpPr>
            <xdr:cNvPr id="1050" name="Bou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6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652</xdr:row>
          <xdr:rowOff>104775</xdr:rowOff>
        </xdr:from>
        <xdr:to>
          <xdr:col>20</xdr:col>
          <xdr:colOff>657225</xdr:colOff>
          <xdr:row>655</xdr:row>
          <xdr:rowOff>0</xdr:rowOff>
        </xdr:to>
        <xdr:sp macro="" textlink="">
          <xdr:nvSpPr>
            <xdr:cNvPr id="1051" name="Bou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6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677</xdr:row>
          <xdr:rowOff>104775</xdr:rowOff>
        </xdr:from>
        <xdr:to>
          <xdr:col>20</xdr:col>
          <xdr:colOff>657225</xdr:colOff>
          <xdr:row>680</xdr:row>
          <xdr:rowOff>0</xdr:rowOff>
        </xdr:to>
        <xdr:sp macro="" textlink="">
          <xdr:nvSpPr>
            <xdr:cNvPr id="1052" name="Bou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6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702</xdr:row>
          <xdr:rowOff>104775</xdr:rowOff>
        </xdr:from>
        <xdr:to>
          <xdr:col>20</xdr:col>
          <xdr:colOff>657225</xdr:colOff>
          <xdr:row>705</xdr:row>
          <xdr:rowOff>0</xdr:rowOff>
        </xdr:to>
        <xdr:sp macro="" textlink="">
          <xdr:nvSpPr>
            <xdr:cNvPr id="1053" name="Bou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6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727</xdr:row>
          <xdr:rowOff>104775</xdr:rowOff>
        </xdr:from>
        <xdr:to>
          <xdr:col>20</xdr:col>
          <xdr:colOff>657225</xdr:colOff>
          <xdr:row>730</xdr:row>
          <xdr:rowOff>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6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304800</xdr:colOff>
          <xdr:row>752</xdr:row>
          <xdr:rowOff>66675</xdr:rowOff>
        </xdr:from>
        <xdr:to>
          <xdr:col>20</xdr:col>
          <xdr:colOff>561975</xdr:colOff>
          <xdr:row>754</xdr:row>
          <xdr:rowOff>142875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6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777</xdr:row>
          <xdr:rowOff>104775</xdr:rowOff>
        </xdr:from>
        <xdr:to>
          <xdr:col>20</xdr:col>
          <xdr:colOff>657225</xdr:colOff>
          <xdr:row>780</xdr:row>
          <xdr:rowOff>0</xdr:rowOff>
        </xdr:to>
        <xdr:sp macro="" textlink="">
          <xdr:nvSpPr>
            <xdr:cNvPr id="1056" name="Bou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6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802</xdr:row>
          <xdr:rowOff>104775</xdr:rowOff>
        </xdr:from>
        <xdr:to>
          <xdr:col>20</xdr:col>
          <xdr:colOff>657225</xdr:colOff>
          <xdr:row>805</xdr:row>
          <xdr:rowOff>0</xdr:rowOff>
        </xdr:to>
        <xdr:sp macro="" textlink="">
          <xdr:nvSpPr>
            <xdr:cNvPr id="1057" name="Bou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6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827</xdr:row>
          <xdr:rowOff>104775</xdr:rowOff>
        </xdr:from>
        <xdr:to>
          <xdr:col>20</xdr:col>
          <xdr:colOff>657225</xdr:colOff>
          <xdr:row>830</xdr:row>
          <xdr:rowOff>0</xdr:rowOff>
        </xdr:to>
        <xdr:sp macro="" textlink="">
          <xdr:nvSpPr>
            <xdr:cNvPr id="1058" name="Bou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6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95250</xdr:rowOff>
        </xdr:to>
        <xdr:sp macro="" textlink="">
          <xdr:nvSpPr>
            <xdr:cNvPr id="1059" name="Bou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6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1060" name="Bou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6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1061" name="Bou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6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342900</xdr:colOff>
          <xdr:row>849</xdr:row>
          <xdr:rowOff>0</xdr:rowOff>
        </xdr:from>
        <xdr:to>
          <xdr:col>20</xdr:col>
          <xdr:colOff>590550</xdr:colOff>
          <xdr:row>851</xdr:row>
          <xdr:rowOff>85725</xdr:rowOff>
        </xdr:to>
        <xdr:sp macro="" textlink="">
          <xdr:nvSpPr>
            <xdr:cNvPr id="1062" name="Bou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6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1063" name="Bou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6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438150</xdr:colOff>
          <xdr:row>849</xdr:row>
          <xdr:rowOff>0</xdr:rowOff>
        </xdr:from>
        <xdr:to>
          <xdr:col>20</xdr:col>
          <xdr:colOff>685800</xdr:colOff>
          <xdr:row>851</xdr:row>
          <xdr:rowOff>85725</xdr:rowOff>
        </xdr:to>
        <xdr:sp macro="" textlink="">
          <xdr:nvSpPr>
            <xdr:cNvPr id="1064" name="Bou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6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849</xdr:row>
          <xdr:rowOff>0</xdr:rowOff>
        </xdr:from>
        <xdr:to>
          <xdr:col>20</xdr:col>
          <xdr:colOff>657225</xdr:colOff>
          <xdr:row>851</xdr:row>
          <xdr:rowOff>104775</xdr:rowOff>
        </xdr:to>
        <xdr:sp macro="" textlink="">
          <xdr:nvSpPr>
            <xdr:cNvPr id="1065" name="Bou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6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3</xdr:row>
          <xdr:rowOff>47625</xdr:rowOff>
        </xdr:from>
        <xdr:to>
          <xdr:col>20</xdr:col>
          <xdr:colOff>619125</xdr:colOff>
          <xdr:row>5</xdr:row>
          <xdr:rowOff>123825</xdr:rowOff>
        </xdr:to>
        <xdr:sp macro="" textlink="">
          <xdr:nvSpPr>
            <xdr:cNvPr id="1067" name="Bou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6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114300</xdr:colOff>
          <xdr:row>1</xdr:row>
          <xdr:rowOff>142875</xdr:rowOff>
        </xdr:from>
        <xdr:to>
          <xdr:col>26</xdr:col>
          <xdr:colOff>85725</xdr:colOff>
          <xdr:row>3</xdr:row>
          <xdr:rowOff>142875</xdr:rowOff>
        </xdr:to>
        <xdr:sp macro="" textlink="">
          <xdr:nvSpPr>
            <xdr:cNvPr id="1069" name="Bou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6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142875</xdr:colOff>
          <xdr:row>4</xdr:row>
          <xdr:rowOff>161925</xdr:rowOff>
        </xdr:from>
        <xdr:to>
          <xdr:col>26</xdr:col>
          <xdr:colOff>47625</xdr:colOff>
          <xdr:row>7</xdr:row>
          <xdr:rowOff>47625</xdr:rowOff>
        </xdr:to>
        <xdr:sp macro="" textlink="">
          <xdr:nvSpPr>
            <xdr:cNvPr id="1070" name="Bou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6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RÉINITIALISER LA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0</xdr:row>
          <xdr:rowOff>0</xdr:rowOff>
        </xdr:from>
        <xdr:to>
          <xdr:col>20</xdr:col>
          <xdr:colOff>733425</xdr:colOff>
          <xdr:row>2</xdr:row>
          <xdr:rowOff>95250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8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8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8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76" name="Bou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8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77" name="Bou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8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78" name="Bou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8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79" name="Bou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8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80" name="Bou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8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81" name="Bou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8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82" name="Bou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8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83" name="Bou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8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84" name="Bou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8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085" name="Bouton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8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86" name="Bouton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8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087" name="Bouton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8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88" name="Bouton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8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089" name="Bouton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8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90" name="Bouton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8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091" name="Bouton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8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92" name="Bouton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8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93" name="Bouton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8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94" name="Bouton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8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095" name="Bouton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8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96" name="Bouton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8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097" name="Bouton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8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098" name="Bouton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8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099" name="Bouton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8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00" name="Bouton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8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01" name="Bouton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8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02" name="Bouton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8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03" name="Bouton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8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04" name="Bouton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8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05" name="Bouton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8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06" name="Bouton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8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07" name="Bouton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8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08" name="Bouton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8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09" name="Bouton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8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10" name="Bouton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8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11" name="Bouton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8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12" name="Bouton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8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13" name="Bouton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8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14" name="Bouton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8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15" name="Bouton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8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16" name="Bouton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8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17" name="Bouton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8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18" name="Bouton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8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19" name="Bouton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8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20" name="Bou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8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21" name="Bou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8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22" name="Bou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8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133350</xdr:rowOff>
        </xdr:from>
        <xdr:to>
          <xdr:col>20</xdr:col>
          <xdr:colOff>638175</xdr:colOff>
          <xdr:row>6</xdr:row>
          <xdr:rowOff>19050</xdr:rowOff>
        </xdr:to>
        <xdr:sp macro="" textlink="">
          <xdr:nvSpPr>
            <xdr:cNvPr id="3123" name="Bouton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8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24" name="Bouton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8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25" name="Bouton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8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26" name="Bouton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8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27" name="Bouton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8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28" name="Bou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8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29" name="Bouton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8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30" name="Bou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8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31" name="Bouton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8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32" name="Bouton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8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33" name="Bouton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8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34" name="Bouton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8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35" name="Bouton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8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36" name="Bouton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8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37" name="Bouton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8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38" name="Bouton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8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39" name="Bouton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8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40" name="Bouton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8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41" name="Bouton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8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42" name="Bouton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8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43" name="Bouton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8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44" name="Bouton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8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45" name="Bouton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8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46" name="Bouton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8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47" name="Bouton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8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48" name="Bouton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8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49" name="Bouton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8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50" name="Bouton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8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51" name="Bouton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8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52" name="Bouton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8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53" name="Bouton 81" hidden="1">
              <a:extLst>
                <a:ext uri="{63B3BB69-23CF-44E3-9099-C40C66FF867C}">
                  <a14:compatExt spid="_x0000_s3153"/>
                </a:ext>
                <a:ext uri="{FF2B5EF4-FFF2-40B4-BE49-F238E27FC236}">
                  <a16:creationId xmlns:a16="http://schemas.microsoft.com/office/drawing/2014/main" id="{00000000-0008-0000-0800-00005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54" name="Bouton 82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8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55" name="Bouton 83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8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56" name="Bouton 84" hidden="1">
              <a:extLst>
                <a:ext uri="{63B3BB69-23CF-44E3-9099-C40C66FF867C}">
                  <a14:compatExt spid="_x0000_s3156"/>
                </a:ext>
                <a:ext uri="{FF2B5EF4-FFF2-40B4-BE49-F238E27FC236}">
                  <a16:creationId xmlns:a16="http://schemas.microsoft.com/office/drawing/2014/main" id="{00000000-0008-0000-0800-00005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57" name="Bouton 85" hidden="1">
              <a:extLst>
                <a:ext uri="{63B3BB69-23CF-44E3-9099-C40C66FF867C}">
                  <a14:compatExt spid="_x0000_s3157"/>
                </a:ext>
                <a:ext uri="{FF2B5EF4-FFF2-40B4-BE49-F238E27FC236}">
                  <a16:creationId xmlns:a16="http://schemas.microsoft.com/office/drawing/2014/main" id="{00000000-0008-0000-0800-00005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58" name="Bouton 86" hidden="1">
              <a:extLst>
                <a:ext uri="{63B3BB69-23CF-44E3-9099-C40C66FF867C}">
                  <a14:compatExt spid="_x0000_s3158"/>
                </a:ext>
                <a:ext uri="{FF2B5EF4-FFF2-40B4-BE49-F238E27FC236}">
                  <a16:creationId xmlns:a16="http://schemas.microsoft.com/office/drawing/2014/main" id="{00000000-0008-0000-0800-00005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59" name="Bouton 87" hidden="1">
              <a:extLst>
                <a:ext uri="{63B3BB69-23CF-44E3-9099-C40C66FF867C}">
                  <a14:compatExt spid="_x0000_s3159"/>
                </a:ext>
                <a:ext uri="{FF2B5EF4-FFF2-40B4-BE49-F238E27FC236}">
                  <a16:creationId xmlns:a16="http://schemas.microsoft.com/office/drawing/2014/main" id="{00000000-0008-0000-0800-00005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0" name="Bouton 88" hidden="1">
              <a:extLst>
                <a:ext uri="{63B3BB69-23CF-44E3-9099-C40C66FF867C}">
                  <a14:compatExt spid="_x0000_s3160"/>
                </a:ext>
                <a:ext uri="{FF2B5EF4-FFF2-40B4-BE49-F238E27FC236}">
                  <a16:creationId xmlns:a16="http://schemas.microsoft.com/office/drawing/2014/main" id="{00000000-0008-0000-0800-00005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2</xdr:row>
          <xdr:rowOff>47625</xdr:rowOff>
        </xdr:from>
        <xdr:to>
          <xdr:col>20</xdr:col>
          <xdr:colOff>619125</xdr:colOff>
          <xdr:row>4</xdr:row>
          <xdr:rowOff>133350</xdr:rowOff>
        </xdr:to>
        <xdr:sp macro="" textlink="">
          <xdr:nvSpPr>
            <xdr:cNvPr id="3161" name="Bouton 89" hidden="1">
              <a:extLst>
                <a:ext uri="{63B3BB69-23CF-44E3-9099-C40C66FF867C}">
                  <a14:compatExt spid="_x0000_s3161"/>
                </a:ext>
                <a:ext uri="{FF2B5EF4-FFF2-40B4-BE49-F238E27FC236}">
                  <a16:creationId xmlns:a16="http://schemas.microsoft.com/office/drawing/2014/main" id="{00000000-0008-0000-0800-00005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2" name="Bouton 90" hidden="1">
              <a:extLst>
                <a:ext uri="{63B3BB69-23CF-44E3-9099-C40C66FF867C}">
                  <a14:compatExt spid="_x0000_s3162"/>
                </a:ext>
                <a:ext uri="{FF2B5EF4-FFF2-40B4-BE49-F238E27FC236}">
                  <a16:creationId xmlns:a16="http://schemas.microsoft.com/office/drawing/2014/main" id="{00000000-0008-0000-0800-00005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</xdr:row>
          <xdr:rowOff>104775</xdr:rowOff>
        </xdr:from>
        <xdr:to>
          <xdr:col>20</xdr:col>
          <xdr:colOff>647700</xdr:colOff>
          <xdr:row>4</xdr:row>
          <xdr:rowOff>0</xdr:rowOff>
        </xdr:to>
        <xdr:sp macro="" textlink="">
          <xdr:nvSpPr>
            <xdr:cNvPr id="3163" name="Bouton 91" hidden="1">
              <a:extLst>
                <a:ext uri="{63B3BB69-23CF-44E3-9099-C40C66FF867C}">
                  <a14:compatExt spid="_x0000_s3163"/>
                </a:ext>
                <a:ext uri="{FF2B5EF4-FFF2-40B4-BE49-F238E27FC236}">
                  <a16:creationId xmlns:a16="http://schemas.microsoft.com/office/drawing/2014/main" id="{00000000-0008-0000-0800-00005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4" name="Bouton 92" hidden="1">
              <a:extLst>
                <a:ext uri="{63B3BB69-23CF-44E3-9099-C40C66FF867C}">
                  <a14:compatExt spid="_x0000_s3164"/>
                </a:ext>
                <a:ext uri="{FF2B5EF4-FFF2-40B4-BE49-F238E27FC236}">
                  <a16:creationId xmlns:a16="http://schemas.microsoft.com/office/drawing/2014/main" id="{00000000-0008-0000-0800-00005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5" name="Bouton 93" hidden="1">
              <a:extLst>
                <a:ext uri="{63B3BB69-23CF-44E3-9099-C40C66FF867C}">
                  <a14:compatExt spid="_x0000_s3165"/>
                </a:ext>
                <a:ext uri="{FF2B5EF4-FFF2-40B4-BE49-F238E27FC236}">
                  <a16:creationId xmlns:a16="http://schemas.microsoft.com/office/drawing/2014/main" id="{00000000-0008-0000-0800-00005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6" name="Bouton 94" hidden="1">
              <a:extLst>
                <a:ext uri="{63B3BB69-23CF-44E3-9099-C40C66FF867C}">
                  <a14:compatExt spid="_x0000_s3166"/>
                </a:ext>
                <a:ext uri="{FF2B5EF4-FFF2-40B4-BE49-F238E27FC236}">
                  <a16:creationId xmlns:a16="http://schemas.microsoft.com/office/drawing/2014/main" id="{00000000-0008-0000-0800-00005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7" name="Bouton 95" hidden="1">
              <a:extLst>
                <a:ext uri="{63B3BB69-23CF-44E3-9099-C40C66FF867C}">
                  <a14:compatExt spid="_x0000_s3167"/>
                </a:ext>
                <a:ext uri="{FF2B5EF4-FFF2-40B4-BE49-F238E27FC236}">
                  <a16:creationId xmlns:a16="http://schemas.microsoft.com/office/drawing/2014/main" id="{00000000-0008-0000-0800-00005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8" name="Bouton 96" hidden="1">
              <a:extLst>
                <a:ext uri="{63B3BB69-23CF-44E3-9099-C40C66FF867C}">
                  <a14:compatExt spid="_x0000_s3168"/>
                </a:ext>
                <a:ext uri="{FF2B5EF4-FFF2-40B4-BE49-F238E27FC236}">
                  <a16:creationId xmlns:a16="http://schemas.microsoft.com/office/drawing/2014/main" id="{00000000-0008-0000-0800-00006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69" name="Bouton 97" hidden="1">
              <a:extLst>
                <a:ext uri="{63B3BB69-23CF-44E3-9099-C40C66FF867C}">
                  <a14:compatExt spid="_x0000_s3169"/>
                </a:ext>
                <a:ext uri="{FF2B5EF4-FFF2-40B4-BE49-F238E27FC236}">
                  <a16:creationId xmlns:a16="http://schemas.microsoft.com/office/drawing/2014/main" id="{00000000-0008-0000-0800-00006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0" name="Bouton 98" hidden="1">
              <a:extLst>
                <a:ext uri="{63B3BB69-23CF-44E3-9099-C40C66FF867C}">
                  <a14:compatExt spid="_x0000_s3170"/>
                </a:ext>
                <a:ext uri="{FF2B5EF4-FFF2-40B4-BE49-F238E27FC236}">
                  <a16:creationId xmlns:a16="http://schemas.microsoft.com/office/drawing/2014/main" id="{00000000-0008-0000-0800-00006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1" name="Bouton 99" hidden="1">
              <a:extLst>
                <a:ext uri="{63B3BB69-23CF-44E3-9099-C40C66FF867C}">
                  <a14:compatExt spid="_x0000_s3171"/>
                </a:ext>
                <a:ext uri="{FF2B5EF4-FFF2-40B4-BE49-F238E27FC236}">
                  <a16:creationId xmlns:a16="http://schemas.microsoft.com/office/drawing/2014/main" id="{00000000-0008-0000-0800-00006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2" name="Bouton 100" hidden="1">
              <a:extLst>
                <a:ext uri="{63B3BB69-23CF-44E3-9099-C40C66FF867C}">
                  <a14:compatExt spid="_x0000_s3172"/>
                </a:ext>
                <a:ext uri="{FF2B5EF4-FFF2-40B4-BE49-F238E27FC236}">
                  <a16:creationId xmlns:a16="http://schemas.microsoft.com/office/drawing/2014/main" id="{00000000-0008-0000-0800-00006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3" name="Bouton 101" hidden="1">
              <a:extLst>
                <a:ext uri="{63B3BB69-23CF-44E3-9099-C40C66FF867C}">
                  <a14:compatExt spid="_x0000_s3173"/>
                </a:ext>
                <a:ext uri="{FF2B5EF4-FFF2-40B4-BE49-F238E27FC236}">
                  <a16:creationId xmlns:a16="http://schemas.microsoft.com/office/drawing/2014/main" id="{00000000-0008-0000-0800-00006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4" name="Bouton 102" hidden="1">
              <a:extLst>
                <a:ext uri="{63B3BB69-23CF-44E3-9099-C40C66FF867C}">
                  <a14:compatExt spid="_x0000_s3174"/>
                </a:ext>
                <a:ext uri="{FF2B5EF4-FFF2-40B4-BE49-F238E27FC236}">
                  <a16:creationId xmlns:a16="http://schemas.microsoft.com/office/drawing/2014/main" id="{00000000-0008-0000-0800-00006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5" name="Bouton 103" hidden="1">
              <a:extLst>
                <a:ext uri="{63B3BB69-23CF-44E3-9099-C40C66FF867C}">
                  <a14:compatExt spid="_x0000_s3175"/>
                </a:ext>
                <a:ext uri="{FF2B5EF4-FFF2-40B4-BE49-F238E27FC236}">
                  <a16:creationId xmlns:a16="http://schemas.microsoft.com/office/drawing/2014/main" id="{00000000-0008-0000-0800-00006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6" name="Bouton 104" hidden="1">
              <a:extLst>
                <a:ext uri="{63B3BB69-23CF-44E3-9099-C40C66FF867C}">
                  <a14:compatExt spid="_x0000_s3176"/>
                </a:ext>
                <a:ext uri="{FF2B5EF4-FFF2-40B4-BE49-F238E27FC236}">
                  <a16:creationId xmlns:a16="http://schemas.microsoft.com/office/drawing/2014/main" id="{00000000-0008-0000-0800-00006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7" name="Bouton 105" hidden="1">
              <a:extLst>
                <a:ext uri="{63B3BB69-23CF-44E3-9099-C40C66FF867C}">
                  <a14:compatExt spid="_x0000_s3177"/>
                </a:ext>
                <a:ext uri="{FF2B5EF4-FFF2-40B4-BE49-F238E27FC236}">
                  <a16:creationId xmlns:a16="http://schemas.microsoft.com/office/drawing/2014/main" id="{00000000-0008-0000-0800-00006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3</xdr:row>
          <xdr:rowOff>104775</xdr:rowOff>
        </xdr:from>
        <xdr:to>
          <xdr:col>20</xdr:col>
          <xdr:colOff>647700</xdr:colOff>
          <xdr:row>5</xdr:row>
          <xdr:rowOff>190500</xdr:rowOff>
        </xdr:to>
        <xdr:sp macro="" textlink="">
          <xdr:nvSpPr>
            <xdr:cNvPr id="3178" name="Bouton 106" hidden="1">
              <a:extLst>
                <a:ext uri="{63B3BB69-23CF-44E3-9099-C40C66FF867C}">
                  <a14:compatExt spid="_x0000_s3178"/>
                </a:ext>
                <a:ext uri="{FF2B5EF4-FFF2-40B4-BE49-F238E27FC236}">
                  <a16:creationId xmlns:a16="http://schemas.microsoft.com/office/drawing/2014/main" id="{00000000-0008-0000-0800-00006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79" name="Bouton 107" hidden="1">
              <a:extLst>
                <a:ext uri="{63B3BB69-23CF-44E3-9099-C40C66FF867C}">
                  <a14:compatExt spid="_x0000_s3179"/>
                </a:ext>
                <a:ext uri="{FF2B5EF4-FFF2-40B4-BE49-F238E27FC236}">
                  <a16:creationId xmlns:a16="http://schemas.microsoft.com/office/drawing/2014/main" id="{00000000-0008-0000-0800-00006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80" name="Bouton 108" hidden="1">
              <a:extLst>
                <a:ext uri="{63B3BB69-23CF-44E3-9099-C40C66FF867C}">
                  <a14:compatExt spid="_x0000_s3180"/>
                </a:ext>
                <a:ext uri="{FF2B5EF4-FFF2-40B4-BE49-F238E27FC236}">
                  <a16:creationId xmlns:a16="http://schemas.microsoft.com/office/drawing/2014/main" id="{00000000-0008-0000-0800-00006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304800</xdr:colOff>
          <xdr:row>2</xdr:row>
          <xdr:rowOff>66675</xdr:rowOff>
        </xdr:from>
        <xdr:to>
          <xdr:col>20</xdr:col>
          <xdr:colOff>552450</xdr:colOff>
          <xdr:row>4</xdr:row>
          <xdr:rowOff>152400</xdr:rowOff>
        </xdr:to>
        <xdr:sp macro="" textlink="">
          <xdr:nvSpPr>
            <xdr:cNvPr id="3181" name="Bouton 109" hidden="1">
              <a:extLst>
                <a:ext uri="{63B3BB69-23CF-44E3-9099-C40C66FF867C}">
                  <a14:compatExt spid="_x0000_s3181"/>
                </a:ext>
                <a:ext uri="{FF2B5EF4-FFF2-40B4-BE49-F238E27FC236}">
                  <a16:creationId xmlns:a16="http://schemas.microsoft.com/office/drawing/2014/main" id="{00000000-0008-0000-0800-00006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82" name="Bouton 110" hidden="1">
              <a:extLst>
                <a:ext uri="{63B3BB69-23CF-44E3-9099-C40C66FF867C}">
                  <a14:compatExt spid="_x0000_s3182"/>
                </a:ext>
                <a:ext uri="{FF2B5EF4-FFF2-40B4-BE49-F238E27FC236}">
                  <a16:creationId xmlns:a16="http://schemas.microsoft.com/office/drawing/2014/main" id="{00000000-0008-0000-0800-00006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83" name="Bouton 111" hidden="1">
              <a:extLst>
                <a:ext uri="{63B3BB69-23CF-44E3-9099-C40C66FF867C}">
                  <a14:compatExt spid="_x0000_s3183"/>
                </a:ext>
                <a:ext uri="{FF2B5EF4-FFF2-40B4-BE49-F238E27FC236}">
                  <a16:creationId xmlns:a16="http://schemas.microsoft.com/office/drawing/2014/main" id="{00000000-0008-0000-0800-00006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2</xdr:row>
          <xdr:rowOff>104775</xdr:rowOff>
        </xdr:from>
        <xdr:to>
          <xdr:col>20</xdr:col>
          <xdr:colOff>647700</xdr:colOff>
          <xdr:row>4</xdr:row>
          <xdr:rowOff>190500</xdr:rowOff>
        </xdr:to>
        <xdr:sp macro="" textlink="">
          <xdr:nvSpPr>
            <xdr:cNvPr id="3184" name="Bouton 112" hidden="1">
              <a:extLst>
                <a:ext uri="{63B3BB69-23CF-44E3-9099-C40C66FF867C}">
                  <a14:compatExt spid="_x0000_s3184"/>
                </a:ext>
                <a:ext uri="{FF2B5EF4-FFF2-40B4-BE49-F238E27FC236}">
                  <a16:creationId xmlns:a16="http://schemas.microsoft.com/office/drawing/2014/main" id="{00000000-0008-0000-0800-00007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85" name="Bouton 113" hidden="1">
              <a:extLst>
                <a:ext uri="{63B3BB69-23CF-44E3-9099-C40C66FF867C}">
                  <a14:compatExt spid="_x0000_s3185"/>
                </a:ext>
                <a:ext uri="{FF2B5EF4-FFF2-40B4-BE49-F238E27FC236}">
                  <a16:creationId xmlns:a16="http://schemas.microsoft.com/office/drawing/2014/main" id="{00000000-0008-0000-0800-00007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86" name="Bouton 114" hidden="1">
              <a:extLst>
                <a:ext uri="{63B3BB69-23CF-44E3-9099-C40C66FF867C}">
                  <a14:compatExt spid="_x0000_s3186"/>
                </a:ext>
                <a:ext uri="{FF2B5EF4-FFF2-40B4-BE49-F238E27FC236}">
                  <a16:creationId xmlns:a16="http://schemas.microsoft.com/office/drawing/2014/main" id="{00000000-0008-0000-0800-00007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87" name="Bouton 115" hidden="1">
              <a:extLst>
                <a:ext uri="{63B3BB69-23CF-44E3-9099-C40C66FF867C}">
                  <a14:compatExt spid="_x0000_s3187"/>
                </a:ext>
                <a:ext uri="{FF2B5EF4-FFF2-40B4-BE49-F238E27FC236}">
                  <a16:creationId xmlns:a16="http://schemas.microsoft.com/office/drawing/2014/main" id="{00000000-0008-0000-0800-00007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88" name="Bouton 116" hidden="1">
              <a:extLst>
                <a:ext uri="{63B3BB69-23CF-44E3-9099-C40C66FF867C}">
                  <a14:compatExt spid="_x0000_s3188"/>
                </a:ext>
                <a:ext uri="{FF2B5EF4-FFF2-40B4-BE49-F238E27FC236}">
                  <a16:creationId xmlns:a16="http://schemas.microsoft.com/office/drawing/2014/main" id="{00000000-0008-0000-0800-00007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89" name="Bouton 117" hidden="1">
              <a:extLst>
                <a:ext uri="{63B3BB69-23CF-44E3-9099-C40C66FF867C}">
                  <a14:compatExt spid="_x0000_s3189"/>
                </a:ext>
                <a:ext uri="{FF2B5EF4-FFF2-40B4-BE49-F238E27FC236}">
                  <a16:creationId xmlns:a16="http://schemas.microsoft.com/office/drawing/2014/main" id="{00000000-0008-0000-0800-00007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0" name="Bouton 118" hidden="1">
              <a:extLst>
                <a:ext uri="{63B3BB69-23CF-44E3-9099-C40C66FF867C}">
                  <a14:compatExt spid="_x0000_s3190"/>
                </a:ext>
                <a:ext uri="{FF2B5EF4-FFF2-40B4-BE49-F238E27FC236}">
                  <a16:creationId xmlns:a16="http://schemas.microsoft.com/office/drawing/2014/main" id="{00000000-0008-0000-0800-00007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1" name="Bouton 119" hidden="1">
              <a:extLst>
                <a:ext uri="{63B3BB69-23CF-44E3-9099-C40C66FF867C}">
                  <a14:compatExt spid="_x0000_s3191"/>
                </a:ext>
                <a:ext uri="{FF2B5EF4-FFF2-40B4-BE49-F238E27FC236}">
                  <a16:creationId xmlns:a16="http://schemas.microsoft.com/office/drawing/2014/main" id="{00000000-0008-0000-0800-00007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2" name="Bouton 120" hidden="1">
              <a:extLst>
                <a:ext uri="{63B3BB69-23CF-44E3-9099-C40C66FF867C}">
                  <a14:compatExt spid="_x0000_s3192"/>
                </a:ext>
                <a:ext uri="{FF2B5EF4-FFF2-40B4-BE49-F238E27FC236}">
                  <a16:creationId xmlns:a16="http://schemas.microsoft.com/office/drawing/2014/main" id="{00000000-0008-0000-0800-00007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3" name="Bouton 121" hidden="1">
              <a:extLst>
                <a:ext uri="{63B3BB69-23CF-44E3-9099-C40C66FF867C}">
                  <a14:compatExt spid="_x0000_s3193"/>
                </a:ext>
                <a:ext uri="{FF2B5EF4-FFF2-40B4-BE49-F238E27FC236}">
                  <a16:creationId xmlns:a16="http://schemas.microsoft.com/office/drawing/2014/main" id="{00000000-0008-0000-0800-00007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400050</xdr:colOff>
          <xdr:row>1</xdr:row>
          <xdr:rowOff>104775</xdr:rowOff>
        </xdr:from>
        <xdr:to>
          <xdr:col>20</xdr:col>
          <xdr:colOff>647700</xdr:colOff>
          <xdr:row>4</xdr:row>
          <xdr:rowOff>0</xdr:rowOff>
        </xdr:to>
        <xdr:sp macro="" textlink="">
          <xdr:nvSpPr>
            <xdr:cNvPr id="3194" name="Bouton 122" hidden="1">
              <a:extLst>
                <a:ext uri="{63B3BB69-23CF-44E3-9099-C40C66FF867C}">
                  <a14:compatExt spid="_x0000_s3194"/>
                </a:ext>
                <a:ext uri="{FF2B5EF4-FFF2-40B4-BE49-F238E27FC236}">
                  <a16:creationId xmlns:a16="http://schemas.microsoft.com/office/drawing/2014/main" id="{00000000-0008-0000-0800-00007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2</xdr:row>
          <xdr:rowOff>123825</xdr:rowOff>
        </xdr:from>
        <xdr:to>
          <xdr:col>20</xdr:col>
          <xdr:colOff>733425</xdr:colOff>
          <xdr:row>5</xdr:row>
          <xdr:rowOff>9525</xdr:rowOff>
        </xdr:to>
        <xdr:sp macro="" textlink="">
          <xdr:nvSpPr>
            <xdr:cNvPr id="3195" name="Bouton 123" hidden="1">
              <a:extLst>
                <a:ext uri="{63B3BB69-23CF-44E3-9099-C40C66FF867C}">
                  <a14:compatExt spid="_x0000_s3195"/>
                </a:ext>
                <a:ext uri="{FF2B5EF4-FFF2-40B4-BE49-F238E27FC236}">
                  <a16:creationId xmlns:a16="http://schemas.microsoft.com/office/drawing/2014/main" id="{00000000-0008-0000-0800-00007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6" name="Bouton 124" hidden="1">
              <a:extLst>
                <a:ext uri="{63B3BB69-23CF-44E3-9099-C40C66FF867C}">
                  <a14:compatExt spid="_x0000_s3196"/>
                </a:ext>
                <a:ext uri="{FF2B5EF4-FFF2-40B4-BE49-F238E27FC236}">
                  <a16:creationId xmlns:a16="http://schemas.microsoft.com/office/drawing/2014/main" id="{00000000-0008-0000-0800-00007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7" name="Bouton 125" hidden="1">
              <a:extLst>
                <a:ext uri="{63B3BB69-23CF-44E3-9099-C40C66FF867C}">
                  <a14:compatExt spid="_x0000_s3197"/>
                </a:ext>
                <a:ext uri="{FF2B5EF4-FFF2-40B4-BE49-F238E27FC236}">
                  <a16:creationId xmlns:a16="http://schemas.microsoft.com/office/drawing/2014/main" id="{00000000-0008-0000-0800-00007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8" name="Bouton 126" hidden="1">
              <a:extLst>
                <a:ext uri="{63B3BB69-23CF-44E3-9099-C40C66FF867C}">
                  <a14:compatExt spid="_x0000_s3198"/>
                </a:ext>
                <a:ext uri="{FF2B5EF4-FFF2-40B4-BE49-F238E27FC236}">
                  <a16:creationId xmlns:a16="http://schemas.microsoft.com/office/drawing/2014/main" id="{00000000-0008-0000-0800-00007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</xdr:row>
          <xdr:rowOff>133350</xdr:rowOff>
        </xdr:from>
        <xdr:to>
          <xdr:col>20</xdr:col>
          <xdr:colOff>638175</xdr:colOff>
          <xdr:row>5</xdr:row>
          <xdr:rowOff>19050</xdr:rowOff>
        </xdr:to>
        <xdr:sp macro="" textlink="">
          <xdr:nvSpPr>
            <xdr:cNvPr id="3199" name="Bouton 127" hidden="1">
              <a:extLst>
                <a:ext uri="{63B3BB69-23CF-44E3-9099-C40C66FF867C}">
                  <a14:compatExt spid="_x0000_s3199"/>
                </a:ext>
                <a:ext uri="{FF2B5EF4-FFF2-40B4-BE49-F238E27FC236}">
                  <a16:creationId xmlns:a16="http://schemas.microsoft.com/office/drawing/2014/main" id="{00000000-0008-0000-0800-00007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ROUTE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2.xml"/><Relationship Id="rId13" Type="http://schemas.openxmlformats.org/officeDocument/2006/relationships/ctrlProp" Target="../ctrlProps/ctrlProp47.xml"/><Relationship Id="rId18" Type="http://schemas.openxmlformats.org/officeDocument/2006/relationships/ctrlProp" Target="../ctrlProps/ctrlProp52.xml"/><Relationship Id="rId26" Type="http://schemas.openxmlformats.org/officeDocument/2006/relationships/ctrlProp" Target="../ctrlProps/ctrlProp60.xml"/><Relationship Id="rId3" Type="http://schemas.openxmlformats.org/officeDocument/2006/relationships/ctrlProp" Target="../ctrlProps/ctrlProp37.xml"/><Relationship Id="rId21" Type="http://schemas.openxmlformats.org/officeDocument/2006/relationships/ctrlProp" Target="../ctrlProps/ctrlProp55.xml"/><Relationship Id="rId34" Type="http://schemas.openxmlformats.org/officeDocument/2006/relationships/ctrlProp" Target="../ctrlProps/ctrlProp68.xml"/><Relationship Id="rId7" Type="http://schemas.openxmlformats.org/officeDocument/2006/relationships/ctrlProp" Target="../ctrlProps/ctrlProp41.xml"/><Relationship Id="rId12" Type="http://schemas.openxmlformats.org/officeDocument/2006/relationships/ctrlProp" Target="../ctrlProps/ctrlProp46.xml"/><Relationship Id="rId17" Type="http://schemas.openxmlformats.org/officeDocument/2006/relationships/ctrlProp" Target="../ctrlProps/ctrlProp51.xml"/><Relationship Id="rId25" Type="http://schemas.openxmlformats.org/officeDocument/2006/relationships/ctrlProp" Target="../ctrlProps/ctrlProp59.xml"/><Relationship Id="rId33" Type="http://schemas.openxmlformats.org/officeDocument/2006/relationships/ctrlProp" Target="../ctrlProps/ctrlProp67.xml"/><Relationship Id="rId38" Type="http://schemas.openxmlformats.org/officeDocument/2006/relationships/ctrlProp" Target="../ctrlProps/ctrlProp72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50.xml"/><Relationship Id="rId20" Type="http://schemas.openxmlformats.org/officeDocument/2006/relationships/ctrlProp" Target="../ctrlProps/ctrlProp54.xml"/><Relationship Id="rId29" Type="http://schemas.openxmlformats.org/officeDocument/2006/relationships/ctrlProp" Target="../ctrlProps/ctrlProp63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0.xml"/><Relationship Id="rId11" Type="http://schemas.openxmlformats.org/officeDocument/2006/relationships/ctrlProp" Target="../ctrlProps/ctrlProp45.xml"/><Relationship Id="rId24" Type="http://schemas.openxmlformats.org/officeDocument/2006/relationships/ctrlProp" Target="../ctrlProps/ctrlProp58.xml"/><Relationship Id="rId32" Type="http://schemas.openxmlformats.org/officeDocument/2006/relationships/ctrlProp" Target="../ctrlProps/ctrlProp66.xml"/><Relationship Id="rId37" Type="http://schemas.openxmlformats.org/officeDocument/2006/relationships/ctrlProp" Target="../ctrlProps/ctrlProp71.xml"/><Relationship Id="rId5" Type="http://schemas.openxmlformats.org/officeDocument/2006/relationships/ctrlProp" Target="../ctrlProps/ctrlProp39.xml"/><Relationship Id="rId15" Type="http://schemas.openxmlformats.org/officeDocument/2006/relationships/ctrlProp" Target="../ctrlProps/ctrlProp49.xml"/><Relationship Id="rId23" Type="http://schemas.openxmlformats.org/officeDocument/2006/relationships/ctrlProp" Target="../ctrlProps/ctrlProp57.xml"/><Relationship Id="rId28" Type="http://schemas.openxmlformats.org/officeDocument/2006/relationships/ctrlProp" Target="../ctrlProps/ctrlProp62.xml"/><Relationship Id="rId36" Type="http://schemas.openxmlformats.org/officeDocument/2006/relationships/ctrlProp" Target="../ctrlProps/ctrlProp70.xml"/><Relationship Id="rId10" Type="http://schemas.openxmlformats.org/officeDocument/2006/relationships/ctrlProp" Target="../ctrlProps/ctrlProp44.xml"/><Relationship Id="rId19" Type="http://schemas.openxmlformats.org/officeDocument/2006/relationships/ctrlProp" Target="../ctrlProps/ctrlProp53.xml"/><Relationship Id="rId31" Type="http://schemas.openxmlformats.org/officeDocument/2006/relationships/ctrlProp" Target="../ctrlProps/ctrlProp65.xml"/><Relationship Id="rId4" Type="http://schemas.openxmlformats.org/officeDocument/2006/relationships/ctrlProp" Target="../ctrlProps/ctrlProp38.xml"/><Relationship Id="rId9" Type="http://schemas.openxmlformats.org/officeDocument/2006/relationships/ctrlProp" Target="../ctrlProps/ctrlProp43.xml"/><Relationship Id="rId14" Type="http://schemas.openxmlformats.org/officeDocument/2006/relationships/ctrlProp" Target="../ctrlProps/ctrlProp48.xml"/><Relationship Id="rId22" Type="http://schemas.openxmlformats.org/officeDocument/2006/relationships/ctrlProp" Target="../ctrlProps/ctrlProp56.xml"/><Relationship Id="rId27" Type="http://schemas.openxmlformats.org/officeDocument/2006/relationships/ctrlProp" Target="../ctrlProps/ctrlProp61.xml"/><Relationship Id="rId30" Type="http://schemas.openxmlformats.org/officeDocument/2006/relationships/ctrlProp" Target="../ctrlProps/ctrlProp64.xml"/><Relationship Id="rId35" Type="http://schemas.openxmlformats.org/officeDocument/2006/relationships/ctrlProp" Target="../ctrlProps/ctrlProp6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8.xml"/><Relationship Id="rId13" Type="http://schemas.openxmlformats.org/officeDocument/2006/relationships/ctrlProp" Target="../ctrlProps/ctrlProp83.xml"/><Relationship Id="rId18" Type="http://schemas.openxmlformats.org/officeDocument/2006/relationships/ctrlProp" Target="../ctrlProps/ctrlProp88.xml"/><Relationship Id="rId26" Type="http://schemas.openxmlformats.org/officeDocument/2006/relationships/ctrlProp" Target="../ctrlProps/ctrlProp96.xml"/><Relationship Id="rId39" Type="http://schemas.openxmlformats.org/officeDocument/2006/relationships/ctrlProp" Target="../ctrlProps/ctrlProp109.xml"/><Relationship Id="rId3" Type="http://schemas.openxmlformats.org/officeDocument/2006/relationships/ctrlProp" Target="../ctrlProps/ctrlProp73.xml"/><Relationship Id="rId21" Type="http://schemas.openxmlformats.org/officeDocument/2006/relationships/ctrlProp" Target="../ctrlProps/ctrlProp91.xml"/><Relationship Id="rId34" Type="http://schemas.openxmlformats.org/officeDocument/2006/relationships/ctrlProp" Target="../ctrlProps/ctrlProp104.xml"/><Relationship Id="rId42" Type="http://schemas.openxmlformats.org/officeDocument/2006/relationships/ctrlProp" Target="../ctrlProps/ctrlProp112.xml"/><Relationship Id="rId7" Type="http://schemas.openxmlformats.org/officeDocument/2006/relationships/ctrlProp" Target="../ctrlProps/ctrlProp77.xml"/><Relationship Id="rId12" Type="http://schemas.openxmlformats.org/officeDocument/2006/relationships/ctrlProp" Target="../ctrlProps/ctrlProp82.xml"/><Relationship Id="rId17" Type="http://schemas.openxmlformats.org/officeDocument/2006/relationships/ctrlProp" Target="../ctrlProps/ctrlProp87.xml"/><Relationship Id="rId25" Type="http://schemas.openxmlformats.org/officeDocument/2006/relationships/ctrlProp" Target="../ctrlProps/ctrlProp95.xml"/><Relationship Id="rId33" Type="http://schemas.openxmlformats.org/officeDocument/2006/relationships/ctrlProp" Target="../ctrlProps/ctrlProp103.xml"/><Relationship Id="rId38" Type="http://schemas.openxmlformats.org/officeDocument/2006/relationships/ctrlProp" Target="../ctrlProps/ctrlProp108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86.xml"/><Relationship Id="rId20" Type="http://schemas.openxmlformats.org/officeDocument/2006/relationships/ctrlProp" Target="../ctrlProps/ctrlProp90.xml"/><Relationship Id="rId29" Type="http://schemas.openxmlformats.org/officeDocument/2006/relationships/ctrlProp" Target="../ctrlProps/ctrlProp99.xml"/><Relationship Id="rId41" Type="http://schemas.openxmlformats.org/officeDocument/2006/relationships/ctrlProp" Target="../ctrlProps/ctrlProp111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76.xml"/><Relationship Id="rId11" Type="http://schemas.openxmlformats.org/officeDocument/2006/relationships/ctrlProp" Target="../ctrlProps/ctrlProp81.xml"/><Relationship Id="rId24" Type="http://schemas.openxmlformats.org/officeDocument/2006/relationships/ctrlProp" Target="../ctrlProps/ctrlProp94.xml"/><Relationship Id="rId32" Type="http://schemas.openxmlformats.org/officeDocument/2006/relationships/ctrlProp" Target="../ctrlProps/ctrlProp102.xml"/><Relationship Id="rId37" Type="http://schemas.openxmlformats.org/officeDocument/2006/relationships/ctrlProp" Target="../ctrlProps/ctrlProp107.xml"/><Relationship Id="rId40" Type="http://schemas.openxmlformats.org/officeDocument/2006/relationships/ctrlProp" Target="../ctrlProps/ctrlProp110.xml"/><Relationship Id="rId45" Type="http://schemas.openxmlformats.org/officeDocument/2006/relationships/ctrlProp" Target="../ctrlProps/ctrlProp115.xml"/><Relationship Id="rId5" Type="http://schemas.openxmlformats.org/officeDocument/2006/relationships/ctrlProp" Target="../ctrlProps/ctrlProp75.xml"/><Relationship Id="rId15" Type="http://schemas.openxmlformats.org/officeDocument/2006/relationships/ctrlProp" Target="../ctrlProps/ctrlProp85.xml"/><Relationship Id="rId23" Type="http://schemas.openxmlformats.org/officeDocument/2006/relationships/ctrlProp" Target="../ctrlProps/ctrlProp93.xml"/><Relationship Id="rId28" Type="http://schemas.openxmlformats.org/officeDocument/2006/relationships/ctrlProp" Target="../ctrlProps/ctrlProp98.xml"/><Relationship Id="rId36" Type="http://schemas.openxmlformats.org/officeDocument/2006/relationships/ctrlProp" Target="../ctrlProps/ctrlProp106.xml"/><Relationship Id="rId10" Type="http://schemas.openxmlformats.org/officeDocument/2006/relationships/ctrlProp" Target="../ctrlProps/ctrlProp80.xml"/><Relationship Id="rId19" Type="http://schemas.openxmlformats.org/officeDocument/2006/relationships/ctrlProp" Target="../ctrlProps/ctrlProp89.xml"/><Relationship Id="rId31" Type="http://schemas.openxmlformats.org/officeDocument/2006/relationships/ctrlProp" Target="../ctrlProps/ctrlProp101.xml"/><Relationship Id="rId44" Type="http://schemas.openxmlformats.org/officeDocument/2006/relationships/ctrlProp" Target="../ctrlProps/ctrlProp114.xml"/><Relationship Id="rId4" Type="http://schemas.openxmlformats.org/officeDocument/2006/relationships/ctrlProp" Target="../ctrlProps/ctrlProp74.xml"/><Relationship Id="rId9" Type="http://schemas.openxmlformats.org/officeDocument/2006/relationships/ctrlProp" Target="../ctrlProps/ctrlProp79.xml"/><Relationship Id="rId14" Type="http://schemas.openxmlformats.org/officeDocument/2006/relationships/ctrlProp" Target="../ctrlProps/ctrlProp84.xml"/><Relationship Id="rId22" Type="http://schemas.openxmlformats.org/officeDocument/2006/relationships/ctrlProp" Target="../ctrlProps/ctrlProp92.xml"/><Relationship Id="rId27" Type="http://schemas.openxmlformats.org/officeDocument/2006/relationships/ctrlProp" Target="../ctrlProps/ctrlProp97.xml"/><Relationship Id="rId30" Type="http://schemas.openxmlformats.org/officeDocument/2006/relationships/ctrlProp" Target="../ctrlProps/ctrlProp100.xml"/><Relationship Id="rId35" Type="http://schemas.openxmlformats.org/officeDocument/2006/relationships/ctrlProp" Target="../ctrlProps/ctrlProp105.xml"/><Relationship Id="rId43" Type="http://schemas.openxmlformats.org/officeDocument/2006/relationships/ctrlProp" Target="../ctrlProps/ctrlProp113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1.xml"/><Relationship Id="rId13" Type="http://schemas.openxmlformats.org/officeDocument/2006/relationships/ctrlProp" Target="../ctrlProps/ctrlProp126.xml"/><Relationship Id="rId18" Type="http://schemas.openxmlformats.org/officeDocument/2006/relationships/ctrlProp" Target="../ctrlProps/ctrlProp131.xml"/><Relationship Id="rId26" Type="http://schemas.openxmlformats.org/officeDocument/2006/relationships/ctrlProp" Target="../ctrlProps/ctrlProp139.xml"/><Relationship Id="rId3" Type="http://schemas.openxmlformats.org/officeDocument/2006/relationships/ctrlProp" Target="../ctrlProps/ctrlProp116.xml"/><Relationship Id="rId21" Type="http://schemas.openxmlformats.org/officeDocument/2006/relationships/ctrlProp" Target="../ctrlProps/ctrlProp134.xml"/><Relationship Id="rId34" Type="http://schemas.openxmlformats.org/officeDocument/2006/relationships/ctrlProp" Target="../ctrlProps/ctrlProp147.xml"/><Relationship Id="rId7" Type="http://schemas.openxmlformats.org/officeDocument/2006/relationships/ctrlProp" Target="../ctrlProps/ctrlProp120.xml"/><Relationship Id="rId12" Type="http://schemas.openxmlformats.org/officeDocument/2006/relationships/ctrlProp" Target="../ctrlProps/ctrlProp125.xml"/><Relationship Id="rId17" Type="http://schemas.openxmlformats.org/officeDocument/2006/relationships/ctrlProp" Target="../ctrlProps/ctrlProp130.xml"/><Relationship Id="rId25" Type="http://schemas.openxmlformats.org/officeDocument/2006/relationships/ctrlProp" Target="../ctrlProps/ctrlProp138.xml"/><Relationship Id="rId33" Type="http://schemas.openxmlformats.org/officeDocument/2006/relationships/ctrlProp" Target="../ctrlProps/ctrlProp146.xml"/><Relationship Id="rId38" Type="http://schemas.openxmlformats.org/officeDocument/2006/relationships/ctrlProp" Target="../ctrlProps/ctrlProp151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129.xml"/><Relationship Id="rId20" Type="http://schemas.openxmlformats.org/officeDocument/2006/relationships/ctrlProp" Target="../ctrlProps/ctrlProp133.xml"/><Relationship Id="rId29" Type="http://schemas.openxmlformats.org/officeDocument/2006/relationships/ctrlProp" Target="../ctrlProps/ctrlProp142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19.xml"/><Relationship Id="rId11" Type="http://schemas.openxmlformats.org/officeDocument/2006/relationships/ctrlProp" Target="../ctrlProps/ctrlProp124.xml"/><Relationship Id="rId24" Type="http://schemas.openxmlformats.org/officeDocument/2006/relationships/ctrlProp" Target="../ctrlProps/ctrlProp137.xml"/><Relationship Id="rId32" Type="http://schemas.openxmlformats.org/officeDocument/2006/relationships/ctrlProp" Target="../ctrlProps/ctrlProp145.xml"/><Relationship Id="rId37" Type="http://schemas.openxmlformats.org/officeDocument/2006/relationships/ctrlProp" Target="../ctrlProps/ctrlProp150.xml"/><Relationship Id="rId5" Type="http://schemas.openxmlformats.org/officeDocument/2006/relationships/ctrlProp" Target="../ctrlProps/ctrlProp118.xml"/><Relationship Id="rId15" Type="http://schemas.openxmlformats.org/officeDocument/2006/relationships/ctrlProp" Target="../ctrlProps/ctrlProp128.xml"/><Relationship Id="rId23" Type="http://schemas.openxmlformats.org/officeDocument/2006/relationships/ctrlProp" Target="../ctrlProps/ctrlProp136.xml"/><Relationship Id="rId28" Type="http://schemas.openxmlformats.org/officeDocument/2006/relationships/ctrlProp" Target="../ctrlProps/ctrlProp141.xml"/><Relationship Id="rId36" Type="http://schemas.openxmlformats.org/officeDocument/2006/relationships/ctrlProp" Target="../ctrlProps/ctrlProp149.xml"/><Relationship Id="rId10" Type="http://schemas.openxmlformats.org/officeDocument/2006/relationships/ctrlProp" Target="../ctrlProps/ctrlProp123.xml"/><Relationship Id="rId19" Type="http://schemas.openxmlformats.org/officeDocument/2006/relationships/ctrlProp" Target="../ctrlProps/ctrlProp132.xml"/><Relationship Id="rId31" Type="http://schemas.openxmlformats.org/officeDocument/2006/relationships/ctrlProp" Target="../ctrlProps/ctrlProp144.xml"/><Relationship Id="rId4" Type="http://schemas.openxmlformats.org/officeDocument/2006/relationships/ctrlProp" Target="../ctrlProps/ctrlProp117.xml"/><Relationship Id="rId9" Type="http://schemas.openxmlformats.org/officeDocument/2006/relationships/ctrlProp" Target="../ctrlProps/ctrlProp122.xml"/><Relationship Id="rId14" Type="http://schemas.openxmlformats.org/officeDocument/2006/relationships/ctrlProp" Target="../ctrlProps/ctrlProp127.xml"/><Relationship Id="rId22" Type="http://schemas.openxmlformats.org/officeDocument/2006/relationships/ctrlProp" Target="../ctrlProps/ctrlProp135.xml"/><Relationship Id="rId27" Type="http://schemas.openxmlformats.org/officeDocument/2006/relationships/ctrlProp" Target="../ctrlProps/ctrlProp140.xml"/><Relationship Id="rId30" Type="http://schemas.openxmlformats.org/officeDocument/2006/relationships/ctrlProp" Target="../ctrlProps/ctrlProp143.xml"/><Relationship Id="rId35" Type="http://schemas.openxmlformats.org/officeDocument/2006/relationships/ctrlProp" Target="../ctrlProps/ctrlProp14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7.xml"/><Relationship Id="rId13" Type="http://schemas.openxmlformats.org/officeDocument/2006/relationships/ctrlProp" Target="../ctrlProps/ctrlProp162.xml"/><Relationship Id="rId18" Type="http://schemas.openxmlformats.org/officeDocument/2006/relationships/ctrlProp" Target="../ctrlProps/ctrlProp167.xml"/><Relationship Id="rId26" Type="http://schemas.openxmlformats.org/officeDocument/2006/relationships/ctrlProp" Target="../ctrlProps/ctrlProp175.xml"/><Relationship Id="rId3" Type="http://schemas.openxmlformats.org/officeDocument/2006/relationships/ctrlProp" Target="../ctrlProps/ctrlProp152.xml"/><Relationship Id="rId21" Type="http://schemas.openxmlformats.org/officeDocument/2006/relationships/ctrlProp" Target="../ctrlProps/ctrlProp170.xml"/><Relationship Id="rId34" Type="http://schemas.openxmlformats.org/officeDocument/2006/relationships/ctrlProp" Target="../ctrlProps/ctrlProp183.xml"/><Relationship Id="rId7" Type="http://schemas.openxmlformats.org/officeDocument/2006/relationships/ctrlProp" Target="../ctrlProps/ctrlProp156.xml"/><Relationship Id="rId12" Type="http://schemas.openxmlformats.org/officeDocument/2006/relationships/ctrlProp" Target="../ctrlProps/ctrlProp161.xml"/><Relationship Id="rId17" Type="http://schemas.openxmlformats.org/officeDocument/2006/relationships/ctrlProp" Target="../ctrlProps/ctrlProp166.xml"/><Relationship Id="rId25" Type="http://schemas.openxmlformats.org/officeDocument/2006/relationships/ctrlProp" Target="../ctrlProps/ctrlProp174.xml"/><Relationship Id="rId33" Type="http://schemas.openxmlformats.org/officeDocument/2006/relationships/ctrlProp" Target="../ctrlProps/ctrlProp182.xml"/><Relationship Id="rId38" Type="http://schemas.openxmlformats.org/officeDocument/2006/relationships/ctrlProp" Target="../ctrlProps/ctrlProp187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165.xml"/><Relationship Id="rId20" Type="http://schemas.openxmlformats.org/officeDocument/2006/relationships/ctrlProp" Target="../ctrlProps/ctrlProp169.xml"/><Relationship Id="rId29" Type="http://schemas.openxmlformats.org/officeDocument/2006/relationships/ctrlProp" Target="../ctrlProps/ctrlProp178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155.xml"/><Relationship Id="rId11" Type="http://schemas.openxmlformats.org/officeDocument/2006/relationships/ctrlProp" Target="../ctrlProps/ctrlProp160.xml"/><Relationship Id="rId24" Type="http://schemas.openxmlformats.org/officeDocument/2006/relationships/ctrlProp" Target="../ctrlProps/ctrlProp173.xml"/><Relationship Id="rId32" Type="http://schemas.openxmlformats.org/officeDocument/2006/relationships/ctrlProp" Target="../ctrlProps/ctrlProp181.xml"/><Relationship Id="rId37" Type="http://schemas.openxmlformats.org/officeDocument/2006/relationships/ctrlProp" Target="../ctrlProps/ctrlProp186.xml"/><Relationship Id="rId5" Type="http://schemas.openxmlformats.org/officeDocument/2006/relationships/ctrlProp" Target="../ctrlProps/ctrlProp154.xml"/><Relationship Id="rId15" Type="http://schemas.openxmlformats.org/officeDocument/2006/relationships/ctrlProp" Target="../ctrlProps/ctrlProp164.xml"/><Relationship Id="rId23" Type="http://schemas.openxmlformats.org/officeDocument/2006/relationships/ctrlProp" Target="../ctrlProps/ctrlProp172.xml"/><Relationship Id="rId28" Type="http://schemas.openxmlformats.org/officeDocument/2006/relationships/ctrlProp" Target="../ctrlProps/ctrlProp177.xml"/><Relationship Id="rId36" Type="http://schemas.openxmlformats.org/officeDocument/2006/relationships/ctrlProp" Target="../ctrlProps/ctrlProp185.xml"/><Relationship Id="rId10" Type="http://schemas.openxmlformats.org/officeDocument/2006/relationships/ctrlProp" Target="../ctrlProps/ctrlProp159.xml"/><Relationship Id="rId19" Type="http://schemas.openxmlformats.org/officeDocument/2006/relationships/ctrlProp" Target="../ctrlProps/ctrlProp168.xml"/><Relationship Id="rId31" Type="http://schemas.openxmlformats.org/officeDocument/2006/relationships/ctrlProp" Target="../ctrlProps/ctrlProp180.xml"/><Relationship Id="rId4" Type="http://schemas.openxmlformats.org/officeDocument/2006/relationships/ctrlProp" Target="../ctrlProps/ctrlProp153.xml"/><Relationship Id="rId9" Type="http://schemas.openxmlformats.org/officeDocument/2006/relationships/ctrlProp" Target="../ctrlProps/ctrlProp158.xml"/><Relationship Id="rId14" Type="http://schemas.openxmlformats.org/officeDocument/2006/relationships/ctrlProp" Target="../ctrlProps/ctrlProp163.xml"/><Relationship Id="rId22" Type="http://schemas.openxmlformats.org/officeDocument/2006/relationships/ctrlProp" Target="../ctrlProps/ctrlProp171.xml"/><Relationship Id="rId27" Type="http://schemas.openxmlformats.org/officeDocument/2006/relationships/ctrlProp" Target="../ctrlProps/ctrlProp176.xml"/><Relationship Id="rId30" Type="http://schemas.openxmlformats.org/officeDocument/2006/relationships/ctrlProp" Target="../ctrlProps/ctrlProp179.xml"/><Relationship Id="rId35" Type="http://schemas.openxmlformats.org/officeDocument/2006/relationships/ctrlProp" Target="../ctrlProps/ctrlProp18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92.xml"/><Relationship Id="rId13" Type="http://schemas.openxmlformats.org/officeDocument/2006/relationships/ctrlProp" Target="../ctrlProps/ctrlProp197.xml"/><Relationship Id="rId18" Type="http://schemas.openxmlformats.org/officeDocument/2006/relationships/ctrlProp" Target="../ctrlProps/ctrlProp202.xml"/><Relationship Id="rId26" Type="http://schemas.openxmlformats.org/officeDocument/2006/relationships/ctrlProp" Target="../ctrlProps/ctrlProp210.xml"/><Relationship Id="rId39" Type="http://schemas.openxmlformats.org/officeDocument/2006/relationships/ctrlProp" Target="../ctrlProps/ctrlProp223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205.xml"/><Relationship Id="rId34" Type="http://schemas.openxmlformats.org/officeDocument/2006/relationships/ctrlProp" Target="../ctrlProps/ctrlProp218.xml"/><Relationship Id="rId42" Type="http://schemas.openxmlformats.org/officeDocument/2006/relationships/ctrlProp" Target="../ctrlProps/ctrlProp226.xml"/><Relationship Id="rId7" Type="http://schemas.openxmlformats.org/officeDocument/2006/relationships/ctrlProp" Target="../ctrlProps/ctrlProp191.xml"/><Relationship Id="rId12" Type="http://schemas.openxmlformats.org/officeDocument/2006/relationships/ctrlProp" Target="../ctrlProps/ctrlProp196.xml"/><Relationship Id="rId17" Type="http://schemas.openxmlformats.org/officeDocument/2006/relationships/ctrlProp" Target="../ctrlProps/ctrlProp201.xml"/><Relationship Id="rId25" Type="http://schemas.openxmlformats.org/officeDocument/2006/relationships/ctrlProp" Target="../ctrlProps/ctrlProp209.xml"/><Relationship Id="rId33" Type="http://schemas.openxmlformats.org/officeDocument/2006/relationships/ctrlProp" Target="../ctrlProps/ctrlProp217.xml"/><Relationship Id="rId38" Type="http://schemas.openxmlformats.org/officeDocument/2006/relationships/ctrlProp" Target="../ctrlProps/ctrlProp222.xml"/><Relationship Id="rId46" Type="http://schemas.openxmlformats.org/officeDocument/2006/relationships/ctrlProp" Target="../ctrlProps/ctrlProp230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200.xml"/><Relationship Id="rId20" Type="http://schemas.openxmlformats.org/officeDocument/2006/relationships/ctrlProp" Target="../ctrlProps/ctrlProp204.xml"/><Relationship Id="rId29" Type="http://schemas.openxmlformats.org/officeDocument/2006/relationships/ctrlProp" Target="../ctrlProps/ctrlProp213.xml"/><Relationship Id="rId41" Type="http://schemas.openxmlformats.org/officeDocument/2006/relationships/ctrlProp" Target="../ctrlProps/ctrlProp22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90.xml"/><Relationship Id="rId11" Type="http://schemas.openxmlformats.org/officeDocument/2006/relationships/ctrlProp" Target="../ctrlProps/ctrlProp195.xml"/><Relationship Id="rId24" Type="http://schemas.openxmlformats.org/officeDocument/2006/relationships/ctrlProp" Target="../ctrlProps/ctrlProp208.xml"/><Relationship Id="rId32" Type="http://schemas.openxmlformats.org/officeDocument/2006/relationships/ctrlProp" Target="../ctrlProps/ctrlProp216.xml"/><Relationship Id="rId37" Type="http://schemas.openxmlformats.org/officeDocument/2006/relationships/ctrlProp" Target="../ctrlProps/ctrlProp221.xml"/><Relationship Id="rId40" Type="http://schemas.openxmlformats.org/officeDocument/2006/relationships/ctrlProp" Target="../ctrlProps/ctrlProp224.xml"/><Relationship Id="rId45" Type="http://schemas.openxmlformats.org/officeDocument/2006/relationships/ctrlProp" Target="../ctrlProps/ctrlProp229.xml"/><Relationship Id="rId5" Type="http://schemas.openxmlformats.org/officeDocument/2006/relationships/ctrlProp" Target="../ctrlProps/ctrlProp189.xml"/><Relationship Id="rId15" Type="http://schemas.openxmlformats.org/officeDocument/2006/relationships/ctrlProp" Target="../ctrlProps/ctrlProp199.xml"/><Relationship Id="rId23" Type="http://schemas.openxmlformats.org/officeDocument/2006/relationships/ctrlProp" Target="../ctrlProps/ctrlProp207.xml"/><Relationship Id="rId28" Type="http://schemas.openxmlformats.org/officeDocument/2006/relationships/ctrlProp" Target="../ctrlProps/ctrlProp212.xml"/><Relationship Id="rId36" Type="http://schemas.openxmlformats.org/officeDocument/2006/relationships/ctrlProp" Target="../ctrlProps/ctrlProp220.xml"/><Relationship Id="rId10" Type="http://schemas.openxmlformats.org/officeDocument/2006/relationships/ctrlProp" Target="../ctrlProps/ctrlProp194.xml"/><Relationship Id="rId19" Type="http://schemas.openxmlformats.org/officeDocument/2006/relationships/ctrlProp" Target="../ctrlProps/ctrlProp203.xml"/><Relationship Id="rId31" Type="http://schemas.openxmlformats.org/officeDocument/2006/relationships/ctrlProp" Target="../ctrlProps/ctrlProp215.xml"/><Relationship Id="rId44" Type="http://schemas.openxmlformats.org/officeDocument/2006/relationships/ctrlProp" Target="../ctrlProps/ctrlProp228.xml"/><Relationship Id="rId4" Type="http://schemas.openxmlformats.org/officeDocument/2006/relationships/ctrlProp" Target="../ctrlProps/ctrlProp188.xml"/><Relationship Id="rId9" Type="http://schemas.openxmlformats.org/officeDocument/2006/relationships/ctrlProp" Target="../ctrlProps/ctrlProp193.xml"/><Relationship Id="rId14" Type="http://schemas.openxmlformats.org/officeDocument/2006/relationships/ctrlProp" Target="../ctrlProps/ctrlProp198.xml"/><Relationship Id="rId22" Type="http://schemas.openxmlformats.org/officeDocument/2006/relationships/ctrlProp" Target="../ctrlProps/ctrlProp206.xml"/><Relationship Id="rId27" Type="http://schemas.openxmlformats.org/officeDocument/2006/relationships/ctrlProp" Target="../ctrlProps/ctrlProp211.xml"/><Relationship Id="rId30" Type="http://schemas.openxmlformats.org/officeDocument/2006/relationships/ctrlProp" Target="../ctrlProps/ctrlProp214.xml"/><Relationship Id="rId35" Type="http://schemas.openxmlformats.org/officeDocument/2006/relationships/ctrlProp" Target="../ctrlProps/ctrlProp219.xml"/><Relationship Id="rId43" Type="http://schemas.openxmlformats.org/officeDocument/2006/relationships/ctrlProp" Target="../ctrlProps/ctrlProp22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53.xml"/><Relationship Id="rId117" Type="http://schemas.openxmlformats.org/officeDocument/2006/relationships/ctrlProp" Target="../ctrlProps/ctrlProp344.xml"/><Relationship Id="rId21" Type="http://schemas.openxmlformats.org/officeDocument/2006/relationships/ctrlProp" Target="../ctrlProps/ctrlProp248.xml"/><Relationship Id="rId42" Type="http://schemas.openxmlformats.org/officeDocument/2006/relationships/ctrlProp" Target="../ctrlProps/ctrlProp269.xml"/><Relationship Id="rId47" Type="http://schemas.openxmlformats.org/officeDocument/2006/relationships/ctrlProp" Target="../ctrlProps/ctrlProp274.xml"/><Relationship Id="rId63" Type="http://schemas.openxmlformats.org/officeDocument/2006/relationships/ctrlProp" Target="../ctrlProps/ctrlProp290.xml"/><Relationship Id="rId68" Type="http://schemas.openxmlformats.org/officeDocument/2006/relationships/ctrlProp" Target="../ctrlProps/ctrlProp295.xml"/><Relationship Id="rId84" Type="http://schemas.openxmlformats.org/officeDocument/2006/relationships/ctrlProp" Target="../ctrlProps/ctrlProp311.xml"/><Relationship Id="rId89" Type="http://schemas.openxmlformats.org/officeDocument/2006/relationships/ctrlProp" Target="../ctrlProps/ctrlProp316.xml"/><Relationship Id="rId112" Type="http://schemas.openxmlformats.org/officeDocument/2006/relationships/ctrlProp" Target="../ctrlProps/ctrlProp339.xml"/><Relationship Id="rId16" Type="http://schemas.openxmlformats.org/officeDocument/2006/relationships/ctrlProp" Target="../ctrlProps/ctrlProp243.xml"/><Relationship Id="rId107" Type="http://schemas.openxmlformats.org/officeDocument/2006/relationships/ctrlProp" Target="../ctrlProps/ctrlProp334.xml"/><Relationship Id="rId11" Type="http://schemas.openxmlformats.org/officeDocument/2006/relationships/ctrlProp" Target="../ctrlProps/ctrlProp238.xml"/><Relationship Id="rId32" Type="http://schemas.openxmlformats.org/officeDocument/2006/relationships/ctrlProp" Target="../ctrlProps/ctrlProp259.xml"/><Relationship Id="rId37" Type="http://schemas.openxmlformats.org/officeDocument/2006/relationships/ctrlProp" Target="../ctrlProps/ctrlProp264.xml"/><Relationship Id="rId53" Type="http://schemas.openxmlformats.org/officeDocument/2006/relationships/ctrlProp" Target="../ctrlProps/ctrlProp280.xml"/><Relationship Id="rId58" Type="http://schemas.openxmlformats.org/officeDocument/2006/relationships/ctrlProp" Target="../ctrlProps/ctrlProp285.xml"/><Relationship Id="rId74" Type="http://schemas.openxmlformats.org/officeDocument/2006/relationships/ctrlProp" Target="../ctrlProps/ctrlProp301.xml"/><Relationship Id="rId79" Type="http://schemas.openxmlformats.org/officeDocument/2006/relationships/ctrlProp" Target="../ctrlProps/ctrlProp306.xml"/><Relationship Id="rId102" Type="http://schemas.openxmlformats.org/officeDocument/2006/relationships/ctrlProp" Target="../ctrlProps/ctrlProp329.xml"/><Relationship Id="rId123" Type="http://schemas.openxmlformats.org/officeDocument/2006/relationships/ctrlProp" Target="../ctrlProps/ctrlProp350.xml"/><Relationship Id="rId128" Type="http://schemas.openxmlformats.org/officeDocument/2006/relationships/ctrlProp" Target="../ctrlProps/ctrlProp355.xml"/><Relationship Id="rId5" Type="http://schemas.openxmlformats.org/officeDocument/2006/relationships/ctrlProp" Target="../ctrlProps/ctrlProp232.xml"/><Relationship Id="rId90" Type="http://schemas.openxmlformats.org/officeDocument/2006/relationships/ctrlProp" Target="../ctrlProps/ctrlProp317.xml"/><Relationship Id="rId95" Type="http://schemas.openxmlformats.org/officeDocument/2006/relationships/ctrlProp" Target="../ctrlProps/ctrlProp322.xml"/><Relationship Id="rId19" Type="http://schemas.openxmlformats.org/officeDocument/2006/relationships/ctrlProp" Target="../ctrlProps/ctrlProp246.xml"/><Relationship Id="rId14" Type="http://schemas.openxmlformats.org/officeDocument/2006/relationships/ctrlProp" Target="../ctrlProps/ctrlProp241.xml"/><Relationship Id="rId22" Type="http://schemas.openxmlformats.org/officeDocument/2006/relationships/ctrlProp" Target="../ctrlProps/ctrlProp249.xml"/><Relationship Id="rId27" Type="http://schemas.openxmlformats.org/officeDocument/2006/relationships/ctrlProp" Target="../ctrlProps/ctrlProp254.xml"/><Relationship Id="rId30" Type="http://schemas.openxmlformats.org/officeDocument/2006/relationships/ctrlProp" Target="../ctrlProps/ctrlProp257.xml"/><Relationship Id="rId35" Type="http://schemas.openxmlformats.org/officeDocument/2006/relationships/ctrlProp" Target="../ctrlProps/ctrlProp262.xml"/><Relationship Id="rId43" Type="http://schemas.openxmlformats.org/officeDocument/2006/relationships/ctrlProp" Target="../ctrlProps/ctrlProp270.xml"/><Relationship Id="rId48" Type="http://schemas.openxmlformats.org/officeDocument/2006/relationships/ctrlProp" Target="../ctrlProps/ctrlProp275.xml"/><Relationship Id="rId56" Type="http://schemas.openxmlformats.org/officeDocument/2006/relationships/ctrlProp" Target="../ctrlProps/ctrlProp283.xml"/><Relationship Id="rId64" Type="http://schemas.openxmlformats.org/officeDocument/2006/relationships/ctrlProp" Target="../ctrlProps/ctrlProp291.xml"/><Relationship Id="rId69" Type="http://schemas.openxmlformats.org/officeDocument/2006/relationships/ctrlProp" Target="../ctrlProps/ctrlProp296.xml"/><Relationship Id="rId77" Type="http://schemas.openxmlformats.org/officeDocument/2006/relationships/ctrlProp" Target="../ctrlProps/ctrlProp304.xml"/><Relationship Id="rId100" Type="http://schemas.openxmlformats.org/officeDocument/2006/relationships/ctrlProp" Target="../ctrlProps/ctrlProp327.xml"/><Relationship Id="rId105" Type="http://schemas.openxmlformats.org/officeDocument/2006/relationships/ctrlProp" Target="../ctrlProps/ctrlProp332.xml"/><Relationship Id="rId113" Type="http://schemas.openxmlformats.org/officeDocument/2006/relationships/ctrlProp" Target="../ctrlProps/ctrlProp340.xml"/><Relationship Id="rId118" Type="http://schemas.openxmlformats.org/officeDocument/2006/relationships/ctrlProp" Target="../ctrlProps/ctrlProp345.xml"/><Relationship Id="rId126" Type="http://schemas.openxmlformats.org/officeDocument/2006/relationships/ctrlProp" Target="../ctrlProps/ctrlProp353.xml"/><Relationship Id="rId8" Type="http://schemas.openxmlformats.org/officeDocument/2006/relationships/ctrlProp" Target="../ctrlProps/ctrlProp235.xml"/><Relationship Id="rId51" Type="http://schemas.openxmlformats.org/officeDocument/2006/relationships/ctrlProp" Target="../ctrlProps/ctrlProp278.xml"/><Relationship Id="rId72" Type="http://schemas.openxmlformats.org/officeDocument/2006/relationships/ctrlProp" Target="../ctrlProps/ctrlProp299.xml"/><Relationship Id="rId80" Type="http://schemas.openxmlformats.org/officeDocument/2006/relationships/ctrlProp" Target="../ctrlProps/ctrlProp307.xml"/><Relationship Id="rId85" Type="http://schemas.openxmlformats.org/officeDocument/2006/relationships/ctrlProp" Target="../ctrlProps/ctrlProp312.xml"/><Relationship Id="rId93" Type="http://schemas.openxmlformats.org/officeDocument/2006/relationships/ctrlProp" Target="../ctrlProps/ctrlProp320.xml"/><Relationship Id="rId98" Type="http://schemas.openxmlformats.org/officeDocument/2006/relationships/ctrlProp" Target="../ctrlProps/ctrlProp325.xml"/><Relationship Id="rId121" Type="http://schemas.openxmlformats.org/officeDocument/2006/relationships/ctrlProp" Target="../ctrlProps/ctrlProp348.xml"/><Relationship Id="rId3" Type="http://schemas.openxmlformats.org/officeDocument/2006/relationships/vmlDrawing" Target="../drawings/vmlDrawing7.vml"/><Relationship Id="rId12" Type="http://schemas.openxmlformats.org/officeDocument/2006/relationships/ctrlProp" Target="../ctrlProps/ctrlProp239.xml"/><Relationship Id="rId17" Type="http://schemas.openxmlformats.org/officeDocument/2006/relationships/ctrlProp" Target="../ctrlProps/ctrlProp244.xml"/><Relationship Id="rId25" Type="http://schemas.openxmlformats.org/officeDocument/2006/relationships/ctrlProp" Target="../ctrlProps/ctrlProp252.xml"/><Relationship Id="rId33" Type="http://schemas.openxmlformats.org/officeDocument/2006/relationships/ctrlProp" Target="../ctrlProps/ctrlProp260.xml"/><Relationship Id="rId38" Type="http://schemas.openxmlformats.org/officeDocument/2006/relationships/ctrlProp" Target="../ctrlProps/ctrlProp265.xml"/><Relationship Id="rId46" Type="http://schemas.openxmlformats.org/officeDocument/2006/relationships/ctrlProp" Target="../ctrlProps/ctrlProp273.xml"/><Relationship Id="rId59" Type="http://schemas.openxmlformats.org/officeDocument/2006/relationships/ctrlProp" Target="../ctrlProps/ctrlProp286.xml"/><Relationship Id="rId67" Type="http://schemas.openxmlformats.org/officeDocument/2006/relationships/ctrlProp" Target="../ctrlProps/ctrlProp294.xml"/><Relationship Id="rId103" Type="http://schemas.openxmlformats.org/officeDocument/2006/relationships/ctrlProp" Target="../ctrlProps/ctrlProp330.xml"/><Relationship Id="rId108" Type="http://schemas.openxmlformats.org/officeDocument/2006/relationships/ctrlProp" Target="../ctrlProps/ctrlProp335.xml"/><Relationship Id="rId116" Type="http://schemas.openxmlformats.org/officeDocument/2006/relationships/ctrlProp" Target="../ctrlProps/ctrlProp343.xml"/><Relationship Id="rId124" Type="http://schemas.openxmlformats.org/officeDocument/2006/relationships/ctrlProp" Target="../ctrlProps/ctrlProp351.xml"/><Relationship Id="rId129" Type="http://schemas.openxmlformats.org/officeDocument/2006/relationships/ctrlProp" Target="../ctrlProps/ctrlProp356.xml"/><Relationship Id="rId20" Type="http://schemas.openxmlformats.org/officeDocument/2006/relationships/ctrlProp" Target="../ctrlProps/ctrlProp247.xml"/><Relationship Id="rId41" Type="http://schemas.openxmlformats.org/officeDocument/2006/relationships/ctrlProp" Target="../ctrlProps/ctrlProp268.xml"/><Relationship Id="rId54" Type="http://schemas.openxmlformats.org/officeDocument/2006/relationships/ctrlProp" Target="../ctrlProps/ctrlProp281.xml"/><Relationship Id="rId62" Type="http://schemas.openxmlformats.org/officeDocument/2006/relationships/ctrlProp" Target="../ctrlProps/ctrlProp289.xml"/><Relationship Id="rId70" Type="http://schemas.openxmlformats.org/officeDocument/2006/relationships/ctrlProp" Target="../ctrlProps/ctrlProp297.xml"/><Relationship Id="rId75" Type="http://schemas.openxmlformats.org/officeDocument/2006/relationships/ctrlProp" Target="../ctrlProps/ctrlProp302.xml"/><Relationship Id="rId83" Type="http://schemas.openxmlformats.org/officeDocument/2006/relationships/ctrlProp" Target="../ctrlProps/ctrlProp310.xml"/><Relationship Id="rId88" Type="http://schemas.openxmlformats.org/officeDocument/2006/relationships/ctrlProp" Target="../ctrlProps/ctrlProp315.xml"/><Relationship Id="rId91" Type="http://schemas.openxmlformats.org/officeDocument/2006/relationships/ctrlProp" Target="../ctrlProps/ctrlProp318.xml"/><Relationship Id="rId96" Type="http://schemas.openxmlformats.org/officeDocument/2006/relationships/ctrlProp" Target="../ctrlProps/ctrlProp323.xml"/><Relationship Id="rId111" Type="http://schemas.openxmlformats.org/officeDocument/2006/relationships/ctrlProp" Target="../ctrlProps/ctrlProp338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33.xml"/><Relationship Id="rId15" Type="http://schemas.openxmlformats.org/officeDocument/2006/relationships/ctrlProp" Target="../ctrlProps/ctrlProp242.xml"/><Relationship Id="rId23" Type="http://schemas.openxmlformats.org/officeDocument/2006/relationships/ctrlProp" Target="../ctrlProps/ctrlProp250.xml"/><Relationship Id="rId28" Type="http://schemas.openxmlformats.org/officeDocument/2006/relationships/ctrlProp" Target="../ctrlProps/ctrlProp255.xml"/><Relationship Id="rId36" Type="http://schemas.openxmlformats.org/officeDocument/2006/relationships/ctrlProp" Target="../ctrlProps/ctrlProp263.xml"/><Relationship Id="rId49" Type="http://schemas.openxmlformats.org/officeDocument/2006/relationships/ctrlProp" Target="../ctrlProps/ctrlProp276.xml"/><Relationship Id="rId57" Type="http://schemas.openxmlformats.org/officeDocument/2006/relationships/ctrlProp" Target="../ctrlProps/ctrlProp284.xml"/><Relationship Id="rId106" Type="http://schemas.openxmlformats.org/officeDocument/2006/relationships/ctrlProp" Target="../ctrlProps/ctrlProp333.xml"/><Relationship Id="rId114" Type="http://schemas.openxmlformats.org/officeDocument/2006/relationships/ctrlProp" Target="../ctrlProps/ctrlProp341.xml"/><Relationship Id="rId119" Type="http://schemas.openxmlformats.org/officeDocument/2006/relationships/ctrlProp" Target="../ctrlProps/ctrlProp346.xml"/><Relationship Id="rId127" Type="http://schemas.openxmlformats.org/officeDocument/2006/relationships/ctrlProp" Target="../ctrlProps/ctrlProp354.xml"/><Relationship Id="rId10" Type="http://schemas.openxmlformats.org/officeDocument/2006/relationships/ctrlProp" Target="../ctrlProps/ctrlProp237.xml"/><Relationship Id="rId31" Type="http://schemas.openxmlformats.org/officeDocument/2006/relationships/ctrlProp" Target="../ctrlProps/ctrlProp258.xml"/><Relationship Id="rId44" Type="http://schemas.openxmlformats.org/officeDocument/2006/relationships/ctrlProp" Target="../ctrlProps/ctrlProp271.xml"/><Relationship Id="rId52" Type="http://schemas.openxmlformats.org/officeDocument/2006/relationships/ctrlProp" Target="../ctrlProps/ctrlProp279.xml"/><Relationship Id="rId60" Type="http://schemas.openxmlformats.org/officeDocument/2006/relationships/ctrlProp" Target="../ctrlProps/ctrlProp287.xml"/><Relationship Id="rId65" Type="http://schemas.openxmlformats.org/officeDocument/2006/relationships/ctrlProp" Target="../ctrlProps/ctrlProp292.xml"/><Relationship Id="rId73" Type="http://schemas.openxmlformats.org/officeDocument/2006/relationships/ctrlProp" Target="../ctrlProps/ctrlProp300.xml"/><Relationship Id="rId78" Type="http://schemas.openxmlformats.org/officeDocument/2006/relationships/ctrlProp" Target="../ctrlProps/ctrlProp305.xml"/><Relationship Id="rId81" Type="http://schemas.openxmlformats.org/officeDocument/2006/relationships/ctrlProp" Target="../ctrlProps/ctrlProp308.xml"/><Relationship Id="rId86" Type="http://schemas.openxmlformats.org/officeDocument/2006/relationships/ctrlProp" Target="../ctrlProps/ctrlProp313.xml"/><Relationship Id="rId94" Type="http://schemas.openxmlformats.org/officeDocument/2006/relationships/ctrlProp" Target="../ctrlProps/ctrlProp321.xml"/><Relationship Id="rId99" Type="http://schemas.openxmlformats.org/officeDocument/2006/relationships/ctrlProp" Target="../ctrlProps/ctrlProp326.xml"/><Relationship Id="rId101" Type="http://schemas.openxmlformats.org/officeDocument/2006/relationships/ctrlProp" Target="../ctrlProps/ctrlProp328.xml"/><Relationship Id="rId122" Type="http://schemas.openxmlformats.org/officeDocument/2006/relationships/ctrlProp" Target="../ctrlProps/ctrlProp349.xml"/><Relationship Id="rId130" Type="http://schemas.openxmlformats.org/officeDocument/2006/relationships/ctrlProp" Target="../ctrlProps/ctrlProp357.xml"/><Relationship Id="rId4" Type="http://schemas.openxmlformats.org/officeDocument/2006/relationships/ctrlProp" Target="../ctrlProps/ctrlProp231.xml"/><Relationship Id="rId9" Type="http://schemas.openxmlformats.org/officeDocument/2006/relationships/ctrlProp" Target="../ctrlProps/ctrlProp236.xml"/><Relationship Id="rId13" Type="http://schemas.openxmlformats.org/officeDocument/2006/relationships/ctrlProp" Target="../ctrlProps/ctrlProp240.xml"/><Relationship Id="rId18" Type="http://schemas.openxmlformats.org/officeDocument/2006/relationships/ctrlProp" Target="../ctrlProps/ctrlProp245.xml"/><Relationship Id="rId39" Type="http://schemas.openxmlformats.org/officeDocument/2006/relationships/ctrlProp" Target="../ctrlProps/ctrlProp266.xml"/><Relationship Id="rId109" Type="http://schemas.openxmlformats.org/officeDocument/2006/relationships/ctrlProp" Target="../ctrlProps/ctrlProp336.xml"/><Relationship Id="rId34" Type="http://schemas.openxmlformats.org/officeDocument/2006/relationships/ctrlProp" Target="../ctrlProps/ctrlProp261.xml"/><Relationship Id="rId50" Type="http://schemas.openxmlformats.org/officeDocument/2006/relationships/ctrlProp" Target="../ctrlProps/ctrlProp277.xml"/><Relationship Id="rId55" Type="http://schemas.openxmlformats.org/officeDocument/2006/relationships/ctrlProp" Target="../ctrlProps/ctrlProp282.xml"/><Relationship Id="rId76" Type="http://schemas.openxmlformats.org/officeDocument/2006/relationships/ctrlProp" Target="../ctrlProps/ctrlProp303.xml"/><Relationship Id="rId97" Type="http://schemas.openxmlformats.org/officeDocument/2006/relationships/ctrlProp" Target="../ctrlProps/ctrlProp324.xml"/><Relationship Id="rId104" Type="http://schemas.openxmlformats.org/officeDocument/2006/relationships/ctrlProp" Target="../ctrlProps/ctrlProp331.xml"/><Relationship Id="rId120" Type="http://schemas.openxmlformats.org/officeDocument/2006/relationships/ctrlProp" Target="../ctrlProps/ctrlProp347.xml"/><Relationship Id="rId125" Type="http://schemas.openxmlformats.org/officeDocument/2006/relationships/ctrlProp" Target="../ctrlProps/ctrlProp352.xml"/><Relationship Id="rId7" Type="http://schemas.openxmlformats.org/officeDocument/2006/relationships/ctrlProp" Target="../ctrlProps/ctrlProp234.xml"/><Relationship Id="rId71" Type="http://schemas.openxmlformats.org/officeDocument/2006/relationships/ctrlProp" Target="../ctrlProps/ctrlProp298.xml"/><Relationship Id="rId92" Type="http://schemas.openxmlformats.org/officeDocument/2006/relationships/ctrlProp" Target="../ctrlProps/ctrlProp319.xml"/><Relationship Id="rId2" Type="http://schemas.openxmlformats.org/officeDocument/2006/relationships/drawing" Target="../drawings/drawing7.xml"/><Relationship Id="rId29" Type="http://schemas.openxmlformats.org/officeDocument/2006/relationships/ctrlProp" Target="../ctrlProps/ctrlProp256.xml"/><Relationship Id="rId24" Type="http://schemas.openxmlformats.org/officeDocument/2006/relationships/ctrlProp" Target="../ctrlProps/ctrlProp251.xml"/><Relationship Id="rId40" Type="http://schemas.openxmlformats.org/officeDocument/2006/relationships/ctrlProp" Target="../ctrlProps/ctrlProp267.xml"/><Relationship Id="rId45" Type="http://schemas.openxmlformats.org/officeDocument/2006/relationships/ctrlProp" Target="../ctrlProps/ctrlProp272.xml"/><Relationship Id="rId66" Type="http://schemas.openxmlformats.org/officeDocument/2006/relationships/ctrlProp" Target="../ctrlProps/ctrlProp293.xml"/><Relationship Id="rId87" Type="http://schemas.openxmlformats.org/officeDocument/2006/relationships/ctrlProp" Target="../ctrlProps/ctrlProp314.xml"/><Relationship Id="rId110" Type="http://schemas.openxmlformats.org/officeDocument/2006/relationships/ctrlProp" Target="../ctrlProps/ctrlProp337.xml"/><Relationship Id="rId115" Type="http://schemas.openxmlformats.org/officeDocument/2006/relationships/ctrlProp" Target="../ctrlProps/ctrlProp342.xml"/><Relationship Id="rId61" Type="http://schemas.openxmlformats.org/officeDocument/2006/relationships/ctrlProp" Target="../ctrlProps/ctrlProp288.xml"/><Relationship Id="rId82" Type="http://schemas.openxmlformats.org/officeDocument/2006/relationships/ctrlProp" Target="../ctrlProps/ctrlProp30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8"/>
  <sheetViews>
    <sheetView zoomScale="190" zoomScaleNormal="190" workbookViewId="0">
      <selection activeCell="G14" sqref="G14"/>
    </sheetView>
  </sheetViews>
  <sheetFormatPr baseColWidth="10" defaultRowHeight="12.75" x14ac:dyDescent="0.2"/>
  <sheetData>
    <row r="1" spans="1:7" ht="23.25" x14ac:dyDescent="0.35">
      <c r="A1" s="156" t="s">
        <v>81</v>
      </c>
      <c r="B1" s="156"/>
      <c r="C1" s="156"/>
      <c r="D1" s="156"/>
      <c r="E1" s="156"/>
      <c r="F1" s="156"/>
      <c r="G1" s="156"/>
    </row>
    <row r="2" spans="1:7" x14ac:dyDescent="0.2">
      <c r="A2" s="158">
        <v>43087</v>
      </c>
      <c r="B2" s="158"/>
      <c r="C2" s="158"/>
      <c r="D2" s="158"/>
      <c r="E2" s="158"/>
      <c r="F2" s="158"/>
      <c r="G2" s="158"/>
    </row>
    <row r="3" spans="1:7" x14ac:dyDescent="0.2">
      <c r="A3" s="158"/>
      <c r="B3" s="158"/>
      <c r="C3" s="158"/>
      <c r="D3" s="158"/>
      <c r="E3" s="158"/>
      <c r="F3" s="158"/>
      <c r="G3" s="158"/>
    </row>
    <row r="4" spans="1:7" x14ac:dyDescent="0.2">
      <c r="A4" s="158"/>
      <c r="B4" s="158"/>
      <c r="C4" s="158"/>
      <c r="D4" s="158"/>
      <c r="E4" s="158"/>
      <c r="F4" s="158"/>
      <c r="G4" s="158"/>
    </row>
    <row r="5" spans="1:7" ht="23.25" x14ac:dyDescent="0.35">
      <c r="A5" s="156" t="s">
        <v>82</v>
      </c>
      <c r="B5" s="156"/>
      <c r="C5" s="156"/>
      <c r="D5" s="156"/>
      <c r="E5" s="156"/>
      <c r="F5" s="156"/>
      <c r="G5" s="156"/>
    </row>
    <row r="6" spans="1:7" x14ac:dyDescent="0.2">
      <c r="A6" s="157" t="s">
        <v>73</v>
      </c>
      <c r="B6" s="157"/>
      <c r="C6" s="157"/>
      <c r="D6" s="157"/>
      <c r="E6" s="157"/>
      <c r="F6" s="157"/>
      <c r="G6" s="157"/>
    </row>
    <row r="7" spans="1:7" x14ac:dyDescent="0.2">
      <c r="A7" s="157"/>
      <c r="B7" s="157"/>
      <c r="C7" s="157"/>
      <c r="D7" s="157"/>
      <c r="E7" s="157"/>
      <c r="F7" s="157"/>
      <c r="G7" s="157"/>
    </row>
    <row r="8" spans="1:7" x14ac:dyDescent="0.2">
      <c r="A8" s="157"/>
      <c r="B8" s="157"/>
      <c r="C8" s="157"/>
      <c r="D8" s="157"/>
      <c r="E8" s="157"/>
      <c r="F8" s="157"/>
      <c r="G8" s="157"/>
    </row>
  </sheetData>
  <mergeCells count="4">
    <mergeCell ref="A1:G1"/>
    <mergeCell ref="A5:G5"/>
    <mergeCell ref="A6:G8"/>
    <mergeCell ref="A2:G4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C849"/>
  <sheetViews>
    <sheetView zoomScale="60" zoomScaleNormal="60" workbookViewId="0">
      <selection activeCell="G19" sqref="G19"/>
    </sheetView>
  </sheetViews>
  <sheetFormatPr baseColWidth="10" defaultColWidth="11.5703125" defaultRowHeight="15" x14ac:dyDescent="0.2"/>
  <cols>
    <col min="1" max="1" width="24.7109375" style="52" bestFit="1" customWidth="1"/>
    <col min="2" max="2" width="29.7109375" style="114" customWidth="1"/>
    <col min="3" max="3" width="11.5703125" style="48" customWidth="1"/>
    <col min="4" max="4" width="11.5703125" style="48"/>
    <col min="5" max="5" width="34.28515625" style="109" customWidth="1"/>
    <col min="6" max="6" width="16.42578125" style="47" bestFit="1" customWidth="1"/>
    <col min="7" max="7" width="11.85546875" style="84" bestFit="1" customWidth="1"/>
    <col min="8" max="8" width="14.42578125" style="84" bestFit="1" customWidth="1"/>
    <col min="9" max="17" width="11.5703125" style="84"/>
    <col min="18" max="21" width="11.5703125" style="85"/>
    <col min="22" max="26" width="11.5703125" style="48"/>
    <col min="27" max="27" width="11.5703125" style="130" customWidth="1"/>
    <col min="28" max="16384" width="11.5703125" style="48"/>
  </cols>
  <sheetData>
    <row r="1" spans="1:29" s="117" customFormat="1" ht="27" thickBot="1" x14ac:dyDescent="0.45">
      <c r="A1" s="116" t="s">
        <v>20</v>
      </c>
      <c r="B1" s="115" t="s">
        <v>69</v>
      </c>
      <c r="D1" s="117" t="s">
        <v>28</v>
      </c>
      <c r="E1" s="125">
        <f>$X$16</f>
        <v>43087</v>
      </c>
      <c r="F1" s="119"/>
      <c r="G1" s="120"/>
      <c r="H1" s="121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3"/>
      <c r="U1" s="117">
        <v>1</v>
      </c>
      <c r="AA1" s="126"/>
    </row>
    <row r="2" spans="1:29" s="52" customFormat="1" ht="16.5" thickBot="1" x14ac:dyDescent="0.3">
      <c r="A2" s="45"/>
      <c r="B2" s="110"/>
      <c r="C2" s="51"/>
      <c r="D2" s="51"/>
      <c r="E2" s="104"/>
      <c r="F2" s="79" t="s">
        <v>70</v>
      </c>
      <c r="H2" s="103"/>
      <c r="I2" s="91">
        <v>100</v>
      </c>
      <c r="J2" s="92">
        <v>50</v>
      </c>
      <c r="K2" s="92">
        <v>20</v>
      </c>
      <c r="L2" s="92">
        <v>10</v>
      </c>
      <c r="M2" s="92">
        <v>5</v>
      </c>
      <c r="N2" s="92">
        <v>2</v>
      </c>
      <c r="O2" s="92">
        <v>1</v>
      </c>
      <c r="P2" s="92">
        <v>0.25</v>
      </c>
      <c r="Q2" s="92">
        <v>0.1</v>
      </c>
      <c r="R2" s="93">
        <v>0.05</v>
      </c>
      <c r="S2" s="86"/>
      <c r="T2" s="51"/>
      <c r="U2" s="51"/>
      <c r="AA2" s="127">
        <f>B3+B4+B5</f>
        <v>4</v>
      </c>
    </row>
    <row r="3" spans="1:29" s="52" customFormat="1" ht="15.75" x14ac:dyDescent="0.25">
      <c r="A3" s="45" t="s">
        <v>17</v>
      </c>
      <c r="B3" s="111">
        <v>4</v>
      </c>
      <c r="C3" s="51"/>
      <c r="D3" s="60" t="s">
        <v>21</v>
      </c>
      <c r="E3" s="105"/>
      <c r="F3" s="51"/>
      <c r="G3" s="62"/>
      <c r="H3" s="133" t="s">
        <v>71</v>
      </c>
      <c r="I3" s="135"/>
      <c r="J3" s="136"/>
      <c r="K3" s="136"/>
      <c r="L3" s="136"/>
      <c r="M3" s="136"/>
      <c r="N3" s="136"/>
      <c r="O3" s="136"/>
      <c r="P3" s="136"/>
      <c r="Q3" s="136"/>
      <c r="R3" s="137"/>
      <c r="S3" s="88"/>
      <c r="T3" s="87">
        <f>SUM(J3:S3)</f>
        <v>0</v>
      </c>
      <c r="U3" s="51"/>
      <c r="AA3" s="128"/>
      <c r="AC3" s="52">
        <f ca="1">WEEKDAY(TODAY())</f>
        <v>4</v>
      </c>
    </row>
    <row r="4" spans="1:29" s="52" customFormat="1" ht="15.75" thickBot="1" x14ac:dyDescent="0.25">
      <c r="A4" s="45" t="s">
        <v>18</v>
      </c>
      <c r="B4" s="111"/>
      <c r="C4" s="51"/>
      <c r="E4" s="104"/>
      <c r="F4" s="51"/>
      <c r="G4" s="62"/>
      <c r="H4" s="89" t="s">
        <v>5</v>
      </c>
      <c r="I4" s="90">
        <f t="shared" ref="I4:R4" si="0">I2*I3</f>
        <v>0</v>
      </c>
      <c r="J4" s="80">
        <f t="shared" si="0"/>
        <v>0</v>
      </c>
      <c r="K4" s="80">
        <f t="shared" si="0"/>
        <v>0</v>
      </c>
      <c r="L4" s="80">
        <f t="shared" si="0"/>
        <v>0</v>
      </c>
      <c r="M4" s="80">
        <f t="shared" si="0"/>
        <v>0</v>
      </c>
      <c r="N4" s="80">
        <f t="shared" si="0"/>
        <v>0</v>
      </c>
      <c r="O4" s="80">
        <f t="shared" si="0"/>
        <v>0</v>
      </c>
      <c r="P4" s="80">
        <f t="shared" si="0"/>
        <v>0</v>
      </c>
      <c r="Q4" s="80">
        <f t="shared" si="0"/>
        <v>0</v>
      </c>
      <c r="R4" s="81">
        <f t="shared" si="0"/>
        <v>0</v>
      </c>
      <c r="S4" s="87">
        <f>SUM(I4:R4)</f>
        <v>0</v>
      </c>
      <c r="T4" s="51"/>
      <c r="U4" s="51"/>
      <c r="AA4" s="128"/>
    </row>
    <row r="5" spans="1:29" s="52" customFormat="1" ht="15.75" x14ac:dyDescent="0.25">
      <c r="A5" s="45" t="s">
        <v>19</v>
      </c>
      <c r="B5" s="111"/>
      <c r="C5" s="51"/>
      <c r="D5" s="60" t="s">
        <v>0</v>
      </c>
      <c r="E5" s="104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>
        <f>SUM(I4:R4)</f>
        <v>0</v>
      </c>
      <c r="S5" s="51"/>
      <c r="T5" s="51"/>
      <c r="U5" s="51"/>
      <c r="AA5" s="128"/>
    </row>
    <row r="6" spans="1:29" s="52" customFormat="1" ht="15.75" x14ac:dyDescent="0.25">
      <c r="A6" s="45" t="s">
        <v>75</v>
      </c>
      <c r="B6" s="111">
        <v>2</v>
      </c>
      <c r="C6" s="51"/>
      <c r="D6" s="51"/>
      <c r="E6" s="105" t="s">
        <v>22</v>
      </c>
      <c r="F6" s="56" t="s">
        <v>5</v>
      </c>
      <c r="G6" s="56" t="s">
        <v>23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51"/>
      <c r="S6" s="51"/>
      <c r="T6" s="51"/>
      <c r="U6" s="51"/>
      <c r="AA6" s="128"/>
    </row>
    <row r="7" spans="1:29" s="52" customFormat="1" x14ac:dyDescent="0.2">
      <c r="A7" s="45" t="s">
        <v>29</v>
      </c>
      <c r="B7" s="111"/>
      <c r="C7" s="51"/>
      <c r="D7" s="51"/>
      <c r="E7" s="106"/>
      <c r="F7" s="49">
        <f t="shared" ref="F7:F12" si="1">SUM(G7:U7)</f>
        <v>0</v>
      </c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3"/>
      <c r="S7" s="53"/>
      <c r="T7" s="53"/>
      <c r="U7" s="53"/>
      <c r="AA7" s="128"/>
    </row>
    <row r="8" spans="1:29" s="52" customFormat="1" x14ac:dyDescent="0.2">
      <c r="A8" s="45"/>
      <c r="B8" s="132"/>
      <c r="C8" s="51"/>
      <c r="D8" s="51"/>
      <c r="E8" s="106"/>
      <c r="F8" s="49">
        <f t="shared" si="1"/>
        <v>0</v>
      </c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AA8" s="128"/>
    </row>
    <row r="9" spans="1:29" s="52" customFormat="1" x14ac:dyDescent="0.2">
      <c r="A9" s="45" t="s">
        <v>30</v>
      </c>
      <c r="B9" s="111"/>
      <c r="C9" s="51"/>
      <c r="D9" s="51"/>
      <c r="E9" s="106"/>
      <c r="F9" s="49">
        <f t="shared" si="1"/>
        <v>0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53"/>
      <c r="U9" s="53"/>
      <c r="AA9" s="128"/>
    </row>
    <row r="10" spans="1:29" s="52" customFormat="1" x14ac:dyDescent="0.2">
      <c r="A10" s="45" t="s">
        <v>31</v>
      </c>
      <c r="B10" s="111"/>
      <c r="C10" s="51"/>
      <c r="D10" s="51"/>
      <c r="E10" s="106"/>
      <c r="F10" s="49">
        <f t="shared" si="1"/>
        <v>0</v>
      </c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3"/>
      <c r="S10" s="53"/>
      <c r="T10" s="53"/>
      <c r="U10" s="53"/>
      <c r="AA10" s="128"/>
    </row>
    <row r="11" spans="1:29" s="52" customFormat="1" x14ac:dyDescent="0.2">
      <c r="A11" s="45" t="s">
        <v>32</v>
      </c>
      <c r="B11" s="111"/>
      <c r="C11" s="51"/>
      <c r="D11" s="51"/>
      <c r="E11" s="106"/>
      <c r="F11" s="49">
        <f t="shared" si="1"/>
        <v>0</v>
      </c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3"/>
      <c r="S11" s="53"/>
      <c r="T11" s="53"/>
      <c r="U11" s="53"/>
      <c r="AA11" s="128"/>
    </row>
    <row r="12" spans="1:29" s="52" customFormat="1" x14ac:dyDescent="0.2">
      <c r="A12" s="45" t="s">
        <v>33</v>
      </c>
      <c r="B12" s="111"/>
      <c r="C12" s="51"/>
      <c r="D12" s="51"/>
      <c r="E12" s="106"/>
      <c r="F12" s="49">
        <f t="shared" si="1"/>
        <v>0</v>
      </c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3"/>
      <c r="S12" s="53"/>
      <c r="T12" s="53"/>
      <c r="U12" s="53"/>
      <c r="AA12" s="128"/>
    </row>
    <row r="13" spans="1:29" s="52" customFormat="1" x14ac:dyDescent="0.2">
      <c r="A13" s="45" t="s">
        <v>34</v>
      </c>
      <c r="B13" s="111"/>
      <c r="C13" s="51"/>
      <c r="D13" s="51"/>
      <c r="E13" s="104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51"/>
      <c r="S13" s="51"/>
      <c r="T13" s="51"/>
      <c r="U13" s="51"/>
      <c r="AA13" s="128"/>
    </row>
    <row r="14" spans="1:29" s="52" customFormat="1" ht="15.75" x14ac:dyDescent="0.25">
      <c r="A14" s="45" t="s">
        <v>35</v>
      </c>
      <c r="B14" s="111"/>
      <c r="C14" s="51"/>
      <c r="D14" s="60" t="s">
        <v>24</v>
      </c>
      <c r="E14" s="104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51"/>
      <c r="S14" s="51"/>
      <c r="T14" s="51"/>
      <c r="U14" s="51"/>
      <c r="AA14" s="128"/>
    </row>
    <row r="15" spans="1:29" s="52" customFormat="1" ht="15.75" x14ac:dyDescent="0.25">
      <c r="A15" s="50" t="s">
        <v>36</v>
      </c>
      <c r="B15" s="111"/>
      <c r="C15" s="51"/>
      <c r="D15" s="51"/>
      <c r="E15" s="105"/>
      <c r="F15" s="56" t="s">
        <v>5</v>
      </c>
      <c r="G15" s="56" t="s">
        <v>23</v>
      </c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51"/>
      <c r="S15" s="51"/>
      <c r="T15" s="51"/>
      <c r="U15" s="51"/>
      <c r="W15" s="138" t="s">
        <v>72</v>
      </c>
      <c r="X15" s="159" t="str">
        <f>'POUR DÉBUTER'!A6</f>
        <v>Jean-François</v>
      </c>
      <c r="Y15" s="159"/>
      <c r="Z15" s="159"/>
      <c r="AA15" s="128"/>
    </row>
    <row r="16" spans="1:29" s="52" customFormat="1" x14ac:dyDescent="0.2">
      <c r="A16" s="45" t="s">
        <v>37</v>
      </c>
      <c r="B16" s="111"/>
      <c r="C16" s="51"/>
      <c r="D16" s="51"/>
      <c r="E16" s="106"/>
      <c r="F16" s="49">
        <f>SUM(G16:U16)</f>
        <v>0</v>
      </c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3"/>
      <c r="S16" s="53"/>
      <c r="T16" s="53"/>
      <c r="U16" s="53"/>
      <c r="W16" s="138" t="s">
        <v>78</v>
      </c>
      <c r="X16" s="160">
        <f>'POUR DÉBUTER'!A2</f>
        <v>43087</v>
      </c>
      <c r="Y16" s="160"/>
      <c r="Z16" s="160"/>
      <c r="AA16" s="129">
        <f>WEEKDAY(X16)</f>
        <v>2</v>
      </c>
    </row>
    <row r="17" spans="1:27" s="52" customFormat="1" x14ac:dyDescent="0.2">
      <c r="A17" s="51"/>
      <c r="B17" s="110"/>
      <c r="C17" s="51"/>
      <c r="D17" s="51"/>
      <c r="E17" s="106"/>
      <c r="F17" s="49">
        <f t="shared" ref="F17:F23" si="2">SUM(G17:U17)</f>
        <v>0</v>
      </c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3"/>
      <c r="S17" s="53"/>
      <c r="T17" s="53"/>
      <c r="U17" s="53"/>
      <c r="AA17" s="128"/>
    </row>
    <row r="18" spans="1:27" s="52" customFormat="1" x14ac:dyDescent="0.2">
      <c r="A18" s="51"/>
      <c r="B18" s="110"/>
      <c r="C18" s="51"/>
      <c r="D18" s="51"/>
      <c r="E18" s="106"/>
      <c r="F18" s="49">
        <f t="shared" si="2"/>
        <v>0</v>
      </c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3"/>
      <c r="S18" s="53"/>
      <c r="T18" s="53"/>
      <c r="U18" s="53"/>
      <c r="AA18" s="128"/>
    </row>
    <row r="19" spans="1:27" s="52" customFormat="1" x14ac:dyDescent="0.2">
      <c r="A19" s="51"/>
      <c r="B19" s="110"/>
      <c r="C19" s="51"/>
      <c r="D19" s="51"/>
      <c r="E19" s="106"/>
      <c r="F19" s="49">
        <f t="shared" si="2"/>
        <v>0</v>
      </c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3"/>
      <c r="S19" s="53"/>
      <c r="T19" s="53"/>
      <c r="U19" s="53"/>
      <c r="AA19" s="128"/>
    </row>
    <row r="20" spans="1:27" s="52" customFormat="1" x14ac:dyDescent="0.2">
      <c r="A20" s="51"/>
      <c r="B20" s="110"/>
      <c r="C20" s="51"/>
      <c r="D20" s="51"/>
      <c r="E20" s="106"/>
      <c r="F20" s="49">
        <f t="shared" si="2"/>
        <v>0</v>
      </c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3"/>
      <c r="S20" s="53"/>
      <c r="T20" s="53"/>
      <c r="U20" s="53"/>
      <c r="AA20" s="128"/>
    </row>
    <row r="21" spans="1:27" s="52" customFormat="1" x14ac:dyDescent="0.2">
      <c r="A21" s="51"/>
      <c r="B21" s="110"/>
      <c r="C21" s="51"/>
      <c r="D21" s="51"/>
      <c r="E21" s="106"/>
      <c r="F21" s="49">
        <f t="shared" si="2"/>
        <v>0</v>
      </c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3"/>
      <c r="S21" s="53"/>
      <c r="T21" s="53"/>
      <c r="U21" s="53"/>
      <c r="AA21" s="128"/>
    </row>
    <row r="22" spans="1:27" s="52" customFormat="1" ht="15.6" customHeight="1" x14ac:dyDescent="0.25">
      <c r="A22" s="57" t="s">
        <v>24</v>
      </c>
      <c r="B22" s="112" t="str">
        <f>IF(B4+F16+F17+F18+F19+F20+F21+F22+F23=B9+B10+B11+B12+B13+B14+B15+B16,"OK","NON")</f>
        <v>OK</v>
      </c>
      <c r="C22" s="51"/>
      <c r="D22" s="49"/>
      <c r="E22" s="106"/>
      <c r="F22" s="49">
        <f t="shared" si="2"/>
        <v>0</v>
      </c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3"/>
      <c r="S22" s="53"/>
      <c r="T22" s="53"/>
      <c r="U22" s="53"/>
      <c r="AA22" s="128"/>
    </row>
    <row r="23" spans="1:27" s="52" customFormat="1" ht="18" x14ac:dyDescent="0.25">
      <c r="A23" s="57" t="s">
        <v>25</v>
      </c>
      <c r="B23" s="112">
        <f>B6+S4-B3-F7-F8-F9-F10-F11-F12</f>
        <v>-2</v>
      </c>
      <c r="C23" s="51"/>
      <c r="D23" s="77"/>
      <c r="E23" s="106"/>
      <c r="F23" s="49">
        <f t="shared" si="2"/>
        <v>0</v>
      </c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3"/>
      <c r="S23" s="53"/>
      <c r="T23" s="53"/>
      <c r="U23" s="53"/>
      <c r="AA23" s="128"/>
    </row>
    <row r="24" spans="1:27" s="52" customFormat="1" x14ac:dyDescent="0.2">
      <c r="B24" s="96"/>
      <c r="C24" s="51"/>
      <c r="D24" s="51"/>
      <c r="E24" s="107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62"/>
      <c r="S24" s="62"/>
      <c r="T24" s="62"/>
      <c r="U24" s="62"/>
      <c r="V24" s="64"/>
      <c r="AA24" s="128"/>
    </row>
    <row r="25" spans="1:27" s="46" customFormat="1" x14ac:dyDescent="0.2">
      <c r="A25" s="46" t="s">
        <v>20</v>
      </c>
      <c r="B25" s="113" t="s">
        <v>20</v>
      </c>
      <c r="C25" s="46" t="s">
        <v>20</v>
      </c>
      <c r="D25" s="46" t="s">
        <v>20</v>
      </c>
      <c r="E25" s="108" t="s">
        <v>20</v>
      </c>
      <c r="F25" s="66" t="s">
        <v>20</v>
      </c>
      <c r="G25" s="82" t="s">
        <v>20</v>
      </c>
      <c r="H25" s="82" t="s">
        <v>20</v>
      </c>
      <c r="I25" s="82" t="s">
        <v>20</v>
      </c>
      <c r="J25" s="82" t="s">
        <v>20</v>
      </c>
      <c r="K25" s="82" t="s">
        <v>20</v>
      </c>
      <c r="L25" s="82" t="s">
        <v>20</v>
      </c>
      <c r="M25" s="82" t="s">
        <v>20</v>
      </c>
      <c r="N25" s="82" t="s">
        <v>20</v>
      </c>
      <c r="O25" s="82" t="s">
        <v>20</v>
      </c>
      <c r="P25" s="82" t="s">
        <v>20</v>
      </c>
      <c r="Q25" s="82" t="s">
        <v>20</v>
      </c>
      <c r="R25" s="83" t="s">
        <v>20</v>
      </c>
      <c r="S25" s="83" t="s">
        <v>20</v>
      </c>
      <c r="T25" s="83" t="s">
        <v>20</v>
      </c>
      <c r="U25" s="83" t="s">
        <v>20</v>
      </c>
      <c r="V25" s="46" t="s">
        <v>20</v>
      </c>
      <c r="W25" s="46" t="s">
        <v>20</v>
      </c>
      <c r="X25" s="46" t="s">
        <v>20</v>
      </c>
      <c r="Y25" s="46" t="s">
        <v>20</v>
      </c>
      <c r="Z25" s="46" t="s">
        <v>20</v>
      </c>
      <c r="AA25" s="129"/>
    </row>
    <row r="26" spans="1:27" s="117" customFormat="1" ht="27" thickBot="1" x14ac:dyDescent="0.45">
      <c r="A26" s="145" t="s">
        <v>20</v>
      </c>
      <c r="B26" s="146" t="s">
        <v>27</v>
      </c>
      <c r="C26" s="147"/>
      <c r="D26" s="117" t="s">
        <v>28</v>
      </c>
      <c r="E26" s="125">
        <f>$X$16</f>
        <v>43087</v>
      </c>
      <c r="F26" s="119"/>
      <c r="G26" s="120"/>
      <c r="H26" s="121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U26" s="117">
        <v>1</v>
      </c>
      <c r="AA26" s="126"/>
    </row>
    <row r="27" spans="1:27" s="52" customFormat="1" ht="16.5" thickBot="1" x14ac:dyDescent="0.3">
      <c r="A27" s="139"/>
      <c r="B27" s="144"/>
      <c r="C27" s="141"/>
      <c r="D27" s="51"/>
      <c r="E27" s="104"/>
      <c r="F27" s="79" t="s">
        <v>70</v>
      </c>
      <c r="H27" s="103"/>
      <c r="I27" s="91">
        <v>100</v>
      </c>
      <c r="J27" s="92">
        <v>50</v>
      </c>
      <c r="K27" s="92">
        <v>20</v>
      </c>
      <c r="L27" s="92">
        <v>10</v>
      </c>
      <c r="M27" s="92">
        <v>5</v>
      </c>
      <c r="N27" s="92">
        <v>2</v>
      </c>
      <c r="O27" s="92">
        <v>1</v>
      </c>
      <c r="P27" s="92">
        <v>0.25</v>
      </c>
      <c r="Q27" s="92">
        <v>0.1</v>
      </c>
      <c r="R27" s="93">
        <v>0.05</v>
      </c>
      <c r="S27" s="51"/>
      <c r="T27" s="51"/>
      <c r="U27" s="51"/>
      <c r="AA27" s="127">
        <f>B28+B29+B30</f>
        <v>0</v>
      </c>
    </row>
    <row r="28" spans="1:27" s="52" customFormat="1" ht="15.75" x14ac:dyDescent="0.25">
      <c r="A28" s="139" t="s">
        <v>17</v>
      </c>
      <c r="B28" s="140"/>
      <c r="C28" s="141"/>
      <c r="D28" s="60" t="s">
        <v>21</v>
      </c>
      <c r="E28" s="105"/>
      <c r="F28" s="51"/>
      <c r="G28" s="62"/>
      <c r="H28" s="133" t="s">
        <v>71</v>
      </c>
      <c r="I28" s="135"/>
      <c r="J28" s="136"/>
      <c r="K28" s="136"/>
      <c r="L28" s="136"/>
      <c r="M28" s="136"/>
      <c r="N28" s="136"/>
      <c r="O28" s="136"/>
      <c r="P28" s="136"/>
      <c r="Q28" s="136"/>
      <c r="R28" s="137"/>
      <c r="S28" s="51"/>
      <c r="T28" s="51"/>
      <c r="U28" s="51"/>
      <c r="AA28" s="128"/>
    </row>
    <row r="29" spans="1:27" s="52" customFormat="1" ht="15.75" thickBot="1" x14ac:dyDescent="0.25">
      <c r="A29" s="139" t="s">
        <v>18</v>
      </c>
      <c r="B29" s="140"/>
      <c r="C29" s="141"/>
      <c r="E29" s="104"/>
      <c r="F29" s="51"/>
      <c r="G29" s="62"/>
      <c r="H29" s="89" t="s">
        <v>5</v>
      </c>
      <c r="I29" s="90">
        <f t="shared" ref="I29:R29" si="3">I27*I28</f>
        <v>0</v>
      </c>
      <c r="J29" s="80">
        <f t="shared" si="3"/>
        <v>0</v>
      </c>
      <c r="K29" s="80">
        <f t="shared" si="3"/>
        <v>0</v>
      </c>
      <c r="L29" s="80">
        <f t="shared" si="3"/>
        <v>0</v>
      </c>
      <c r="M29" s="80">
        <f t="shared" si="3"/>
        <v>0</v>
      </c>
      <c r="N29" s="80">
        <f t="shared" si="3"/>
        <v>0</v>
      </c>
      <c r="O29" s="80">
        <f t="shared" si="3"/>
        <v>0</v>
      </c>
      <c r="P29" s="80">
        <f t="shared" si="3"/>
        <v>0</v>
      </c>
      <c r="Q29" s="80">
        <f t="shared" si="3"/>
        <v>0</v>
      </c>
      <c r="R29" s="81">
        <f t="shared" si="3"/>
        <v>0</v>
      </c>
      <c r="S29" s="87">
        <f>SUM(I29:R29)</f>
        <v>0</v>
      </c>
      <c r="T29" s="51"/>
      <c r="U29" s="51"/>
      <c r="AA29" s="128"/>
    </row>
    <row r="30" spans="1:27" s="52" customFormat="1" ht="15.75" x14ac:dyDescent="0.25">
      <c r="A30" s="139" t="s">
        <v>19</v>
      </c>
      <c r="B30" s="140"/>
      <c r="C30" s="141"/>
      <c r="D30" s="60" t="s">
        <v>0</v>
      </c>
      <c r="E30" s="104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>
        <f>SUM(I29:R29)</f>
        <v>0</v>
      </c>
      <c r="S30" s="51"/>
      <c r="T30" s="51"/>
      <c r="U30" s="51"/>
      <c r="AA30" s="128"/>
    </row>
    <row r="31" spans="1:27" s="52" customFormat="1" ht="15.75" x14ac:dyDescent="0.25">
      <c r="A31" s="139" t="s">
        <v>75</v>
      </c>
      <c r="B31" s="140"/>
      <c r="C31" s="141"/>
      <c r="D31" s="51"/>
      <c r="E31" s="105" t="s">
        <v>22</v>
      </c>
      <c r="F31" s="56" t="s">
        <v>5</v>
      </c>
      <c r="G31" s="56" t="s">
        <v>23</v>
      </c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51"/>
      <c r="S31" s="51"/>
      <c r="T31" s="51"/>
      <c r="U31" s="51"/>
      <c r="AA31" s="128"/>
    </row>
    <row r="32" spans="1:27" s="52" customFormat="1" x14ac:dyDescent="0.2">
      <c r="A32" s="139" t="s">
        <v>29</v>
      </c>
      <c r="B32" s="140"/>
      <c r="C32" s="141"/>
      <c r="D32" s="51"/>
      <c r="E32" s="106"/>
      <c r="F32" s="49">
        <f t="shared" ref="F32:F37" si="4">SUM(G32:U32)</f>
        <v>0</v>
      </c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3"/>
      <c r="S32" s="53"/>
      <c r="T32" s="53"/>
      <c r="U32" s="53"/>
      <c r="AA32" s="128"/>
    </row>
    <row r="33" spans="1:27" s="52" customFormat="1" x14ac:dyDescent="0.2">
      <c r="A33" s="139"/>
      <c r="B33" s="142"/>
      <c r="C33" s="141"/>
      <c r="D33" s="51"/>
      <c r="E33" s="106"/>
      <c r="F33" s="49">
        <f t="shared" si="4"/>
        <v>0</v>
      </c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3"/>
      <c r="S33" s="53"/>
      <c r="T33" s="53"/>
      <c r="U33" s="53"/>
      <c r="AA33" s="128"/>
    </row>
    <row r="34" spans="1:27" s="52" customFormat="1" x14ac:dyDescent="0.2">
      <c r="A34" s="139" t="s">
        <v>30</v>
      </c>
      <c r="B34" s="140"/>
      <c r="C34" s="141"/>
      <c r="D34" s="51"/>
      <c r="E34" s="106"/>
      <c r="F34" s="49">
        <f t="shared" si="4"/>
        <v>0</v>
      </c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3"/>
      <c r="S34" s="53"/>
      <c r="T34" s="53"/>
      <c r="U34" s="53"/>
      <c r="AA34" s="128"/>
    </row>
    <row r="35" spans="1:27" s="52" customFormat="1" x14ac:dyDescent="0.2">
      <c r="A35" s="139" t="s">
        <v>31</v>
      </c>
      <c r="B35" s="140"/>
      <c r="C35" s="141"/>
      <c r="D35" s="51"/>
      <c r="E35" s="106"/>
      <c r="F35" s="49">
        <f t="shared" si="4"/>
        <v>0</v>
      </c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3"/>
      <c r="S35" s="53"/>
      <c r="T35" s="53"/>
      <c r="U35" s="53"/>
      <c r="AA35" s="128"/>
    </row>
    <row r="36" spans="1:27" s="52" customFormat="1" x14ac:dyDescent="0.2">
      <c r="A36" s="139" t="s">
        <v>32</v>
      </c>
      <c r="B36" s="140"/>
      <c r="C36" s="141"/>
      <c r="D36" s="51"/>
      <c r="E36" s="106"/>
      <c r="F36" s="49">
        <f t="shared" si="4"/>
        <v>0</v>
      </c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3"/>
      <c r="S36" s="53"/>
      <c r="T36" s="53"/>
      <c r="U36" s="53"/>
      <c r="AA36" s="128"/>
    </row>
    <row r="37" spans="1:27" s="52" customFormat="1" x14ac:dyDescent="0.2">
      <c r="A37" s="139" t="s">
        <v>33</v>
      </c>
      <c r="B37" s="140"/>
      <c r="C37" s="141"/>
      <c r="D37" s="51"/>
      <c r="E37" s="106"/>
      <c r="F37" s="49">
        <f t="shared" si="4"/>
        <v>0</v>
      </c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3"/>
      <c r="S37" s="53"/>
      <c r="T37" s="53"/>
      <c r="U37" s="53"/>
      <c r="AA37" s="128"/>
    </row>
    <row r="38" spans="1:27" s="52" customFormat="1" x14ac:dyDescent="0.2">
      <c r="A38" s="139" t="s">
        <v>34</v>
      </c>
      <c r="B38" s="140"/>
      <c r="C38" s="141"/>
      <c r="D38" s="51"/>
      <c r="E38" s="104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51"/>
      <c r="S38" s="51"/>
      <c r="T38" s="51"/>
      <c r="U38" s="51"/>
      <c r="AA38" s="128"/>
    </row>
    <row r="39" spans="1:27" s="52" customFormat="1" ht="15.75" x14ac:dyDescent="0.25">
      <c r="A39" s="139" t="s">
        <v>35</v>
      </c>
      <c r="B39" s="140"/>
      <c r="C39" s="141"/>
      <c r="D39" s="60" t="s">
        <v>24</v>
      </c>
      <c r="E39" s="104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51"/>
      <c r="S39" s="51"/>
      <c r="T39" s="51"/>
      <c r="U39" s="51"/>
      <c r="AA39" s="128"/>
    </row>
    <row r="40" spans="1:27" s="52" customFormat="1" ht="15.75" x14ac:dyDescent="0.25">
      <c r="A40" s="143" t="s">
        <v>36</v>
      </c>
      <c r="B40" s="140"/>
      <c r="C40" s="141"/>
      <c r="D40" s="51"/>
      <c r="E40" s="105"/>
      <c r="F40" s="56" t="s">
        <v>5</v>
      </c>
      <c r="G40" s="56" t="s">
        <v>23</v>
      </c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51"/>
      <c r="S40" s="51"/>
      <c r="T40" s="51"/>
      <c r="U40" s="51"/>
      <c r="AA40" s="128"/>
    </row>
    <row r="41" spans="1:27" s="52" customFormat="1" x14ac:dyDescent="0.2">
      <c r="A41" s="139" t="s">
        <v>37</v>
      </c>
      <c r="B41" s="140"/>
      <c r="C41" s="141"/>
      <c r="D41" s="51"/>
      <c r="E41" s="106"/>
      <c r="F41" s="49">
        <f>SUM(G41:U41)</f>
        <v>0</v>
      </c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3"/>
      <c r="S41" s="53"/>
      <c r="T41" s="53"/>
      <c r="U41" s="53"/>
      <c r="AA41" s="128"/>
    </row>
    <row r="42" spans="1:27" s="52" customFormat="1" x14ac:dyDescent="0.2">
      <c r="A42" s="141"/>
      <c r="B42" s="144"/>
      <c r="C42" s="141"/>
      <c r="D42" s="51"/>
      <c r="E42" s="106"/>
      <c r="F42" s="49">
        <f t="shared" ref="F42:F48" si="5">SUM(G42:U42)</f>
        <v>0</v>
      </c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3"/>
      <c r="S42" s="53"/>
      <c r="T42" s="53"/>
      <c r="U42" s="53"/>
      <c r="AA42" s="128"/>
    </row>
    <row r="43" spans="1:27" s="52" customFormat="1" x14ac:dyDescent="0.2">
      <c r="A43" s="141"/>
      <c r="B43" s="144"/>
      <c r="C43" s="141"/>
      <c r="D43" s="51"/>
      <c r="E43" s="106"/>
      <c r="F43" s="49">
        <f t="shared" si="5"/>
        <v>0</v>
      </c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3"/>
      <c r="S43" s="53"/>
      <c r="T43" s="53"/>
      <c r="U43" s="53"/>
      <c r="AA43" s="128"/>
    </row>
    <row r="44" spans="1:27" s="52" customFormat="1" x14ac:dyDescent="0.2">
      <c r="A44" s="141"/>
      <c r="B44" s="144"/>
      <c r="C44" s="141"/>
      <c r="D44" s="51"/>
      <c r="E44" s="106"/>
      <c r="F44" s="49">
        <f t="shared" si="5"/>
        <v>0</v>
      </c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3"/>
      <c r="S44" s="53"/>
      <c r="T44" s="53"/>
      <c r="U44" s="53"/>
      <c r="AA44" s="128"/>
    </row>
    <row r="45" spans="1:27" s="52" customFormat="1" x14ac:dyDescent="0.2">
      <c r="A45" s="141"/>
      <c r="B45" s="144"/>
      <c r="C45" s="141"/>
      <c r="D45" s="51"/>
      <c r="E45" s="106"/>
      <c r="F45" s="49">
        <f t="shared" si="5"/>
        <v>0</v>
      </c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3"/>
      <c r="S45" s="53"/>
      <c r="T45" s="53"/>
      <c r="U45" s="53"/>
      <c r="AA45" s="128"/>
    </row>
    <row r="46" spans="1:27" s="52" customFormat="1" x14ac:dyDescent="0.2">
      <c r="A46" s="51"/>
      <c r="B46" s="110"/>
      <c r="C46" s="51"/>
      <c r="D46" s="51"/>
      <c r="E46" s="106"/>
      <c r="F46" s="49">
        <f t="shared" si="5"/>
        <v>0</v>
      </c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3"/>
      <c r="S46" s="53"/>
      <c r="T46" s="53"/>
      <c r="U46" s="53"/>
      <c r="AA46" s="128"/>
    </row>
    <row r="47" spans="1:27" s="52" customFormat="1" ht="15.6" customHeight="1" x14ac:dyDescent="0.25">
      <c r="A47" s="57" t="s">
        <v>24</v>
      </c>
      <c r="B47" s="112" t="str">
        <f>IF(B29+F41+F42+F43+F44+F45+F46+F47+F48=B34+B35+B36+B37+B38+B39+B40+B41,"OK","NON")</f>
        <v>OK</v>
      </c>
      <c r="C47" s="51"/>
      <c r="D47" s="49"/>
      <c r="E47" s="106"/>
      <c r="F47" s="49">
        <f t="shared" si="5"/>
        <v>0</v>
      </c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3"/>
      <c r="S47" s="53"/>
      <c r="T47" s="53"/>
      <c r="U47" s="53"/>
      <c r="AA47" s="128"/>
    </row>
    <row r="48" spans="1:27" s="52" customFormat="1" ht="18" x14ac:dyDescent="0.25">
      <c r="A48" s="57" t="s">
        <v>25</v>
      </c>
      <c r="B48" s="112">
        <f>B31+S29-B28-F32-F33-F34-F35-F36-F37</f>
        <v>0</v>
      </c>
      <c r="C48" s="51"/>
      <c r="D48" s="77"/>
      <c r="E48" s="106"/>
      <c r="F48" s="49">
        <f t="shared" si="5"/>
        <v>0</v>
      </c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3"/>
      <c r="S48" s="53"/>
      <c r="T48" s="53"/>
      <c r="U48" s="53"/>
      <c r="AA48" s="128"/>
    </row>
    <row r="49" spans="1:27" s="52" customFormat="1" x14ac:dyDescent="0.2">
      <c r="B49" s="96"/>
      <c r="C49" s="51"/>
      <c r="D49" s="51"/>
      <c r="E49" s="107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62"/>
      <c r="S49" s="62"/>
      <c r="T49" s="62"/>
      <c r="U49" s="62"/>
      <c r="V49" s="64"/>
      <c r="AA49" s="128"/>
    </row>
    <row r="50" spans="1:27" s="46" customFormat="1" x14ac:dyDescent="0.2">
      <c r="A50" s="46" t="s">
        <v>20</v>
      </c>
      <c r="B50" s="113" t="s">
        <v>20</v>
      </c>
      <c r="C50" s="46" t="s">
        <v>20</v>
      </c>
      <c r="D50" s="46" t="s">
        <v>20</v>
      </c>
      <c r="E50" s="108" t="s">
        <v>20</v>
      </c>
      <c r="F50" s="66" t="s">
        <v>20</v>
      </c>
      <c r="G50" s="82" t="s">
        <v>20</v>
      </c>
      <c r="H50" s="82" t="s">
        <v>20</v>
      </c>
      <c r="I50" s="82" t="s">
        <v>20</v>
      </c>
      <c r="J50" s="82" t="s">
        <v>20</v>
      </c>
      <c r="K50" s="82" t="s">
        <v>20</v>
      </c>
      <c r="L50" s="82" t="s">
        <v>20</v>
      </c>
      <c r="M50" s="82" t="s">
        <v>20</v>
      </c>
      <c r="N50" s="82" t="s">
        <v>20</v>
      </c>
      <c r="O50" s="82" t="s">
        <v>20</v>
      </c>
      <c r="P50" s="82" t="s">
        <v>20</v>
      </c>
      <c r="Q50" s="82" t="s">
        <v>20</v>
      </c>
      <c r="R50" s="83" t="s">
        <v>20</v>
      </c>
      <c r="S50" s="83" t="s">
        <v>20</v>
      </c>
      <c r="T50" s="83" t="s">
        <v>20</v>
      </c>
      <c r="U50" s="83" t="s">
        <v>20</v>
      </c>
      <c r="V50" s="46" t="s">
        <v>20</v>
      </c>
      <c r="W50" s="46" t="s">
        <v>20</v>
      </c>
      <c r="X50" s="46" t="s">
        <v>20</v>
      </c>
      <c r="Y50" s="46" t="s">
        <v>20</v>
      </c>
      <c r="Z50" s="46" t="s">
        <v>20</v>
      </c>
      <c r="AA50" s="129"/>
    </row>
    <row r="51" spans="1:27" s="117" customFormat="1" ht="26.25" thickBot="1" x14ac:dyDescent="0.4">
      <c r="A51" s="116" t="s">
        <v>20</v>
      </c>
      <c r="B51" s="115" t="s">
        <v>26</v>
      </c>
      <c r="D51" s="117" t="s">
        <v>28</v>
      </c>
      <c r="E51" s="125">
        <f>$X$16</f>
        <v>43087</v>
      </c>
      <c r="F51" s="118"/>
      <c r="G51" s="118"/>
      <c r="H51" s="121"/>
      <c r="I51" s="118"/>
      <c r="J51" s="118"/>
      <c r="K51" s="118"/>
      <c r="L51" s="118"/>
      <c r="M51" s="118"/>
      <c r="N51" s="118"/>
      <c r="O51" s="118"/>
      <c r="P51" s="118"/>
      <c r="Q51" s="118"/>
      <c r="U51" s="117">
        <v>3</v>
      </c>
      <c r="AA51" s="126"/>
    </row>
    <row r="52" spans="1:27" s="52" customFormat="1" ht="16.5" thickBot="1" x14ac:dyDescent="0.3">
      <c r="A52" s="45"/>
      <c r="B52" s="110"/>
      <c r="C52" s="51"/>
      <c r="D52" s="51"/>
      <c r="E52" s="104"/>
      <c r="F52" s="79" t="s">
        <v>70</v>
      </c>
      <c r="H52" s="103"/>
      <c r="I52" s="91">
        <v>100</v>
      </c>
      <c r="J52" s="92">
        <v>50</v>
      </c>
      <c r="K52" s="92">
        <v>20</v>
      </c>
      <c r="L52" s="92">
        <v>10</v>
      </c>
      <c r="M52" s="92">
        <v>5</v>
      </c>
      <c r="N52" s="92">
        <v>2</v>
      </c>
      <c r="O52" s="92">
        <v>1</v>
      </c>
      <c r="P52" s="92">
        <v>0.25</v>
      </c>
      <c r="Q52" s="92">
        <v>0.1</v>
      </c>
      <c r="R52" s="93">
        <v>0.05</v>
      </c>
      <c r="S52" s="51"/>
      <c r="T52" s="51"/>
      <c r="U52" s="51"/>
      <c r="AA52" s="127">
        <f>B53+B54+B55</f>
        <v>1</v>
      </c>
    </row>
    <row r="53" spans="1:27" s="52" customFormat="1" ht="15.75" x14ac:dyDescent="0.25">
      <c r="A53" s="45" t="s">
        <v>17</v>
      </c>
      <c r="B53" s="111">
        <v>1</v>
      </c>
      <c r="C53" s="51"/>
      <c r="D53" s="60" t="s">
        <v>21</v>
      </c>
      <c r="E53" s="105"/>
      <c r="F53" s="51"/>
      <c r="G53" s="62"/>
      <c r="H53" s="133" t="s">
        <v>71</v>
      </c>
      <c r="I53" s="135"/>
      <c r="J53" s="136"/>
      <c r="K53" s="136"/>
      <c r="L53" s="136"/>
      <c r="M53" s="136"/>
      <c r="N53" s="136"/>
      <c r="O53" s="136"/>
      <c r="P53" s="136"/>
      <c r="Q53" s="136"/>
      <c r="R53" s="137"/>
      <c r="S53" s="51"/>
      <c r="T53" s="51"/>
      <c r="U53" s="51"/>
      <c r="AA53" s="128"/>
    </row>
    <row r="54" spans="1:27" s="52" customFormat="1" ht="15.75" thickBot="1" x14ac:dyDescent="0.25">
      <c r="A54" s="45" t="s">
        <v>18</v>
      </c>
      <c r="B54" s="111"/>
      <c r="C54" s="51"/>
      <c r="E54" s="104"/>
      <c r="F54" s="51"/>
      <c r="G54" s="62"/>
      <c r="H54" s="89" t="s">
        <v>5</v>
      </c>
      <c r="I54" s="90">
        <f t="shared" ref="I54:R54" si="6">I52*I53</f>
        <v>0</v>
      </c>
      <c r="J54" s="80">
        <f t="shared" si="6"/>
        <v>0</v>
      </c>
      <c r="K54" s="80">
        <f t="shared" si="6"/>
        <v>0</v>
      </c>
      <c r="L54" s="80">
        <f t="shared" si="6"/>
        <v>0</v>
      </c>
      <c r="M54" s="80">
        <f t="shared" si="6"/>
        <v>0</v>
      </c>
      <c r="N54" s="80">
        <f t="shared" si="6"/>
        <v>0</v>
      </c>
      <c r="O54" s="80">
        <f t="shared" si="6"/>
        <v>0</v>
      </c>
      <c r="P54" s="80">
        <f t="shared" si="6"/>
        <v>0</v>
      </c>
      <c r="Q54" s="80">
        <f t="shared" si="6"/>
        <v>0</v>
      </c>
      <c r="R54" s="81">
        <f t="shared" si="6"/>
        <v>0</v>
      </c>
      <c r="S54" s="87">
        <f>SUM(I54:R54)</f>
        <v>0</v>
      </c>
      <c r="T54" s="51"/>
      <c r="U54" s="51"/>
      <c r="AA54" s="128"/>
    </row>
    <row r="55" spans="1:27" s="52" customFormat="1" ht="15.75" x14ac:dyDescent="0.25">
      <c r="A55" s="45" t="s">
        <v>19</v>
      </c>
      <c r="B55" s="111"/>
      <c r="C55" s="51"/>
      <c r="D55" s="60" t="s">
        <v>0</v>
      </c>
      <c r="E55" s="104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51"/>
      <c r="S55" s="51"/>
      <c r="T55" s="51"/>
      <c r="U55" s="51"/>
      <c r="AA55" s="128"/>
    </row>
    <row r="56" spans="1:27" s="52" customFormat="1" ht="15.75" x14ac:dyDescent="0.25">
      <c r="A56" s="45" t="s">
        <v>75</v>
      </c>
      <c r="B56" s="111"/>
      <c r="C56" s="51"/>
      <c r="D56" s="51"/>
      <c r="E56" s="105" t="s">
        <v>22</v>
      </c>
      <c r="F56" s="56" t="s">
        <v>5</v>
      </c>
      <c r="G56" s="56" t="s">
        <v>23</v>
      </c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51"/>
      <c r="S56" s="51"/>
      <c r="T56" s="51"/>
      <c r="U56" s="51"/>
      <c r="AA56" s="128"/>
    </row>
    <row r="57" spans="1:27" s="52" customFormat="1" x14ac:dyDescent="0.2">
      <c r="A57" s="45" t="s">
        <v>29</v>
      </c>
      <c r="B57" s="111"/>
      <c r="C57" s="51"/>
      <c r="D57" s="51"/>
      <c r="E57" s="106"/>
      <c r="F57" s="49">
        <f t="shared" ref="F57:F62" si="7">SUM(G57:U57)</f>
        <v>0</v>
      </c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3"/>
      <c r="S57" s="53"/>
      <c r="T57" s="53"/>
      <c r="U57" s="53"/>
      <c r="AA57" s="128"/>
    </row>
    <row r="58" spans="1:27" s="52" customFormat="1" x14ac:dyDescent="0.2">
      <c r="A58" s="45"/>
      <c r="B58" s="132"/>
      <c r="C58" s="51"/>
      <c r="D58" s="51"/>
      <c r="E58" s="106"/>
      <c r="F58" s="49">
        <f t="shared" si="7"/>
        <v>0</v>
      </c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3"/>
      <c r="S58" s="53"/>
      <c r="T58" s="53"/>
      <c r="U58" s="53"/>
      <c r="AA58" s="128"/>
    </row>
    <row r="59" spans="1:27" s="52" customFormat="1" x14ac:dyDescent="0.2">
      <c r="A59" s="45" t="s">
        <v>30</v>
      </c>
      <c r="B59" s="111"/>
      <c r="C59" s="51"/>
      <c r="D59" s="51"/>
      <c r="E59" s="106"/>
      <c r="F59" s="49">
        <f t="shared" si="7"/>
        <v>0</v>
      </c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3"/>
      <c r="S59" s="53"/>
      <c r="T59" s="53"/>
      <c r="U59" s="53"/>
      <c r="AA59" s="128"/>
    </row>
    <row r="60" spans="1:27" s="52" customFormat="1" x14ac:dyDescent="0.2">
      <c r="A60" s="45" t="s">
        <v>31</v>
      </c>
      <c r="B60" s="111"/>
      <c r="C60" s="51"/>
      <c r="D60" s="51"/>
      <c r="E60" s="106"/>
      <c r="F60" s="49">
        <f t="shared" si="7"/>
        <v>0</v>
      </c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3"/>
      <c r="S60" s="53"/>
      <c r="T60" s="53"/>
      <c r="U60" s="53"/>
      <c r="AA60" s="128"/>
    </row>
    <row r="61" spans="1:27" s="52" customFormat="1" x14ac:dyDescent="0.2">
      <c r="A61" s="45" t="s">
        <v>32</v>
      </c>
      <c r="B61" s="111"/>
      <c r="C61" s="51"/>
      <c r="D61" s="51"/>
      <c r="E61" s="106"/>
      <c r="F61" s="49">
        <f t="shared" si="7"/>
        <v>0</v>
      </c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3"/>
      <c r="S61" s="53"/>
      <c r="T61" s="53"/>
      <c r="U61" s="53"/>
      <c r="AA61" s="128"/>
    </row>
    <row r="62" spans="1:27" s="52" customFormat="1" x14ac:dyDescent="0.2">
      <c r="A62" s="45" t="s">
        <v>33</v>
      </c>
      <c r="B62" s="111"/>
      <c r="C62" s="51"/>
      <c r="D62" s="51"/>
      <c r="E62" s="106"/>
      <c r="F62" s="49">
        <f t="shared" si="7"/>
        <v>0</v>
      </c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3"/>
      <c r="S62" s="53"/>
      <c r="T62" s="53"/>
      <c r="U62" s="53"/>
      <c r="AA62" s="128"/>
    </row>
    <row r="63" spans="1:27" s="52" customFormat="1" x14ac:dyDescent="0.2">
      <c r="A63" s="45" t="s">
        <v>34</v>
      </c>
      <c r="B63" s="111"/>
      <c r="C63" s="51"/>
      <c r="D63" s="51"/>
      <c r="E63" s="104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51"/>
      <c r="S63" s="51"/>
      <c r="T63" s="51"/>
      <c r="U63" s="51"/>
      <c r="AA63" s="128"/>
    </row>
    <row r="64" spans="1:27" s="52" customFormat="1" ht="15.75" x14ac:dyDescent="0.25">
      <c r="A64" s="45" t="s">
        <v>35</v>
      </c>
      <c r="B64" s="111"/>
      <c r="C64" s="51"/>
      <c r="D64" s="60" t="s">
        <v>24</v>
      </c>
      <c r="E64" s="104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51"/>
      <c r="S64" s="51"/>
      <c r="T64" s="51"/>
      <c r="U64" s="51"/>
      <c r="AA64" s="128"/>
    </row>
    <row r="65" spans="1:27" s="52" customFormat="1" ht="15.75" x14ac:dyDescent="0.25">
      <c r="A65" s="50" t="s">
        <v>36</v>
      </c>
      <c r="B65" s="111"/>
      <c r="C65" s="51"/>
      <c r="D65" s="51"/>
      <c r="E65" s="105"/>
      <c r="F65" s="56" t="s">
        <v>5</v>
      </c>
      <c r="G65" s="56" t="s">
        <v>23</v>
      </c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51"/>
      <c r="S65" s="51"/>
      <c r="T65" s="51"/>
      <c r="U65" s="51"/>
      <c r="AA65" s="128"/>
    </row>
    <row r="66" spans="1:27" s="52" customFormat="1" x14ac:dyDescent="0.2">
      <c r="A66" s="45" t="s">
        <v>37</v>
      </c>
      <c r="B66" s="111"/>
      <c r="C66" s="51"/>
      <c r="D66" s="51"/>
      <c r="E66" s="106"/>
      <c r="F66" s="49">
        <f>SUM(G66:U66)</f>
        <v>0</v>
      </c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3"/>
      <c r="S66" s="53"/>
      <c r="T66" s="53"/>
      <c r="U66" s="53"/>
      <c r="AA66" s="128"/>
    </row>
    <row r="67" spans="1:27" s="52" customFormat="1" x14ac:dyDescent="0.2">
      <c r="A67" s="51"/>
      <c r="B67" s="110"/>
      <c r="C67" s="51"/>
      <c r="D67" s="51"/>
      <c r="E67" s="106"/>
      <c r="F67" s="49">
        <f t="shared" ref="F67:F73" si="8">SUM(G67:U67)</f>
        <v>0</v>
      </c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3"/>
      <c r="S67" s="53"/>
      <c r="T67" s="53"/>
      <c r="U67" s="53"/>
      <c r="AA67" s="128"/>
    </row>
    <row r="68" spans="1:27" s="52" customFormat="1" x14ac:dyDescent="0.2">
      <c r="A68" s="51"/>
      <c r="B68" s="110"/>
      <c r="C68" s="51"/>
      <c r="D68" s="51"/>
      <c r="E68" s="106"/>
      <c r="F68" s="49">
        <f t="shared" si="8"/>
        <v>0</v>
      </c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3"/>
      <c r="S68" s="53"/>
      <c r="T68" s="53"/>
      <c r="U68" s="53"/>
      <c r="AA68" s="128"/>
    </row>
    <row r="69" spans="1:27" s="52" customFormat="1" x14ac:dyDescent="0.2">
      <c r="A69" s="51"/>
      <c r="B69" s="110"/>
      <c r="C69" s="51"/>
      <c r="D69" s="51"/>
      <c r="E69" s="106"/>
      <c r="F69" s="49">
        <f t="shared" si="8"/>
        <v>0</v>
      </c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3"/>
      <c r="S69" s="53"/>
      <c r="T69" s="53"/>
      <c r="U69" s="53"/>
      <c r="AA69" s="128"/>
    </row>
    <row r="70" spans="1:27" s="52" customFormat="1" x14ac:dyDescent="0.2">
      <c r="A70" s="51"/>
      <c r="B70" s="110"/>
      <c r="C70" s="51"/>
      <c r="D70" s="51"/>
      <c r="E70" s="106"/>
      <c r="F70" s="49">
        <f t="shared" si="8"/>
        <v>0</v>
      </c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3"/>
      <c r="S70" s="53"/>
      <c r="T70" s="53"/>
      <c r="U70" s="53"/>
      <c r="AA70" s="128"/>
    </row>
    <row r="71" spans="1:27" s="52" customFormat="1" x14ac:dyDescent="0.2">
      <c r="A71" s="51"/>
      <c r="B71" s="110"/>
      <c r="C71" s="51"/>
      <c r="D71" s="51"/>
      <c r="E71" s="106"/>
      <c r="F71" s="49">
        <f t="shared" si="8"/>
        <v>0</v>
      </c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3"/>
      <c r="S71" s="53"/>
      <c r="T71" s="53"/>
      <c r="U71" s="53"/>
      <c r="AA71" s="128"/>
    </row>
    <row r="72" spans="1:27" s="52" customFormat="1" ht="15.6" customHeight="1" x14ac:dyDescent="0.25">
      <c r="A72" s="57" t="s">
        <v>24</v>
      </c>
      <c r="B72" s="112" t="str">
        <f>IF(B54+F66+F67+F68+F69+F70+F71+F72+F73=B59+B60+B61+B62+B63+B64+B65+B66,"OK","NON")</f>
        <v>OK</v>
      </c>
      <c r="C72" s="51"/>
      <c r="D72" s="49"/>
      <c r="E72" s="106"/>
      <c r="F72" s="49">
        <f t="shared" si="8"/>
        <v>0</v>
      </c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3"/>
      <c r="S72" s="53"/>
      <c r="T72" s="53"/>
      <c r="U72" s="53"/>
      <c r="AA72" s="128"/>
    </row>
    <row r="73" spans="1:27" s="52" customFormat="1" ht="18" x14ac:dyDescent="0.25">
      <c r="A73" s="57" t="s">
        <v>25</v>
      </c>
      <c r="B73" s="112">
        <f>B56+S54-B53-F57-F58-F59-F60-F61-F62</f>
        <v>-1</v>
      </c>
      <c r="C73" s="51"/>
      <c r="D73" s="77"/>
      <c r="E73" s="106"/>
      <c r="F73" s="49">
        <f t="shared" si="8"/>
        <v>0</v>
      </c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3"/>
      <c r="S73" s="53"/>
      <c r="T73" s="53"/>
      <c r="U73" s="53"/>
      <c r="AA73" s="128"/>
    </row>
    <row r="74" spans="1:27" s="52" customFormat="1" x14ac:dyDescent="0.2">
      <c r="B74" s="96"/>
      <c r="C74" s="51"/>
      <c r="D74" s="51"/>
      <c r="E74" s="107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62"/>
      <c r="S74" s="62"/>
      <c r="T74" s="62"/>
      <c r="U74" s="62"/>
      <c r="V74" s="64"/>
      <c r="AA74" s="128"/>
    </row>
    <row r="75" spans="1:27" s="46" customFormat="1" x14ac:dyDescent="0.2">
      <c r="A75" s="46" t="s">
        <v>20</v>
      </c>
      <c r="B75" s="113" t="s">
        <v>20</v>
      </c>
      <c r="C75" s="46" t="s">
        <v>20</v>
      </c>
      <c r="D75" s="46" t="s">
        <v>20</v>
      </c>
      <c r="E75" s="108" t="s">
        <v>20</v>
      </c>
      <c r="F75" s="66" t="s">
        <v>20</v>
      </c>
      <c r="G75" s="82" t="s">
        <v>20</v>
      </c>
      <c r="H75" s="82" t="s">
        <v>20</v>
      </c>
      <c r="I75" s="82" t="s">
        <v>20</v>
      </c>
      <c r="J75" s="82" t="s">
        <v>20</v>
      </c>
      <c r="K75" s="82" t="s">
        <v>20</v>
      </c>
      <c r="L75" s="82" t="s">
        <v>20</v>
      </c>
      <c r="M75" s="82" t="s">
        <v>20</v>
      </c>
      <c r="N75" s="82" t="s">
        <v>20</v>
      </c>
      <c r="O75" s="82" t="s">
        <v>20</v>
      </c>
      <c r="P75" s="82" t="s">
        <v>20</v>
      </c>
      <c r="Q75" s="82" t="s">
        <v>20</v>
      </c>
      <c r="R75" s="83" t="s">
        <v>20</v>
      </c>
      <c r="S75" s="83"/>
      <c r="T75" s="83"/>
      <c r="U75" s="83"/>
      <c r="AA75" s="129"/>
    </row>
    <row r="76" spans="1:27" s="117" customFormat="1" ht="26.25" thickBot="1" x14ac:dyDescent="0.4">
      <c r="A76" s="116" t="s">
        <v>20</v>
      </c>
      <c r="B76" s="115" t="s">
        <v>39</v>
      </c>
      <c r="D76" s="117" t="s">
        <v>28</v>
      </c>
      <c r="E76" s="125">
        <f>$X$16</f>
        <v>43087</v>
      </c>
      <c r="F76" s="118"/>
      <c r="G76" s="118"/>
      <c r="H76" s="121"/>
      <c r="I76" s="118"/>
      <c r="J76" s="118"/>
      <c r="K76" s="118"/>
      <c r="L76" s="118"/>
      <c r="M76" s="118"/>
      <c r="N76" s="118"/>
      <c r="O76" s="118"/>
      <c r="P76" s="118"/>
      <c r="Q76" s="118"/>
      <c r="U76" s="117">
        <v>4</v>
      </c>
      <c r="AA76" s="126"/>
    </row>
    <row r="77" spans="1:27" s="52" customFormat="1" ht="16.5" thickBot="1" x14ac:dyDescent="0.3">
      <c r="A77" s="45"/>
      <c r="B77" s="110"/>
      <c r="C77" s="51"/>
      <c r="D77" s="51"/>
      <c r="E77" s="104"/>
      <c r="F77" s="79" t="s">
        <v>70</v>
      </c>
      <c r="H77" s="103"/>
      <c r="I77" s="91">
        <v>100</v>
      </c>
      <c r="J77" s="92">
        <v>50</v>
      </c>
      <c r="K77" s="92">
        <v>20</v>
      </c>
      <c r="L77" s="92">
        <v>10</v>
      </c>
      <c r="M77" s="92">
        <v>5</v>
      </c>
      <c r="N77" s="92">
        <v>2</v>
      </c>
      <c r="O77" s="92">
        <v>1</v>
      </c>
      <c r="P77" s="92">
        <v>0.25</v>
      </c>
      <c r="Q77" s="92">
        <v>0.1</v>
      </c>
      <c r="R77" s="93">
        <v>0.05</v>
      </c>
      <c r="S77" s="51"/>
      <c r="T77" s="51"/>
      <c r="U77" s="51"/>
      <c r="AA77" s="127">
        <f>B78+B79+B80</f>
        <v>0</v>
      </c>
    </row>
    <row r="78" spans="1:27" s="52" customFormat="1" ht="15.75" x14ac:dyDescent="0.25">
      <c r="A78" s="45" t="s">
        <v>17</v>
      </c>
      <c r="B78" s="111"/>
      <c r="C78" s="51"/>
      <c r="D78" s="60" t="s">
        <v>21</v>
      </c>
      <c r="E78" s="105"/>
      <c r="F78" s="51"/>
      <c r="G78" s="62"/>
      <c r="H78" s="133" t="s">
        <v>71</v>
      </c>
      <c r="I78" s="135"/>
      <c r="J78" s="136"/>
      <c r="K78" s="136"/>
      <c r="L78" s="136"/>
      <c r="M78" s="136"/>
      <c r="N78" s="136"/>
      <c r="O78" s="136"/>
      <c r="P78" s="136"/>
      <c r="Q78" s="136"/>
      <c r="R78" s="137"/>
      <c r="S78" s="51"/>
      <c r="T78" s="51"/>
      <c r="U78" s="51"/>
      <c r="AA78" s="128"/>
    </row>
    <row r="79" spans="1:27" s="52" customFormat="1" ht="15.75" thickBot="1" x14ac:dyDescent="0.25">
      <c r="A79" s="45" t="s">
        <v>18</v>
      </c>
      <c r="B79" s="111"/>
      <c r="C79" s="51"/>
      <c r="E79" s="104"/>
      <c r="F79" s="51"/>
      <c r="G79" s="62"/>
      <c r="H79" s="89" t="s">
        <v>5</v>
      </c>
      <c r="I79" s="90">
        <f t="shared" ref="I79:R79" si="9">I77*I78</f>
        <v>0</v>
      </c>
      <c r="J79" s="80">
        <f t="shared" si="9"/>
        <v>0</v>
      </c>
      <c r="K79" s="80">
        <f t="shared" si="9"/>
        <v>0</v>
      </c>
      <c r="L79" s="80">
        <f t="shared" si="9"/>
        <v>0</v>
      </c>
      <c r="M79" s="80">
        <f t="shared" si="9"/>
        <v>0</v>
      </c>
      <c r="N79" s="80">
        <f t="shared" si="9"/>
        <v>0</v>
      </c>
      <c r="O79" s="80">
        <f t="shared" si="9"/>
        <v>0</v>
      </c>
      <c r="P79" s="80">
        <f t="shared" si="9"/>
        <v>0</v>
      </c>
      <c r="Q79" s="80">
        <f t="shared" si="9"/>
        <v>0</v>
      </c>
      <c r="R79" s="81">
        <f t="shared" si="9"/>
        <v>0</v>
      </c>
      <c r="S79" s="87">
        <f>SUM(I79:R79)</f>
        <v>0</v>
      </c>
      <c r="T79" s="51"/>
      <c r="U79" s="51"/>
      <c r="AA79" s="128"/>
    </row>
    <row r="80" spans="1:27" s="52" customFormat="1" ht="15.75" x14ac:dyDescent="0.25">
      <c r="A80" s="45" t="s">
        <v>19</v>
      </c>
      <c r="B80" s="111"/>
      <c r="C80" s="51"/>
      <c r="D80" s="60" t="s">
        <v>0</v>
      </c>
      <c r="E80" s="104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51"/>
      <c r="S80" s="51"/>
      <c r="T80" s="51"/>
      <c r="U80" s="51"/>
      <c r="AA80" s="128"/>
    </row>
    <row r="81" spans="1:27" s="52" customFormat="1" ht="15.75" x14ac:dyDescent="0.25">
      <c r="A81" s="45" t="s">
        <v>75</v>
      </c>
      <c r="B81" s="111"/>
      <c r="C81" s="51"/>
      <c r="D81" s="51"/>
      <c r="E81" s="105" t="s">
        <v>22</v>
      </c>
      <c r="F81" s="56" t="s">
        <v>5</v>
      </c>
      <c r="G81" s="56" t="s">
        <v>23</v>
      </c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51"/>
      <c r="S81" s="51"/>
      <c r="T81" s="51"/>
      <c r="U81" s="51"/>
      <c r="AA81" s="128"/>
    </row>
    <row r="82" spans="1:27" s="52" customFormat="1" x14ac:dyDescent="0.2">
      <c r="A82" s="45" t="s">
        <v>29</v>
      </c>
      <c r="B82" s="111"/>
      <c r="C82" s="51"/>
      <c r="D82" s="51"/>
      <c r="E82" s="106"/>
      <c r="F82" s="49">
        <f t="shared" ref="F82:F87" si="10">SUM(G82:U82)</f>
        <v>0</v>
      </c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3"/>
      <c r="S82" s="53"/>
      <c r="T82" s="53"/>
      <c r="U82" s="53"/>
      <c r="AA82" s="128"/>
    </row>
    <row r="83" spans="1:27" s="52" customFormat="1" x14ac:dyDescent="0.2">
      <c r="A83" s="45"/>
      <c r="B83" s="132"/>
      <c r="C83" s="51"/>
      <c r="D83" s="51"/>
      <c r="E83" s="106"/>
      <c r="F83" s="49">
        <f t="shared" si="10"/>
        <v>0</v>
      </c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3"/>
      <c r="S83" s="53"/>
      <c r="T83" s="53"/>
      <c r="U83" s="53"/>
      <c r="AA83" s="128"/>
    </row>
    <row r="84" spans="1:27" s="52" customFormat="1" x14ac:dyDescent="0.2">
      <c r="A84" s="45" t="s">
        <v>30</v>
      </c>
      <c r="B84" s="111"/>
      <c r="C84" s="51"/>
      <c r="D84" s="51"/>
      <c r="E84" s="106"/>
      <c r="F84" s="49">
        <f t="shared" si="10"/>
        <v>0</v>
      </c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3"/>
      <c r="S84" s="53"/>
      <c r="T84" s="53"/>
      <c r="U84" s="53"/>
      <c r="AA84" s="128"/>
    </row>
    <row r="85" spans="1:27" s="52" customFormat="1" x14ac:dyDescent="0.2">
      <c r="A85" s="45" t="s">
        <v>31</v>
      </c>
      <c r="B85" s="111"/>
      <c r="C85" s="51"/>
      <c r="D85" s="51"/>
      <c r="E85" s="106"/>
      <c r="F85" s="49">
        <f t="shared" si="10"/>
        <v>0</v>
      </c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3"/>
      <c r="S85" s="53"/>
      <c r="T85" s="53"/>
      <c r="U85" s="53"/>
      <c r="AA85" s="128"/>
    </row>
    <row r="86" spans="1:27" s="52" customFormat="1" x14ac:dyDescent="0.2">
      <c r="A86" s="45" t="s">
        <v>32</v>
      </c>
      <c r="B86" s="111"/>
      <c r="C86" s="51"/>
      <c r="D86" s="51"/>
      <c r="E86" s="106"/>
      <c r="F86" s="49">
        <f t="shared" si="10"/>
        <v>0</v>
      </c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3"/>
      <c r="S86" s="53"/>
      <c r="T86" s="53"/>
      <c r="U86" s="53"/>
      <c r="AA86" s="128"/>
    </row>
    <row r="87" spans="1:27" s="52" customFormat="1" x14ac:dyDescent="0.2">
      <c r="A87" s="45" t="s">
        <v>33</v>
      </c>
      <c r="B87" s="111"/>
      <c r="C87" s="51"/>
      <c r="D87" s="51"/>
      <c r="E87" s="106"/>
      <c r="F87" s="49">
        <f t="shared" si="10"/>
        <v>0</v>
      </c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3"/>
      <c r="S87" s="53"/>
      <c r="T87" s="53"/>
      <c r="U87" s="53"/>
      <c r="AA87" s="128"/>
    </row>
    <row r="88" spans="1:27" s="52" customFormat="1" x14ac:dyDescent="0.2">
      <c r="A88" s="45" t="s">
        <v>34</v>
      </c>
      <c r="B88" s="111"/>
      <c r="C88" s="51"/>
      <c r="D88" s="51"/>
      <c r="E88" s="104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51"/>
      <c r="S88" s="51"/>
      <c r="T88" s="51"/>
      <c r="U88" s="51"/>
      <c r="AA88" s="128"/>
    </row>
    <row r="89" spans="1:27" s="52" customFormat="1" ht="15.75" x14ac:dyDescent="0.25">
      <c r="A89" s="45" t="s">
        <v>35</v>
      </c>
      <c r="B89" s="111"/>
      <c r="C89" s="51"/>
      <c r="D89" s="60" t="s">
        <v>24</v>
      </c>
      <c r="E89" s="104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51"/>
      <c r="S89" s="51"/>
      <c r="T89" s="51"/>
      <c r="U89" s="51"/>
      <c r="AA89" s="128"/>
    </row>
    <row r="90" spans="1:27" s="52" customFormat="1" ht="15.75" x14ac:dyDescent="0.25">
      <c r="A90" s="50" t="s">
        <v>36</v>
      </c>
      <c r="B90" s="111"/>
      <c r="C90" s="51"/>
      <c r="D90" s="51"/>
      <c r="E90" s="105"/>
      <c r="F90" s="56" t="s">
        <v>5</v>
      </c>
      <c r="G90" s="56" t="s">
        <v>23</v>
      </c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51"/>
      <c r="S90" s="51"/>
      <c r="T90" s="51"/>
      <c r="U90" s="51"/>
      <c r="AA90" s="128"/>
    </row>
    <row r="91" spans="1:27" s="52" customFormat="1" x14ac:dyDescent="0.2">
      <c r="A91" s="45" t="s">
        <v>37</v>
      </c>
      <c r="B91" s="111"/>
      <c r="C91" s="51"/>
      <c r="D91" s="51"/>
      <c r="E91" s="106"/>
      <c r="F91" s="49">
        <f>SUM(G91:U91)</f>
        <v>0</v>
      </c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3"/>
      <c r="S91" s="53"/>
      <c r="T91" s="53"/>
      <c r="U91" s="53"/>
      <c r="AA91" s="128"/>
    </row>
    <row r="92" spans="1:27" s="52" customFormat="1" x14ac:dyDescent="0.2">
      <c r="A92" s="51"/>
      <c r="B92" s="110"/>
      <c r="C92" s="51"/>
      <c r="D92" s="51"/>
      <c r="E92" s="106"/>
      <c r="F92" s="49">
        <f t="shared" ref="F92:F98" si="11">SUM(G92:U92)</f>
        <v>0</v>
      </c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3"/>
      <c r="S92" s="53"/>
      <c r="T92" s="53"/>
      <c r="U92" s="53"/>
      <c r="AA92" s="128"/>
    </row>
    <row r="93" spans="1:27" s="52" customFormat="1" x14ac:dyDescent="0.2">
      <c r="A93" s="51"/>
      <c r="B93" s="110"/>
      <c r="C93" s="51"/>
      <c r="D93" s="51"/>
      <c r="E93" s="106"/>
      <c r="F93" s="49">
        <f t="shared" si="11"/>
        <v>0</v>
      </c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3"/>
      <c r="S93" s="53"/>
      <c r="T93" s="53"/>
      <c r="U93" s="53"/>
      <c r="AA93" s="128"/>
    </row>
    <row r="94" spans="1:27" s="52" customFormat="1" x14ac:dyDescent="0.2">
      <c r="A94" s="51"/>
      <c r="B94" s="110"/>
      <c r="C94" s="51"/>
      <c r="D94" s="51"/>
      <c r="E94" s="106"/>
      <c r="F94" s="49">
        <f t="shared" si="11"/>
        <v>0</v>
      </c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3"/>
      <c r="S94" s="53"/>
      <c r="T94" s="53"/>
      <c r="U94" s="53"/>
      <c r="AA94" s="128"/>
    </row>
    <row r="95" spans="1:27" s="52" customFormat="1" x14ac:dyDescent="0.2">
      <c r="A95" s="51"/>
      <c r="B95" s="110"/>
      <c r="C95" s="51"/>
      <c r="D95" s="51"/>
      <c r="E95" s="106"/>
      <c r="F95" s="49">
        <f t="shared" si="11"/>
        <v>0</v>
      </c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3"/>
      <c r="S95" s="53"/>
      <c r="T95" s="53"/>
      <c r="U95" s="53"/>
      <c r="AA95" s="128"/>
    </row>
    <row r="96" spans="1:27" s="52" customFormat="1" x14ac:dyDescent="0.2">
      <c r="A96" s="51"/>
      <c r="B96" s="110"/>
      <c r="C96" s="51"/>
      <c r="D96" s="51"/>
      <c r="E96" s="106"/>
      <c r="F96" s="49">
        <f t="shared" si="11"/>
        <v>0</v>
      </c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3"/>
      <c r="S96" s="53"/>
      <c r="T96" s="53"/>
      <c r="U96" s="53"/>
      <c r="AA96" s="128"/>
    </row>
    <row r="97" spans="1:27" s="52" customFormat="1" ht="15.6" customHeight="1" x14ac:dyDescent="0.25">
      <c r="A97" s="57" t="s">
        <v>24</v>
      </c>
      <c r="B97" s="112" t="str">
        <f>IF(B79+F91+F92+F93+F94+F95+F96+F97+F98=B84+B85+B86+B87+B88+B89+B90+B91,"OK","NON")</f>
        <v>OK</v>
      </c>
      <c r="C97" s="51"/>
      <c r="D97" s="49"/>
      <c r="E97" s="106"/>
      <c r="F97" s="49">
        <f t="shared" si="11"/>
        <v>0</v>
      </c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3"/>
      <c r="S97" s="53"/>
      <c r="T97" s="53"/>
      <c r="U97" s="53"/>
      <c r="AA97" s="128"/>
    </row>
    <row r="98" spans="1:27" s="52" customFormat="1" ht="18" x14ac:dyDescent="0.25">
      <c r="A98" s="57" t="s">
        <v>25</v>
      </c>
      <c r="B98" s="112">
        <f>B81+S79-B78-F82-F83-F84-F85-F86-F87</f>
        <v>0</v>
      </c>
      <c r="C98" s="51"/>
      <c r="D98" s="77"/>
      <c r="E98" s="106"/>
      <c r="F98" s="49">
        <f t="shared" si="11"/>
        <v>0</v>
      </c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3"/>
      <c r="S98" s="53"/>
      <c r="T98" s="53"/>
      <c r="U98" s="53"/>
      <c r="AA98" s="128"/>
    </row>
    <row r="99" spans="1:27" s="52" customFormat="1" x14ac:dyDescent="0.2">
      <c r="B99" s="96"/>
      <c r="C99" s="51"/>
      <c r="D99" s="51"/>
      <c r="E99" s="107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62"/>
      <c r="S99" s="62"/>
      <c r="T99" s="62"/>
      <c r="U99" s="62"/>
      <c r="V99" s="64"/>
      <c r="AA99" s="128"/>
    </row>
    <row r="100" spans="1:27" s="46" customFormat="1" x14ac:dyDescent="0.2">
      <c r="A100" s="46" t="s">
        <v>20</v>
      </c>
      <c r="B100" s="113" t="s">
        <v>20</v>
      </c>
      <c r="C100" s="46" t="s">
        <v>20</v>
      </c>
      <c r="D100" s="46" t="s">
        <v>20</v>
      </c>
      <c r="E100" s="108" t="s">
        <v>20</v>
      </c>
      <c r="F100" s="66" t="s">
        <v>20</v>
      </c>
      <c r="G100" s="82" t="s">
        <v>20</v>
      </c>
      <c r="H100" s="82" t="s">
        <v>20</v>
      </c>
      <c r="I100" s="82" t="s">
        <v>20</v>
      </c>
      <c r="J100" s="82" t="s">
        <v>20</v>
      </c>
      <c r="K100" s="82" t="s">
        <v>20</v>
      </c>
      <c r="L100" s="82" t="s">
        <v>20</v>
      </c>
      <c r="M100" s="82" t="s">
        <v>20</v>
      </c>
      <c r="N100" s="82" t="s">
        <v>20</v>
      </c>
      <c r="O100" s="82" t="s">
        <v>20</v>
      </c>
      <c r="P100" s="82" t="s">
        <v>20</v>
      </c>
      <c r="Q100" s="82" t="s">
        <v>20</v>
      </c>
      <c r="R100" s="83" t="s">
        <v>20</v>
      </c>
      <c r="S100" s="83"/>
      <c r="T100" s="83"/>
      <c r="U100" s="83"/>
      <c r="AA100" s="129"/>
    </row>
    <row r="101" spans="1:27" s="117" customFormat="1" ht="26.25" thickBot="1" x14ac:dyDescent="0.4">
      <c r="A101" s="116" t="s">
        <v>20</v>
      </c>
      <c r="B101" s="115" t="s">
        <v>40</v>
      </c>
      <c r="D101" s="117" t="s">
        <v>28</v>
      </c>
      <c r="E101" s="125">
        <f>$X$16</f>
        <v>43087</v>
      </c>
      <c r="F101" s="118"/>
      <c r="G101" s="118"/>
      <c r="H101" s="121"/>
      <c r="I101" s="118"/>
      <c r="J101" s="118"/>
      <c r="K101" s="118"/>
      <c r="L101" s="118"/>
      <c r="M101" s="118"/>
      <c r="N101" s="118"/>
      <c r="O101" s="118"/>
      <c r="P101" s="118"/>
      <c r="Q101" s="118"/>
      <c r="U101" s="117">
        <v>5</v>
      </c>
      <c r="AA101" s="126"/>
    </row>
    <row r="102" spans="1:27" s="52" customFormat="1" ht="16.5" thickBot="1" x14ac:dyDescent="0.3">
      <c r="A102" s="45"/>
      <c r="B102" s="110"/>
      <c r="C102" s="51"/>
      <c r="D102" s="51"/>
      <c r="E102" s="104"/>
      <c r="F102" s="79" t="s">
        <v>70</v>
      </c>
      <c r="H102" s="103"/>
      <c r="I102" s="91">
        <v>100</v>
      </c>
      <c r="J102" s="92">
        <v>50</v>
      </c>
      <c r="K102" s="92">
        <v>20</v>
      </c>
      <c r="L102" s="92">
        <v>10</v>
      </c>
      <c r="M102" s="92">
        <v>5</v>
      </c>
      <c r="N102" s="92">
        <v>2</v>
      </c>
      <c r="O102" s="92">
        <v>1</v>
      </c>
      <c r="P102" s="92">
        <v>0.25</v>
      </c>
      <c r="Q102" s="92">
        <v>0.1</v>
      </c>
      <c r="R102" s="93">
        <v>0.05</v>
      </c>
      <c r="S102" s="51"/>
      <c r="T102" s="51"/>
      <c r="U102" s="51"/>
      <c r="AA102" s="127">
        <f>B103+B104+B105</f>
        <v>0</v>
      </c>
    </row>
    <row r="103" spans="1:27" s="52" customFormat="1" ht="15.75" x14ac:dyDescent="0.25">
      <c r="A103" s="45" t="s">
        <v>17</v>
      </c>
      <c r="B103" s="111"/>
      <c r="C103" s="51"/>
      <c r="D103" s="60" t="s">
        <v>21</v>
      </c>
      <c r="E103" s="105"/>
      <c r="F103" s="51"/>
      <c r="G103" s="62"/>
      <c r="H103" s="133" t="s">
        <v>71</v>
      </c>
      <c r="I103" s="135"/>
      <c r="J103" s="136"/>
      <c r="K103" s="136"/>
      <c r="L103" s="136"/>
      <c r="M103" s="136"/>
      <c r="N103" s="136"/>
      <c r="O103" s="136"/>
      <c r="P103" s="136"/>
      <c r="Q103" s="136"/>
      <c r="R103" s="137"/>
      <c r="S103" s="51"/>
      <c r="T103" s="51"/>
      <c r="U103" s="51"/>
      <c r="AA103" s="128"/>
    </row>
    <row r="104" spans="1:27" s="52" customFormat="1" ht="15.75" thickBot="1" x14ac:dyDescent="0.25">
      <c r="A104" s="45" t="s">
        <v>18</v>
      </c>
      <c r="B104" s="111"/>
      <c r="C104" s="51"/>
      <c r="E104" s="104"/>
      <c r="F104" s="51"/>
      <c r="G104" s="62"/>
      <c r="H104" s="89" t="s">
        <v>5</v>
      </c>
      <c r="I104" s="90">
        <f t="shared" ref="I104:R104" si="12">I102*I103</f>
        <v>0</v>
      </c>
      <c r="J104" s="80">
        <f t="shared" si="12"/>
        <v>0</v>
      </c>
      <c r="K104" s="80">
        <f t="shared" si="12"/>
        <v>0</v>
      </c>
      <c r="L104" s="80">
        <f t="shared" si="12"/>
        <v>0</v>
      </c>
      <c r="M104" s="80">
        <f t="shared" si="12"/>
        <v>0</v>
      </c>
      <c r="N104" s="80">
        <f t="shared" si="12"/>
        <v>0</v>
      </c>
      <c r="O104" s="80">
        <f t="shared" si="12"/>
        <v>0</v>
      </c>
      <c r="P104" s="80">
        <f t="shared" si="12"/>
        <v>0</v>
      </c>
      <c r="Q104" s="80">
        <f t="shared" si="12"/>
        <v>0</v>
      </c>
      <c r="R104" s="81">
        <f t="shared" si="12"/>
        <v>0</v>
      </c>
      <c r="S104" s="87">
        <f>SUM(I104:R104)</f>
        <v>0</v>
      </c>
      <c r="T104" s="51"/>
      <c r="U104" s="51"/>
      <c r="AA104" s="128"/>
    </row>
    <row r="105" spans="1:27" s="52" customFormat="1" ht="15.75" x14ac:dyDescent="0.25">
      <c r="A105" s="45" t="s">
        <v>19</v>
      </c>
      <c r="B105" s="111"/>
      <c r="C105" s="51"/>
      <c r="D105" s="60" t="s">
        <v>0</v>
      </c>
      <c r="E105" s="104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51"/>
      <c r="S105" s="51"/>
      <c r="T105" s="51"/>
      <c r="U105" s="51"/>
      <c r="AA105" s="128"/>
    </row>
    <row r="106" spans="1:27" s="52" customFormat="1" ht="15.75" x14ac:dyDescent="0.25">
      <c r="A106" s="45" t="s">
        <v>75</v>
      </c>
      <c r="B106" s="111"/>
      <c r="C106" s="51"/>
      <c r="D106" s="51"/>
      <c r="E106" s="105" t="s">
        <v>22</v>
      </c>
      <c r="F106" s="56" t="s">
        <v>5</v>
      </c>
      <c r="G106" s="56" t="s">
        <v>23</v>
      </c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51"/>
      <c r="S106" s="51"/>
      <c r="T106" s="51"/>
      <c r="U106" s="51"/>
      <c r="AA106" s="128"/>
    </row>
    <row r="107" spans="1:27" s="52" customFormat="1" x14ac:dyDescent="0.2">
      <c r="A107" s="45" t="s">
        <v>29</v>
      </c>
      <c r="B107" s="111"/>
      <c r="C107" s="51"/>
      <c r="D107" s="51"/>
      <c r="E107" s="106"/>
      <c r="F107" s="49">
        <f t="shared" ref="F107:F112" si="13">SUM(G107:U107)</f>
        <v>0</v>
      </c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3"/>
      <c r="S107" s="53"/>
      <c r="T107" s="53"/>
      <c r="U107" s="53"/>
      <c r="AA107" s="128"/>
    </row>
    <row r="108" spans="1:27" s="52" customFormat="1" x14ac:dyDescent="0.2">
      <c r="A108" s="45"/>
      <c r="B108" s="132"/>
      <c r="C108" s="51"/>
      <c r="D108" s="51"/>
      <c r="E108" s="106"/>
      <c r="F108" s="49">
        <f t="shared" si="13"/>
        <v>0</v>
      </c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3"/>
      <c r="S108" s="53"/>
      <c r="T108" s="53"/>
      <c r="U108" s="53"/>
      <c r="AA108" s="128"/>
    </row>
    <row r="109" spans="1:27" s="52" customFormat="1" x14ac:dyDescent="0.2">
      <c r="A109" s="45" t="s">
        <v>30</v>
      </c>
      <c r="B109" s="111"/>
      <c r="C109" s="51"/>
      <c r="D109" s="51"/>
      <c r="E109" s="106"/>
      <c r="F109" s="49">
        <f t="shared" si="13"/>
        <v>0</v>
      </c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3"/>
      <c r="S109" s="53"/>
      <c r="T109" s="53"/>
      <c r="U109" s="53"/>
      <c r="AA109" s="128"/>
    </row>
    <row r="110" spans="1:27" s="52" customFormat="1" x14ac:dyDescent="0.2">
      <c r="A110" s="45" t="s">
        <v>31</v>
      </c>
      <c r="B110" s="111"/>
      <c r="C110" s="51"/>
      <c r="D110" s="51"/>
      <c r="E110" s="106"/>
      <c r="F110" s="49">
        <f t="shared" si="13"/>
        <v>0</v>
      </c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3"/>
      <c r="S110" s="53"/>
      <c r="T110" s="53"/>
      <c r="U110" s="53"/>
      <c r="AA110" s="128"/>
    </row>
    <row r="111" spans="1:27" s="52" customFormat="1" x14ac:dyDescent="0.2">
      <c r="A111" s="45" t="s">
        <v>32</v>
      </c>
      <c r="B111" s="111"/>
      <c r="C111" s="51"/>
      <c r="D111" s="51"/>
      <c r="E111" s="106"/>
      <c r="F111" s="49">
        <f t="shared" si="13"/>
        <v>0</v>
      </c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3"/>
      <c r="S111" s="53"/>
      <c r="T111" s="53"/>
      <c r="U111" s="53"/>
      <c r="AA111" s="128"/>
    </row>
    <row r="112" spans="1:27" s="52" customFormat="1" x14ac:dyDescent="0.2">
      <c r="A112" s="45" t="s">
        <v>33</v>
      </c>
      <c r="B112" s="111"/>
      <c r="C112" s="51"/>
      <c r="D112" s="51"/>
      <c r="E112" s="106"/>
      <c r="F112" s="49">
        <f t="shared" si="13"/>
        <v>0</v>
      </c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3"/>
      <c r="S112" s="53"/>
      <c r="T112" s="53"/>
      <c r="U112" s="53"/>
      <c r="AA112" s="128"/>
    </row>
    <row r="113" spans="1:27" s="52" customFormat="1" x14ac:dyDescent="0.2">
      <c r="A113" s="45" t="s">
        <v>34</v>
      </c>
      <c r="B113" s="111"/>
      <c r="C113" s="51"/>
      <c r="D113" s="51"/>
      <c r="E113" s="104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51"/>
      <c r="S113" s="51"/>
      <c r="T113" s="51"/>
      <c r="U113" s="51"/>
      <c r="AA113" s="128"/>
    </row>
    <row r="114" spans="1:27" s="52" customFormat="1" ht="15.75" x14ac:dyDescent="0.25">
      <c r="A114" s="45" t="s">
        <v>35</v>
      </c>
      <c r="B114" s="111"/>
      <c r="C114" s="51"/>
      <c r="D114" s="60" t="s">
        <v>24</v>
      </c>
      <c r="E114" s="104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51"/>
      <c r="S114" s="51"/>
      <c r="T114" s="51"/>
      <c r="U114" s="51"/>
      <c r="AA114" s="128"/>
    </row>
    <row r="115" spans="1:27" s="52" customFormat="1" ht="15.75" x14ac:dyDescent="0.25">
      <c r="A115" s="50" t="s">
        <v>36</v>
      </c>
      <c r="B115" s="111"/>
      <c r="C115" s="51"/>
      <c r="D115" s="51"/>
      <c r="E115" s="105"/>
      <c r="F115" s="56" t="s">
        <v>5</v>
      </c>
      <c r="G115" s="56" t="s">
        <v>23</v>
      </c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51"/>
      <c r="S115" s="51"/>
      <c r="T115" s="51"/>
      <c r="U115" s="51"/>
      <c r="AA115" s="128"/>
    </row>
    <row r="116" spans="1:27" s="52" customFormat="1" x14ac:dyDescent="0.2">
      <c r="A116" s="45" t="s">
        <v>37</v>
      </c>
      <c r="B116" s="111"/>
      <c r="C116" s="51"/>
      <c r="D116" s="51"/>
      <c r="E116" s="106"/>
      <c r="F116" s="49">
        <f>SUM(G116:U116)</f>
        <v>0</v>
      </c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3"/>
      <c r="S116" s="53"/>
      <c r="T116" s="53"/>
      <c r="U116" s="53"/>
      <c r="AA116" s="128"/>
    </row>
    <row r="117" spans="1:27" s="52" customFormat="1" x14ac:dyDescent="0.2">
      <c r="A117" s="51"/>
      <c r="B117" s="110"/>
      <c r="C117" s="51"/>
      <c r="D117" s="51"/>
      <c r="E117" s="106"/>
      <c r="F117" s="49">
        <f t="shared" ref="F117:F123" si="14">SUM(G117:U117)</f>
        <v>0</v>
      </c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3"/>
      <c r="S117" s="53"/>
      <c r="T117" s="53"/>
      <c r="U117" s="53"/>
      <c r="AA117" s="128"/>
    </row>
    <row r="118" spans="1:27" s="52" customFormat="1" x14ac:dyDescent="0.2">
      <c r="A118" s="51"/>
      <c r="B118" s="110"/>
      <c r="C118" s="51"/>
      <c r="D118" s="51"/>
      <c r="E118" s="106"/>
      <c r="F118" s="49">
        <f t="shared" si="14"/>
        <v>0</v>
      </c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3"/>
      <c r="S118" s="53"/>
      <c r="T118" s="53"/>
      <c r="U118" s="53"/>
      <c r="AA118" s="128"/>
    </row>
    <row r="119" spans="1:27" s="52" customFormat="1" x14ac:dyDescent="0.2">
      <c r="A119" s="51"/>
      <c r="B119" s="110"/>
      <c r="C119" s="51"/>
      <c r="D119" s="51"/>
      <c r="E119" s="106"/>
      <c r="F119" s="49">
        <f t="shared" si="14"/>
        <v>0</v>
      </c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3"/>
      <c r="S119" s="53"/>
      <c r="T119" s="53"/>
      <c r="U119" s="53"/>
      <c r="AA119" s="128"/>
    </row>
    <row r="120" spans="1:27" s="52" customFormat="1" x14ac:dyDescent="0.2">
      <c r="A120" s="51"/>
      <c r="B120" s="110"/>
      <c r="C120" s="51"/>
      <c r="D120" s="51"/>
      <c r="E120" s="106"/>
      <c r="F120" s="49">
        <f t="shared" si="14"/>
        <v>0</v>
      </c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3"/>
      <c r="S120" s="53"/>
      <c r="T120" s="53"/>
      <c r="U120" s="53"/>
      <c r="AA120" s="128"/>
    </row>
    <row r="121" spans="1:27" s="52" customFormat="1" x14ac:dyDescent="0.2">
      <c r="A121" s="51"/>
      <c r="B121" s="110"/>
      <c r="C121" s="51"/>
      <c r="D121" s="51"/>
      <c r="E121" s="106"/>
      <c r="F121" s="49">
        <f t="shared" si="14"/>
        <v>0</v>
      </c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3"/>
      <c r="S121" s="53"/>
      <c r="T121" s="53"/>
      <c r="U121" s="53"/>
      <c r="AA121" s="128"/>
    </row>
    <row r="122" spans="1:27" s="52" customFormat="1" ht="15.6" customHeight="1" x14ac:dyDescent="0.25">
      <c r="A122" s="57" t="s">
        <v>24</v>
      </c>
      <c r="B122" s="112" t="str">
        <f>IF(B104+F116+F117+F118+F119+F120+F121+F122+F123=B109+B110+B111+B112+B113+B114+B115+B116,"OK","NON")</f>
        <v>OK</v>
      </c>
      <c r="C122" s="51"/>
      <c r="D122" s="49"/>
      <c r="E122" s="106"/>
      <c r="F122" s="49">
        <f t="shared" si="14"/>
        <v>0</v>
      </c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3"/>
      <c r="S122" s="53"/>
      <c r="T122" s="53"/>
      <c r="U122" s="53"/>
      <c r="AA122" s="128"/>
    </row>
    <row r="123" spans="1:27" s="52" customFormat="1" ht="18" x14ac:dyDescent="0.25">
      <c r="A123" s="57" t="s">
        <v>25</v>
      </c>
      <c r="B123" s="112">
        <f>B106+S104-B103-F107-F108-F109-F110-F111-F112</f>
        <v>0</v>
      </c>
      <c r="C123" s="51"/>
      <c r="D123" s="77"/>
      <c r="E123" s="106"/>
      <c r="F123" s="49">
        <f t="shared" si="14"/>
        <v>0</v>
      </c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3"/>
      <c r="S123" s="53"/>
      <c r="T123" s="53"/>
      <c r="U123" s="53"/>
      <c r="AA123" s="128"/>
    </row>
    <row r="124" spans="1:27" s="52" customFormat="1" x14ac:dyDescent="0.2">
      <c r="B124" s="96"/>
      <c r="C124" s="51"/>
      <c r="D124" s="51"/>
      <c r="E124" s="107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62"/>
      <c r="S124" s="62"/>
      <c r="T124" s="62"/>
      <c r="U124" s="62"/>
      <c r="V124" s="64"/>
      <c r="AA124" s="128"/>
    </row>
    <row r="125" spans="1:27" s="46" customFormat="1" x14ac:dyDescent="0.2">
      <c r="A125" s="46" t="s">
        <v>20</v>
      </c>
      <c r="B125" s="113" t="s">
        <v>20</v>
      </c>
      <c r="C125" s="46" t="s">
        <v>20</v>
      </c>
      <c r="D125" s="46" t="s">
        <v>20</v>
      </c>
      <c r="E125" s="108" t="s">
        <v>20</v>
      </c>
      <c r="F125" s="66" t="s">
        <v>20</v>
      </c>
      <c r="G125" s="82" t="s">
        <v>20</v>
      </c>
      <c r="H125" s="82" t="s">
        <v>20</v>
      </c>
      <c r="I125" s="82" t="s">
        <v>20</v>
      </c>
      <c r="J125" s="82" t="s">
        <v>20</v>
      </c>
      <c r="K125" s="82" t="s">
        <v>20</v>
      </c>
      <c r="L125" s="82" t="s">
        <v>20</v>
      </c>
      <c r="M125" s="82" t="s">
        <v>20</v>
      </c>
      <c r="N125" s="82" t="s">
        <v>20</v>
      </c>
      <c r="O125" s="82" t="s">
        <v>20</v>
      </c>
      <c r="P125" s="82" t="s">
        <v>20</v>
      </c>
      <c r="Q125" s="82" t="s">
        <v>20</v>
      </c>
      <c r="R125" s="83" t="s">
        <v>20</v>
      </c>
      <c r="S125" s="83"/>
      <c r="T125" s="83"/>
      <c r="U125" s="83"/>
      <c r="AA125" s="129"/>
    </row>
    <row r="126" spans="1:27" s="117" customFormat="1" ht="26.25" thickBot="1" x14ac:dyDescent="0.4">
      <c r="A126" s="116" t="s">
        <v>20</v>
      </c>
      <c r="B126" s="115" t="s">
        <v>41</v>
      </c>
      <c r="D126" s="117" t="s">
        <v>28</v>
      </c>
      <c r="E126" s="125">
        <f>$X$16</f>
        <v>43087</v>
      </c>
      <c r="F126" s="118"/>
      <c r="G126" s="118"/>
      <c r="H126" s="121"/>
      <c r="I126" s="118"/>
      <c r="J126" s="118"/>
      <c r="K126" s="118"/>
      <c r="L126" s="118"/>
      <c r="M126" s="118"/>
      <c r="N126" s="118"/>
      <c r="O126" s="118"/>
      <c r="P126" s="118"/>
      <c r="Q126" s="118"/>
      <c r="U126" s="117">
        <v>6</v>
      </c>
      <c r="AA126" s="126"/>
    </row>
    <row r="127" spans="1:27" s="52" customFormat="1" ht="16.5" thickBot="1" x14ac:dyDescent="0.3">
      <c r="A127" s="45"/>
      <c r="B127" s="110"/>
      <c r="C127" s="51"/>
      <c r="D127" s="51"/>
      <c r="E127" s="104"/>
      <c r="F127" s="79" t="s">
        <v>70</v>
      </c>
      <c r="H127" s="103"/>
      <c r="I127" s="91">
        <v>100</v>
      </c>
      <c r="J127" s="92">
        <v>50</v>
      </c>
      <c r="K127" s="92">
        <v>20</v>
      </c>
      <c r="L127" s="92">
        <v>10</v>
      </c>
      <c r="M127" s="92">
        <v>5</v>
      </c>
      <c r="N127" s="92">
        <v>2</v>
      </c>
      <c r="O127" s="92">
        <v>1</v>
      </c>
      <c r="P127" s="92">
        <v>0.25</v>
      </c>
      <c r="Q127" s="92">
        <v>0.1</v>
      </c>
      <c r="R127" s="93">
        <v>0.05</v>
      </c>
      <c r="S127" s="51"/>
      <c r="T127" s="51"/>
      <c r="U127" s="51"/>
      <c r="AA127" s="127">
        <f>B128+B129+B130</f>
        <v>0</v>
      </c>
    </row>
    <row r="128" spans="1:27" s="52" customFormat="1" ht="15.75" x14ac:dyDescent="0.25">
      <c r="A128" s="45" t="s">
        <v>17</v>
      </c>
      <c r="B128" s="111"/>
      <c r="C128" s="51"/>
      <c r="D128" s="60" t="s">
        <v>21</v>
      </c>
      <c r="E128" s="105"/>
      <c r="F128" s="51"/>
      <c r="G128" s="62"/>
      <c r="H128" s="133" t="s">
        <v>71</v>
      </c>
      <c r="I128" s="135"/>
      <c r="J128" s="136"/>
      <c r="K128" s="136"/>
      <c r="L128" s="136"/>
      <c r="M128" s="136"/>
      <c r="N128" s="136"/>
      <c r="O128" s="136"/>
      <c r="P128" s="136"/>
      <c r="Q128" s="136"/>
      <c r="R128" s="137"/>
      <c r="S128" s="51"/>
      <c r="T128" s="51"/>
      <c r="U128" s="51"/>
      <c r="AA128" s="128"/>
    </row>
    <row r="129" spans="1:27" s="52" customFormat="1" ht="15.75" thickBot="1" x14ac:dyDescent="0.25">
      <c r="A129" s="45" t="s">
        <v>18</v>
      </c>
      <c r="B129" s="111"/>
      <c r="C129" s="51"/>
      <c r="E129" s="104"/>
      <c r="F129" s="51"/>
      <c r="G129" s="62"/>
      <c r="H129" s="89" t="s">
        <v>5</v>
      </c>
      <c r="I129" s="90">
        <f t="shared" ref="I129:R129" si="15">I127*I128</f>
        <v>0</v>
      </c>
      <c r="J129" s="80">
        <f t="shared" si="15"/>
        <v>0</v>
      </c>
      <c r="K129" s="80">
        <f t="shared" si="15"/>
        <v>0</v>
      </c>
      <c r="L129" s="80">
        <f t="shared" si="15"/>
        <v>0</v>
      </c>
      <c r="M129" s="80">
        <f t="shared" si="15"/>
        <v>0</v>
      </c>
      <c r="N129" s="80">
        <f t="shared" si="15"/>
        <v>0</v>
      </c>
      <c r="O129" s="80">
        <f t="shared" si="15"/>
        <v>0</v>
      </c>
      <c r="P129" s="80">
        <f t="shared" si="15"/>
        <v>0</v>
      </c>
      <c r="Q129" s="80">
        <f t="shared" si="15"/>
        <v>0</v>
      </c>
      <c r="R129" s="81">
        <f t="shared" si="15"/>
        <v>0</v>
      </c>
      <c r="S129" s="87">
        <f>SUM(I129:R129)</f>
        <v>0</v>
      </c>
      <c r="T129" s="51"/>
      <c r="U129" s="51"/>
      <c r="AA129" s="128"/>
    </row>
    <row r="130" spans="1:27" s="52" customFormat="1" ht="15.75" x14ac:dyDescent="0.25">
      <c r="A130" s="45" t="s">
        <v>19</v>
      </c>
      <c r="B130" s="111"/>
      <c r="C130" s="51"/>
      <c r="D130" s="60" t="s">
        <v>0</v>
      </c>
      <c r="E130" s="104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51"/>
      <c r="S130" s="51"/>
      <c r="T130" s="51"/>
      <c r="U130" s="51"/>
      <c r="AA130" s="128"/>
    </row>
    <row r="131" spans="1:27" s="52" customFormat="1" ht="15.75" x14ac:dyDescent="0.25">
      <c r="A131" s="45" t="s">
        <v>75</v>
      </c>
      <c r="B131" s="111"/>
      <c r="C131" s="51"/>
      <c r="D131" s="51"/>
      <c r="E131" s="105" t="s">
        <v>22</v>
      </c>
      <c r="F131" s="56" t="s">
        <v>5</v>
      </c>
      <c r="G131" s="56" t="s">
        <v>23</v>
      </c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51"/>
      <c r="S131" s="51"/>
      <c r="T131" s="51"/>
      <c r="U131" s="51"/>
      <c r="AA131" s="128"/>
    </row>
    <row r="132" spans="1:27" s="52" customFormat="1" x14ac:dyDescent="0.2">
      <c r="A132" s="45" t="s">
        <v>29</v>
      </c>
      <c r="B132" s="111"/>
      <c r="C132" s="51"/>
      <c r="D132" s="51"/>
      <c r="E132" s="106"/>
      <c r="F132" s="49">
        <f t="shared" ref="F132:F137" si="16">SUM(G132:U132)</f>
        <v>0</v>
      </c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3"/>
      <c r="S132" s="53"/>
      <c r="T132" s="53"/>
      <c r="U132" s="53"/>
      <c r="AA132" s="128"/>
    </row>
    <row r="133" spans="1:27" s="52" customFormat="1" x14ac:dyDescent="0.2">
      <c r="A133" s="45"/>
      <c r="B133" s="132"/>
      <c r="C133" s="51"/>
      <c r="D133" s="51"/>
      <c r="E133" s="106"/>
      <c r="F133" s="49">
        <f t="shared" si="16"/>
        <v>0</v>
      </c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3"/>
      <c r="S133" s="53"/>
      <c r="T133" s="53"/>
      <c r="U133" s="53"/>
      <c r="AA133" s="128"/>
    </row>
    <row r="134" spans="1:27" s="52" customFormat="1" x14ac:dyDescent="0.2">
      <c r="A134" s="45" t="s">
        <v>30</v>
      </c>
      <c r="B134" s="111"/>
      <c r="C134" s="51"/>
      <c r="D134" s="51"/>
      <c r="E134" s="106"/>
      <c r="F134" s="49">
        <f t="shared" si="16"/>
        <v>0</v>
      </c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3"/>
      <c r="S134" s="53"/>
      <c r="T134" s="53"/>
      <c r="U134" s="53"/>
      <c r="AA134" s="128"/>
    </row>
    <row r="135" spans="1:27" s="52" customFormat="1" x14ac:dyDescent="0.2">
      <c r="A135" s="45" t="s">
        <v>31</v>
      </c>
      <c r="B135" s="111"/>
      <c r="C135" s="51"/>
      <c r="D135" s="51"/>
      <c r="E135" s="106"/>
      <c r="F135" s="49">
        <f t="shared" si="16"/>
        <v>0</v>
      </c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3"/>
      <c r="S135" s="53"/>
      <c r="T135" s="53"/>
      <c r="U135" s="53"/>
      <c r="AA135" s="128"/>
    </row>
    <row r="136" spans="1:27" s="52" customFormat="1" x14ac:dyDescent="0.2">
      <c r="A136" s="45" t="s">
        <v>32</v>
      </c>
      <c r="B136" s="111"/>
      <c r="C136" s="51"/>
      <c r="D136" s="51"/>
      <c r="E136" s="106"/>
      <c r="F136" s="49">
        <f t="shared" si="16"/>
        <v>0</v>
      </c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3"/>
      <c r="S136" s="53"/>
      <c r="T136" s="53"/>
      <c r="U136" s="53"/>
      <c r="AA136" s="128"/>
    </row>
    <row r="137" spans="1:27" s="52" customFormat="1" x14ac:dyDescent="0.2">
      <c r="A137" s="45" t="s">
        <v>33</v>
      </c>
      <c r="B137" s="111"/>
      <c r="C137" s="51"/>
      <c r="D137" s="51"/>
      <c r="E137" s="106"/>
      <c r="F137" s="49">
        <f t="shared" si="16"/>
        <v>0</v>
      </c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3"/>
      <c r="S137" s="53"/>
      <c r="T137" s="53"/>
      <c r="U137" s="53"/>
      <c r="AA137" s="128"/>
    </row>
    <row r="138" spans="1:27" s="52" customFormat="1" x14ac:dyDescent="0.2">
      <c r="A138" s="45" t="s">
        <v>34</v>
      </c>
      <c r="B138" s="111"/>
      <c r="C138" s="51"/>
      <c r="D138" s="51"/>
      <c r="E138" s="104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51"/>
      <c r="S138" s="51"/>
      <c r="T138" s="51"/>
      <c r="U138" s="51"/>
      <c r="AA138" s="128"/>
    </row>
    <row r="139" spans="1:27" s="52" customFormat="1" ht="15.75" x14ac:dyDescent="0.25">
      <c r="A139" s="45" t="s">
        <v>35</v>
      </c>
      <c r="B139" s="111"/>
      <c r="C139" s="51"/>
      <c r="D139" s="60" t="s">
        <v>24</v>
      </c>
      <c r="E139" s="104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51"/>
      <c r="S139" s="51"/>
      <c r="T139" s="51"/>
      <c r="U139" s="51"/>
      <c r="AA139" s="128"/>
    </row>
    <row r="140" spans="1:27" s="52" customFormat="1" ht="15.75" x14ac:dyDescent="0.25">
      <c r="A140" s="50" t="s">
        <v>36</v>
      </c>
      <c r="B140" s="111"/>
      <c r="C140" s="51"/>
      <c r="D140" s="51"/>
      <c r="E140" s="105"/>
      <c r="F140" s="56" t="s">
        <v>5</v>
      </c>
      <c r="G140" s="56" t="s">
        <v>23</v>
      </c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51"/>
      <c r="S140" s="51"/>
      <c r="T140" s="51"/>
      <c r="U140" s="51"/>
      <c r="AA140" s="128"/>
    </row>
    <row r="141" spans="1:27" s="52" customFormat="1" x14ac:dyDescent="0.2">
      <c r="A141" s="45" t="s">
        <v>37</v>
      </c>
      <c r="B141" s="111"/>
      <c r="C141" s="51"/>
      <c r="D141" s="51"/>
      <c r="E141" s="106"/>
      <c r="F141" s="49">
        <f>SUM(G141:U141)</f>
        <v>0</v>
      </c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3"/>
      <c r="S141" s="53"/>
      <c r="T141" s="53"/>
      <c r="U141" s="53"/>
      <c r="AA141" s="128"/>
    </row>
    <row r="142" spans="1:27" s="52" customFormat="1" x14ac:dyDescent="0.2">
      <c r="A142" s="51"/>
      <c r="B142" s="110"/>
      <c r="C142" s="51"/>
      <c r="D142" s="51"/>
      <c r="E142" s="106"/>
      <c r="F142" s="49">
        <f t="shared" ref="F142:F148" si="17">SUM(G142:U142)</f>
        <v>0</v>
      </c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3"/>
      <c r="S142" s="53"/>
      <c r="T142" s="53"/>
      <c r="U142" s="53"/>
      <c r="AA142" s="128"/>
    </row>
    <row r="143" spans="1:27" s="52" customFormat="1" x14ac:dyDescent="0.2">
      <c r="A143" s="51"/>
      <c r="B143" s="110"/>
      <c r="C143" s="51"/>
      <c r="D143" s="51"/>
      <c r="E143" s="106"/>
      <c r="F143" s="49">
        <f t="shared" si="17"/>
        <v>0</v>
      </c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3"/>
      <c r="S143" s="53"/>
      <c r="T143" s="53"/>
      <c r="U143" s="53"/>
      <c r="AA143" s="128"/>
    </row>
    <row r="144" spans="1:27" s="52" customFormat="1" x14ac:dyDescent="0.2">
      <c r="A144" s="51"/>
      <c r="B144" s="110"/>
      <c r="C144" s="51"/>
      <c r="D144" s="51"/>
      <c r="E144" s="106"/>
      <c r="F144" s="49">
        <f t="shared" si="17"/>
        <v>0</v>
      </c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3"/>
      <c r="S144" s="53"/>
      <c r="T144" s="53"/>
      <c r="U144" s="53"/>
      <c r="AA144" s="128"/>
    </row>
    <row r="145" spans="1:27" s="52" customFormat="1" x14ac:dyDescent="0.2">
      <c r="A145" s="51"/>
      <c r="B145" s="110"/>
      <c r="C145" s="51"/>
      <c r="D145" s="51"/>
      <c r="E145" s="106"/>
      <c r="F145" s="49">
        <f t="shared" si="17"/>
        <v>0</v>
      </c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3"/>
      <c r="S145" s="53"/>
      <c r="T145" s="53"/>
      <c r="U145" s="53"/>
      <c r="AA145" s="128"/>
    </row>
    <row r="146" spans="1:27" s="52" customFormat="1" x14ac:dyDescent="0.2">
      <c r="A146" s="51"/>
      <c r="B146" s="110"/>
      <c r="C146" s="51"/>
      <c r="D146" s="51"/>
      <c r="E146" s="106"/>
      <c r="F146" s="49">
        <f t="shared" si="17"/>
        <v>0</v>
      </c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3"/>
      <c r="S146" s="53"/>
      <c r="T146" s="53"/>
      <c r="U146" s="53"/>
      <c r="AA146" s="128"/>
    </row>
    <row r="147" spans="1:27" s="52" customFormat="1" ht="15.6" customHeight="1" x14ac:dyDescent="0.25">
      <c r="A147" s="57" t="s">
        <v>24</v>
      </c>
      <c r="B147" s="112" t="str">
        <f>IF(B129+F141+F142+F143+F144+F145+F146+F147+F148=B134+B135+B136+B137+B138+B139+B140+B141,"OK","NON")</f>
        <v>OK</v>
      </c>
      <c r="C147" s="51"/>
      <c r="D147" s="49"/>
      <c r="E147" s="106"/>
      <c r="F147" s="49">
        <f t="shared" si="17"/>
        <v>0</v>
      </c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3"/>
      <c r="S147" s="53"/>
      <c r="T147" s="53"/>
      <c r="U147" s="53"/>
      <c r="AA147" s="128"/>
    </row>
    <row r="148" spans="1:27" s="52" customFormat="1" ht="18" x14ac:dyDescent="0.25">
      <c r="A148" s="57" t="s">
        <v>25</v>
      </c>
      <c r="B148" s="112">
        <f>B131+S129-B128-F132-F133-F134-F135-F136-F137</f>
        <v>0</v>
      </c>
      <c r="C148" s="51"/>
      <c r="D148" s="77"/>
      <c r="E148" s="106"/>
      <c r="F148" s="49">
        <f t="shared" si="17"/>
        <v>0</v>
      </c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3"/>
      <c r="S148" s="53"/>
      <c r="T148" s="53"/>
      <c r="U148" s="53"/>
      <c r="AA148" s="128"/>
    </row>
    <row r="149" spans="1:27" s="52" customFormat="1" x14ac:dyDescent="0.2">
      <c r="B149" s="96"/>
      <c r="C149" s="51"/>
      <c r="D149" s="51"/>
      <c r="E149" s="107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62"/>
      <c r="S149" s="62"/>
      <c r="T149" s="62"/>
      <c r="U149" s="62"/>
      <c r="V149" s="64"/>
      <c r="AA149" s="128"/>
    </row>
    <row r="150" spans="1:27" s="46" customFormat="1" x14ac:dyDescent="0.2">
      <c r="A150" s="46" t="s">
        <v>20</v>
      </c>
      <c r="B150" s="113" t="s">
        <v>20</v>
      </c>
      <c r="C150" s="46" t="s">
        <v>20</v>
      </c>
      <c r="D150" s="46" t="s">
        <v>20</v>
      </c>
      <c r="E150" s="108" t="s">
        <v>20</v>
      </c>
      <c r="F150" s="66" t="s">
        <v>20</v>
      </c>
      <c r="G150" s="82" t="s">
        <v>20</v>
      </c>
      <c r="H150" s="82" t="s">
        <v>20</v>
      </c>
      <c r="I150" s="82" t="s">
        <v>20</v>
      </c>
      <c r="J150" s="82" t="s">
        <v>20</v>
      </c>
      <c r="K150" s="82" t="s">
        <v>20</v>
      </c>
      <c r="L150" s="82" t="s">
        <v>20</v>
      </c>
      <c r="M150" s="82" t="s">
        <v>20</v>
      </c>
      <c r="N150" s="82" t="s">
        <v>20</v>
      </c>
      <c r="O150" s="82" t="s">
        <v>20</v>
      </c>
      <c r="P150" s="82" t="s">
        <v>20</v>
      </c>
      <c r="Q150" s="82" t="s">
        <v>20</v>
      </c>
      <c r="R150" s="83" t="s">
        <v>20</v>
      </c>
      <c r="S150" s="83"/>
      <c r="T150" s="83"/>
      <c r="U150" s="83"/>
      <c r="AA150" s="129"/>
    </row>
    <row r="151" spans="1:27" s="117" customFormat="1" ht="26.25" thickBot="1" x14ac:dyDescent="0.4">
      <c r="A151" s="116" t="s">
        <v>20</v>
      </c>
      <c r="B151" s="115" t="s">
        <v>55</v>
      </c>
      <c r="D151" s="117" t="s">
        <v>28</v>
      </c>
      <c r="E151" s="125">
        <f>$X$16</f>
        <v>43087</v>
      </c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U151" s="117">
        <v>7</v>
      </c>
      <c r="AA151" s="126"/>
    </row>
    <row r="152" spans="1:27" s="52" customFormat="1" ht="16.5" thickBot="1" x14ac:dyDescent="0.3">
      <c r="A152" s="45"/>
      <c r="B152" s="110"/>
      <c r="C152" s="51"/>
      <c r="D152" s="51"/>
      <c r="E152" s="104"/>
      <c r="F152" s="79" t="s">
        <v>70</v>
      </c>
      <c r="H152" s="103"/>
      <c r="I152" s="91">
        <v>100</v>
      </c>
      <c r="J152" s="92">
        <v>50</v>
      </c>
      <c r="K152" s="92">
        <v>20</v>
      </c>
      <c r="L152" s="92">
        <v>10</v>
      </c>
      <c r="M152" s="92">
        <v>5</v>
      </c>
      <c r="N152" s="92">
        <v>2</v>
      </c>
      <c r="O152" s="92">
        <v>1</v>
      </c>
      <c r="P152" s="92">
        <v>0.25</v>
      </c>
      <c r="Q152" s="92">
        <v>0.1</v>
      </c>
      <c r="R152" s="93">
        <v>0.05</v>
      </c>
      <c r="S152" s="51"/>
      <c r="T152" s="51"/>
      <c r="U152" s="51"/>
      <c r="AA152" s="127">
        <f>B153+B154+B155</f>
        <v>0</v>
      </c>
    </row>
    <row r="153" spans="1:27" s="52" customFormat="1" ht="15.75" x14ac:dyDescent="0.25">
      <c r="A153" s="45" t="s">
        <v>17</v>
      </c>
      <c r="B153" s="111"/>
      <c r="C153" s="51"/>
      <c r="D153" s="60" t="s">
        <v>21</v>
      </c>
      <c r="E153" s="105"/>
      <c r="F153" s="51"/>
      <c r="G153" s="62"/>
      <c r="H153" s="133" t="s">
        <v>71</v>
      </c>
      <c r="I153" s="135"/>
      <c r="J153" s="136"/>
      <c r="K153" s="136"/>
      <c r="L153" s="136"/>
      <c r="M153" s="136"/>
      <c r="N153" s="136"/>
      <c r="O153" s="136"/>
      <c r="P153" s="136"/>
      <c r="Q153" s="136"/>
      <c r="R153" s="137"/>
      <c r="S153" s="51"/>
      <c r="T153" s="51"/>
      <c r="U153" s="51"/>
      <c r="AA153" s="128"/>
    </row>
    <row r="154" spans="1:27" s="52" customFormat="1" ht="15.75" thickBot="1" x14ac:dyDescent="0.25">
      <c r="A154" s="45" t="s">
        <v>18</v>
      </c>
      <c r="B154" s="111"/>
      <c r="C154" s="51"/>
      <c r="E154" s="104"/>
      <c r="F154" s="51"/>
      <c r="G154" s="62"/>
      <c r="H154" s="89" t="s">
        <v>5</v>
      </c>
      <c r="I154" s="90">
        <f t="shared" ref="I154:R154" si="18">I152*I153</f>
        <v>0</v>
      </c>
      <c r="J154" s="80">
        <f t="shared" si="18"/>
        <v>0</v>
      </c>
      <c r="K154" s="80">
        <f t="shared" si="18"/>
        <v>0</v>
      </c>
      <c r="L154" s="80">
        <f t="shared" si="18"/>
        <v>0</v>
      </c>
      <c r="M154" s="80">
        <f t="shared" si="18"/>
        <v>0</v>
      </c>
      <c r="N154" s="80">
        <f t="shared" si="18"/>
        <v>0</v>
      </c>
      <c r="O154" s="80">
        <f t="shared" si="18"/>
        <v>0</v>
      </c>
      <c r="P154" s="80">
        <f t="shared" si="18"/>
        <v>0</v>
      </c>
      <c r="Q154" s="80">
        <f t="shared" si="18"/>
        <v>0</v>
      </c>
      <c r="R154" s="81">
        <f t="shared" si="18"/>
        <v>0</v>
      </c>
      <c r="S154" s="87">
        <f>SUM(I154:R154)</f>
        <v>0</v>
      </c>
      <c r="T154" s="51"/>
      <c r="U154" s="51"/>
      <c r="AA154" s="128"/>
    </row>
    <row r="155" spans="1:27" s="52" customFormat="1" ht="15.75" x14ac:dyDescent="0.25">
      <c r="A155" s="45" t="s">
        <v>19</v>
      </c>
      <c r="B155" s="111"/>
      <c r="C155" s="51"/>
      <c r="D155" s="60" t="s">
        <v>0</v>
      </c>
      <c r="E155" s="104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51"/>
      <c r="S155" s="51"/>
      <c r="T155" s="51"/>
      <c r="U155" s="51"/>
      <c r="AA155" s="128"/>
    </row>
    <row r="156" spans="1:27" s="52" customFormat="1" ht="15.75" x14ac:dyDescent="0.25">
      <c r="A156" s="45" t="s">
        <v>75</v>
      </c>
      <c r="B156" s="111"/>
      <c r="C156" s="51"/>
      <c r="D156" s="51"/>
      <c r="E156" s="105" t="s">
        <v>22</v>
      </c>
      <c r="F156" s="56" t="s">
        <v>5</v>
      </c>
      <c r="G156" s="56" t="s">
        <v>23</v>
      </c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51"/>
      <c r="S156" s="51"/>
      <c r="T156" s="51"/>
      <c r="U156" s="51"/>
      <c r="AA156" s="128"/>
    </row>
    <row r="157" spans="1:27" s="52" customFormat="1" x14ac:dyDescent="0.2">
      <c r="A157" s="45" t="s">
        <v>29</v>
      </c>
      <c r="B157" s="111"/>
      <c r="C157" s="51"/>
      <c r="D157" s="51"/>
      <c r="E157" s="106"/>
      <c r="F157" s="49">
        <f t="shared" ref="F157:F162" si="19">SUM(G157:U157)</f>
        <v>0</v>
      </c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3"/>
      <c r="S157" s="53"/>
      <c r="T157" s="53"/>
      <c r="U157" s="53"/>
      <c r="AA157" s="128"/>
    </row>
    <row r="158" spans="1:27" s="52" customFormat="1" x14ac:dyDescent="0.2">
      <c r="A158" s="45"/>
      <c r="B158" s="132"/>
      <c r="C158" s="51"/>
      <c r="D158" s="51"/>
      <c r="E158" s="106"/>
      <c r="F158" s="49">
        <f t="shared" si="19"/>
        <v>0</v>
      </c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3"/>
      <c r="S158" s="53"/>
      <c r="T158" s="53"/>
      <c r="U158" s="53"/>
      <c r="AA158" s="128"/>
    </row>
    <row r="159" spans="1:27" s="52" customFormat="1" x14ac:dyDescent="0.2">
      <c r="A159" s="45" t="s">
        <v>30</v>
      </c>
      <c r="B159" s="111"/>
      <c r="C159" s="51"/>
      <c r="D159" s="51"/>
      <c r="E159" s="106"/>
      <c r="F159" s="49">
        <f t="shared" si="19"/>
        <v>0</v>
      </c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3"/>
      <c r="S159" s="53"/>
      <c r="T159" s="53"/>
      <c r="U159" s="53"/>
      <c r="AA159" s="128"/>
    </row>
    <row r="160" spans="1:27" s="52" customFormat="1" x14ac:dyDescent="0.2">
      <c r="A160" s="45" t="s">
        <v>31</v>
      </c>
      <c r="B160" s="111"/>
      <c r="C160" s="51"/>
      <c r="D160" s="51"/>
      <c r="E160" s="106"/>
      <c r="F160" s="49">
        <f t="shared" si="19"/>
        <v>0</v>
      </c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3"/>
      <c r="S160" s="53"/>
      <c r="T160" s="53"/>
      <c r="U160" s="53"/>
      <c r="AA160" s="128"/>
    </row>
    <row r="161" spans="1:27" s="52" customFormat="1" x14ac:dyDescent="0.2">
      <c r="A161" s="45" t="s">
        <v>32</v>
      </c>
      <c r="B161" s="111"/>
      <c r="C161" s="51"/>
      <c r="D161" s="51"/>
      <c r="E161" s="106"/>
      <c r="F161" s="49">
        <f t="shared" si="19"/>
        <v>0</v>
      </c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3"/>
      <c r="S161" s="53"/>
      <c r="T161" s="53"/>
      <c r="U161" s="53"/>
      <c r="AA161" s="128"/>
    </row>
    <row r="162" spans="1:27" s="52" customFormat="1" x14ac:dyDescent="0.2">
      <c r="A162" s="45" t="s">
        <v>33</v>
      </c>
      <c r="B162" s="111"/>
      <c r="C162" s="51"/>
      <c r="D162" s="51"/>
      <c r="E162" s="106"/>
      <c r="F162" s="49">
        <f t="shared" si="19"/>
        <v>0</v>
      </c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3"/>
      <c r="S162" s="53"/>
      <c r="T162" s="53"/>
      <c r="U162" s="53"/>
      <c r="AA162" s="128"/>
    </row>
    <row r="163" spans="1:27" s="52" customFormat="1" x14ac:dyDescent="0.2">
      <c r="A163" s="45" t="s">
        <v>34</v>
      </c>
      <c r="B163" s="111"/>
      <c r="C163" s="51"/>
      <c r="D163" s="51"/>
      <c r="E163" s="104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51"/>
      <c r="S163" s="51"/>
      <c r="T163" s="51"/>
      <c r="U163" s="51"/>
      <c r="AA163" s="128"/>
    </row>
    <row r="164" spans="1:27" s="52" customFormat="1" ht="15.75" x14ac:dyDescent="0.25">
      <c r="A164" s="45" t="s">
        <v>35</v>
      </c>
      <c r="B164" s="111"/>
      <c r="C164" s="51"/>
      <c r="D164" s="60" t="s">
        <v>24</v>
      </c>
      <c r="E164" s="104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51"/>
      <c r="S164" s="51"/>
      <c r="T164" s="51"/>
      <c r="U164" s="51"/>
      <c r="AA164" s="128"/>
    </row>
    <row r="165" spans="1:27" s="52" customFormat="1" ht="15.75" x14ac:dyDescent="0.25">
      <c r="A165" s="50" t="s">
        <v>36</v>
      </c>
      <c r="B165" s="111"/>
      <c r="C165" s="51"/>
      <c r="D165" s="51"/>
      <c r="E165" s="105"/>
      <c r="F165" s="56" t="s">
        <v>5</v>
      </c>
      <c r="G165" s="56" t="s">
        <v>23</v>
      </c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51"/>
      <c r="S165" s="51"/>
      <c r="T165" s="51"/>
      <c r="U165" s="51"/>
      <c r="AA165" s="128"/>
    </row>
    <row r="166" spans="1:27" s="52" customFormat="1" x14ac:dyDescent="0.2">
      <c r="A166" s="45" t="s">
        <v>37</v>
      </c>
      <c r="B166" s="111"/>
      <c r="C166" s="51"/>
      <c r="D166" s="51"/>
      <c r="E166" s="106"/>
      <c r="F166" s="49">
        <f>SUM(G166:U166)</f>
        <v>0</v>
      </c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3"/>
      <c r="S166" s="53"/>
      <c r="T166" s="53"/>
      <c r="U166" s="53"/>
      <c r="AA166" s="128"/>
    </row>
    <row r="167" spans="1:27" s="52" customFormat="1" x14ac:dyDescent="0.2">
      <c r="A167" s="51"/>
      <c r="B167" s="110"/>
      <c r="C167" s="51"/>
      <c r="D167" s="51"/>
      <c r="E167" s="106"/>
      <c r="F167" s="49">
        <f t="shared" ref="F167:F173" si="20">SUM(G167:U167)</f>
        <v>0</v>
      </c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3"/>
      <c r="S167" s="53"/>
      <c r="T167" s="53"/>
      <c r="U167" s="53"/>
      <c r="AA167" s="128"/>
    </row>
    <row r="168" spans="1:27" s="52" customFormat="1" x14ac:dyDescent="0.2">
      <c r="A168" s="51"/>
      <c r="B168" s="110"/>
      <c r="C168" s="51"/>
      <c r="D168" s="51"/>
      <c r="E168" s="106"/>
      <c r="F168" s="49">
        <f t="shared" si="20"/>
        <v>0</v>
      </c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3"/>
      <c r="S168" s="53"/>
      <c r="T168" s="53"/>
      <c r="U168" s="53"/>
      <c r="AA168" s="128"/>
    </row>
    <row r="169" spans="1:27" s="52" customFormat="1" x14ac:dyDescent="0.2">
      <c r="A169" s="51"/>
      <c r="B169" s="110"/>
      <c r="C169" s="51"/>
      <c r="D169" s="51"/>
      <c r="E169" s="106"/>
      <c r="F169" s="49">
        <f t="shared" si="20"/>
        <v>0</v>
      </c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3"/>
      <c r="S169" s="53"/>
      <c r="T169" s="53"/>
      <c r="U169" s="53"/>
      <c r="AA169" s="128"/>
    </row>
    <row r="170" spans="1:27" s="52" customFormat="1" x14ac:dyDescent="0.2">
      <c r="A170" s="51"/>
      <c r="B170" s="110"/>
      <c r="C170" s="51"/>
      <c r="D170" s="51"/>
      <c r="E170" s="106"/>
      <c r="F170" s="49">
        <f t="shared" si="20"/>
        <v>0</v>
      </c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3"/>
      <c r="S170" s="53"/>
      <c r="T170" s="53"/>
      <c r="U170" s="53"/>
      <c r="AA170" s="128"/>
    </row>
    <row r="171" spans="1:27" s="52" customFormat="1" x14ac:dyDescent="0.2">
      <c r="A171" s="51"/>
      <c r="B171" s="110"/>
      <c r="C171" s="51"/>
      <c r="D171" s="51"/>
      <c r="E171" s="106"/>
      <c r="F171" s="49">
        <f t="shared" si="20"/>
        <v>0</v>
      </c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3"/>
      <c r="S171" s="53"/>
      <c r="T171" s="53"/>
      <c r="U171" s="53"/>
      <c r="AA171" s="128"/>
    </row>
    <row r="172" spans="1:27" s="52" customFormat="1" ht="15.6" customHeight="1" x14ac:dyDescent="0.25">
      <c r="A172" s="57" t="s">
        <v>24</v>
      </c>
      <c r="B172" s="112" t="str">
        <f>IF(B154+F166+F167+F168+F169+F170+F171+F172+F173=B159+B160+B161+B162+B163+B164+B165+B166,"OK","NON")</f>
        <v>OK</v>
      </c>
      <c r="C172" s="51"/>
      <c r="D172" s="49"/>
      <c r="E172" s="106"/>
      <c r="F172" s="49">
        <f t="shared" si="20"/>
        <v>0</v>
      </c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3"/>
      <c r="S172" s="53"/>
      <c r="T172" s="53"/>
      <c r="U172" s="53"/>
      <c r="AA172" s="128"/>
    </row>
    <row r="173" spans="1:27" s="52" customFormat="1" ht="18" x14ac:dyDescent="0.25">
      <c r="A173" s="57" t="s">
        <v>25</v>
      </c>
      <c r="B173" s="112">
        <f>B156+S154-B153-F157-F158-F159-F160-F161-F162</f>
        <v>0</v>
      </c>
      <c r="C173" s="51"/>
      <c r="D173" s="77"/>
      <c r="E173" s="106"/>
      <c r="F173" s="49">
        <f t="shared" si="20"/>
        <v>0</v>
      </c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3"/>
      <c r="S173" s="53"/>
      <c r="T173" s="53"/>
      <c r="U173" s="53"/>
      <c r="AA173" s="128"/>
    </row>
    <row r="174" spans="1:27" s="52" customFormat="1" x14ac:dyDescent="0.2">
      <c r="B174" s="96"/>
      <c r="C174" s="51"/>
      <c r="D174" s="51"/>
      <c r="E174" s="107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62"/>
      <c r="S174" s="62"/>
      <c r="T174" s="62"/>
      <c r="U174" s="62"/>
      <c r="V174" s="64"/>
      <c r="AA174" s="128"/>
    </row>
    <row r="175" spans="1:27" s="46" customFormat="1" x14ac:dyDescent="0.2">
      <c r="A175" s="46" t="s">
        <v>20</v>
      </c>
      <c r="B175" s="113" t="s">
        <v>20</v>
      </c>
      <c r="C175" s="46" t="s">
        <v>20</v>
      </c>
      <c r="D175" s="46" t="s">
        <v>20</v>
      </c>
      <c r="E175" s="108" t="s">
        <v>20</v>
      </c>
      <c r="F175" s="66" t="s">
        <v>20</v>
      </c>
      <c r="G175" s="82" t="s">
        <v>20</v>
      </c>
      <c r="H175" s="82" t="s">
        <v>20</v>
      </c>
      <c r="I175" s="82" t="s">
        <v>20</v>
      </c>
      <c r="J175" s="82" t="s">
        <v>20</v>
      </c>
      <c r="K175" s="82" t="s">
        <v>20</v>
      </c>
      <c r="L175" s="82" t="s">
        <v>20</v>
      </c>
      <c r="M175" s="82" t="s">
        <v>20</v>
      </c>
      <c r="N175" s="82" t="s">
        <v>20</v>
      </c>
      <c r="O175" s="82" t="s">
        <v>20</v>
      </c>
      <c r="P175" s="82" t="s">
        <v>20</v>
      </c>
      <c r="Q175" s="82" t="s">
        <v>20</v>
      </c>
      <c r="R175" s="83" t="s">
        <v>20</v>
      </c>
      <c r="S175" s="83"/>
      <c r="T175" s="83"/>
      <c r="U175" s="83"/>
      <c r="AA175" s="129"/>
    </row>
    <row r="176" spans="1:27" s="117" customFormat="1" ht="26.25" thickBot="1" x14ac:dyDescent="0.4">
      <c r="A176" s="116" t="s">
        <v>20</v>
      </c>
      <c r="B176" s="115" t="s">
        <v>56</v>
      </c>
      <c r="D176" s="117" t="s">
        <v>28</v>
      </c>
      <c r="E176" s="125">
        <f>$X$16</f>
        <v>43087</v>
      </c>
      <c r="F176" s="118"/>
      <c r="G176" s="118"/>
      <c r="H176" s="121"/>
      <c r="I176" s="118"/>
      <c r="J176" s="118"/>
      <c r="K176" s="118"/>
      <c r="L176" s="118"/>
      <c r="M176" s="118"/>
      <c r="N176" s="118"/>
      <c r="O176" s="118"/>
      <c r="P176" s="118"/>
      <c r="Q176" s="118"/>
      <c r="U176" s="117">
        <v>8</v>
      </c>
      <c r="AA176" s="126"/>
    </row>
    <row r="177" spans="1:27" s="52" customFormat="1" ht="16.5" thickBot="1" x14ac:dyDescent="0.3">
      <c r="A177" s="45"/>
      <c r="B177" s="110"/>
      <c r="C177" s="51"/>
      <c r="D177" s="51"/>
      <c r="E177" s="104"/>
      <c r="F177" s="79" t="s">
        <v>70</v>
      </c>
      <c r="H177" s="103"/>
      <c r="I177" s="91">
        <v>100</v>
      </c>
      <c r="J177" s="92">
        <v>50</v>
      </c>
      <c r="K177" s="92">
        <v>20</v>
      </c>
      <c r="L177" s="92">
        <v>10</v>
      </c>
      <c r="M177" s="92">
        <v>5</v>
      </c>
      <c r="N177" s="92">
        <v>2</v>
      </c>
      <c r="O177" s="92">
        <v>1</v>
      </c>
      <c r="P177" s="92">
        <v>0.25</v>
      </c>
      <c r="Q177" s="92">
        <v>0.1</v>
      </c>
      <c r="R177" s="93">
        <v>0.05</v>
      </c>
      <c r="S177" s="51"/>
      <c r="T177" s="51"/>
      <c r="U177" s="51"/>
      <c r="AA177" s="127">
        <f>B178+B179+B180</f>
        <v>0</v>
      </c>
    </row>
    <row r="178" spans="1:27" s="52" customFormat="1" ht="15.75" x14ac:dyDescent="0.25">
      <c r="A178" s="45" t="s">
        <v>17</v>
      </c>
      <c r="B178" s="111"/>
      <c r="C178" s="51"/>
      <c r="D178" s="60" t="s">
        <v>21</v>
      </c>
      <c r="E178" s="105"/>
      <c r="F178" s="51"/>
      <c r="G178" s="62"/>
      <c r="H178" s="133" t="s">
        <v>71</v>
      </c>
      <c r="I178" s="135"/>
      <c r="J178" s="136"/>
      <c r="K178" s="136"/>
      <c r="L178" s="136"/>
      <c r="M178" s="136"/>
      <c r="N178" s="136"/>
      <c r="O178" s="136"/>
      <c r="P178" s="136"/>
      <c r="Q178" s="136"/>
      <c r="R178" s="137"/>
      <c r="S178" s="51"/>
      <c r="T178" s="51"/>
      <c r="U178" s="51"/>
      <c r="AA178" s="128"/>
    </row>
    <row r="179" spans="1:27" s="52" customFormat="1" ht="15.75" thickBot="1" x14ac:dyDescent="0.25">
      <c r="A179" s="45" t="s">
        <v>18</v>
      </c>
      <c r="B179" s="111"/>
      <c r="C179" s="51"/>
      <c r="E179" s="104"/>
      <c r="F179" s="51"/>
      <c r="G179" s="62"/>
      <c r="H179" s="89" t="s">
        <v>5</v>
      </c>
      <c r="I179" s="90">
        <f t="shared" ref="I179:R179" si="21">I177*I178</f>
        <v>0</v>
      </c>
      <c r="J179" s="80">
        <f t="shared" si="21"/>
        <v>0</v>
      </c>
      <c r="K179" s="80">
        <f t="shared" si="21"/>
        <v>0</v>
      </c>
      <c r="L179" s="80">
        <f t="shared" si="21"/>
        <v>0</v>
      </c>
      <c r="M179" s="80">
        <f t="shared" si="21"/>
        <v>0</v>
      </c>
      <c r="N179" s="80">
        <f t="shared" si="21"/>
        <v>0</v>
      </c>
      <c r="O179" s="80">
        <f t="shared" si="21"/>
        <v>0</v>
      </c>
      <c r="P179" s="80">
        <f t="shared" si="21"/>
        <v>0</v>
      </c>
      <c r="Q179" s="80">
        <f t="shared" si="21"/>
        <v>0</v>
      </c>
      <c r="R179" s="81">
        <f t="shared" si="21"/>
        <v>0</v>
      </c>
      <c r="S179" s="87">
        <f>SUM(I179:R179)</f>
        <v>0</v>
      </c>
      <c r="T179" s="51"/>
      <c r="U179" s="51"/>
      <c r="AA179" s="128"/>
    </row>
    <row r="180" spans="1:27" s="52" customFormat="1" ht="15.75" x14ac:dyDescent="0.25">
      <c r="A180" s="45" t="s">
        <v>19</v>
      </c>
      <c r="B180" s="111"/>
      <c r="C180" s="51"/>
      <c r="D180" s="60" t="s">
        <v>0</v>
      </c>
      <c r="E180" s="104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51"/>
      <c r="S180" s="51"/>
      <c r="T180" s="51"/>
      <c r="U180" s="51"/>
      <c r="AA180" s="128"/>
    </row>
    <row r="181" spans="1:27" s="52" customFormat="1" ht="15.75" x14ac:dyDescent="0.25">
      <c r="A181" s="45" t="s">
        <v>75</v>
      </c>
      <c r="B181" s="111"/>
      <c r="C181" s="51"/>
      <c r="D181" s="51"/>
      <c r="E181" s="105" t="s">
        <v>22</v>
      </c>
      <c r="F181" s="56" t="s">
        <v>5</v>
      </c>
      <c r="G181" s="56" t="s">
        <v>23</v>
      </c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51"/>
      <c r="S181" s="51"/>
      <c r="T181" s="51"/>
      <c r="U181" s="51"/>
      <c r="AA181" s="128"/>
    </row>
    <row r="182" spans="1:27" s="52" customFormat="1" x14ac:dyDescent="0.2">
      <c r="A182" s="45" t="s">
        <v>29</v>
      </c>
      <c r="B182" s="111"/>
      <c r="C182" s="51"/>
      <c r="D182" s="51"/>
      <c r="E182" s="106"/>
      <c r="F182" s="49">
        <f t="shared" ref="F182:F187" si="22">SUM(G182:U182)</f>
        <v>0</v>
      </c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3"/>
      <c r="S182" s="53"/>
      <c r="T182" s="53"/>
      <c r="U182" s="53"/>
      <c r="AA182" s="128"/>
    </row>
    <row r="183" spans="1:27" s="52" customFormat="1" x14ac:dyDescent="0.2">
      <c r="A183" s="45"/>
      <c r="B183" s="132"/>
      <c r="C183" s="51"/>
      <c r="D183" s="51"/>
      <c r="E183" s="106"/>
      <c r="F183" s="49">
        <f t="shared" si="22"/>
        <v>0</v>
      </c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3"/>
      <c r="S183" s="53"/>
      <c r="T183" s="53"/>
      <c r="U183" s="53"/>
      <c r="AA183" s="128"/>
    </row>
    <row r="184" spans="1:27" s="52" customFormat="1" x14ac:dyDescent="0.2">
      <c r="A184" s="45" t="s">
        <v>30</v>
      </c>
      <c r="B184" s="111"/>
      <c r="C184" s="51"/>
      <c r="D184" s="51"/>
      <c r="E184" s="106"/>
      <c r="F184" s="49">
        <f t="shared" si="22"/>
        <v>0</v>
      </c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3"/>
      <c r="S184" s="53"/>
      <c r="T184" s="53"/>
      <c r="U184" s="53"/>
      <c r="AA184" s="128"/>
    </row>
    <row r="185" spans="1:27" s="52" customFormat="1" x14ac:dyDescent="0.2">
      <c r="A185" s="45" t="s">
        <v>31</v>
      </c>
      <c r="B185" s="111"/>
      <c r="C185" s="51"/>
      <c r="D185" s="51"/>
      <c r="E185" s="106"/>
      <c r="F185" s="49">
        <f t="shared" si="22"/>
        <v>0</v>
      </c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3"/>
      <c r="S185" s="53"/>
      <c r="T185" s="53"/>
      <c r="U185" s="53"/>
      <c r="AA185" s="128"/>
    </row>
    <row r="186" spans="1:27" s="52" customFormat="1" x14ac:dyDescent="0.2">
      <c r="A186" s="45" t="s">
        <v>32</v>
      </c>
      <c r="B186" s="111"/>
      <c r="C186" s="51"/>
      <c r="D186" s="51"/>
      <c r="E186" s="106"/>
      <c r="F186" s="49">
        <f t="shared" si="22"/>
        <v>0</v>
      </c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3"/>
      <c r="S186" s="53"/>
      <c r="T186" s="53"/>
      <c r="U186" s="53"/>
      <c r="AA186" s="128"/>
    </row>
    <row r="187" spans="1:27" s="52" customFormat="1" x14ac:dyDescent="0.2">
      <c r="A187" s="45" t="s">
        <v>33</v>
      </c>
      <c r="B187" s="111"/>
      <c r="C187" s="51"/>
      <c r="D187" s="51"/>
      <c r="E187" s="106"/>
      <c r="F187" s="49">
        <f t="shared" si="22"/>
        <v>0</v>
      </c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3"/>
      <c r="S187" s="53"/>
      <c r="T187" s="53"/>
      <c r="U187" s="53"/>
      <c r="AA187" s="128"/>
    </row>
    <row r="188" spans="1:27" s="52" customFormat="1" x14ac:dyDescent="0.2">
      <c r="A188" s="45" t="s">
        <v>34</v>
      </c>
      <c r="B188" s="111"/>
      <c r="C188" s="51"/>
      <c r="D188" s="51"/>
      <c r="E188" s="104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51"/>
      <c r="S188" s="51"/>
      <c r="T188" s="51"/>
      <c r="U188" s="51"/>
      <c r="AA188" s="128"/>
    </row>
    <row r="189" spans="1:27" s="52" customFormat="1" ht="15.75" x14ac:dyDescent="0.25">
      <c r="A189" s="45" t="s">
        <v>35</v>
      </c>
      <c r="B189" s="111"/>
      <c r="C189" s="51"/>
      <c r="D189" s="60" t="s">
        <v>24</v>
      </c>
      <c r="E189" s="104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51"/>
      <c r="S189" s="51"/>
      <c r="T189" s="51"/>
      <c r="U189" s="51"/>
      <c r="AA189" s="128"/>
    </row>
    <row r="190" spans="1:27" s="52" customFormat="1" ht="15.75" x14ac:dyDescent="0.25">
      <c r="A190" s="50" t="s">
        <v>36</v>
      </c>
      <c r="B190" s="111"/>
      <c r="C190" s="51"/>
      <c r="D190" s="51"/>
      <c r="E190" s="105"/>
      <c r="F190" s="56" t="s">
        <v>5</v>
      </c>
      <c r="G190" s="56" t="s">
        <v>23</v>
      </c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51"/>
      <c r="S190" s="51"/>
      <c r="T190" s="51"/>
      <c r="U190" s="51"/>
      <c r="AA190" s="128"/>
    </row>
    <row r="191" spans="1:27" s="52" customFormat="1" x14ac:dyDescent="0.2">
      <c r="A191" s="45" t="s">
        <v>37</v>
      </c>
      <c r="B191" s="111"/>
      <c r="C191" s="51"/>
      <c r="D191" s="51"/>
      <c r="E191" s="106"/>
      <c r="F191" s="49">
        <f>SUM(G191:U191)</f>
        <v>0</v>
      </c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3"/>
      <c r="S191" s="53"/>
      <c r="T191" s="53"/>
      <c r="U191" s="53"/>
      <c r="AA191" s="128"/>
    </row>
    <row r="192" spans="1:27" s="52" customFormat="1" x14ac:dyDescent="0.2">
      <c r="A192" s="51"/>
      <c r="B192" s="110"/>
      <c r="C192" s="51"/>
      <c r="D192" s="51"/>
      <c r="E192" s="106"/>
      <c r="F192" s="49">
        <f t="shared" ref="F192:F198" si="23">SUM(G192:U192)</f>
        <v>0</v>
      </c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3"/>
      <c r="S192" s="53"/>
      <c r="T192" s="53"/>
      <c r="U192" s="53"/>
      <c r="AA192" s="128"/>
    </row>
    <row r="193" spans="1:27" s="52" customFormat="1" x14ac:dyDescent="0.2">
      <c r="A193" s="51"/>
      <c r="B193" s="110"/>
      <c r="C193" s="51"/>
      <c r="D193" s="51"/>
      <c r="E193" s="106"/>
      <c r="F193" s="49">
        <f t="shared" si="23"/>
        <v>0</v>
      </c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3"/>
      <c r="S193" s="53"/>
      <c r="T193" s="53"/>
      <c r="U193" s="53"/>
      <c r="AA193" s="128"/>
    </row>
    <row r="194" spans="1:27" s="52" customFormat="1" x14ac:dyDescent="0.2">
      <c r="A194" s="51"/>
      <c r="B194" s="110"/>
      <c r="C194" s="51"/>
      <c r="D194" s="51"/>
      <c r="E194" s="106"/>
      <c r="F194" s="49">
        <f t="shared" si="23"/>
        <v>0</v>
      </c>
      <c r="G194" s="54"/>
      <c r="H194" s="54"/>
      <c r="I194" s="54"/>
      <c r="J194" s="54"/>
      <c r="K194" s="54"/>
      <c r="L194" s="54"/>
      <c r="M194" s="54"/>
      <c r="N194" s="54"/>
      <c r="O194" s="54"/>
      <c r="P194" s="54"/>
      <c r="Q194" s="54"/>
      <c r="R194" s="53"/>
      <c r="S194" s="53"/>
      <c r="T194" s="53"/>
      <c r="U194" s="53"/>
      <c r="AA194" s="128"/>
    </row>
    <row r="195" spans="1:27" s="52" customFormat="1" x14ac:dyDescent="0.2">
      <c r="A195" s="51"/>
      <c r="B195" s="110"/>
      <c r="C195" s="51"/>
      <c r="D195" s="51"/>
      <c r="E195" s="106"/>
      <c r="F195" s="49">
        <f t="shared" si="23"/>
        <v>0</v>
      </c>
      <c r="G195" s="54"/>
      <c r="H195" s="54"/>
      <c r="I195" s="54"/>
      <c r="J195" s="54"/>
      <c r="K195" s="54"/>
      <c r="L195" s="54"/>
      <c r="M195" s="54"/>
      <c r="N195" s="54"/>
      <c r="O195" s="54"/>
      <c r="P195" s="54"/>
      <c r="Q195" s="54"/>
      <c r="R195" s="53"/>
      <c r="S195" s="53"/>
      <c r="T195" s="53"/>
      <c r="U195" s="53"/>
      <c r="AA195" s="128"/>
    </row>
    <row r="196" spans="1:27" s="52" customFormat="1" x14ac:dyDescent="0.2">
      <c r="A196" s="51"/>
      <c r="B196" s="110"/>
      <c r="C196" s="51"/>
      <c r="D196" s="51"/>
      <c r="E196" s="106"/>
      <c r="F196" s="49">
        <f t="shared" si="23"/>
        <v>0</v>
      </c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3"/>
      <c r="S196" s="53"/>
      <c r="T196" s="53"/>
      <c r="U196" s="53"/>
      <c r="AA196" s="128"/>
    </row>
    <row r="197" spans="1:27" s="52" customFormat="1" ht="15.6" customHeight="1" x14ac:dyDescent="0.25">
      <c r="A197" s="57" t="s">
        <v>24</v>
      </c>
      <c r="B197" s="112" t="str">
        <f>IF(B179+F191+F192+F193+F194+F195+F196+F197+F198=B184+B185+B186+B187+B188+B189+B190+B191,"OK","NON")</f>
        <v>OK</v>
      </c>
      <c r="C197" s="51"/>
      <c r="D197" s="49"/>
      <c r="E197" s="106"/>
      <c r="F197" s="49">
        <f t="shared" si="23"/>
        <v>0</v>
      </c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3"/>
      <c r="S197" s="53"/>
      <c r="T197" s="53"/>
      <c r="U197" s="53"/>
      <c r="AA197" s="128"/>
    </row>
    <row r="198" spans="1:27" s="52" customFormat="1" ht="18" x14ac:dyDescent="0.25">
      <c r="A198" s="57" t="s">
        <v>25</v>
      </c>
      <c r="B198" s="112">
        <f>B181+S179-B178-F182-F183-F184-F185-F186-F187</f>
        <v>0</v>
      </c>
      <c r="C198" s="51"/>
      <c r="D198" s="77"/>
      <c r="E198" s="106"/>
      <c r="F198" s="49">
        <f t="shared" si="23"/>
        <v>0</v>
      </c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3"/>
      <c r="S198" s="53"/>
      <c r="T198" s="53"/>
      <c r="U198" s="53"/>
      <c r="AA198" s="128"/>
    </row>
    <row r="199" spans="1:27" s="52" customFormat="1" x14ac:dyDescent="0.2">
      <c r="B199" s="96"/>
      <c r="C199" s="51"/>
      <c r="D199" s="51"/>
      <c r="E199" s="107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62"/>
      <c r="S199" s="62"/>
      <c r="T199" s="62"/>
      <c r="U199" s="62"/>
      <c r="V199" s="64"/>
      <c r="AA199" s="128"/>
    </row>
    <row r="200" spans="1:27" s="46" customFormat="1" x14ac:dyDescent="0.2">
      <c r="A200" s="46" t="s">
        <v>20</v>
      </c>
      <c r="B200" s="113" t="s">
        <v>20</v>
      </c>
      <c r="C200" s="46" t="s">
        <v>20</v>
      </c>
      <c r="D200" s="46" t="s">
        <v>20</v>
      </c>
      <c r="E200" s="108" t="s">
        <v>20</v>
      </c>
      <c r="F200" s="66" t="s">
        <v>20</v>
      </c>
      <c r="G200" s="82" t="s">
        <v>20</v>
      </c>
      <c r="H200" s="82" t="s">
        <v>20</v>
      </c>
      <c r="I200" s="82" t="s">
        <v>20</v>
      </c>
      <c r="J200" s="82" t="s">
        <v>20</v>
      </c>
      <c r="K200" s="82" t="s">
        <v>20</v>
      </c>
      <c r="L200" s="82" t="s">
        <v>20</v>
      </c>
      <c r="M200" s="82" t="s">
        <v>20</v>
      </c>
      <c r="N200" s="82" t="s">
        <v>20</v>
      </c>
      <c r="O200" s="82" t="s">
        <v>20</v>
      </c>
      <c r="P200" s="82" t="s">
        <v>20</v>
      </c>
      <c r="Q200" s="82" t="s">
        <v>20</v>
      </c>
      <c r="R200" s="83" t="s">
        <v>20</v>
      </c>
      <c r="S200" s="83"/>
      <c r="T200" s="83"/>
      <c r="U200" s="83"/>
      <c r="AA200" s="129"/>
    </row>
    <row r="201" spans="1:27" s="117" customFormat="1" ht="26.25" thickBot="1" x14ac:dyDescent="0.4">
      <c r="A201" s="116" t="s">
        <v>20</v>
      </c>
      <c r="B201" s="115" t="s">
        <v>57</v>
      </c>
      <c r="D201" s="117" t="s">
        <v>28</v>
      </c>
      <c r="E201" s="125">
        <f>$X$16</f>
        <v>43087</v>
      </c>
      <c r="F201" s="118"/>
      <c r="G201" s="118"/>
      <c r="H201" s="121"/>
      <c r="I201" s="118"/>
      <c r="J201" s="118"/>
      <c r="K201" s="118"/>
      <c r="L201" s="118"/>
      <c r="M201" s="118"/>
      <c r="N201" s="118"/>
      <c r="O201" s="118"/>
      <c r="P201" s="118"/>
      <c r="Q201" s="118"/>
      <c r="U201" s="117">
        <v>9</v>
      </c>
      <c r="AA201" s="126"/>
    </row>
    <row r="202" spans="1:27" s="52" customFormat="1" ht="16.5" thickBot="1" x14ac:dyDescent="0.3">
      <c r="A202" s="45"/>
      <c r="B202" s="110"/>
      <c r="C202" s="51"/>
      <c r="D202" s="51"/>
      <c r="E202" s="104"/>
      <c r="F202" s="79" t="s">
        <v>70</v>
      </c>
      <c r="H202" s="103"/>
      <c r="I202" s="91">
        <v>100</v>
      </c>
      <c r="J202" s="92">
        <v>50</v>
      </c>
      <c r="K202" s="92">
        <v>20</v>
      </c>
      <c r="L202" s="92">
        <v>10</v>
      </c>
      <c r="M202" s="92">
        <v>5</v>
      </c>
      <c r="N202" s="92">
        <v>2</v>
      </c>
      <c r="O202" s="92">
        <v>1</v>
      </c>
      <c r="P202" s="92">
        <v>0.25</v>
      </c>
      <c r="Q202" s="92">
        <v>0.1</v>
      </c>
      <c r="R202" s="93">
        <v>0.05</v>
      </c>
      <c r="S202" s="51"/>
      <c r="T202" s="51"/>
      <c r="U202" s="51"/>
      <c r="AA202" s="127">
        <f>B203+B204+B205</f>
        <v>0</v>
      </c>
    </row>
    <row r="203" spans="1:27" s="52" customFormat="1" ht="15.75" x14ac:dyDescent="0.25">
      <c r="A203" s="45" t="s">
        <v>17</v>
      </c>
      <c r="B203" s="111"/>
      <c r="C203" s="51"/>
      <c r="D203" s="60" t="s">
        <v>21</v>
      </c>
      <c r="E203" s="105"/>
      <c r="F203" s="51"/>
      <c r="G203" s="62"/>
      <c r="H203" s="133" t="s">
        <v>71</v>
      </c>
      <c r="I203" s="135"/>
      <c r="J203" s="136"/>
      <c r="K203" s="136"/>
      <c r="L203" s="136"/>
      <c r="M203" s="136"/>
      <c r="N203" s="136"/>
      <c r="O203" s="136"/>
      <c r="P203" s="136"/>
      <c r="Q203" s="136"/>
      <c r="R203" s="137"/>
      <c r="S203" s="51"/>
      <c r="T203" s="51"/>
      <c r="U203" s="51"/>
      <c r="AA203" s="128"/>
    </row>
    <row r="204" spans="1:27" s="52" customFormat="1" ht="15.75" thickBot="1" x14ac:dyDescent="0.25">
      <c r="A204" s="45" t="s">
        <v>18</v>
      </c>
      <c r="B204" s="111"/>
      <c r="C204" s="51"/>
      <c r="E204" s="104"/>
      <c r="F204" s="51"/>
      <c r="G204" s="62"/>
      <c r="H204" s="89" t="s">
        <v>5</v>
      </c>
      <c r="I204" s="90">
        <f t="shared" ref="I204:R204" si="24">I202*I203</f>
        <v>0</v>
      </c>
      <c r="J204" s="80">
        <f t="shared" si="24"/>
        <v>0</v>
      </c>
      <c r="K204" s="80">
        <f t="shared" si="24"/>
        <v>0</v>
      </c>
      <c r="L204" s="80">
        <f t="shared" si="24"/>
        <v>0</v>
      </c>
      <c r="M204" s="80">
        <f t="shared" si="24"/>
        <v>0</v>
      </c>
      <c r="N204" s="80">
        <f t="shared" si="24"/>
        <v>0</v>
      </c>
      <c r="O204" s="80">
        <f t="shared" si="24"/>
        <v>0</v>
      </c>
      <c r="P204" s="80">
        <f t="shared" si="24"/>
        <v>0</v>
      </c>
      <c r="Q204" s="80">
        <f t="shared" si="24"/>
        <v>0</v>
      </c>
      <c r="R204" s="81">
        <f t="shared" si="24"/>
        <v>0</v>
      </c>
      <c r="S204" s="87">
        <f>SUM(I204:R204)</f>
        <v>0</v>
      </c>
      <c r="T204" s="51"/>
      <c r="U204" s="51"/>
      <c r="AA204" s="128"/>
    </row>
    <row r="205" spans="1:27" s="52" customFormat="1" ht="15.75" x14ac:dyDescent="0.25">
      <c r="A205" s="45" t="s">
        <v>19</v>
      </c>
      <c r="B205" s="111"/>
      <c r="C205" s="51"/>
      <c r="D205" s="60" t="s">
        <v>0</v>
      </c>
      <c r="E205" s="104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51"/>
      <c r="S205" s="51"/>
      <c r="T205" s="51"/>
      <c r="U205" s="51"/>
      <c r="AA205" s="128"/>
    </row>
    <row r="206" spans="1:27" s="52" customFormat="1" ht="15.75" x14ac:dyDescent="0.25">
      <c r="A206" s="45" t="s">
        <v>75</v>
      </c>
      <c r="B206" s="111"/>
      <c r="C206" s="51"/>
      <c r="D206" s="51"/>
      <c r="E206" s="105" t="s">
        <v>22</v>
      </c>
      <c r="F206" s="56" t="s">
        <v>5</v>
      </c>
      <c r="G206" s="56" t="s">
        <v>23</v>
      </c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51"/>
      <c r="S206" s="51"/>
      <c r="T206" s="51"/>
      <c r="U206" s="51"/>
      <c r="AA206" s="128"/>
    </row>
    <row r="207" spans="1:27" s="52" customFormat="1" x14ac:dyDescent="0.2">
      <c r="A207" s="45" t="s">
        <v>29</v>
      </c>
      <c r="B207" s="111"/>
      <c r="C207" s="51"/>
      <c r="D207" s="51"/>
      <c r="E207" s="106"/>
      <c r="F207" s="49">
        <f t="shared" ref="F207:F212" si="25">SUM(G207:U207)</f>
        <v>0</v>
      </c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3"/>
      <c r="S207" s="53"/>
      <c r="T207" s="53"/>
      <c r="U207" s="53"/>
      <c r="AA207" s="128"/>
    </row>
    <row r="208" spans="1:27" s="52" customFormat="1" x14ac:dyDescent="0.2">
      <c r="A208" s="45"/>
      <c r="B208" s="132"/>
      <c r="C208" s="51"/>
      <c r="D208" s="51"/>
      <c r="E208" s="106"/>
      <c r="F208" s="49">
        <f t="shared" si="25"/>
        <v>0</v>
      </c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3"/>
      <c r="S208" s="53"/>
      <c r="T208" s="53"/>
      <c r="U208" s="53"/>
      <c r="AA208" s="128"/>
    </row>
    <row r="209" spans="1:27" s="52" customFormat="1" x14ac:dyDescent="0.2">
      <c r="A209" s="45" t="s">
        <v>30</v>
      </c>
      <c r="B209" s="111"/>
      <c r="C209" s="51"/>
      <c r="D209" s="51"/>
      <c r="E209" s="106"/>
      <c r="F209" s="49">
        <f t="shared" si="25"/>
        <v>0</v>
      </c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3"/>
      <c r="S209" s="53"/>
      <c r="T209" s="53"/>
      <c r="U209" s="53"/>
      <c r="AA209" s="128"/>
    </row>
    <row r="210" spans="1:27" s="52" customFormat="1" x14ac:dyDescent="0.2">
      <c r="A210" s="45" t="s">
        <v>31</v>
      </c>
      <c r="B210" s="111"/>
      <c r="C210" s="51"/>
      <c r="D210" s="51"/>
      <c r="E210" s="106"/>
      <c r="F210" s="49">
        <f t="shared" si="25"/>
        <v>0</v>
      </c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3"/>
      <c r="S210" s="53"/>
      <c r="T210" s="53"/>
      <c r="U210" s="53"/>
      <c r="AA210" s="128"/>
    </row>
    <row r="211" spans="1:27" s="52" customFormat="1" x14ac:dyDescent="0.2">
      <c r="A211" s="45" t="s">
        <v>32</v>
      </c>
      <c r="B211" s="111"/>
      <c r="C211" s="51"/>
      <c r="D211" s="51"/>
      <c r="E211" s="106"/>
      <c r="F211" s="49">
        <f t="shared" si="25"/>
        <v>0</v>
      </c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3"/>
      <c r="S211" s="53"/>
      <c r="T211" s="53"/>
      <c r="U211" s="53"/>
      <c r="AA211" s="128"/>
    </row>
    <row r="212" spans="1:27" s="52" customFormat="1" x14ac:dyDescent="0.2">
      <c r="A212" s="45" t="s">
        <v>33</v>
      </c>
      <c r="B212" s="111"/>
      <c r="C212" s="51"/>
      <c r="D212" s="51"/>
      <c r="E212" s="106"/>
      <c r="F212" s="49">
        <f t="shared" si="25"/>
        <v>0</v>
      </c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3"/>
      <c r="S212" s="53"/>
      <c r="T212" s="53"/>
      <c r="U212" s="53"/>
      <c r="AA212" s="128"/>
    </row>
    <row r="213" spans="1:27" s="52" customFormat="1" x14ac:dyDescent="0.2">
      <c r="A213" s="45" t="s">
        <v>34</v>
      </c>
      <c r="B213" s="111"/>
      <c r="C213" s="51"/>
      <c r="D213" s="51"/>
      <c r="E213" s="104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51"/>
      <c r="S213" s="51"/>
      <c r="T213" s="51"/>
      <c r="U213" s="51"/>
      <c r="AA213" s="128"/>
    </row>
    <row r="214" spans="1:27" s="52" customFormat="1" ht="15.75" x14ac:dyDescent="0.25">
      <c r="A214" s="45" t="s">
        <v>35</v>
      </c>
      <c r="B214" s="111"/>
      <c r="C214" s="51"/>
      <c r="D214" s="60" t="s">
        <v>24</v>
      </c>
      <c r="E214" s="104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51"/>
      <c r="S214" s="51"/>
      <c r="T214" s="51"/>
      <c r="U214" s="51"/>
      <c r="AA214" s="128"/>
    </row>
    <row r="215" spans="1:27" s="52" customFormat="1" ht="15.75" x14ac:dyDescent="0.25">
      <c r="A215" s="50" t="s">
        <v>36</v>
      </c>
      <c r="B215" s="111"/>
      <c r="C215" s="51"/>
      <c r="D215" s="51"/>
      <c r="E215" s="105"/>
      <c r="F215" s="56" t="s">
        <v>5</v>
      </c>
      <c r="G215" s="56" t="s">
        <v>23</v>
      </c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51"/>
      <c r="S215" s="51"/>
      <c r="T215" s="51"/>
      <c r="U215" s="51"/>
      <c r="AA215" s="128"/>
    </row>
    <row r="216" spans="1:27" s="52" customFormat="1" x14ac:dyDescent="0.2">
      <c r="A216" s="45" t="s">
        <v>37</v>
      </c>
      <c r="B216" s="111"/>
      <c r="C216" s="51"/>
      <c r="D216" s="51"/>
      <c r="E216" s="106"/>
      <c r="F216" s="49">
        <f>SUM(G216:U216)</f>
        <v>0</v>
      </c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3"/>
      <c r="S216" s="53"/>
      <c r="T216" s="53"/>
      <c r="U216" s="53"/>
      <c r="AA216" s="128"/>
    </row>
    <row r="217" spans="1:27" s="52" customFormat="1" x14ac:dyDescent="0.2">
      <c r="A217" s="51"/>
      <c r="B217" s="110"/>
      <c r="C217" s="51"/>
      <c r="D217" s="51"/>
      <c r="E217" s="106"/>
      <c r="F217" s="49">
        <f t="shared" ref="F217:F223" si="26">SUM(G217:U217)</f>
        <v>0</v>
      </c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3"/>
      <c r="S217" s="53"/>
      <c r="T217" s="53"/>
      <c r="U217" s="53"/>
      <c r="AA217" s="128"/>
    </row>
    <row r="218" spans="1:27" s="52" customFormat="1" x14ac:dyDescent="0.2">
      <c r="A218" s="45" t="s">
        <v>79</v>
      </c>
      <c r="B218" s="148"/>
      <c r="C218" s="51"/>
      <c r="D218" s="51"/>
      <c r="E218" s="106"/>
      <c r="F218" s="49">
        <f t="shared" si="26"/>
        <v>0</v>
      </c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3"/>
      <c r="S218" s="53"/>
      <c r="T218" s="53"/>
      <c r="U218" s="53"/>
      <c r="AA218" s="128"/>
    </row>
    <row r="219" spans="1:27" s="52" customFormat="1" x14ac:dyDescent="0.2">
      <c r="A219" s="45" t="s">
        <v>80</v>
      </c>
      <c r="B219" s="148"/>
      <c r="C219" s="51"/>
      <c r="D219" s="51"/>
      <c r="E219" s="106"/>
      <c r="F219" s="49">
        <f t="shared" si="26"/>
        <v>0</v>
      </c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3"/>
      <c r="S219" s="53"/>
      <c r="T219" s="53"/>
      <c r="U219" s="53"/>
      <c r="AA219" s="128"/>
    </row>
    <row r="220" spans="1:27" s="52" customFormat="1" x14ac:dyDescent="0.2">
      <c r="A220" s="51"/>
      <c r="B220" s="110"/>
      <c r="C220" s="51"/>
      <c r="D220" s="51"/>
      <c r="E220" s="106"/>
      <c r="F220" s="49">
        <f t="shared" si="26"/>
        <v>0</v>
      </c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3"/>
      <c r="S220" s="53"/>
      <c r="T220" s="53"/>
      <c r="U220" s="53"/>
      <c r="AA220" s="128"/>
    </row>
    <row r="221" spans="1:27" s="52" customFormat="1" x14ac:dyDescent="0.2">
      <c r="A221" s="51"/>
      <c r="B221" s="110"/>
      <c r="C221" s="51"/>
      <c r="D221" s="51"/>
      <c r="E221" s="106"/>
      <c r="F221" s="49">
        <f t="shared" si="26"/>
        <v>0</v>
      </c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3"/>
      <c r="S221" s="53"/>
      <c r="T221" s="53"/>
      <c r="U221" s="53"/>
      <c r="AA221" s="128"/>
    </row>
    <row r="222" spans="1:27" s="52" customFormat="1" ht="15.6" customHeight="1" x14ac:dyDescent="0.25">
      <c r="A222" s="57" t="s">
        <v>24</v>
      </c>
      <c r="B222" s="112" t="str">
        <f>IF(B204+F216+F217+F218+F219+F220+F221+F222+F223=B209+B210+B211+B212+B213+B214+B215+B216,"OK","NON")</f>
        <v>OK</v>
      </c>
      <c r="C222" s="51"/>
      <c r="D222" s="49"/>
      <c r="E222" s="106"/>
      <c r="F222" s="49">
        <f t="shared" si="26"/>
        <v>0</v>
      </c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3"/>
      <c r="S222" s="53"/>
      <c r="T222" s="53"/>
      <c r="U222" s="53"/>
      <c r="AA222" s="128"/>
    </row>
    <row r="223" spans="1:27" s="52" customFormat="1" ht="18" x14ac:dyDescent="0.25">
      <c r="A223" s="57" t="s">
        <v>25</v>
      </c>
      <c r="B223" s="112">
        <f>B206+S204-B203-F207-F208-F209-F210-F211-F212</f>
        <v>0</v>
      </c>
      <c r="C223" s="51"/>
      <c r="D223" s="77"/>
      <c r="E223" s="106"/>
      <c r="F223" s="49">
        <f t="shared" si="26"/>
        <v>0</v>
      </c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3"/>
      <c r="S223" s="53"/>
      <c r="T223" s="53"/>
      <c r="U223" s="53"/>
      <c r="AA223" s="128"/>
    </row>
    <row r="224" spans="1:27" s="52" customFormat="1" x14ac:dyDescent="0.2">
      <c r="B224" s="96"/>
      <c r="C224" s="51"/>
      <c r="D224" s="51"/>
      <c r="E224" s="107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62"/>
      <c r="S224" s="62"/>
      <c r="T224" s="62"/>
      <c r="U224" s="62"/>
      <c r="V224" s="64"/>
      <c r="AA224" s="128"/>
    </row>
    <row r="225" spans="1:27" s="46" customFormat="1" x14ac:dyDescent="0.2">
      <c r="A225" s="46" t="s">
        <v>20</v>
      </c>
      <c r="B225" s="113" t="s">
        <v>20</v>
      </c>
      <c r="C225" s="46" t="s">
        <v>20</v>
      </c>
      <c r="D225" s="46" t="s">
        <v>20</v>
      </c>
      <c r="E225" s="108" t="s">
        <v>20</v>
      </c>
      <c r="F225" s="66" t="s">
        <v>20</v>
      </c>
      <c r="G225" s="82" t="s">
        <v>20</v>
      </c>
      <c r="H225" s="82" t="s">
        <v>20</v>
      </c>
      <c r="I225" s="82" t="s">
        <v>20</v>
      </c>
      <c r="J225" s="82" t="s">
        <v>20</v>
      </c>
      <c r="K225" s="82" t="s">
        <v>20</v>
      </c>
      <c r="L225" s="82" t="s">
        <v>20</v>
      </c>
      <c r="M225" s="82" t="s">
        <v>20</v>
      </c>
      <c r="N225" s="82" t="s">
        <v>20</v>
      </c>
      <c r="O225" s="82" t="s">
        <v>20</v>
      </c>
      <c r="P225" s="82" t="s">
        <v>20</v>
      </c>
      <c r="Q225" s="82" t="s">
        <v>20</v>
      </c>
      <c r="R225" s="83" t="s">
        <v>20</v>
      </c>
      <c r="S225" s="83"/>
      <c r="T225" s="83"/>
      <c r="U225" s="83"/>
      <c r="AA225" s="129"/>
    </row>
    <row r="226" spans="1:27" s="117" customFormat="1" ht="26.25" thickBot="1" x14ac:dyDescent="0.4">
      <c r="A226" s="116" t="s">
        <v>20</v>
      </c>
      <c r="B226" s="115" t="s">
        <v>42</v>
      </c>
      <c r="D226" s="117" t="s">
        <v>28</v>
      </c>
      <c r="E226" s="125">
        <f>$X$16</f>
        <v>43087</v>
      </c>
      <c r="F226" s="118"/>
      <c r="G226" s="118"/>
      <c r="H226" s="121"/>
      <c r="I226" s="118"/>
      <c r="J226" s="118"/>
      <c r="K226" s="118"/>
      <c r="L226" s="118"/>
      <c r="M226" s="118"/>
      <c r="N226" s="118"/>
      <c r="O226" s="118"/>
      <c r="P226" s="118"/>
      <c r="Q226" s="118"/>
      <c r="U226" s="117">
        <v>10</v>
      </c>
      <c r="AA226" s="126"/>
    </row>
    <row r="227" spans="1:27" s="52" customFormat="1" ht="16.5" thickBot="1" x14ac:dyDescent="0.3">
      <c r="A227" s="45"/>
      <c r="B227" s="110"/>
      <c r="C227" s="51"/>
      <c r="D227" s="51"/>
      <c r="E227" s="104"/>
      <c r="F227" s="79" t="s">
        <v>70</v>
      </c>
      <c r="H227" s="103"/>
      <c r="I227" s="91">
        <v>100</v>
      </c>
      <c r="J227" s="92">
        <v>50</v>
      </c>
      <c r="K227" s="92">
        <v>20</v>
      </c>
      <c r="L227" s="92">
        <v>10</v>
      </c>
      <c r="M227" s="92">
        <v>5</v>
      </c>
      <c r="N227" s="92">
        <v>2</v>
      </c>
      <c r="O227" s="92">
        <v>1</v>
      </c>
      <c r="P227" s="92">
        <v>0.25</v>
      </c>
      <c r="Q227" s="92">
        <v>0.1</v>
      </c>
      <c r="R227" s="93">
        <v>0.05</v>
      </c>
      <c r="S227" s="51"/>
      <c r="T227" s="51"/>
      <c r="U227" s="51"/>
      <c r="AA227" s="127">
        <f>B228+B229+B230</f>
        <v>0</v>
      </c>
    </row>
    <row r="228" spans="1:27" s="52" customFormat="1" ht="15.75" x14ac:dyDescent="0.25">
      <c r="A228" s="45" t="s">
        <v>17</v>
      </c>
      <c r="B228" s="111"/>
      <c r="C228" s="51"/>
      <c r="D228" s="60" t="s">
        <v>21</v>
      </c>
      <c r="E228" s="105"/>
      <c r="F228" s="51"/>
      <c r="G228" s="62"/>
      <c r="H228" s="133" t="s">
        <v>71</v>
      </c>
      <c r="I228" s="135"/>
      <c r="J228" s="136"/>
      <c r="K228" s="136"/>
      <c r="L228" s="136"/>
      <c r="M228" s="136"/>
      <c r="N228" s="136"/>
      <c r="O228" s="136"/>
      <c r="P228" s="136"/>
      <c r="Q228" s="136"/>
      <c r="R228" s="137"/>
      <c r="S228" s="51"/>
      <c r="T228" s="51"/>
      <c r="U228" s="51"/>
      <c r="AA228" s="128"/>
    </row>
    <row r="229" spans="1:27" s="52" customFormat="1" ht="15.75" thickBot="1" x14ac:dyDescent="0.25">
      <c r="A229" s="45" t="s">
        <v>18</v>
      </c>
      <c r="B229" s="111"/>
      <c r="C229" s="51"/>
      <c r="E229" s="104"/>
      <c r="F229" s="51"/>
      <c r="G229" s="62"/>
      <c r="H229" s="89" t="s">
        <v>5</v>
      </c>
      <c r="I229" s="90">
        <f t="shared" ref="I229:R229" si="27">I227*I228</f>
        <v>0</v>
      </c>
      <c r="J229" s="80">
        <f t="shared" si="27"/>
        <v>0</v>
      </c>
      <c r="K229" s="80">
        <f t="shared" si="27"/>
        <v>0</v>
      </c>
      <c r="L229" s="80">
        <f t="shared" si="27"/>
        <v>0</v>
      </c>
      <c r="M229" s="80">
        <f t="shared" si="27"/>
        <v>0</v>
      </c>
      <c r="N229" s="80">
        <f t="shared" si="27"/>
        <v>0</v>
      </c>
      <c r="O229" s="80">
        <f t="shared" si="27"/>
        <v>0</v>
      </c>
      <c r="P229" s="80">
        <f t="shared" si="27"/>
        <v>0</v>
      </c>
      <c r="Q229" s="80">
        <f t="shared" si="27"/>
        <v>0</v>
      </c>
      <c r="R229" s="81">
        <f t="shared" si="27"/>
        <v>0</v>
      </c>
      <c r="S229" s="87">
        <f>SUM(I229:R229)</f>
        <v>0</v>
      </c>
      <c r="T229" s="51"/>
      <c r="U229" s="51"/>
      <c r="AA229" s="128"/>
    </row>
    <row r="230" spans="1:27" s="52" customFormat="1" ht="15.75" x14ac:dyDescent="0.25">
      <c r="A230" s="45" t="s">
        <v>19</v>
      </c>
      <c r="B230" s="111"/>
      <c r="C230" s="51"/>
      <c r="D230" s="60" t="s">
        <v>0</v>
      </c>
      <c r="E230" s="104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51"/>
      <c r="S230" s="51"/>
      <c r="T230" s="51"/>
      <c r="U230" s="51"/>
      <c r="AA230" s="128"/>
    </row>
    <row r="231" spans="1:27" s="52" customFormat="1" ht="15.75" x14ac:dyDescent="0.25">
      <c r="A231" s="45" t="s">
        <v>75</v>
      </c>
      <c r="B231" s="111"/>
      <c r="C231" s="51"/>
      <c r="D231" s="51"/>
      <c r="E231" s="105" t="s">
        <v>22</v>
      </c>
      <c r="F231" s="56" t="s">
        <v>5</v>
      </c>
      <c r="G231" s="56" t="s">
        <v>23</v>
      </c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51"/>
      <c r="S231" s="51"/>
      <c r="T231" s="51"/>
      <c r="U231" s="51"/>
      <c r="AA231" s="128"/>
    </row>
    <row r="232" spans="1:27" s="52" customFormat="1" x14ac:dyDescent="0.2">
      <c r="A232" s="45" t="s">
        <v>29</v>
      </c>
      <c r="B232" s="111"/>
      <c r="C232" s="51"/>
      <c r="D232" s="51"/>
      <c r="E232" s="106"/>
      <c r="F232" s="49">
        <f t="shared" ref="F232:F237" si="28">SUM(G232:U232)</f>
        <v>0</v>
      </c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3"/>
      <c r="S232" s="53"/>
      <c r="T232" s="53"/>
      <c r="U232" s="53"/>
      <c r="AA232" s="128"/>
    </row>
    <row r="233" spans="1:27" s="52" customFormat="1" x14ac:dyDescent="0.2">
      <c r="A233" s="45"/>
      <c r="B233" s="132"/>
      <c r="C233" s="51"/>
      <c r="D233" s="51"/>
      <c r="E233" s="106"/>
      <c r="F233" s="49">
        <f t="shared" si="28"/>
        <v>0</v>
      </c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3"/>
      <c r="S233" s="53"/>
      <c r="T233" s="53"/>
      <c r="U233" s="53"/>
      <c r="AA233" s="128"/>
    </row>
    <row r="234" spans="1:27" s="52" customFormat="1" x14ac:dyDescent="0.2">
      <c r="A234" s="45" t="s">
        <v>30</v>
      </c>
      <c r="B234" s="111"/>
      <c r="C234" s="51"/>
      <c r="D234" s="51"/>
      <c r="E234" s="106"/>
      <c r="F234" s="49">
        <f t="shared" si="28"/>
        <v>0</v>
      </c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3"/>
      <c r="S234" s="53"/>
      <c r="T234" s="53"/>
      <c r="U234" s="53"/>
      <c r="AA234" s="128"/>
    </row>
    <row r="235" spans="1:27" s="52" customFormat="1" x14ac:dyDescent="0.2">
      <c r="A235" s="45" t="s">
        <v>31</v>
      </c>
      <c r="B235" s="111"/>
      <c r="C235" s="51"/>
      <c r="D235" s="51"/>
      <c r="E235" s="106"/>
      <c r="F235" s="49">
        <f t="shared" si="28"/>
        <v>0</v>
      </c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3"/>
      <c r="S235" s="53"/>
      <c r="T235" s="53"/>
      <c r="U235" s="53"/>
      <c r="AA235" s="128"/>
    </row>
    <row r="236" spans="1:27" s="52" customFormat="1" x14ac:dyDescent="0.2">
      <c r="A236" s="45" t="s">
        <v>32</v>
      </c>
      <c r="B236" s="111"/>
      <c r="C236" s="51"/>
      <c r="D236" s="51"/>
      <c r="E236" s="106"/>
      <c r="F236" s="49">
        <f t="shared" si="28"/>
        <v>0</v>
      </c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3"/>
      <c r="S236" s="53"/>
      <c r="T236" s="53"/>
      <c r="U236" s="53"/>
      <c r="AA236" s="128"/>
    </row>
    <row r="237" spans="1:27" s="52" customFormat="1" x14ac:dyDescent="0.2">
      <c r="A237" s="45" t="s">
        <v>33</v>
      </c>
      <c r="B237" s="111"/>
      <c r="C237" s="51"/>
      <c r="D237" s="51"/>
      <c r="E237" s="106"/>
      <c r="F237" s="49">
        <f t="shared" si="28"/>
        <v>0</v>
      </c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3"/>
      <c r="S237" s="53"/>
      <c r="T237" s="53"/>
      <c r="U237" s="53"/>
      <c r="AA237" s="128"/>
    </row>
    <row r="238" spans="1:27" s="52" customFormat="1" x14ac:dyDescent="0.2">
      <c r="A238" s="45" t="s">
        <v>34</v>
      </c>
      <c r="B238" s="111"/>
      <c r="C238" s="51"/>
      <c r="D238" s="51"/>
      <c r="E238" s="104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51"/>
      <c r="S238" s="51"/>
      <c r="T238" s="51"/>
      <c r="U238" s="51"/>
      <c r="AA238" s="128"/>
    </row>
    <row r="239" spans="1:27" s="52" customFormat="1" ht="15.75" x14ac:dyDescent="0.25">
      <c r="A239" s="45" t="s">
        <v>35</v>
      </c>
      <c r="B239" s="111"/>
      <c r="C239" s="51"/>
      <c r="D239" s="60" t="s">
        <v>24</v>
      </c>
      <c r="E239" s="104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51"/>
      <c r="S239" s="51"/>
      <c r="T239" s="51"/>
      <c r="U239" s="51"/>
      <c r="AA239" s="128"/>
    </row>
    <row r="240" spans="1:27" s="52" customFormat="1" ht="15.75" x14ac:dyDescent="0.25">
      <c r="A240" s="50" t="s">
        <v>36</v>
      </c>
      <c r="B240" s="111"/>
      <c r="C240" s="51"/>
      <c r="D240" s="51"/>
      <c r="E240" s="105"/>
      <c r="F240" s="56" t="s">
        <v>5</v>
      </c>
      <c r="G240" s="56" t="s">
        <v>23</v>
      </c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51"/>
      <c r="S240" s="51"/>
      <c r="T240" s="51"/>
      <c r="U240" s="51"/>
      <c r="AA240" s="128"/>
    </row>
    <row r="241" spans="1:27" s="52" customFormat="1" x14ac:dyDescent="0.2">
      <c r="A241" s="45" t="s">
        <v>37</v>
      </c>
      <c r="B241" s="111"/>
      <c r="C241" s="51"/>
      <c r="D241" s="51"/>
      <c r="E241" s="106"/>
      <c r="F241" s="49">
        <f>SUM(G241:U241)</f>
        <v>0</v>
      </c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3"/>
      <c r="S241" s="53"/>
      <c r="T241" s="53"/>
      <c r="U241" s="53"/>
      <c r="AA241" s="128"/>
    </row>
    <row r="242" spans="1:27" s="52" customFormat="1" x14ac:dyDescent="0.2">
      <c r="A242" s="51"/>
      <c r="B242" s="110"/>
      <c r="C242" s="51"/>
      <c r="D242" s="51"/>
      <c r="E242" s="106"/>
      <c r="F242" s="49">
        <f t="shared" ref="F242:F248" si="29">SUM(G242:U242)</f>
        <v>0</v>
      </c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3"/>
      <c r="S242" s="53"/>
      <c r="T242" s="53"/>
      <c r="U242" s="53"/>
      <c r="AA242" s="128"/>
    </row>
    <row r="243" spans="1:27" s="52" customFormat="1" x14ac:dyDescent="0.2">
      <c r="A243" s="51"/>
      <c r="B243" s="110"/>
      <c r="C243" s="51"/>
      <c r="D243" s="51"/>
      <c r="E243" s="106"/>
      <c r="F243" s="49">
        <f t="shared" si="29"/>
        <v>0</v>
      </c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3"/>
      <c r="S243" s="53"/>
      <c r="T243" s="53"/>
      <c r="U243" s="53"/>
      <c r="AA243" s="128"/>
    </row>
    <row r="244" spans="1:27" s="52" customFormat="1" x14ac:dyDescent="0.2">
      <c r="A244" s="51"/>
      <c r="B244" s="110"/>
      <c r="C244" s="51"/>
      <c r="D244" s="51"/>
      <c r="E244" s="106"/>
      <c r="F244" s="49">
        <f t="shared" si="29"/>
        <v>0</v>
      </c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3"/>
      <c r="S244" s="53"/>
      <c r="T244" s="53"/>
      <c r="U244" s="53"/>
      <c r="AA244" s="128"/>
    </row>
    <row r="245" spans="1:27" s="52" customFormat="1" x14ac:dyDescent="0.2">
      <c r="A245" s="51"/>
      <c r="B245" s="110"/>
      <c r="C245" s="51"/>
      <c r="D245" s="51"/>
      <c r="E245" s="106"/>
      <c r="F245" s="49">
        <f t="shared" si="29"/>
        <v>0</v>
      </c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3"/>
      <c r="S245" s="53"/>
      <c r="T245" s="53"/>
      <c r="U245" s="53"/>
      <c r="AA245" s="128"/>
    </row>
    <row r="246" spans="1:27" s="52" customFormat="1" x14ac:dyDescent="0.2">
      <c r="A246" s="51"/>
      <c r="B246" s="110"/>
      <c r="C246" s="51"/>
      <c r="D246" s="51"/>
      <c r="E246" s="106"/>
      <c r="F246" s="49">
        <f t="shared" si="29"/>
        <v>0</v>
      </c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3"/>
      <c r="S246" s="53"/>
      <c r="T246" s="53"/>
      <c r="U246" s="53"/>
      <c r="AA246" s="128"/>
    </row>
    <row r="247" spans="1:27" s="52" customFormat="1" ht="15.6" customHeight="1" x14ac:dyDescent="0.25">
      <c r="A247" s="57" t="s">
        <v>24</v>
      </c>
      <c r="B247" s="112" t="str">
        <f>IF(B229+F241+F242+F243+F244+F245+F246+F247+F248=B234+B235+B236+B237+B238+B239+B240+B241,"OK","NON")</f>
        <v>OK</v>
      </c>
      <c r="C247" s="51"/>
      <c r="D247" s="49"/>
      <c r="E247" s="106"/>
      <c r="F247" s="49">
        <f t="shared" si="29"/>
        <v>0</v>
      </c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3"/>
      <c r="S247" s="53"/>
      <c r="T247" s="53"/>
      <c r="U247" s="53"/>
      <c r="AA247" s="128"/>
    </row>
    <row r="248" spans="1:27" s="52" customFormat="1" ht="18" x14ac:dyDescent="0.25">
      <c r="A248" s="57" t="s">
        <v>25</v>
      </c>
      <c r="B248" s="112">
        <f>B231+S229-B228-F232-F233-F234-F235-F236-F237</f>
        <v>0</v>
      </c>
      <c r="C248" s="51"/>
      <c r="D248" s="77"/>
      <c r="E248" s="106"/>
      <c r="F248" s="49">
        <f t="shared" si="29"/>
        <v>0</v>
      </c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3"/>
      <c r="S248" s="53"/>
      <c r="T248" s="53"/>
      <c r="U248" s="53"/>
      <c r="AA248" s="128"/>
    </row>
    <row r="249" spans="1:27" s="52" customFormat="1" x14ac:dyDescent="0.2">
      <c r="B249" s="96"/>
      <c r="C249" s="51"/>
      <c r="D249" s="51"/>
      <c r="E249" s="107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62"/>
      <c r="S249" s="62"/>
      <c r="T249" s="62"/>
      <c r="U249" s="62"/>
      <c r="V249" s="64"/>
      <c r="AA249" s="128"/>
    </row>
    <row r="250" spans="1:27" s="46" customFormat="1" x14ac:dyDescent="0.2">
      <c r="A250" s="46" t="s">
        <v>20</v>
      </c>
      <c r="B250" s="113" t="s">
        <v>20</v>
      </c>
      <c r="C250" s="46" t="s">
        <v>20</v>
      </c>
      <c r="D250" s="46" t="s">
        <v>20</v>
      </c>
      <c r="E250" s="108" t="s">
        <v>20</v>
      </c>
      <c r="F250" s="66" t="s">
        <v>20</v>
      </c>
      <c r="G250" s="82" t="s">
        <v>20</v>
      </c>
      <c r="H250" s="82" t="s">
        <v>20</v>
      </c>
      <c r="I250" s="82" t="s">
        <v>20</v>
      </c>
      <c r="J250" s="82" t="s">
        <v>20</v>
      </c>
      <c r="K250" s="82" t="s">
        <v>20</v>
      </c>
      <c r="L250" s="82" t="s">
        <v>20</v>
      </c>
      <c r="M250" s="82" t="s">
        <v>20</v>
      </c>
      <c r="N250" s="82" t="s">
        <v>20</v>
      </c>
      <c r="O250" s="82" t="s">
        <v>20</v>
      </c>
      <c r="P250" s="82" t="s">
        <v>20</v>
      </c>
      <c r="Q250" s="82" t="s">
        <v>20</v>
      </c>
      <c r="R250" s="83" t="s">
        <v>20</v>
      </c>
      <c r="S250" s="83"/>
      <c r="T250" s="83"/>
      <c r="U250" s="83"/>
      <c r="AA250" s="129"/>
    </row>
    <row r="251" spans="1:27" s="117" customFormat="1" ht="26.25" thickBot="1" x14ac:dyDescent="0.4">
      <c r="A251" s="116" t="s">
        <v>20</v>
      </c>
      <c r="B251" s="115" t="s">
        <v>43</v>
      </c>
      <c r="D251" s="117" t="s">
        <v>28</v>
      </c>
      <c r="E251" s="125">
        <f>$X$16</f>
        <v>43087</v>
      </c>
      <c r="F251" s="118"/>
      <c r="G251" s="118"/>
      <c r="H251" s="118"/>
      <c r="I251" s="118"/>
      <c r="J251" s="118"/>
      <c r="K251" s="118"/>
      <c r="L251" s="118"/>
      <c r="M251" s="118"/>
      <c r="N251" s="118"/>
      <c r="O251" s="118"/>
      <c r="P251" s="118"/>
      <c r="Q251" s="118"/>
      <c r="U251" s="117">
        <v>11</v>
      </c>
      <c r="AA251" s="126"/>
    </row>
    <row r="252" spans="1:27" s="52" customFormat="1" ht="16.5" thickBot="1" x14ac:dyDescent="0.3">
      <c r="A252" s="45"/>
      <c r="B252" s="110"/>
      <c r="C252" s="51"/>
      <c r="D252" s="51"/>
      <c r="E252" s="104"/>
      <c r="F252" s="79" t="s">
        <v>70</v>
      </c>
      <c r="H252" s="103"/>
      <c r="I252" s="91">
        <v>100</v>
      </c>
      <c r="J252" s="92">
        <v>50</v>
      </c>
      <c r="K252" s="92">
        <v>20</v>
      </c>
      <c r="L252" s="92">
        <v>10</v>
      </c>
      <c r="M252" s="92">
        <v>5</v>
      </c>
      <c r="N252" s="92">
        <v>2</v>
      </c>
      <c r="O252" s="92">
        <v>1</v>
      </c>
      <c r="P252" s="92">
        <v>0.25</v>
      </c>
      <c r="Q252" s="92">
        <v>0.1</v>
      </c>
      <c r="R252" s="93">
        <v>0.05</v>
      </c>
      <c r="S252" s="51"/>
      <c r="T252" s="51"/>
      <c r="U252" s="51"/>
      <c r="AA252" s="127">
        <f>B253+B254+B255</f>
        <v>0</v>
      </c>
    </row>
    <row r="253" spans="1:27" s="52" customFormat="1" ht="15.75" x14ac:dyDescent="0.25">
      <c r="A253" s="45" t="s">
        <v>17</v>
      </c>
      <c r="B253" s="111"/>
      <c r="C253" s="51"/>
      <c r="D253" s="60" t="s">
        <v>21</v>
      </c>
      <c r="E253" s="105"/>
      <c r="F253" s="51"/>
      <c r="G253" s="62"/>
      <c r="H253" s="133" t="s">
        <v>71</v>
      </c>
      <c r="I253" s="135"/>
      <c r="J253" s="136"/>
      <c r="K253" s="136"/>
      <c r="L253" s="136"/>
      <c r="M253" s="136"/>
      <c r="N253" s="136"/>
      <c r="O253" s="136"/>
      <c r="P253" s="136"/>
      <c r="Q253" s="136"/>
      <c r="R253" s="137"/>
      <c r="S253" s="51"/>
      <c r="T253" s="51"/>
      <c r="U253" s="51"/>
      <c r="AA253" s="128"/>
    </row>
    <row r="254" spans="1:27" s="52" customFormat="1" ht="15.75" thickBot="1" x14ac:dyDescent="0.25">
      <c r="A254" s="45" t="s">
        <v>18</v>
      </c>
      <c r="B254" s="111"/>
      <c r="C254" s="51"/>
      <c r="E254" s="104"/>
      <c r="F254" s="51"/>
      <c r="G254" s="62"/>
      <c r="H254" s="89" t="s">
        <v>5</v>
      </c>
      <c r="I254" s="90">
        <f t="shared" ref="I254:R254" si="30">I252*I253</f>
        <v>0</v>
      </c>
      <c r="J254" s="80">
        <f t="shared" si="30"/>
        <v>0</v>
      </c>
      <c r="K254" s="80">
        <f t="shared" si="30"/>
        <v>0</v>
      </c>
      <c r="L254" s="80">
        <f t="shared" si="30"/>
        <v>0</v>
      </c>
      <c r="M254" s="80">
        <f t="shared" si="30"/>
        <v>0</v>
      </c>
      <c r="N254" s="80">
        <f t="shared" si="30"/>
        <v>0</v>
      </c>
      <c r="O254" s="80">
        <f t="shared" si="30"/>
        <v>0</v>
      </c>
      <c r="P254" s="80">
        <f t="shared" si="30"/>
        <v>0</v>
      </c>
      <c r="Q254" s="80">
        <f t="shared" si="30"/>
        <v>0</v>
      </c>
      <c r="R254" s="81">
        <f t="shared" si="30"/>
        <v>0</v>
      </c>
      <c r="S254" s="87">
        <f>SUM(I254:R254)</f>
        <v>0</v>
      </c>
      <c r="T254" s="51"/>
      <c r="U254" s="51"/>
      <c r="AA254" s="128"/>
    </row>
    <row r="255" spans="1:27" s="52" customFormat="1" ht="15.75" x14ac:dyDescent="0.25">
      <c r="A255" s="45" t="s">
        <v>19</v>
      </c>
      <c r="B255" s="111"/>
      <c r="C255" s="51"/>
      <c r="D255" s="60" t="s">
        <v>0</v>
      </c>
      <c r="E255" s="104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51"/>
      <c r="S255" s="51"/>
      <c r="T255" s="51"/>
      <c r="U255" s="51"/>
      <c r="AA255" s="128"/>
    </row>
    <row r="256" spans="1:27" s="52" customFormat="1" ht="15.75" x14ac:dyDescent="0.25">
      <c r="A256" s="45" t="s">
        <v>75</v>
      </c>
      <c r="B256" s="111"/>
      <c r="C256" s="51"/>
      <c r="D256" s="51"/>
      <c r="E256" s="105" t="s">
        <v>22</v>
      </c>
      <c r="F256" s="56" t="s">
        <v>5</v>
      </c>
      <c r="G256" s="56" t="s">
        <v>23</v>
      </c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51"/>
      <c r="S256" s="51"/>
      <c r="T256" s="51"/>
      <c r="U256" s="51"/>
      <c r="AA256" s="128"/>
    </row>
    <row r="257" spans="1:27" s="52" customFormat="1" x14ac:dyDescent="0.2">
      <c r="A257" s="45" t="s">
        <v>29</v>
      </c>
      <c r="B257" s="111"/>
      <c r="C257" s="51"/>
      <c r="D257" s="51"/>
      <c r="E257" s="106"/>
      <c r="F257" s="49">
        <f t="shared" ref="F257:F262" si="31">SUM(G257:U257)</f>
        <v>0</v>
      </c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3"/>
      <c r="S257" s="53"/>
      <c r="T257" s="53"/>
      <c r="U257" s="53"/>
      <c r="AA257" s="128"/>
    </row>
    <row r="258" spans="1:27" s="52" customFormat="1" x14ac:dyDescent="0.2">
      <c r="A258" s="45"/>
      <c r="B258" s="132"/>
      <c r="C258" s="51"/>
      <c r="D258" s="51"/>
      <c r="E258" s="106"/>
      <c r="F258" s="49">
        <f t="shared" si="31"/>
        <v>0</v>
      </c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3"/>
      <c r="S258" s="53"/>
      <c r="T258" s="53"/>
      <c r="U258" s="53"/>
      <c r="AA258" s="128"/>
    </row>
    <row r="259" spans="1:27" s="52" customFormat="1" x14ac:dyDescent="0.2">
      <c r="A259" s="45" t="s">
        <v>30</v>
      </c>
      <c r="B259" s="111"/>
      <c r="C259" s="51"/>
      <c r="D259" s="51"/>
      <c r="E259" s="106"/>
      <c r="F259" s="49">
        <f t="shared" si="31"/>
        <v>0</v>
      </c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3"/>
      <c r="S259" s="53"/>
      <c r="T259" s="53"/>
      <c r="U259" s="53"/>
      <c r="AA259" s="128"/>
    </row>
    <row r="260" spans="1:27" s="52" customFormat="1" x14ac:dyDescent="0.2">
      <c r="A260" s="45" t="s">
        <v>31</v>
      </c>
      <c r="B260" s="111"/>
      <c r="C260" s="51"/>
      <c r="D260" s="51"/>
      <c r="E260" s="106"/>
      <c r="F260" s="49">
        <f t="shared" si="31"/>
        <v>0</v>
      </c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3"/>
      <c r="S260" s="53"/>
      <c r="T260" s="53"/>
      <c r="U260" s="53"/>
      <c r="AA260" s="128"/>
    </row>
    <row r="261" spans="1:27" s="52" customFormat="1" x14ac:dyDescent="0.2">
      <c r="A261" s="45" t="s">
        <v>32</v>
      </c>
      <c r="B261" s="111"/>
      <c r="C261" s="51"/>
      <c r="D261" s="51"/>
      <c r="E261" s="106"/>
      <c r="F261" s="49">
        <f t="shared" si="31"/>
        <v>0</v>
      </c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3"/>
      <c r="S261" s="53"/>
      <c r="T261" s="53"/>
      <c r="U261" s="53"/>
      <c r="AA261" s="128"/>
    </row>
    <row r="262" spans="1:27" s="52" customFormat="1" x14ac:dyDescent="0.2">
      <c r="A262" s="45" t="s">
        <v>33</v>
      </c>
      <c r="B262" s="111"/>
      <c r="C262" s="51"/>
      <c r="D262" s="51"/>
      <c r="E262" s="106"/>
      <c r="F262" s="49">
        <f t="shared" si="31"/>
        <v>0</v>
      </c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3"/>
      <c r="S262" s="53"/>
      <c r="T262" s="53"/>
      <c r="U262" s="53"/>
      <c r="AA262" s="128"/>
    </row>
    <row r="263" spans="1:27" s="52" customFormat="1" x14ac:dyDescent="0.2">
      <c r="A263" s="45" t="s">
        <v>34</v>
      </c>
      <c r="B263" s="111"/>
      <c r="C263" s="51"/>
      <c r="D263" s="51"/>
      <c r="E263" s="104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51"/>
      <c r="S263" s="51"/>
      <c r="T263" s="51"/>
      <c r="U263" s="51"/>
      <c r="AA263" s="128"/>
    </row>
    <row r="264" spans="1:27" s="52" customFormat="1" ht="15.75" x14ac:dyDescent="0.25">
      <c r="A264" s="45" t="s">
        <v>35</v>
      </c>
      <c r="B264" s="111"/>
      <c r="C264" s="51"/>
      <c r="D264" s="60" t="s">
        <v>24</v>
      </c>
      <c r="E264" s="104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51"/>
      <c r="S264" s="51"/>
      <c r="T264" s="51"/>
      <c r="U264" s="51"/>
      <c r="AA264" s="128"/>
    </row>
    <row r="265" spans="1:27" s="52" customFormat="1" ht="15.75" x14ac:dyDescent="0.25">
      <c r="A265" s="50" t="s">
        <v>36</v>
      </c>
      <c r="B265" s="111"/>
      <c r="C265" s="51"/>
      <c r="D265" s="51"/>
      <c r="E265" s="105"/>
      <c r="F265" s="56" t="s">
        <v>5</v>
      </c>
      <c r="G265" s="56" t="s">
        <v>23</v>
      </c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51"/>
      <c r="S265" s="51"/>
      <c r="T265" s="51"/>
      <c r="U265" s="51"/>
      <c r="AA265" s="128"/>
    </row>
    <row r="266" spans="1:27" s="52" customFormat="1" x14ac:dyDescent="0.2">
      <c r="A266" s="45" t="s">
        <v>37</v>
      </c>
      <c r="B266" s="111"/>
      <c r="C266" s="51"/>
      <c r="D266" s="51"/>
      <c r="E266" s="106"/>
      <c r="F266" s="49">
        <f>SUM(G266:U266)</f>
        <v>0</v>
      </c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3"/>
      <c r="S266" s="53"/>
      <c r="T266" s="53"/>
      <c r="U266" s="53"/>
      <c r="AA266" s="128"/>
    </row>
    <row r="267" spans="1:27" s="52" customFormat="1" x14ac:dyDescent="0.2">
      <c r="A267" s="51"/>
      <c r="B267" s="110"/>
      <c r="C267" s="51"/>
      <c r="D267" s="51"/>
      <c r="E267" s="106"/>
      <c r="F267" s="49">
        <f t="shared" ref="F267:F273" si="32">SUM(G267:U267)</f>
        <v>0</v>
      </c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3"/>
      <c r="S267" s="53"/>
      <c r="T267" s="53"/>
      <c r="U267" s="53"/>
      <c r="AA267" s="128"/>
    </row>
    <row r="268" spans="1:27" s="52" customFormat="1" x14ac:dyDescent="0.2">
      <c r="A268" s="51"/>
      <c r="B268" s="110"/>
      <c r="C268" s="51"/>
      <c r="D268" s="51"/>
      <c r="E268" s="106"/>
      <c r="F268" s="49">
        <f t="shared" si="32"/>
        <v>0</v>
      </c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3"/>
      <c r="S268" s="53"/>
      <c r="T268" s="53"/>
      <c r="U268" s="53"/>
      <c r="AA268" s="128"/>
    </row>
    <row r="269" spans="1:27" s="52" customFormat="1" x14ac:dyDescent="0.2">
      <c r="A269" s="51"/>
      <c r="B269" s="110"/>
      <c r="C269" s="51"/>
      <c r="D269" s="51"/>
      <c r="E269" s="106"/>
      <c r="F269" s="49">
        <f t="shared" si="32"/>
        <v>0</v>
      </c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3"/>
      <c r="S269" s="53"/>
      <c r="T269" s="53"/>
      <c r="U269" s="53"/>
      <c r="AA269" s="128"/>
    </row>
    <row r="270" spans="1:27" s="52" customFormat="1" x14ac:dyDescent="0.2">
      <c r="A270" s="51"/>
      <c r="B270" s="110"/>
      <c r="C270" s="51"/>
      <c r="D270" s="51"/>
      <c r="E270" s="106"/>
      <c r="F270" s="49">
        <f t="shared" si="32"/>
        <v>0</v>
      </c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3"/>
      <c r="S270" s="53"/>
      <c r="T270" s="53"/>
      <c r="U270" s="53"/>
      <c r="AA270" s="128"/>
    </row>
    <row r="271" spans="1:27" s="52" customFormat="1" x14ac:dyDescent="0.2">
      <c r="A271" s="51"/>
      <c r="B271" s="110"/>
      <c r="C271" s="51"/>
      <c r="D271" s="51"/>
      <c r="E271" s="106"/>
      <c r="F271" s="49">
        <f t="shared" si="32"/>
        <v>0</v>
      </c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3"/>
      <c r="S271" s="53"/>
      <c r="T271" s="53"/>
      <c r="U271" s="53"/>
      <c r="AA271" s="128"/>
    </row>
    <row r="272" spans="1:27" s="52" customFormat="1" ht="15.6" customHeight="1" x14ac:dyDescent="0.25">
      <c r="A272" s="57" t="s">
        <v>24</v>
      </c>
      <c r="B272" s="112" t="str">
        <f>IF(B254+F266+F267+F268+F269+F270+F271+F272+F273=B259+B260+B261+B262+B263+B264+B265+B266,"OK","NON")</f>
        <v>OK</v>
      </c>
      <c r="C272" s="51"/>
      <c r="D272" s="49"/>
      <c r="E272" s="106"/>
      <c r="F272" s="49">
        <f t="shared" si="32"/>
        <v>0</v>
      </c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3"/>
      <c r="S272" s="53"/>
      <c r="T272" s="53"/>
      <c r="U272" s="53"/>
      <c r="AA272" s="128"/>
    </row>
    <row r="273" spans="1:27" s="52" customFormat="1" ht="18" x14ac:dyDescent="0.25">
      <c r="A273" s="57" t="s">
        <v>25</v>
      </c>
      <c r="B273" s="112">
        <f>B256+S254-B253-F257-F258-F259-F260-F261-F262</f>
        <v>0</v>
      </c>
      <c r="C273" s="51"/>
      <c r="D273" s="77"/>
      <c r="E273" s="106"/>
      <c r="F273" s="49">
        <f t="shared" si="32"/>
        <v>0</v>
      </c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3"/>
      <c r="S273" s="53"/>
      <c r="T273" s="53"/>
      <c r="U273" s="53"/>
      <c r="AA273" s="128"/>
    </row>
    <row r="274" spans="1:27" s="52" customFormat="1" x14ac:dyDescent="0.2">
      <c r="B274" s="96"/>
      <c r="C274" s="51"/>
      <c r="D274" s="51"/>
      <c r="E274" s="107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62"/>
      <c r="S274" s="62"/>
      <c r="T274" s="62"/>
      <c r="U274" s="62"/>
      <c r="V274" s="64"/>
      <c r="AA274" s="128"/>
    </row>
    <row r="275" spans="1:27" s="46" customFormat="1" x14ac:dyDescent="0.2">
      <c r="A275" s="46" t="s">
        <v>20</v>
      </c>
      <c r="B275" s="113" t="s">
        <v>20</v>
      </c>
      <c r="C275" s="46" t="s">
        <v>20</v>
      </c>
      <c r="D275" s="46" t="s">
        <v>20</v>
      </c>
      <c r="E275" s="108" t="s">
        <v>20</v>
      </c>
      <c r="F275" s="66" t="s">
        <v>20</v>
      </c>
      <c r="G275" s="82" t="s">
        <v>20</v>
      </c>
      <c r="H275" s="82" t="s">
        <v>20</v>
      </c>
      <c r="I275" s="82" t="s">
        <v>20</v>
      </c>
      <c r="J275" s="82" t="s">
        <v>20</v>
      </c>
      <c r="K275" s="82" t="s">
        <v>20</v>
      </c>
      <c r="L275" s="82" t="s">
        <v>20</v>
      </c>
      <c r="M275" s="82" t="s">
        <v>20</v>
      </c>
      <c r="N275" s="82" t="s">
        <v>20</v>
      </c>
      <c r="O275" s="82" t="s">
        <v>20</v>
      </c>
      <c r="P275" s="82" t="s">
        <v>20</v>
      </c>
      <c r="Q275" s="82" t="s">
        <v>20</v>
      </c>
      <c r="R275" s="83" t="s">
        <v>20</v>
      </c>
      <c r="S275" s="83"/>
      <c r="T275" s="83"/>
      <c r="U275" s="83"/>
      <c r="AA275" s="129"/>
    </row>
    <row r="276" spans="1:27" s="117" customFormat="1" ht="26.25" thickBot="1" x14ac:dyDescent="0.4">
      <c r="A276" s="116" t="s">
        <v>20</v>
      </c>
      <c r="B276" s="115" t="s">
        <v>44</v>
      </c>
      <c r="D276" s="117" t="s">
        <v>28</v>
      </c>
      <c r="E276" s="125">
        <f>$X$16</f>
        <v>43087</v>
      </c>
      <c r="F276" s="118"/>
      <c r="G276" s="118"/>
      <c r="H276" s="121"/>
      <c r="I276" s="118"/>
      <c r="J276" s="118"/>
      <c r="K276" s="118"/>
      <c r="L276" s="118"/>
      <c r="M276" s="118"/>
      <c r="N276" s="118"/>
      <c r="O276" s="118"/>
      <c r="P276" s="118"/>
      <c r="Q276" s="118"/>
      <c r="U276" s="117">
        <v>12</v>
      </c>
      <c r="AA276" s="126"/>
    </row>
    <row r="277" spans="1:27" s="52" customFormat="1" ht="16.5" thickBot="1" x14ac:dyDescent="0.3">
      <c r="A277" s="45"/>
      <c r="B277" s="110"/>
      <c r="C277" s="51"/>
      <c r="D277" s="51"/>
      <c r="E277" s="104"/>
      <c r="F277" s="79" t="s">
        <v>70</v>
      </c>
      <c r="H277" s="103"/>
      <c r="I277" s="91">
        <v>100</v>
      </c>
      <c r="J277" s="92">
        <v>50</v>
      </c>
      <c r="K277" s="92">
        <v>20</v>
      </c>
      <c r="L277" s="92">
        <v>10</v>
      </c>
      <c r="M277" s="92">
        <v>5</v>
      </c>
      <c r="N277" s="92">
        <v>2</v>
      </c>
      <c r="O277" s="92">
        <v>1</v>
      </c>
      <c r="P277" s="92">
        <v>0.25</v>
      </c>
      <c r="Q277" s="92">
        <v>0.1</v>
      </c>
      <c r="R277" s="93">
        <v>0.05</v>
      </c>
      <c r="S277" s="51"/>
      <c r="T277" s="51"/>
      <c r="U277" s="51"/>
      <c r="AA277" s="127">
        <f>B278+B279+B280</f>
        <v>0</v>
      </c>
    </row>
    <row r="278" spans="1:27" s="52" customFormat="1" ht="15.75" x14ac:dyDescent="0.25">
      <c r="A278" s="45" t="s">
        <v>17</v>
      </c>
      <c r="B278" s="111"/>
      <c r="C278" s="51"/>
      <c r="D278" s="60" t="s">
        <v>21</v>
      </c>
      <c r="E278" s="105"/>
      <c r="F278" s="51"/>
      <c r="G278" s="62"/>
      <c r="H278" s="133" t="s">
        <v>71</v>
      </c>
      <c r="I278" s="135"/>
      <c r="J278" s="136"/>
      <c r="K278" s="136"/>
      <c r="L278" s="136"/>
      <c r="M278" s="136"/>
      <c r="N278" s="136"/>
      <c r="O278" s="136"/>
      <c r="P278" s="136"/>
      <c r="Q278" s="136"/>
      <c r="R278" s="137"/>
      <c r="S278" s="51"/>
      <c r="T278" s="51"/>
      <c r="U278" s="51"/>
      <c r="AA278" s="128"/>
    </row>
    <row r="279" spans="1:27" s="52" customFormat="1" ht="15.75" thickBot="1" x14ac:dyDescent="0.25">
      <c r="A279" s="45" t="s">
        <v>18</v>
      </c>
      <c r="B279" s="111"/>
      <c r="C279" s="51"/>
      <c r="E279" s="104"/>
      <c r="F279" s="51"/>
      <c r="G279" s="62"/>
      <c r="H279" s="89" t="s">
        <v>5</v>
      </c>
      <c r="I279" s="90">
        <f t="shared" ref="I279:R279" si="33">I277*I278</f>
        <v>0</v>
      </c>
      <c r="J279" s="80">
        <f t="shared" si="33"/>
        <v>0</v>
      </c>
      <c r="K279" s="80">
        <f t="shared" si="33"/>
        <v>0</v>
      </c>
      <c r="L279" s="80">
        <f t="shared" si="33"/>
        <v>0</v>
      </c>
      <c r="M279" s="80">
        <f t="shared" si="33"/>
        <v>0</v>
      </c>
      <c r="N279" s="80">
        <f t="shared" si="33"/>
        <v>0</v>
      </c>
      <c r="O279" s="80">
        <f t="shared" si="33"/>
        <v>0</v>
      </c>
      <c r="P279" s="80">
        <f t="shared" si="33"/>
        <v>0</v>
      </c>
      <c r="Q279" s="80">
        <f t="shared" si="33"/>
        <v>0</v>
      </c>
      <c r="R279" s="81">
        <f t="shared" si="33"/>
        <v>0</v>
      </c>
      <c r="S279" s="87">
        <f>SUM(I279:R279)</f>
        <v>0</v>
      </c>
      <c r="T279" s="51"/>
      <c r="U279" s="51"/>
      <c r="AA279" s="128"/>
    </row>
    <row r="280" spans="1:27" s="52" customFormat="1" ht="15.75" x14ac:dyDescent="0.25">
      <c r="A280" s="45" t="s">
        <v>19</v>
      </c>
      <c r="B280" s="111"/>
      <c r="C280" s="51"/>
      <c r="D280" s="60" t="s">
        <v>0</v>
      </c>
      <c r="E280" s="104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51"/>
      <c r="S280" s="51"/>
      <c r="T280" s="51"/>
      <c r="U280" s="51"/>
      <c r="AA280" s="128"/>
    </row>
    <row r="281" spans="1:27" s="52" customFormat="1" ht="15.75" x14ac:dyDescent="0.25">
      <c r="A281" s="45" t="s">
        <v>75</v>
      </c>
      <c r="B281" s="111"/>
      <c r="C281" s="51"/>
      <c r="D281" s="51"/>
      <c r="E281" s="105" t="s">
        <v>22</v>
      </c>
      <c r="F281" s="56" t="s">
        <v>5</v>
      </c>
      <c r="G281" s="56" t="s">
        <v>23</v>
      </c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51"/>
      <c r="S281" s="51"/>
      <c r="T281" s="51"/>
      <c r="U281" s="51"/>
      <c r="AA281" s="128"/>
    </row>
    <row r="282" spans="1:27" s="52" customFormat="1" x14ac:dyDescent="0.2">
      <c r="A282" s="45" t="s">
        <v>29</v>
      </c>
      <c r="B282" s="111"/>
      <c r="C282" s="51"/>
      <c r="D282" s="51"/>
      <c r="E282" s="106"/>
      <c r="F282" s="49">
        <f t="shared" ref="F282:F287" si="34">SUM(G282:U282)</f>
        <v>0</v>
      </c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3"/>
      <c r="S282" s="53"/>
      <c r="T282" s="53"/>
      <c r="U282" s="53"/>
      <c r="AA282" s="128"/>
    </row>
    <row r="283" spans="1:27" s="52" customFormat="1" x14ac:dyDescent="0.2">
      <c r="A283" s="45"/>
      <c r="B283" s="132"/>
      <c r="C283" s="51"/>
      <c r="D283" s="51"/>
      <c r="E283" s="106"/>
      <c r="F283" s="49">
        <f t="shared" si="34"/>
        <v>0</v>
      </c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3"/>
      <c r="S283" s="53"/>
      <c r="T283" s="53"/>
      <c r="U283" s="53"/>
      <c r="AA283" s="128"/>
    </row>
    <row r="284" spans="1:27" s="52" customFormat="1" x14ac:dyDescent="0.2">
      <c r="A284" s="45" t="s">
        <v>30</v>
      </c>
      <c r="B284" s="111"/>
      <c r="C284" s="51"/>
      <c r="D284" s="51"/>
      <c r="E284" s="106"/>
      <c r="F284" s="49">
        <f t="shared" si="34"/>
        <v>0</v>
      </c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3"/>
      <c r="S284" s="53"/>
      <c r="T284" s="53"/>
      <c r="U284" s="53"/>
      <c r="AA284" s="128"/>
    </row>
    <row r="285" spans="1:27" s="52" customFormat="1" x14ac:dyDescent="0.2">
      <c r="A285" s="45" t="s">
        <v>31</v>
      </c>
      <c r="B285" s="111"/>
      <c r="C285" s="51"/>
      <c r="D285" s="51"/>
      <c r="E285" s="106"/>
      <c r="F285" s="49">
        <f t="shared" si="34"/>
        <v>0</v>
      </c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3"/>
      <c r="S285" s="53"/>
      <c r="T285" s="53"/>
      <c r="U285" s="53"/>
      <c r="AA285" s="128"/>
    </row>
    <row r="286" spans="1:27" s="52" customFormat="1" x14ac:dyDescent="0.2">
      <c r="A286" s="45" t="s">
        <v>32</v>
      </c>
      <c r="B286" s="111"/>
      <c r="C286" s="51"/>
      <c r="D286" s="51"/>
      <c r="E286" s="106"/>
      <c r="F286" s="49">
        <f t="shared" si="34"/>
        <v>0</v>
      </c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3"/>
      <c r="S286" s="53"/>
      <c r="T286" s="53"/>
      <c r="U286" s="53"/>
      <c r="AA286" s="128"/>
    </row>
    <row r="287" spans="1:27" s="52" customFormat="1" x14ac:dyDescent="0.2">
      <c r="A287" s="45" t="s">
        <v>33</v>
      </c>
      <c r="B287" s="111"/>
      <c r="C287" s="51"/>
      <c r="D287" s="51"/>
      <c r="E287" s="106"/>
      <c r="F287" s="49">
        <f t="shared" si="34"/>
        <v>0</v>
      </c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3"/>
      <c r="S287" s="53"/>
      <c r="T287" s="53"/>
      <c r="U287" s="53"/>
      <c r="AA287" s="128"/>
    </row>
    <row r="288" spans="1:27" s="52" customFormat="1" x14ac:dyDescent="0.2">
      <c r="A288" s="45" t="s">
        <v>34</v>
      </c>
      <c r="B288" s="111"/>
      <c r="C288" s="51"/>
      <c r="D288" s="51"/>
      <c r="E288" s="104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51"/>
      <c r="S288" s="51"/>
      <c r="T288" s="51"/>
      <c r="U288" s="51"/>
      <c r="AA288" s="128"/>
    </row>
    <row r="289" spans="1:27" s="52" customFormat="1" ht="15.75" x14ac:dyDescent="0.25">
      <c r="A289" s="45" t="s">
        <v>35</v>
      </c>
      <c r="B289" s="111"/>
      <c r="C289" s="51"/>
      <c r="D289" s="60" t="s">
        <v>24</v>
      </c>
      <c r="E289" s="104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51"/>
      <c r="S289" s="51"/>
      <c r="T289" s="51"/>
      <c r="U289" s="51"/>
      <c r="AA289" s="128"/>
    </row>
    <row r="290" spans="1:27" s="52" customFormat="1" ht="15.75" x14ac:dyDescent="0.25">
      <c r="A290" s="50" t="s">
        <v>36</v>
      </c>
      <c r="B290" s="111"/>
      <c r="C290" s="51"/>
      <c r="D290" s="51"/>
      <c r="E290" s="105"/>
      <c r="F290" s="56" t="s">
        <v>5</v>
      </c>
      <c r="G290" s="56" t="s">
        <v>23</v>
      </c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51"/>
      <c r="S290" s="51"/>
      <c r="T290" s="51"/>
      <c r="U290" s="51"/>
      <c r="AA290" s="128"/>
    </row>
    <row r="291" spans="1:27" s="52" customFormat="1" x14ac:dyDescent="0.2">
      <c r="A291" s="45" t="s">
        <v>37</v>
      </c>
      <c r="B291" s="111"/>
      <c r="C291" s="51"/>
      <c r="D291" s="51"/>
      <c r="E291" s="106"/>
      <c r="F291" s="49">
        <f>SUM(G291:U291)</f>
        <v>0</v>
      </c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3"/>
      <c r="S291" s="53"/>
      <c r="T291" s="53"/>
      <c r="U291" s="53"/>
      <c r="AA291" s="128"/>
    </row>
    <row r="292" spans="1:27" s="52" customFormat="1" x14ac:dyDescent="0.2">
      <c r="A292" s="51"/>
      <c r="B292" s="110"/>
      <c r="C292" s="51"/>
      <c r="D292" s="51"/>
      <c r="E292" s="106"/>
      <c r="F292" s="49">
        <f t="shared" ref="F292:F298" si="35">SUM(G292:U292)</f>
        <v>0</v>
      </c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3"/>
      <c r="S292" s="53"/>
      <c r="T292" s="53"/>
      <c r="U292" s="53"/>
      <c r="AA292" s="128"/>
    </row>
    <row r="293" spans="1:27" s="52" customFormat="1" x14ac:dyDescent="0.2">
      <c r="A293" s="51"/>
      <c r="B293" s="110"/>
      <c r="C293" s="51"/>
      <c r="D293" s="51"/>
      <c r="E293" s="106"/>
      <c r="F293" s="49">
        <f t="shared" si="35"/>
        <v>0</v>
      </c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3"/>
      <c r="S293" s="53"/>
      <c r="T293" s="53"/>
      <c r="U293" s="53"/>
      <c r="AA293" s="128"/>
    </row>
    <row r="294" spans="1:27" s="52" customFormat="1" x14ac:dyDescent="0.2">
      <c r="A294" s="51"/>
      <c r="B294" s="110"/>
      <c r="C294" s="51"/>
      <c r="D294" s="51"/>
      <c r="E294" s="106"/>
      <c r="F294" s="49">
        <f t="shared" si="35"/>
        <v>0</v>
      </c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3"/>
      <c r="S294" s="53"/>
      <c r="T294" s="53"/>
      <c r="U294" s="53"/>
      <c r="AA294" s="128"/>
    </row>
    <row r="295" spans="1:27" s="52" customFormat="1" x14ac:dyDescent="0.2">
      <c r="A295" s="51"/>
      <c r="B295" s="110"/>
      <c r="C295" s="51"/>
      <c r="D295" s="51"/>
      <c r="E295" s="106"/>
      <c r="F295" s="49">
        <f t="shared" si="35"/>
        <v>0</v>
      </c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3"/>
      <c r="S295" s="53"/>
      <c r="T295" s="53"/>
      <c r="U295" s="53"/>
      <c r="AA295" s="128"/>
    </row>
    <row r="296" spans="1:27" s="52" customFormat="1" x14ac:dyDescent="0.2">
      <c r="A296" s="51"/>
      <c r="B296" s="110"/>
      <c r="C296" s="51"/>
      <c r="D296" s="51"/>
      <c r="E296" s="106"/>
      <c r="F296" s="49">
        <f t="shared" si="35"/>
        <v>0</v>
      </c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3"/>
      <c r="S296" s="53"/>
      <c r="T296" s="53"/>
      <c r="U296" s="53"/>
      <c r="AA296" s="128"/>
    </row>
    <row r="297" spans="1:27" s="52" customFormat="1" ht="15.6" customHeight="1" x14ac:dyDescent="0.25">
      <c r="A297" s="57" t="s">
        <v>24</v>
      </c>
      <c r="B297" s="112" t="str">
        <f>IF(B279+F291+F292+F293+F294+F295+F296+F297+F298=B284+B285+B286+B287+B288+B289+B290+B291,"OK","NON")</f>
        <v>OK</v>
      </c>
      <c r="C297" s="51"/>
      <c r="D297" s="49"/>
      <c r="E297" s="106"/>
      <c r="F297" s="49">
        <f t="shared" si="35"/>
        <v>0</v>
      </c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3"/>
      <c r="S297" s="53"/>
      <c r="T297" s="53"/>
      <c r="U297" s="53"/>
      <c r="AA297" s="128"/>
    </row>
    <row r="298" spans="1:27" s="52" customFormat="1" ht="18" x14ac:dyDescent="0.25">
      <c r="A298" s="57" t="s">
        <v>25</v>
      </c>
      <c r="B298" s="112">
        <f>B281+S279-B278-F282-F283-F284-F285-F286-F287</f>
        <v>0</v>
      </c>
      <c r="C298" s="51"/>
      <c r="D298" s="77"/>
      <c r="E298" s="106"/>
      <c r="F298" s="49">
        <f t="shared" si="35"/>
        <v>0</v>
      </c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3"/>
      <c r="S298" s="53"/>
      <c r="T298" s="53"/>
      <c r="U298" s="53"/>
      <c r="AA298" s="128"/>
    </row>
    <row r="299" spans="1:27" s="52" customFormat="1" x14ac:dyDescent="0.2">
      <c r="B299" s="96"/>
      <c r="C299" s="51"/>
      <c r="D299" s="51"/>
      <c r="E299" s="107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62"/>
      <c r="S299" s="62"/>
      <c r="T299" s="62"/>
      <c r="U299" s="62"/>
      <c r="V299" s="64"/>
      <c r="AA299" s="128"/>
    </row>
    <row r="300" spans="1:27" s="46" customFormat="1" x14ac:dyDescent="0.2">
      <c r="A300" s="46" t="s">
        <v>20</v>
      </c>
      <c r="B300" s="113" t="s">
        <v>20</v>
      </c>
      <c r="C300" s="46" t="s">
        <v>20</v>
      </c>
      <c r="D300" s="46" t="s">
        <v>20</v>
      </c>
      <c r="E300" s="108" t="s">
        <v>20</v>
      </c>
      <c r="F300" s="66" t="s">
        <v>20</v>
      </c>
      <c r="G300" s="82" t="s">
        <v>20</v>
      </c>
      <c r="H300" s="82" t="s">
        <v>20</v>
      </c>
      <c r="I300" s="82" t="s">
        <v>20</v>
      </c>
      <c r="J300" s="82" t="s">
        <v>20</v>
      </c>
      <c r="K300" s="82" t="s">
        <v>20</v>
      </c>
      <c r="L300" s="82" t="s">
        <v>20</v>
      </c>
      <c r="M300" s="82" t="s">
        <v>20</v>
      </c>
      <c r="N300" s="82" t="s">
        <v>20</v>
      </c>
      <c r="O300" s="82" t="s">
        <v>20</v>
      </c>
      <c r="P300" s="82" t="s">
        <v>20</v>
      </c>
      <c r="Q300" s="82" t="s">
        <v>20</v>
      </c>
      <c r="R300" s="83" t="s">
        <v>20</v>
      </c>
      <c r="S300" s="83"/>
      <c r="T300" s="83"/>
      <c r="U300" s="83"/>
      <c r="AA300" s="129"/>
    </row>
    <row r="301" spans="1:27" s="117" customFormat="1" ht="26.25" thickBot="1" x14ac:dyDescent="0.4">
      <c r="A301" s="116" t="s">
        <v>20</v>
      </c>
      <c r="B301" s="115" t="s">
        <v>45</v>
      </c>
      <c r="D301" s="117" t="s">
        <v>28</v>
      </c>
      <c r="E301" s="125">
        <f>$X$16</f>
        <v>43087</v>
      </c>
      <c r="F301" s="118"/>
      <c r="G301" s="118"/>
      <c r="H301" s="121"/>
      <c r="I301" s="118"/>
      <c r="J301" s="118"/>
      <c r="K301" s="118"/>
      <c r="L301" s="118"/>
      <c r="M301" s="118"/>
      <c r="N301" s="118"/>
      <c r="O301" s="118"/>
      <c r="P301" s="118"/>
      <c r="Q301" s="118"/>
      <c r="U301" s="117">
        <v>13</v>
      </c>
      <c r="AA301" s="126"/>
    </row>
    <row r="302" spans="1:27" s="52" customFormat="1" ht="16.5" thickBot="1" x14ac:dyDescent="0.3">
      <c r="A302" s="45"/>
      <c r="B302" s="110"/>
      <c r="C302" s="51"/>
      <c r="D302" s="51"/>
      <c r="E302" s="104"/>
      <c r="F302" s="79" t="s">
        <v>70</v>
      </c>
      <c r="H302" s="103"/>
      <c r="I302" s="91">
        <v>100</v>
      </c>
      <c r="J302" s="92">
        <v>50</v>
      </c>
      <c r="K302" s="92">
        <v>20</v>
      </c>
      <c r="L302" s="92">
        <v>10</v>
      </c>
      <c r="M302" s="92">
        <v>5</v>
      </c>
      <c r="N302" s="92">
        <v>2</v>
      </c>
      <c r="O302" s="92">
        <v>1</v>
      </c>
      <c r="P302" s="92">
        <v>0.25</v>
      </c>
      <c r="Q302" s="92">
        <v>0.1</v>
      </c>
      <c r="R302" s="93">
        <v>0.05</v>
      </c>
      <c r="S302" s="51"/>
      <c r="T302" s="51"/>
      <c r="U302" s="51"/>
      <c r="AA302" s="127">
        <f>B303+B304+B305</f>
        <v>0</v>
      </c>
    </row>
    <row r="303" spans="1:27" s="52" customFormat="1" ht="15.75" x14ac:dyDescent="0.25">
      <c r="A303" s="45" t="s">
        <v>17</v>
      </c>
      <c r="B303" s="111"/>
      <c r="C303" s="51"/>
      <c r="D303" s="60" t="s">
        <v>21</v>
      </c>
      <c r="E303" s="105"/>
      <c r="F303" s="51"/>
      <c r="G303" s="62"/>
      <c r="H303" s="133" t="s">
        <v>71</v>
      </c>
      <c r="I303" s="135"/>
      <c r="J303" s="136"/>
      <c r="K303" s="136"/>
      <c r="L303" s="136"/>
      <c r="M303" s="136"/>
      <c r="N303" s="136"/>
      <c r="O303" s="136"/>
      <c r="P303" s="136"/>
      <c r="Q303" s="136"/>
      <c r="R303" s="137"/>
      <c r="S303" s="51"/>
      <c r="T303" s="51"/>
      <c r="U303" s="51"/>
      <c r="AA303" s="128"/>
    </row>
    <row r="304" spans="1:27" s="52" customFormat="1" ht="15.75" thickBot="1" x14ac:dyDescent="0.25">
      <c r="A304" s="45" t="s">
        <v>18</v>
      </c>
      <c r="B304" s="111"/>
      <c r="C304" s="51"/>
      <c r="E304" s="104"/>
      <c r="F304" s="51"/>
      <c r="G304" s="62"/>
      <c r="H304" s="89" t="s">
        <v>5</v>
      </c>
      <c r="I304" s="90">
        <f t="shared" ref="I304:R304" si="36">I302*I303</f>
        <v>0</v>
      </c>
      <c r="J304" s="80">
        <f t="shared" si="36"/>
        <v>0</v>
      </c>
      <c r="K304" s="80">
        <f t="shared" si="36"/>
        <v>0</v>
      </c>
      <c r="L304" s="80">
        <f t="shared" si="36"/>
        <v>0</v>
      </c>
      <c r="M304" s="80">
        <f t="shared" si="36"/>
        <v>0</v>
      </c>
      <c r="N304" s="80">
        <f t="shared" si="36"/>
        <v>0</v>
      </c>
      <c r="O304" s="80">
        <f t="shared" si="36"/>
        <v>0</v>
      </c>
      <c r="P304" s="80">
        <f t="shared" si="36"/>
        <v>0</v>
      </c>
      <c r="Q304" s="80">
        <f t="shared" si="36"/>
        <v>0</v>
      </c>
      <c r="R304" s="81">
        <f t="shared" si="36"/>
        <v>0</v>
      </c>
      <c r="S304" s="87">
        <f>SUM(I304:R304)</f>
        <v>0</v>
      </c>
      <c r="T304" s="51"/>
      <c r="U304" s="51"/>
      <c r="AA304" s="128"/>
    </row>
    <row r="305" spans="1:27" s="52" customFormat="1" ht="15.75" x14ac:dyDescent="0.25">
      <c r="A305" s="45" t="s">
        <v>19</v>
      </c>
      <c r="B305" s="111"/>
      <c r="C305" s="51"/>
      <c r="D305" s="60" t="s">
        <v>0</v>
      </c>
      <c r="E305" s="104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51"/>
      <c r="S305" s="51"/>
      <c r="T305" s="51"/>
      <c r="U305" s="51"/>
      <c r="AA305" s="128"/>
    </row>
    <row r="306" spans="1:27" s="52" customFormat="1" ht="15.75" x14ac:dyDescent="0.25">
      <c r="A306" s="45" t="s">
        <v>75</v>
      </c>
      <c r="B306" s="111"/>
      <c r="C306" s="51"/>
      <c r="D306" s="51"/>
      <c r="E306" s="105" t="s">
        <v>22</v>
      </c>
      <c r="F306" s="56" t="s">
        <v>5</v>
      </c>
      <c r="G306" s="56" t="s">
        <v>23</v>
      </c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51"/>
      <c r="S306" s="51"/>
      <c r="T306" s="51"/>
      <c r="U306" s="51"/>
      <c r="AA306" s="128"/>
    </row>
    <row r="307" spans="1:27" s="52" customFormat="1" x14ac:dyDescent="0.2">
      <c r="A307" s="45" t="s">
        <v>29</v>
      </c>
      <c r="B307" s="111"/>
      <c r="C307" s="51"/>
      <c r="D307" s="51"/>
      <c r="E307" s="106"/>
      <c r="F307" s="49">
        <f t="shared" ref="F307:F312" si="37">SUM(G307:U307)</f>
        <v>0</v>
      </c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3"/>
      <c r="S307" s="53"/>
      <c r="T307" s="53"/>
      <c r="U307" s="53"/>
      <c r="AA307" s="128"/>
    </row>
    <row r="308" spans="1:27" s="52" customFormat="1" x14ac:dyDescent="0.2">
      <c r="A308" s="45"/>
      <c r="B308" s="132"/>
      <c r="C308" s="51"/>
      <c r="D308" s="51"/>
      <c r="E308" s="106"/>
      <c r="F308" s="49">
        <f t="shared" si="37"/>
        <v>0</v>
      </c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3"/>
      <c r="S308" s="53"/>
      <c r="T308" s="53"/>
      <c r="U308" s="53"/>
      <c r="AA308" s="128"/>
    </row>
    <row r="309" spans="1:27" s="52" customFormat="1" x14ac:dyDescent="0.2">
      <c r="A309" s="45" t="s">
        <v>30</v>
      </c>
      <c r="B309" s="111"/>
      <c r="C309" s="51"/>
      <c r="D309" s="51"/>
      <c r="E309" s="106"/>
      <c r="F309" s="49">
        <f t="shared" si="37"/>
        <v>0</v>
      </c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3"/>
      <c r="S309" s="53"/>
      <c r="T309" s="53"/>
      <c r="U309" s="53"/>
      <c r="AA309" s="128"/>
    </row>
    <row r="310" spans="1:27" s="52" customFormat="1" x14ac:dyDescent="0.2">
      <c r="A310" s="45" t="s">
        <v>31</v>
      </c>
      <c r="B310" s="111"/>
      <c r="C310" s="51"/>
      <c r="D310" s="51"/>
      <c r="E310" s="106"/>
      <c r="F310" s="49">
        <f t="shared" si="37"/>
        <v>0</v>
      </c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3"/>
      <c r="S310" s="53"/>
      <c r="T310" s="53"/>
      <c r="U310" s="53"/>
      <c r="AA310" s="128"/>
    </row>
    <row r="311" spans="1:27" s="52" customFormat="1" x14ac:dyDescent="0.2">
      <c r="A311" s="45" t="s">
        <v>32</v>
      </c>
      <c r="B311" s="111"/>
      <c r="C311" s="51"/>
      <c r="D311" s="51"/>
      <c r="E311" s="106"/>
      <c r="F311" s="49">
        <f t="shared" si="37"/>
        <v>0</v>
      </c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3"/>
      <c r="S311" s="53"/>
      <c r="T311" s="53"/>
      <c r="U311" s="53"/>
      <c r="AA311" s="128"/>
    </row>
    <row r="312" spans="1:27" s="52" customFormat="1" x14ac:dyDescent="0.2">
      <c r="A312" s="45" t="s">
        <v>33</v>
      </c>
      <c r="B312" s="111"/>
      <c r="C312" s="51"/>
      <c r="D312" s="51"/>
      <c r="E312" s="106"/>
      <c r="F312" s="49">
        <f t="shared" si="37"/>
        <v>0</v>
      </c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3"/>
      <c r="S312" s="53"/>
      <c r="T312" s="53"/>
      <c r="U312" s="53"/>
      <c r="AA312" s="128"/>
    </row>
    <row r="313" spans="1:27" s="52" customFormat="1" x14ac:dyDescent="0.2">
      <c r="A313" s="45" t="s">
        <v>34</v>
      </c>
      <c r="B313" s="111"/>
      <c r="C313" s="51"/>
      <c r="D313" s="51"/>
      <c r="E313" s="104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51"/>
      <c r="S313" s="51"/>
      <c r="T313" s="51"/>
      <c r="U313" s="51"/>
      <c r="AA313" s="128"/>
    </row>
    <row r="314" spans="1:27" s="52" customFormat="1" ht="15.75" x14ac:dyDescent="0.25">
      <c r="A314" s="45" t="s">
        <v>35</v>
      </c>
      <c r="B314" s="111"/>
      <c r="C314" s="51"/>
      <c r="D314" s="60" t="s">
        <v>24</v>
      </c>
      <c r="E314" s="104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51"/>
      <c r="S314" s="51"/>
      <c r="T314" s="51"/>
      <c r="U314" s="51"/>
      <c r="AA314" s="128"/>
    </row>
    <row r="315" spans="1:27" s="52" customFormat="1" ht="15.75" x14ac:dyDescent="0.25">
      <c r="A315" s="50" t="s">
        <v>36</v>
      </c>
      <c r="B315" s="111"/>
      <c r="C315" s="51"/>
      <c r="D315" s="51"/>
      <c r="E315" s="105"/>
      <c r="F315" s="56" t="s">
        <v>5</v>
      </c>
      <c r="G315" s="56" t="s">
        <v>23</v>
      </c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51"/>
      <c r="S315" s="51"/>
      <c r="T315" s="51"/>
      <c r="U315" s="51"/>
      <c r="AA315" s="128"/>
    </row>
    <row r="316" spans="1:27" s="52" customFormat="1" x14ac:dyDescent="0.2">
      <c r="A316" s="45" t="s">
        <v>37</v>
      </c>
      <c r="B316" s="111"/>
      <c r="C316" s="51"/>
      <c r="D316" s="51"/>
      <c r="E316" s="106"/>
      <c r="F316" s="49">
        <f>SUM(G316:U316)</f>
        <v>0</v>
      </c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3"/>
      <c r="S316" s="53"/>
      <c r="T316" s="53"/>
      <c r="U316" s="53"/>
      <c r="AA316" s="128"/>
    </row>
    <row r="317" spans="1:27" s="52" customFormat="1" x14ac:dyDescent="0.2">
      <c r="A317" s="51"/>
      <c r="B317" s="110"/>
      <c r="C317" s="51"/>
      <c r="D317" s="51"/>
      <c r="E317" s="106"/>
      <c r="F317" s="49">
        <f t="shared" ref="F317:F323" si="38">SUM(G317:U317)</f>
        <v>0</v>
      </c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3"/>
      <c r="S317" s="53"/>
      <c r="T317" s="53"/>
      <c r="U317" s="53"/>
      <c r="AA317" s="128"/>
    </row>
    <row r="318" spans="1:27" s="52" customFormat="1" x14ac:dyDescent="0.2">
      <c r="A318" s="51"/>
      <c r="B318" s="110"/>
      <c r="C318" s="51"/>
      <c r="D318" s="51"/>
      <c r="E318" s="106"/>
      <c r="F318" s="49">
        <f t="shared" si="38"/>
        <v>0</v>
      </c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3"/>
      <c r="S318" s="53"/>
      <c r="T318" s="53"/>
      <c r="U318" s="53"/>
      <c r="AA318" s="128"/>
    </row>
    <row r="319" spans="1:27" s="52" customFormat="1" x14ac:dyDescent="0.2">
      <c r="A319" s="51"/>
      <c r="B319" s="110"/>
      <c r="C319" s="51"/>
      <c r="D319" s="51"/>
      <c r="E319" s="106"/>
      <c r="F319" s="49">
        <f t="shared" si="38"/>
        <v>0</v>
      </c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3"/>
      <c r="S319" s="53"/>
      <c r="T319" s="53"/>
      <c r="U319" s="53"/>
      <c r="AA319" s="128"/>
    </row>
    <row r="320" spans="1:27" s="52" customFormat="1" x14ac:dyDescent="0.2">
      <c r="A320" s="51"/>
      <c r="B320" s="110"/>
      <c r="C320" s="51"/>
      <c r="D320" s="51"/>
      <c r="E320" s="106"/>
      <c r="F320" s="49">
        <f t="shared" si="38"/>
        <v>0</v>
      </c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3"/>
      <c r="S320" s="53"/>
      <c r="T320" s="53"/>
      <c r="U320" s="53"/>
      <c r="AA320" s="128"/>
    </row>
    <row r="321" spans="1:27" s="52" customFormat="1" x14ac:dyDescent="0.2">
      <c r="A321" s="51"/>
      <c r="B321" s="110"/>
      <c r="C321" s="51"/>
      <c r="D321" s="51"/>
      <c r="E321" s="106"/>
      <c r="F321" s="49">
        <f t="shared" si="38"/>
        <v>0</v>
      </c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3"/>
      <c r="S321" s="53"/>
      <c r="T321" s="53"/>
      <c r="U321" s="53"/>
      <c r="AA321" s="128"/>
    </row>
    <row r="322" spans="1:27" s="52" customFormat="1" ht="15.6" customHeight="1" x14ac:dyDescent="0.25">
      <c r="A322" s="57" t="s">
        <v>24</v>
      </c>
      <c r="B322" s="112" t="str">
        <f>IF(B304+F316+F317+F318+F319+F320+F321+F322+F323=B309+B310+B311+B312+B313+B314+B315+B316,"OK","NON")</f>
        <v>OK</v>
      </c>
      <c r="C322" s="51"/>
      <c r="D322" s="49"/>
      <c r="E322" s="106"/>
      <c r="F322" s="49">
        <f t="shared" si="38"/>
        <v>0</v>
      </c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3"/>
      <c r="S322" s="53"/>
      <c r="T322" s="53"/>
      <c r="U322" s="53"/>
      <c r="AA322" s="128"/>
    </row>
    <row r="323" spans="1:27" s="52" customFormat="1" ht="18" x14ac:dyDescent="0.25">
      <c r="A323" s="57" t="s">
        <v>25</v>
      </c>
      <c r="B323" s="112">
        <f>B306+S304-B303-F307-F308-F309-F310-F311-F312</f>
        <v>0</v>
      </c>
      <c r="C323" s="51"/>
      <c r="D323" s="77"/>
      <c r="E323" s="106"/>
      <c r="F323" s="49">
        <f t="shared" si="38"/>
        <v>0</v>
      </c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3"/>
      <c r="S323" s="53"/>
      <c r="T323" s="53"/>
      <c r="U323" s="53"/>
      <c r="AA323" s="128"/>
    </row>
    <row r="324" spans="1:27" s="52" customFormat="1" x14ac:dyDescent="0.2">
      <c r="B324" s="96"/>
      <c r="C324" s="51"/>
      <c r="D324" s="51"/>
      <c r="E324" s="107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62"/>
      <c r="S324" s="62"/>
      <c r="T324" s="62"/>
      <c r="U324" s="62"/>
      <c r="V324" s="64"/>
      <c r="AA324" s="128"/>
    </row>
    <row r="325" spans="1:27" s="46" customFormat="1" x14ac:dyDescent="0.2">
      <c r="A325" s="46" t="s">
        <v>20</v>
      </c>
      <c r="B325" s="113" t="s">
        <v>20</v>
      </c>
      <c r="C325" s="46" t="s">
        <v>20</v>
      </c>
      <c r="D325" s="46" t="s">
        <v>20</v>
      </c>
      <c r="E325" s="108" t="s">
        <v>20</v>
      </c>
      <c r="F325" s="66" t="s">
        <v>20</v>
      </c>
      <c r="G325" s="82" t="s">
        <v>20</v>
      </c>
      <c r="H325" s="82" t="s">
        <v>20</v>
      </c>
      <c r="I325" s="82" t="s">
        <v>20</v>
      </c>
      <c r="J325" s="82" t="s">
        <v>20</v>
      </c>
      <c r="K325" s="82" t="s">
        <v>20</v>
      </c>
      <c r="L325" s="82" t="s">
        <v>20</v>
      </c>
      <c r="M325" s="82" t="s">
        <v>20</v>
      </c>
      <c r="N325" s="82" t="s">
        <v>20</v>
      </c>
      <c r="O325" s="82" t="s">
        <v>20</v>
      </c>
      <c r="P325" s="82" t="s">
        <v>20</v>
      </c>
      <c r="Q325" s="82" t="s">
        <v>20</v>
      </c>
      <c r="R325" s="83" t="s">
        <v>20</v>
      </c>
      <c r="S325" s="83"/>
      <c r="T325" s="83"/>
      <c r="U325" s="83"/>
      <c r="AA325" s="129"/>
    </row>
    <row r="326" spans="1:27" s="117" customFormat="1" ht="26.25" thickBot="1" x14ac:dyDescent="0.4">
      <c r="A326" s="116" t="s">
        <v>20</v>
      </c>
      <c r="B326" s="115" t="s">
        <v>46</v>
      </c>
      <c r="D326" s="117" t="s">
        <v>28</v>
      </c>
      <c r="E326" s="125">
        <f>$X$16</f>
        <v>43087</v>
      </c>
      <c r="F326" s="118"/>
      <c r="G326" s="118"/>
      <c r="H326" s="121"/>
      <c r="I326" s="118"/>
      <c r="J326" s="118"/>
      <c r="K326" s="118"/>
      <c r="L326" s="118"/>
      <c r="M326" s="118"/>
      <c r="N326" s="118"/>
      <c r="O326" s="118"/>
      <c r="P326" s="118"/>
      <c r="Q326" s="118"/>
      <c r="U326" s="117">
        <v>14</v>
      </c>
      <c r="AA326" s="126"/>
    </row>
    <row r="327" spans="1:27" s="52" customFormat="1" ht="16.5" thickBot="1" x14ac:dyDescent="0.3">
      <c r="A327" s="45"/>
      <c r="B327" s="110"/>
      <c r="C327" s="51"/>
      <c r="D327" s="51"/>
      <c r="E327" s="104"/>
      <c r="F327" s="79" t="s">
        <v>70</v>
      </c>
      <c r="H327" s="103"/>
      <c r="I327" s="91">
        <v>100</v>
      </c>
      <c r="J327" s="92">
        <v>50</v>
      </c>
      <c r="K327" s="92">
        <v>20</v>
      </c>
      <c r="L327" s="92">
        <v>10</v>
      </c>
      <c r="M327" s="92">
        <v>5</v>
      </c>
      <c r="N327" s="92">
        <v>2</v>
      </c>
      <c r="O327" s="92">
        <v>1</v>
      </c>
      <c r="P327" s="92">
        <v>0.25</v>
      </c>
      <c r="Q327" s="92">
        <v>0.1</v>
      </c>
      <c r="R327" s="93">
        <v>0.05</v>
      </c>
      <c r="S327" s="51"/>
      <c r="T327" s="51"/>
      <c r="U327" s="51"/>
      <c r="AA327" s="127">
        <f>B328+B329+B330</f>
        <v>0</v>
      </c>
    </row>
    <row r="328" spans="1:27" s="52" customFormat="1" ht="15.75" x14ac:dyDescent="0.25">
      <c r="A328" s="45" t="s">
        <v>17</v>
      </c>
      <c r="B328" s="111"/>
      <c r="C328" s="51"/>
      <c r="D328" s="60" t="s">
        <v>21</v>
      </c>
      <c r="E328" s="105"/>
      <c r="F328" s="51"/>
      <c r="G328" s="62"/>
      <c r="H328" s="133" t="s">
        <v>71</v>
      </c>
      <c r="I328" s="135"/>
      <c r="J328" s="136"/>
      <c r="K328" s="136"/>
      <c r="L328" s="136"/>
      <c r="M328" s="136"/>
      <c r="N328" s="136"/>
      <c r="O328" s="136"/>
      <c r="P328" s="136"/>
      <c r="Q328" s="136"/>
      <c r="R328" s="137"/>
      <c r="S328" s="51"/>
      <c r="T328" s="51"/>
      <c r="U328" s="51"/>
      <c r="AA328" s="128"/>
    </row>
    <row r="329" spans="1:27" s="52" customFormat="1" ht="15.75" thickBot="1" x14ac:dyDescent="0.25">
      <c r="A329" s="45" t="s">
        <v>18</v>
      </c>
      <c r="B329" s="111"/>
      <c r="C329" s="51"/>
      <c r="E329" s="104"/>
      <c r="F329" s="51"/>
      <c r="G329" s="62"/>
      <c r="H329" s="89" t="s">
        <v>5</v>
      </c>
      <c r="I329" s="90">
        <f t="shared" ref="I329:R329" si="39">I327*I328</f>
        <v>0</v>
      </c>
      <c r="J329" s="80">
        <f t="shared" si="39"/>
        <v>0</v>
      </c>
      <c r="K329" s="80">
        <f t="shared" si="39"/>
        <v>0</v>
      </c>
      <c r="L329" s="80">
        <f t="shared" si="39"/>
        <v>0</v>
      </c>
      <c r="M329" s="80">
        <f t="shared" si="39"/>
        <v>0</v>
      </c>
      <c r="N329" s="80">
        <f t="shared" si="39"/>
        <v>0</v>
      </c>
      <c r="O329" s="80">
        <f t="shared" si="39"/>
        <v>0</v>
      </c>
      <c r="P329" s="80">
        <f t="shared" si="39"/>
        <v>0</v>
      </c>
      <c r="Q329" s="80">
        <f t="shared" si="39"/>
        <v>0</v>
      </c>
      <c r="R329" s="81">
        <f t="shared" si="39"/>
        <v>0</v>
      </c>
      <c r="S329" s="87">
        <f>SUM(I329:R329)</f>
        <v>0</v>
      </c>
      <c r="T329" s="51"/>
      <c r="U329" s="51"/>
      <c r="AA329" s="128"/>
    </row>
    <row r="330" spans="1:27" s="52" customFormat="1" ht="15.75" x14ac:dyDescent="0.25">
      <c r="A330" s="45" t="s">
        <v>19</v>
      </c>
      <c r="B330" s="111"/>
      <c r="C330" s="51"/>
      <c r="D330" s="60" t="s">
        <v>0</v>
      </c>
      <c r="E330" s="104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51"/>
      <c r="S330" s="51"/>
      <c r="T330" s="51"/>
      <c r="U330" s="51"/>
      <c r="AA330" s="128"/>
    </row>
    <row r="331" spans="1:27" s="52" customFormat="1" ht="15.75" x14ac:dyDescent="0.25">
      <c r="A331" s="45" t="s">
        <v>75</v>
      </c>
      <c r="B331" s="111"/>
      <c r="C331" s="51"/>
      <c r="D331" s="51"/>
      <c r="E331" s="105" t="s">
        <v>22</v>
      </c>
      <c r="F331" s="56" t="s">
        <v>5</v>
      </c>
      <c r="G331" s="56" t="s">
        <v>23</v>
      </c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51"/>
      <c r="S331" s="51"/>
      <c r="T331" s="51"/>
      <c r="U331" s="51"/>
      <c r="AA331" s="128"/>
    </row>
    <row r="332" spans="1:27" s="52" customFormat="1" x14ac:dyDescent="0.2">
      <c r="A332" s="45" t="s">
        <v>29</v>
      </c>
      <c r="B332" s="111"/>
      <c r="C332" s="51"/>
      <c r="D332" s="51"/>
      <c r="E332" s="106"/>
      <c r="F332" s="49">
        <f t="shared" ref="F332:F337" si="40">SUM(G332:U332)</f>
        <v>0</v>
      </c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3"/>
      <c r="S332" s="53"/>
      <c r="T332" s="53"/>
      <c r="U332" s="53"/>
      <c r="AA332" s="128"/>
    </row>
    <row r="333" spans="1:27" s="52" customFormat="1" x14ac:dyDescent="0.2">
      <c r="A333" s="45"/>
      <c r="B333" s="132"/>
      <c r="C333" s="51"/>
      <c r="D333" s="51"/>
      <c r="E333" s="106"/>
      <c r="F333" s="49">
        <f t="shared" si="40"/>
        <v>0</v>
      </c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3"/>
      <c r="S333" s="53"/>
      <c r="T333" s="53"/>
      <c r="U333" s="53"/>
      <c r="AA333" s="128"/>
    </row>
    <row r="334" spans="1:27" s="52" customFormat="1" x14ac:dyDescent="0.2">
      <c r="A334" s="45" t="s">
        <v>30</v>
      </c>
      <c r="B334" s="111"/>
      <c r="C334" s="51"/>
      <c r="D334" s="51"/>
      <c r="E334" s="106"/>
      <c r="F334" s="49">
        <f t="shared" si="40"/>
        <v>0</v>
      </c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3"/>
      <c r="S334" s="53"/>
      <c r="T334" s="53"/>
      <c r="U334" s="53"/>
      <c r="AA334" s="128"/>
    </row>
    <row r="335" spans="1:27" s="52" customFormat="1" x14ac:dyDescent="0.2">
      <c r="A335" s="45" t="s">
        <v>31</v>
      </c>
      <c r="B335" s="111"/>
      <c r="C335" s="51"/>
      <c r="D335" s="51"/>
      <c r="E335" s="106"/>
      <c r="F335" s="49">
        <f t="shared" si="40"/>
        <v>0</v>
      </c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3"/>
      <c r="S335" s="53"/>
      <c r="T335" s="53"/>
      <c r="U335" s="53"/>
      <c r="AA335" s="128"/>
    </row>
    <row r="336" spans="1:27" s="52" customFormat="1" x14ac:dyDescent="0.2">
      <c r="A336" s="45" t="s">
        <v>32</v>
      </c>
      <c r="B336" s="111"/>
      <c r="C336" s="51"/>
      <c r="D336" s="51"/>
      <c r="E336" s="106"/>
      <c r="F336" s="49">
        <f t="shared" si="40"/>
        <v>0</v>
      </c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3"/>
      <c r="S336" s="53"/>
      <c r="T336" s="53"/>
      <c r="U336" s="53"/>
      <c r="AA336" s="128"/>
    </row>
    <row r="337" spans="1:27" s="52" customFormat="1" x14ac:dyDescent="0.2">
      <c r="A337" s="45" t="s">
        <v>33</v>
      </c>
      <c r="B337" s="111"/>
      <c r="C337" s="51"/>
      <c r="D337" s="51"/>
      <c r="E337" s="106"/>
      <c r="F337" s="49">
        <f t="shared" si="40"/>
        <v>0</v>
      </c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3"/>
      <c r="S337" s="53"/>
      <c r="T337" s="53"/>
      <c r="U337" s="53"/>
      <c r="AA337" s="128"/>
    </row>
    <row r="338" spans="1:27" s="52" customFormat="1" x14ac:dyDescent="0.2">
      <c r="A338" s="45" t="s">
        <v>34</v>
      </c>
      <c r="B338" s="111"/>
      <c r="C338" s="51"/>
      <c r="D338" s="51"/>
      <c r="E338" s="104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51"/>
      <c r="S338" s="51"/>
      <c r="T338" s="51"/>
      <c r="U338" s="51"/>
      <c r="AA338" s="128"/>
    </row>
    <row r="339" spans="1:27" s="52" customFormat="1" ht="15.75" x14ac:dyDescent="0.25">
      <c r="A339" s="45" t="s">
        <v>35</v>
      </c>
      <c r="B339" s="111"/>
      <c r="C339" s="51"/>
      <c r="D339" s="60" t="s">
        <v>24</v>
      </c>
      <c r="E339" s="104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51"/>
      <c r="S339" s="51"/>
      <c r="T339" s="51"/>
      <c r="U339" s="51"/>
      <c r="AA339" s="128"/>
    </row>
    <row r="340" spans="1:27" s="52" customFormat="1" ht="15.75" x14ac:dyDescent="0.25">
      <c r="A340" s="50" t="s">
        <v>36</v>
      </c>
      <c r="B340" s="111"/>
      <c r="C340" s="51"/>
      <c r="D340" s="51"/>
      <c r="E340" s="105"/>
      <c r="F340" s="56" t="s">
        <v>5</v>
      </c>
      <c r="G340" s="56" t="s">
        <v>23</v>
      </c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51"/>
      <c r="S340" s="51"/>
      <c r="T340" s="51"/>
      <c r="U340" s="51"/>
      <c r="AA340" s="128"/>
    </row>
    <row r="341" spans="1:27" s="52" customFormat="1" x14ac:dyDescent="0.2">
      <c r="A341" s="45" t="s">
        <v>37</v>
      </c>
      <c r="B341" s="111"/>
      <c r="C341" s="51"/>
      <c r="D341" s="51"/>
      <c r="E341" s="106"/>
      <c r="F341" s="49">
        <f>SUM(G341:U341)</f>
        <v>0</v>
      </c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3"/>
      <c r="S341" s="53"/>
      <c r="T341" s="53"/>
      <c r="U341" s="53"/>
      <c r="AA341" s="128"/>
    </row>
    <row r="342" spans="1:27" s="52" customFormat="1" x14ac:dyDescent="0.2">
      <c r="A342" s="51"/>
      <c r="B342" s="110"/>
      <c r="C342" s="51"/>
      <c r="D342" s="51"/>
      <c r="E342" s="106"/>
      <c r="F342" s="49">
        <f t="shared" ref="F342:F348" si="41">SUM(G342:U342)</f>
        <v>0</v>
      </c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3"/>
      <c r="S342" s="53"/>
      <c r="T342" s="53"/>
      <c r="U342" s="53"/>
      <c r="AA342" s="128"/>
    </row>
    <row r="343" spans="1:27" s="52" customFormat="1" x14ac:dyDescent="0.2">
      <c r="A343" s="51"/>
      <c r="B343" s="110"/>
      <c r="C343" s="51"/>
      <c r="D343" s="51"/>
      <c r="E343" s="106"/>
      <c r="F343" s="49">
        <f t="shared" si="41"/>
        <v>0</v>
      </c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3"/>
      <c r="S343" s="53"/>
      <c r="T343" s="53"/>
      <c r="U343" s="53"/>
      <c r="AA343" s="128"/>
    </row>
    <row r="344" spans="1:27" s="52" customFormat="1" x14ac:dyDescent="0.2">
      <c r="A344" s="51"/>
      <c r="B344" s="110"/>
      <c r="C344" s="51"/>
      <c r="D344" s="51"/>
      <c r="E344" s="106"/>
      <c r="F344" s="49">
        <f t="shared" si="41"/>
        <v>0</v>
      </c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3"/>
      <c r="S344" s="53"/>
      <c r="T344" s="53"/>
      <c r="U344" s="53"/>
      <c r="AA344" s="128"/>
    </row>
    <row r="345" spans="1:27" s="52" customFormat="1" x14ac:dyDescent="0.2">
      <c r="A345" s="51"/>
      <c r="B345" s="110"/>
      <c r="C345" s="51"/>
      <c r="D345" s="51"/>
      <c r="E345" s="106"/>
      <c r="F345" s="49">
        <f t="shared" si="41"/>
        <v>0</v>
      </c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3"/>
      <c r="S345" s="53"/>
      <c r="T345" s="53"/>
      <c r="U345" s="53"/>
      <c r="AA345" s="128"/>
    </row>
    <row r="346" spans="1:27" s="52" customFormat="1" x14ac:dyDescent="0.2">
      <c r="A346" s="51"/>
      <c r="B346" s="110"/>
      <c r="C346" s="51"/>
      <c r="D346" s="51"/>
      <c r="E346" s="106"/>
      <c r="F346" s="49">
        <f t="shared" si="41"/>
        <v>0</v>
      </c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3"/>
      <c r="S346" s="53"/>
      <c r="T346" s="53"/>
      <c r="U346" s="53"/>
      <c r="AA346" s="128"/>
    </row>
    <row r="347" spans="1:27" s="52" customFormat="1" ht="15.6" customHeight="1" x14ac:dyDescent="0.25">
      <c r="A347" s="57" t="s">
        <v>24</v>
      </c>
      <c r="B347" s="112" t="str">
        <f>IF(B329+F341+F342+F343+F344+F345+F346+F347+F348=B334+B335+B336+B337+B338+B339+B340+B341,"OK","NON")</f>
        <v>OK</v>
      </c>
      <c r="C347" s="51"/>
      <c r="D347" s="49"/>
      <c r="E347" s="106"/>
      <c r="F347" s="49">
        <f t="shared" si="41"/>
        <v>0</v>
      </c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3"/>
      <c r="S347" s="53"/>
      <c r="T347" s="53"/>
      <c r="U347" s="53"/>
      <c r="AA347" s="128"/>
    </row>
    <row r="348" spans="1:27" s="52" customFormat="1" ht="18" x14ac:dyDescent="0.25">
      <c r="A348" s="57" t="s">
        <v>25</v>
      </c>
      <c r="B348" s="112">
        <f>B331+S329-B328-F332-F333-F334-F335-F336-F337</f>
        <v>0</v>
      </c>
      <c r="C348" s="51"/>
      <c r="D348" s="77"/>
      <c r="E348" s="106"/>
      <c r="F348" s="49">
        <f t="shared" si="41"/>
        <v>0</v>
      </c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3"/>
      <c r="S348" s="53"/>
      <c r="T348" s="53"/>
      <c r="U348" s="53"/>
      <c r="AA348" s="128"/>
    </row>
    <row r="349" spans="1:27" s="52" customFormat="1" x14ac:dyDescent="0.2">
      <c r="B349" s="96"/>
      <c r="C349" s="51"/>
      <c r="D349" s="51"/>
      <c r="E349" s="107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62"/>
      <c r="S349" s="62"/>
      <c r="T349" s="62"/>
      <c r="U349" s="62"/>
      <c r="V349" s="64"/>
      <c r="AA349" s="128"/>
    </row>
    <row r="350" spans="1:27" s="46" customFormat="1" x14ac:dyDescent="0.2">
      <c r="A350" s="46" t="s">
        <v>20</v>
      </c>
      <c r="B350" s="113" t="s">
        <v>20</v>
      </c>
      <c r="C350" s="46" t="s">
        <v>20</v>
      </c>
      <c r="D350" s="46" t="s">
        <v>20</v>
      </c>
      <c r="E350" s="108" t="s">
        <v>20</v>
      </c>
      <c r="F350" s="66" t="s">
        <v>20</v>
      </c>
      <c r="G350" s="82" t="s">
        <v>20</v>
      </c>
      <c r="H350" s="82" t="s">
        <v>20</v>
      </c>
      <c r="I350" s="82" t="s">
        <v>20</v>
      </c>
      <c r="J350" s="82" t="s">
        <v>20</v>
      </c>
      <c r="K350" s="82" t="s">
        <v>20</v>
      </c>
      <c r="L350" s="82" t="s">
        <v>20</v>
      </c>
      <c r="M350" s="82" t="s">
        <v>20</v>
      </c>
      <c r="N350" s="82" t="s">
        <v>20</v>
      </c>
      <c r="O350" s="82" t="s">
        <v>20</v>
      </c>
      <c r="P350" s="82" t="s">
        <v>20</v>
      </c>
      <c r="Q350" s="82" t="s">
        <v>20</v>
      </c>
      <c r="R350" s="83" t="s">
        <v>20</v>
      </c>
      <c r="S350" s="83"/>
      <c r="T350" s="83"/>
      <c r="U350" s="83"/>
      <c r="AA350" s="129"/>
    </row>
    <row r="351" spans="1:27" s="117" customFormat="1" ht="26.25" thickBot="1" x14ac:dyDescent="0.4">
      <c r="A351" s="116" t="s">
        <v>20</v>
      </c>
      <c r="B351" s="115" t="s">
        <v>47</v>
      </c>
      <c r="D351" s="117" t="s">
        <v>28</v>
      </c>
      <c r="E351" s="125">
        <f>$X$16</f>
        <v>43087</v>
      </c>
      <c r="F351" s="118"/>
      <c r="G351" s="118"/>
      <c r="H351" s="121"/>
      <c r="I351" s="118"/>
      <c r="J351" s="118"/>
      <c r="K351" s="118"/>
      <c r="L351" s="118"/>
      <c r="M351" s="118"/>
      <c r="N351" s="118"/>
      <c r="O351" s="118"/>
      <c r="P351" s="118"/>
      <c r="Q351" s="118"/>
      <c r="U351" s="117">
        <v>15</v>
      </c>
      <c r="AA351" s="126"/>
    </row>
    <row r="352" spans="1:27" s="52" customFormat="1" ht="16.5" thickBot="1" x14ac:dyDescent="0.3">
      <c r="A352" s="45"/>
      <c r="B352" s="110"/>
      <c r="C352" s="51"/>
      <c r="D352" s="51"/>
      <c r="E352" s="104"/>
      <c r="F352" s="79" t="s">
        <v>70</v>
      </c>
      <c r="H352" s="103"/>
      <c r="I352" s="91">
        <v>100</v>
      </c>
      <c r="J352" s="92">
        <v>50</v>
      </c>
      <c r="K352" s="92">
        <v>20</v>
      </c>
      <c r="L352" s="92">
        <v>10</v>
      </c>
      <c r="M352" s="92">
        <v>5</v>
      </c>
      <c r="N352" s="92">
        <v>2</v>
      </c>
      <c r="O352" s="92">
        <v>1</v>
      </c>
      <c r="P352" s="92">
        <v>0.25</v>
      </c>
      <c r="Q352" s="92">
        <v>0.1</v>
      </c>
      <c r="R352" s="93">
        <v>0.05</v>
      </c>
      <c r="S352" s="51"/>
      <c r="T352" s="51"/>
      <c r="U352" s="51"/>
      <c r="AA352" s="127">
        <f>B353+B354+B355</f>
        <v>0</v>
      </c>
    </row>
    <row r="353" spans="1:27" s="52" customFormat="1" ht="15.75" x14ac:dyDescent="0.25">
      <c r="A353" s="45" t="s">
        <v>17</v>
      </c>
      <c r="B353" s="111"/>
      <c r="C353" s="51"/>
      <c r="D353" s="60" t="s">
        <v>21</v>
      </c>
      <c r="E353" s="105"/>
      <c r="F353" s="51"/>
      <c r="G353" s="62"/>
      <c r="H353" s="133" t="s">
        <v>71</v>
      </c>
      <c r="I353" s="135"/>
      <c r="J353" s="136"/>
      <c r="K353" s="136"/>
      <c r="L353" s="136"/>
      <c r="M353" s="136"/>
      <c r="N353" s="136"/>
      <c r="O353" s="136"/>
      <c r="P353" s="136"/>
      <c r="Q353" s="136"/>
      <c r="R353" s="137"/>
      <c r="S353" s="51"/>
      <c r="T353" s="51"/>
      <c r="U353" s="51"/>
      <c r="AA353" s="128"/>
    </row>
    <row r="354" spans="1:27" s="52" customFormat="1" ht="15.75" thickBot="1" x14ac:dyDescent="0.25">
      <c r="A354" s="45" t="s">
        <v>18</v>
      </c>
      <c r="B354" s="111"/>
      <c r="C354" s="51"/>
      <c r="E354" s="104"/>
      <c r="F354" s="51"/>
      <c r="G354" s="62"/>
      <c r="H354" s="89" t="s">
        <v>5</v>
      </c>
      <c r="I354" s="90">
        <f t="shared" ref="I354:R354" si="42">I352*I353</f>
        <v>0</v>
      </c>
      <c r="J354" s="80">
        <f t="shared" si="42"/>
        <v>0</v>
      </c>
      <c r="K354" s="80">
        <f t="shared" si="42"/>
        <v>0</v>
      </c>
      <c r="L354" s="80">
        <f t="shared" si="42"/>
        <v>0</v>
      </c>
      <c r="M354" s="80">
        <f t="shared" si="42"/>
        <v>0</v>
      </c>
      <c r="N354" s="80">
        <f t="shared" si="42"/>
        <v>0</v>
      </c>
      <c r="O354" s="80">
        <f t="shared" si="42"/>
        <v>0</v>
      </c>
      <c r="P354" s="80">
        <f t="shared" si="42"/>
        <v>0</v>
      </c>
      <c r="Q354" s="80">
        <f t="shared" si="42"/>
        <v>0</v>
      </c>
      <c r="R354" s="81">
        <f t="shared" si="42"/>
        <v>0</v>
      </c>
      <c r="S354" s="87">
        <f>SUM(I354:R354)</f>
        <v>0</v>
      </c>
      <c r="T354" s="51"/>
      <c r="U354" s="51"/>
      <c r="AA354" s="128"/>
    </row>
    <row r="355" spans="1:27" s="52" customFormat="1" ht="15.75" x14ac:dyDescent="0.25">
      <c r="A355" s="45" t="s">
        <v>19</v>
      </c>
      <c r="B355" s="111"/>
      <c r="C355" s="51"/>
      <c r="D355" s="60" t="s">
        <v>0</v>
      </c>
      <c r="E355" s="104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51"/>
      <c r="S355" s="51"/>
      <c r="T355" s="51"/>
      <c r="U355" s="51"/>
      <c r="AA355" s="128"/>
    </row>
    <row r="356" spans="1:27" s="52" customFormat="1" ht="15.75" x14ac:dyDescent="0.25">
      <c r="A356" s="45" t="s">
        <v>75</v>
      </c>
      <c r="B356" s="111"/>
      <c r="C356" s="51"/>
      <c r="D356" s="51"/>
      <c r="E356" s="105" t="s">
        <v>22</v>
      </c>
      <c r="F356" s="56" t="s">
        <v>5</v>
      </c>
      <c r="G356" s="56" t="s">
        <v>23</v>
      </c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51"/>
      <c r="S356" s="51"/>
      <c r="T356" s="51"/>
      <c r="U356" s="51"/>
      <c r="AA356" s="128"/>
    </row>
    <row r="357" spans="1:27" s="52" customFormat="1" x14ac:dyDescent="0.2">
      <c r="A357" s="45" t="s">
        <v>29</v>
      </c>
      <c r="B357" s="111"/>
      <c r="C357" s="51"/>
      <c r="D357" s="51"/>
      <c r="E357" s="106"/>
      <c r="F357" s="49">
        <f t="shared" ref="F357:F362" si="43">SUM(G357:U357)</f>
        <v>0</v>
      </c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3"/>
      <c r="S357" s="53"/>
      <c r="T357" s="53"/>
      <c r="U357" s="53"/>
      <c r="AA357" s="128"/>
    </row>
    <row r="358" spans="1:27" s="52" customFormat="1" x14ac:dyDescent="0.2">
      <c r="A358" s="45"/>
      <c r="B358" s="132"/>
      <c r="C358" s="51"/>
      <c r="D358" s="51"/>
      <c r="E358" s="106"/>
      <c r="F358" s="49">
        <f t="shared" si="43"/>
        <v>0</v>
      </c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3"/>
      <c r="S358" s="53"/>
      <c r="T358" s="53"/>
      <c r="U358" s="53"/>
      <c r="AA358" s="128"/>
    </row>
    <row r="359" spans="1:27" s="52" customFormat="1" x14ac:dyDescent="0.2">
      <c r="A359" s="45" t="s">
        <v>30</v>
      </c>
      <c r="B359" s="111"/>
      <c r="C359" s="51"/>
      <c r="D359" s="51"/>
      <c r="E359" s="106"/>
      <c r="F359" s="49">
        <f t="shared" si="43"/>
        <v>0</v>
      </c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3"/>
      <c r="S359" s="53"/>
      <c r="T359" s="53"/>
      <c r="U359" s="53"/>
      <c r="AA359" s="128"/>
    </row>
    <row r="360" spans="1:27" s="52" customFormat="1" x14ac:dyDescent="0.2">
      <c r="A360" s="45" t="s">
        <v>31</v>
      </c>
      <c r="B360" s="111"/>
      <c r="C360" s="51"/>
      <c r="D360" s="51"/>
      <c r="E360" s="106"/>
      <c r="F360" s="49">
        <f t="shared" si="43"/>
        <v>0</v>
      </c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3"/>
      <c r="S360" s="53"/>
      <c r="T360" s="53"/>
      <c r="U360" s="53"/>
      <c r="AA360" s="128"/>
    </row>
    <row r="361" spans="1:27" s="52" customFormat="1" x14ac:dyDescent="0.2">
      <c r="A361" s="45" t="s">
        <v>32</v>
      </c>
      <c r="B361" s="111"/>
      <c r="C361" s="51"/>
      <c r="D361" s="51"/>
      <c r="E361" s="106"/>
      <c r="F361" s="49">
        <f t="shared" si="43"/>
        <v>0</v>
      </c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3"/>
      <c r="S361" s="53"/>
      <c r="T361" s="53"/>
      <c r="U361" s="53"/>
      <c r="AA361" s="128"/>
    </row>
    <row r="362" spans="1:27" s="52" customFormat="1" x14ac:dyDescent="0.2">
      <c r="A362" s="45" t="s">
        <v>33</v>
      </c>
      <c r="B362" s="111"/>
      <c r="C362" s="51"/>
      <c r="D362" s="51"/>
      <c r="E362" s="106"/>
      <c r="F362" s="49">
        <f t="shared" si="43"/>
        <v>0</v>
      </c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3"/>
      <c r="S362" s="53"/>
      <c r="T362" s="53"/>
      <c r="U362" s="53"/>
      <c r="AA362" s="128"/>
    </row>
    <row r="363" spans="1:27" s="52" customFormat="1" x14ac:dyDescent="0.2">
      <c r="A363" s="45" t="s">
        <v>34</v>
      </c>
      <c r="B363" s="111"/>
      <c r="C363" s="51"/>
      <c r="D363" s="51"/>
      <c r="E363" s="104"/>
      <c r="F363" s="49"/>
      <c r="G363" s="49"/>
      <c r="H363" s="49"/>
      <c r="I363" s="49"/>
      <c r="J363" s="49"/>
      <c r="K363" s="49"/>
      <c r="L363" s="49"/>
      <c r="M363" s="49"/>
      <c r="N363" s="49"/>
      <c r="O363" s="49"/>
      <c r="P363" s="49"/>
      <c r="Q363" s="49"/>
      <c r="R363" s="51"/>
      <c r="S363" s="51"/>
      <c r="T363" s="51"/>
      <c r="U363" s="51"/>
      <c r="AA363" s="128"/>
    </row>
    <row r="364" spans="1:27" s="52" customFormat="1" ht="15.75" x14ac:dyDescent="0.25">
      <c r="A364" s="45" t="s">
        <v>35</v>
      </c>
      <c r="B364" s="111"/>
      <c r="C364" s="51"/>
      <c r="D364" s="60" t="s">
        <v>24</v>
      </c>
      <c r="E364" s="104"/>
      <c r="F364" s="49"/>
      <c r="G364" s="49"/>
      <c r="H364" s="49"/>
      <c r="I364" s="49"/>
      <c r="J364" s="49"/>
      <c r="K364" s="49"/>
      <c r="L364" s="49"/>
      <c r="M364" s="49"/>
      <c r="N364" s="49"/>
      <c r="O364" s="49"/>
      <c r="P364" s="49"/>
      <c r="Q364" s="49"/>
      <c r="R364" s="51"/>
      <c r="S364" s="51"/>
      <c r="T364" s="51"/>
      <c r="U364" s="51"/>
      <c r="AA364" s="128"/>
    </row>
    <row r="365" spans="1:27" s="52" customFormat="1" ht="15.75" x14ac:dyDescent="0.25">
      <c r="A365" s="50" t="s">
        <v>36</v>
      </c>
      <c r="B365" s="111"/>
      <c r="C365" s="51"/>
      <c r="D365" s="51"/>
      <c r="E365" s="105"/>
      <c r="F365" s="56" t="s">
        <v>5</v>
      </c>
      <c r="G365" s="56" t="s">
        <v>23</v>
      </c>
      <c r="H365" s="49"/>
      <c r="I365" s="49"/>
      <c r="J365" s="49"/>
      <c r="K365" s="49"/>
      <c r="L365" s="49"/>
      <c r="M365" s="49"/>
      <c r="N365" s="49"/>
      <c r="O365" s="49"/>
      <c r="P365" s="49"/>
      <c r="Q365" s="49"/>
      <c r="R365" s="51"/>
      <c r="S365" s="51"/>
      <c r="T365" s="51"/>
      <c r="U365" s="51"/>
      <c r="AA365" s="128"/>
    </row>
    <row r="366" spans="1:27" s="52" customFormat="1" x14ac:dyDescent="0.2">
      <c r="A366" s="45" t="s">
        <v>37</v>
      </c>
      <c r="B366" s="111"/>
      <c r="C366" s="51"/>
      <c r="D366" s="51"/>
      <c r="E366" s="106"/>
      <c r="F366" s="49">
        <f>SUM(G366:U366)</f>
        <v>0</v>
      </c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3"/>
      <c r="S366" s="53"/>
      <c r="T366" s="53"/>
      <c r="U366" s="53"/>
      <c r="AA366" s="128"/>
    </row>
    <row r="367" spans="1:27" s="52" customFormat="1" x14ac:dyDescent="0.2">
      <c r="A367" s="51"/>
      <c r="B367" s="110"/>
      <c r="C367" s="51"/>
      <c r="D367" s="51"/>
      <c r="E367" s="106"/>
      <c r="F367" s="49">
        <f t="shared" ref="F367:F373" si="44">SUM(G367:U367)</f>
        <v>0</v>
      </c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3"/>
      <c r="S367" s="53"/>
      <c r="T367" s="53"/>
      <c r="U367" s="53"/>
      <c r="AA367" s="128"/>
    </row>
    <row r="368" spans="1:27" s="52" customFormat="1" x14ac:dyDescent="0.2">
      <c r="A368" s="51"/>
      <c r="B368" s="110"/>
      <c r="C368" s="51"/>
      <c r="D368" s="51"/>
      <c r="E368" s="106"/>
      <c r="F368" s="49">
        <f t="shared" si="44"/>
        <v>0</v>
      </c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3"/>
      <c r="S368" s="53"/>
      <c r="T368" s="53"/>
      <c r="U368" s="53"/>
      <c r="AA368" s="128"/>
    </row>
    <row r="369" spans="1:27" s="52" customFormat="1" x14ac:dyDescent="0.2">
      <c r="A369" s="51"/>
      <c r="B369" s="110"/>
      <c r="C369" s="51"/>
      <c r="D369" s="51"/>
      <c r="E369" s="106"/>
      <c r="F369" s="49">
        <f t="shared" si="44"/>
        <v>0</v>
      </c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3"/>
      <c r="S369" s="53"/>
      <c r="T369" s="53"/>
      <c r="U369" s="53"/>
      <c r="AA369" s="128"/>
    </row>
    <row r="370" spans="1:27" s="52" customFormat="1" x14ac:dyDescent="0.2">
      <c r="A370" s="51"/>
      <c r="B370" s="110"/>
      <c r="C370" s="51"/>
      <c r="D370" s="51"/>
      <c r="E370" s="106"/>
      <c r="F370" s="49">
        <f t="shared" si="44"/>
        <v>0</v>
      </c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3"/>
      <c r="S370" s="53"/>
      <c r="T370" s="53"/>
      <c r="U370" s="53"/>
      <c r="AA370" s="128"/>
    </row>
    <row r="371" spans="1:27" s="52" customFormat="1" x14ac:dyDescent="0.2">
      <c r="A371" s="51"/>
      <c r="B371" s="110"/>
      <c r="C371" s="51"/>
      <c r="D371" s="51"/>
      <c r="E371" s="106"/>
      <c r="F371" s="49">
        <f t="shared" si="44"/>
        <v>0</v>
      </c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3"/>
      <c r="S371" s="53"/>
      <c r="T371" s="53"/>
      <c r="U371" s="53"/>
      <c r="AA371" s="128"/>
    </row>
    <row r="372" spans="1:27" s="52" customFormat="1" ht="15.6" customHeight="1" x14ac:dyDescent="0.25">
      <c r="A372" s="57" t="s">
        <v>24</v>
      </c>
      <c r="B372" s="112" t="str">
        <f>IF(B354+F366+F367+F368+F369+F370+F371+F372+F373=B359+B360+B361+B362+B363+B364+B365+B366,"OK","NON")</f>
        <v>OK</v>
      </c>
      <c r="C372" s="51"/>
      <c r="D372" s="49"/>
      <c r="E372" s="106"/>
      <c r="F372" s="49">
        <f t="shared" si="44"/>
        <v>0</v>
      </c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3"/>
      <c r="S372" s="53"/>
      <c r="T372" s="53"/>
      <c r="U372" s="53"/>
      <c r="AA372" s="128"/>
    </row>
    <row r="373" spans="1:27" s="52" customFormat="1" ht="18" x14ac:dyDescent="0.25">
      <c r="A373" s="57" t="s">
        <v>25</v>
      </c>
      <c r="B373" s="112">
        <f>B356+S354-B353-F357-F358-F359-F360-F361-F362</f>
        <v>0</v>
      </c>
      <c r="C373" s="51"/>
      <c r="D373" s="77"/>
      <c r="E373" s="106"/>
      <c r="F373" s="49">
        <f t="shared" si="44"/>
        <v>0</v>
      </c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3"/>
      <c r="S373" s="53"/>
      <c r="T373" s="53"/>
      <c r="U373" s="53"/>
      <c r="AA373" s="128"/>
    </row>
    <row r="374" spans="1:27" s="52" customFormat="1" x14ac:dyDescent="0.2">
      <c r="B374" s="96"/>
      <c r="C374" s="51"/>
      <c r="D374" s="51"/>
      <c r="E374" s="107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62"/>
      <c r="S374" s="62"/>
      <c r="T374" s="62"/>
      <c r="U374" s="62"/>
      <c r="V374" s="64"/>
      <c r="AA374" s="128"/>
    </row>
    <row r="375" spans="1:27" s="46" customFormat="1" x14ac:dyDescent="0.2">
      <c r="A375" s="46" t="s">
        <v>20</v>
      </c>
      <c r="B375" s="113" t="s">
        <v>20</v>
      </c>
      <c r="C375" s="46" t="s">
        <v>20</v>
      </c>
      <c r="D375" s="46" t="s">
        <v>20</v>
      </c>
      <c r="E375" s="108" t="s">
        <v>20</v>
      </c>
      <c r="F375" s="66" t="s">
        <v>20</v>
      </c>
      <c r="G375" s="82" t="s">
        <v>20</v>
      </c>
      <c r="H375" s="82" t="s">
        <v>20</v>
      </c>
      <c r="I375" s="82" t="s">
        <v>20</v>
      </c>
      <c r="J375" s="82" t="s">
        <v>20</v>
      </c>
      <c r="K375" s="82" t="s">
        <v>20</v>
      </c>
      <c r="L375" s="82" t="s">
        <v>20</v>
      </c>
      <c r="M375" s="82" t="s">
        <v>20</v>
      </c>
      <c r="N375" s="82" t="s">
        <v>20</v>
      </c>
      <c r="O375" s="82" t="s">
        <v>20</v>
      </c>
      <c r="P375" s="82" t="s">
        <v>20</v>
      </c>
      <c r="Q375" s="82" t="s">
        <v>20</v>
      </c>
      <c r="R375" s="83" t="s">
        <v>20</v>
      </c>
      <c r="S375" s="83"/>
      <c r="T375" s="83"/>
      <c r="U375" s="83"/>
      <c r="AA375" s="129"/>
    </row>
    <row r="376" spans="1:27" s="117" customFormat="1" ht="26.25" thickBot="1" x14ac:dyDescent="0.4">
      <c r="A376" s="116" t="s">
        <v>20</v>
      </c>
      <c r="B376" s="115" t="s">
        <v>48</v>
      </c>
      <c r="D376" s="117" t="s">
        <v>28</v>
      </c>
      <c r="E376" s="125">
        <f>$X$16</f>
        <v>43087</v>
      </c>
      <c r="F376" s="118"/>
      <c r="G376" s="118"/>
      <c r="H376" s="121"/>
      <c r="I376" s="118"/>
      <c r="J376" s="118"/>
      <c r="K376" s="118"/>
      <c r="L376" s="118"/>
      <c r="M376" s="118"/>
      <c r="N376" s="118"/>
      <c r="O376" s="118"/>
      <c r="P376" s="118"/>
      <c r="Q376" s="118"/>
      <c r="U376" s="117">
        <v>16</v>
      </c>
      <c r="AA376" s="126"/>
    </row>
    <row r="377" spans="1:27" s="52" customFormat="1" ht="16.5" thickBot="1" x14ac:dyDescent="0.3">
      <c r="A377" s="45"/>
      <c r="B377" s="110"/>
      <c r="C377" s="51"/>
      <c r="D377" s="51"/>
      <c r="E377" s="104"/>
      <c r="F377" s="79" t="s">
        <v>70</v>
      </c>
      <c r="H377" s="103"/>
      <c r="I377" s="91">
        <v>100</v>
      </c>
      <c r="J377" s="92">
        <v>50</v>
      </c>
      <c r="K377" s="92">
        <v>20</v>
      </c>
      <c r="L377" s="92">
        <v>10</v>
      </c>
      <c r="M377" s="92">
        <v>5</v>
      </c>
      <c r="N377" s="92">
        <v>2</v>
      </c>
      <c r="O377" s="92">
        <v>1</v>
      </c>
      <c r="P377" s="92">
        <v>0.25</v>
      </c>
      <c r="Q377" s="92">
        <v>0.1</v>
      </c>
      <c r="R377" s="93">
        <v>0.05</v>
      </c>
      <c r="S377" s="51"/>
      <c r="T377" s="51"/>
      <c r="U377" s="51"/>
      <c r="AA377" s="127">
        <f>B378+B379+B380</f>
        <v>0</v>
      </c>
    </row>
    <row r="378" spans="1:27" s="52" customFormat="1" ht="15.75" x14ac:dyDescent="0.25">
      <c r="A378" s="45" t="s">
        <v>17</v>
      </c>
      <c r="B378" s="111"/>
      <c r="C378" s="51"/>
      <c r="D378" s="60" t="s">
        <v>21</v>
      </c>
      <c r="E378" s="105"/>
      <c r="F378" s="51"/>
      <c r="G378" s="62"/>
      <c r="H378" s="133" t="s">
        <v>71</v>
      </c>
      <c r="I378" s="135"/>
      <c r="J378" s="136"/>
      <c r="K378" s="136"/>
      <c r="L378" s="136"/>
      <c r="M378" s="136"/>
      <c r="N378" s="136"/>
      <c r="O378" s="136"/>
      <c r="P378" s="136"/>
      <c r="Q378" s="136"/>
      <c r="R378" s="137"/>
      <c r="S378" s="51"/>
      <c r="T378" s="51"/>
      <c r="U378" s="51"/>
      <c r="AA378" s="128"/>
    </row>
    <row r="379" spans="1:27" s="52" customFormat="1" ht="15.75" thickBot="1" x14ac:dyDescent="0.25">
      <c r="A379" s="45" t="s">
        <v>18</v>
      </c>
      <c r="B379" s="111"/>
      <c r="C379" s="51"/>
      <c r="E379" s="104"/>
      <c r="F379" s="51"/>
      <c r="G379" s="62"/>
      <c r="H379" s="89" t="s">
        <v>5</v>
      </c>
      <c r="I379" s="90">
        <f t="shared" ref="I379:R379" si="45">I377*I378</f>
        <v>0</v>
      </c>
      <c r="J379" s="80">
        <f t="shared" si="45"/>
        <v>0</v>
      </c>
      <c r="K379" s="80">
        <f t="shared" si="45"/>
        <v>0</v>
      </c>
      <c r="L379" s="80">
        <f t="shared" si="45"/>
        <v>0</v>
      </c>
      <c r="M379" s="80">
        <f t="shared" si="45"/>
        <v>0</v>
      </c>
      <c r="N379" s="80">
        <f t="shared" si="45"/>
        <v>0</v>
      </c>
      <c r="O379" s="80">
        <f t="shared" si="45"/>
        <v>0</v>
      </c>
      <c r="P379" s="80">
        <f t="shared" si="45"/>
        <v>0</v>
      </c>
      <c r="Q379" s="80">
        <f t="shared" si="45"/>
        <v>0</v>
      </c>
      <c r="R379" s="81">
        <f t="shared" si="45"/>
        <v>0</v>
      </c>
      <c r="S379" s="87">
        <f>SUM(I379:R379)</f>
        <v>0</v>
      </c>
      <c r="T379" s="51"/>
      <c r="U379" s="51"/>
      <c r="AA379" s="128"/>
    </row>
    <row r="380" spans="1:27" s="52" customFormat="1" ht="15.75" x14ac:dyDescent="0.25">
      <c r="A380" s="45" t="s">
        <v>19</v>
      </c>
      <c r="B380" s="111"/>
      <c r="C380" s="51"/>
      <c r="D380" s="60" t="s">
        <v>0</v>
      </c>
      <c r="E380" s="104"/>
      <c r="F380" s="49"/>
      <c r="G380" s="49"/>
      <c r="H380" s="49"/>
      <c r="I380" s="49"/>
      <c r="J380" s="49"/>
      <c r="K380" s="49"/>
      <c r="L380" s="49"/>
      <c r="M380" s="49"/>
      <c r="N380" s="49"/>
      <c r="O380" s="49"/>
      <c r="P380" s="49"/>
      <c r="Q380" s="49"/>
      <c r="R380" s="51"/>
      <c r="S380" s="51"/>
      <c r="T380" s="51"/>
      <c r="U380" s="51"/>
      <c r="AA380" s="128"/>
    </row>
    <row r="381" spans="1:27" s="52" customFormat="1" ht="15.75" x14ac:dyDescent="0.25">
      <c r="A381" s="45" t="s">
        <v>75</v>
      </c>
      <c r="B381" s="111"/>
      <c r="C381" s="51"/>
      <c r="D381" s="51"/>
      <c r="E381" s="105" t="s">
        <v>22</v>
      </c>
      <c r="F381" s="56" t="s">
        <v>5</v>
      </c>
      <c r="G381" s="56" t="s">
        <v>23</v>
      </c>
      <c r="H381" s="49"/>
      <c r="I381" s="49"/>
      <c r="J381" s="49"/>
      <c r="K381" s="49"/>
      <c r="L381" s="49"/>
      <c r="M381" s="49"/>
      <c r="N381" s="49"/>
      <c r="O381" s="49"/>
      <c r="P381" s="49"/>
      <c r="Q381" s="49"/>
      <c r="R381" s="51"/>
      <c r="S381" s="51"/>
      <c r="T381" s="51"/>
      <c r="U381" s="51"/>
      <c r="AA381" s="128"/>
    </row>
    <row r="382" spans="1:27" s="52" customFormat="1" x14ac:dyDescent="0.2">
      <c r="A382" s="45" t="s">
        <v>29</v>
      </c>
      <c r="B382" s="111"/>
      <c r="C382" s="51"/>
      <c r="D382" s="51"/>
      <c r="E382" s="106"/>
      <c r="F382" s="49">
        <f t="shared" ref="F382:F387" si="46">SUM(G382:U382)</f>
        <v>0</v>
      </c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3"/>
      <c r="S382" s="53"/>
      <c r="T382" s="53"/>
      <c r="U382" s="53"/>
      <c r="AA382" s="128"/>
    </row>
    <row r="383" spans="1:27" s="52" customFormat="1" x14ac:dyDescent="0.2">
      <c r="A383" s="45"/>
      <c r="B383" s="132"/>
      <c r="C383" s="51"/>
      <c r="D383" s="51"/>
      <c r="E383" s="106"/>
      <c r="F383" s="49">
        <f t="shared" si="46"/>
        <v>0</v>
      </c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3"/>
      <c r="S383" s="53"/>
      <c r="T383" s="53"/>
      <c r="U383" s="53"/>
      <c r="AA383" s="128"/>
    </row>
    <row r="384" spans="1:27" s="52" customFormat="1" x14ac:dyDescent="0.2">
      <c r="A384" s="45" t="s">
        <v>30</v>
      </c>
      <c r="B384" s="111"/>
      <c r="C384" s="51"/>
      <c r="D384" s="51"/>
      <c r="E384" s="106"/>
      <c r="F384" s="49">
        <f t="shared" si="46"/>
        <v>0</v>
      </c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3"/>
      <c r="S384" s="53"/>
      <c r="T384" s="53"/>
      <c r="U384" s="53"/>
      <c r="AA384" s="128"/>
    </row>
    <row r="385" spans="1:27" s="52" customFormat="1" x14ac:dyDescent="0.2">
      <c r="A385" s="45" t="s">
        <v>31</v>
      </c>
      <c r="B385" s="111"/>
      <c r="C385" s="51"/>
      <c r="D385" s="51"/>
      <c r="E385" s="106"/>
      <c r="F385" s="49">
        <f t="shared" si="46"/>
        <v>0</v>
      </c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3"/>
      <c r="S385" s="53"/>
      <c r="T385" s="53"/>
      <c r="U385" s="53"/>
      <c r="AA385" s="128"/>
    </row>
    <row r="386" spans="1:27" s="52" customFormat="1" x14ac:dyDescent="0.2">
      <c r="A386" s="45" t="s">
        <v>32</v>
      </c>
      <c r="B386" s="111"/>
      <c r="C386" s="51"/>
      <c r="D386" s="51"/>
      <c r="E386" s="106"/>
      <c r="F386" s="49">
        <f t="shared" si="46"/>
        <v>0</v>
      </c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3"/>
      <c r="S386" s="53"/>
      <c r="T386" s="53"/>
      <c r="U386" s="53"/>
      <c r="AA386" s="128"/>
    </row>
    <row r="387" spans="1:27" s="52" customFormat="1" x14ac:dyDescent="0.2">
      <c r="A387" s="45" t="s">
        <v>33</v>
      </c>
      <c r="B387" s="111"/>
      <c r="C387" s="51"/>
      <c r="D387" s="51"/>
      <c r="E387" s="106"/>
      <c r="F387" s="49">
        <f t="shared" si="46"/>
        <v>0</v>
      </c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3"/>
      <c r="S387" s="53"/>
      <c r="T387" s="53"/>
      <c r="U387" s="53"/>
      <c r="AA387" s="128"/>
    </row>
    <row r="388" spans="1:27" s="52" customFormat="1" x14ac:dyDescent="0.2">
      <c r="A388" s="45" t="s">
        <v>34</v>
      </c>
      <c r="B388" s="111"/>
      <c r="C388" s="51"/>
      <c r="D388" s="51"/>
      <c r="E388" s="104"/>
      <c r="F388" s="49"/>
      <c r="G388" s="49"/>
      <c r="H388" s="49"/>
      <c r="I388" s="49"/>
      <c r="J388" s="49"/>
      <c r="K388" s="49"/>
      <c r="L388" s="49"/>
      <c r="M388" s="49"/>
      <c r="N388" s="49"/>
      <c r="O388" s="49"/>
      <c r="P388" s="49"/>
      <c r="Q388" s="49"/>
      <c r="R388" s="51"/>
      <c r="S388" s="51"/>
      <c r="T388" s="51"/>
      <c r="U388" s="51"/>
      <c r="AA388" s="128"/>
    </row>
    <row r="389" spans="1:27" s="52" customFormat="1" ht="15.75" x14ac:dyDescent="0.25">
      <c r="A389" s="45" t="s">
        <v>35</v>
      </c>
      <c r="B389" s="111"/>
      <c r="C389" s="51"/>
      <c r="D389" s="60" t="s">
        <v>24</v>
      </c>
      <c r="E389" s="104"/>
      <c r="F389" s="49"/>
      <c r="G389" s="49"/>
      <c r="H389" s="49"/>
      <c r="I389" s="49"/>
      <c r="J389" s="49"/>
      <c r="K389" s="49"/>
      <c r="L389" s="49"/>
      <c r="M389" s="49"/>
      <c r="N389" s="49"/>
      <c r="O389" s="49"/>
      <c r="P389" s="49"/>
      <c r="Q389" s="49"/>
      <c r="R389" s="51"/>
      <c r="S389" s="51"/>
      <c r="T389" s="51"/>
      <c r="U389" s="51"/>
      <c r="AA389" s="128"/>
    </row>
    <row r="390" spans="1:27" s="52" customFormat="1" ht="15.75" x14ac:dyDescent="0.25">
      <c r="A390" s="50" t="s">
        <v>36</v>
      </c>
      <c r="B390" s="111"/>
      <c r="C390" s="51"/>
      <c r="D390" s="51"/>
      <c r="E390" s="105"/>
      <c r="F390" s="56" t="s">
        <v>5</v>
      </c>
      <c r="G390" s="56" t="s">
        <v>23</v>
      </c>
      <c r="H390" s="49"/>
      <c r="I390" s="49"/>
      <c r="J390" s="49"/>
      <c r="K390" s="49"/>
      <c r="L390" s="49"/>
      <c r="M390" s="49"/>
      <c r="N390" s="49"/>
      <c r="O390" s="49"/>
      <c r="P390" s="49"/>
      <c r="Q390" s="49"/>
      <c r="R390" s="51"/>
      <c r="S390" s="51"/>
      <c r="T390" s="51"/>
      <c r="U390" s="51"/>
      <c r="AA390" s="128"/>
    </row>
    <row r="391" spans="1:27" s="52" customFormat="1" x14ac:dyDescent="0.2">
      <c r="A391" s="45" t="s">
        <v>37</v>
      </c>
      <c r="B391" s="111"/>
      <c r="C391" s="51"/>
      <c r="D391" s="51"/>
      <c r="E391" s="106"/>
      <c r="F391" s="49">
        <f>SUM(G391:U391)</f>
        <v>0</v>
      </c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3"/>
      <c r="S391" s="53"/>
      <c r="T391" s="53"/>
      <c r="U391" s="53"/>
      <c r="AA391" s="128"/>
    </row>
    <row r="392" spans="1:27" s="52" customFormat="1" x14ac:dyDescent="0.2">
      <c r="A392" s="51"/>
      <c r="B392" s="110"/>
      <c r="C392" s="51"/>
      <c r="D392" s="51"/>
      <c r="E392" s="106"/>
      <c r="F392" s="49">
        <f t="shared" ref="F392:F398" si="47">SUM(G392:U392)</f>
        <v>0</v>
      </c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3"/>
      <c r="S392" s="53"/>
      <c r="T392" s="53"/>
      <c r="U392" s="53"/>
      <c r="AA392" s="128"/>
    </row>
    <row r="393" spans="1:27" s="52" customFormat="1" x14ac:dyDescent="0.2">
      <c r="A393" s="51"/>
      <c r="B393" s="110"/>
      <c r="C393" s="51"/>
      <c r="D393" s="51"/>
      <c r="E393" s="106"/>
      <c r="F393" s="49">
        <f t="shared" si="47"/>
        <v>0</v>
      </c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3"/>
      <c r="S393" s="53"/>
      <c r="T393" s="53"/>
      <c r="U393" s="53"/>
      <c r="AA393" s="128"/>
    </row>
    <row r="394" spans="1:27" s="52" customFormat="1" x14ac:dyDescent="0.2">
      <c r="A394" s="51"/>
      <c r="B394" s="110"/>
      <c r="C394" s="51"/>
      <c r="D394" s="51"/>
      <c r="E394" s="106"/>
      <c r="F394" s="49">
        <f t="shared" si="47"/>
        <v>0</v>
      </c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3"/>
      <c r="S394" s="53"/>
      <c r="T394" s="53"/>
      <c r="U394" s="53"/>
      <c r="AA394" s="128"/>
    </row>
    <row r="395" spans="1:27" s="52" customFormat="1" x14ac:dyDescent="0.2">
      <c r="A395" s="51"/>
      <c r="B395" s="110"/>
      <c r="C395" s="51"/>
      <c r="D395" s="51"/>
      <c r="E395" s="106"/>
      <c r="F395" s="49">
        <f t="shared" si="47"/>
        <v>0</v>
      </c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3"/>
      <c r="S395" s="53"/>
      <c r="T395" s="53"/>
      <c r="U395" s="53"/>
      <c r="AA395" s="128"/>
    </row>
    <row r="396" spans="1:27" s="52" customFormat="1" x14ac:dyDescent="0.2">
      <c r="A396" s="51"/>
      <c r="B396" s="110"/>
      <c r="C396" s="51"/>
      <c r="D396" s="51"/>
      <c r="E396" s="106"/>
      <c r="F396" s="49">
        <f t="shared" si="47"/>
        <v>0</v>
      </c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3"/>
      <c r="S396" s="53"/>
      <c r="T396" s="53"/>
      <c r="U396" s="53"/>
      <c r="AA396" s="128"/>
    </row>
    <row r="397" spans="1:27" s="52" customFormat="1" ht="15.6" customHeight="1" x14ac:dyDescent="0.25">
      <c r="A397" s="57" t="s">
        <v>24</v>
      </c>
      <c r="B397" s="112" t="str">
        <f>IF(B379+F391+F392+F393+F394+F395+F396+F397+F398=B384+B385+B386+B387+B388+B389+B390+B391,"OK","NON")</f>
        <v>OK</v>
      </c>
      <c r="C397" s="51"/>
      <c r="D397" s="49"/>
      <c r="E397" s="106"/>
      <c r="F397" s="49">
        <f t="shared" si="47"/>
        <v>0</v>
      </c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3"/>
      <c r="S397" s="53"/>
      <c r="T397" s="53"/>
      <c r="U397" s="53"/>
      <c r="AA397" s="128"/>
    </row>
    <row r="398" spans="1:27" s="52" customFormat="1" ht="18" x14ac:dyDescent="0.25">
      <c r="A398" s="57" t="s">
        <v>25</v>
      </c>
      <c r="B398" s="112">
        <f>B381+S379-B378-F382-F383-F384-F385-F386-F387</f>
        <v>0</v>
      </c>
      <c r="C398" s="51"/>
      <c r="D398" s="77"/>
      <c r="E398" s="106"/>
      <c r="F398" s="49">
        <f t="shared" si="47"/>
        <v>0</v>
      </c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3"/>
      <c r="S398" s="53"/>
      <c r="T398" s="53"/>
      <c r="U398" s="53"/>
      <c r="AA398" s="128"/>
    </row>
    <row r="399" spans="1:27" s="52" customFormat="1" x14ac:dyDescent="0.2">
      <c r="B399" s="96"/>
      <c r="C399" s="51"/>
      <c r="D399" s="51"/>
      <c r="E399" s="107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62"/>
      <c r="S399" s="62"/>
      <c r="T399" s="62"/>
      <c r="U399" s="62"/>
      <c r="V399" s="64"/>
      <c r="AA399" s="128"/>
    </row>
    <row r="400" spans="1:27" s="46" customFormat="1" x14ac:dyDescent="0.2">
      <c r="A400" s="46" t="s">
        <v>20</v>
      </c>
      <c r="B400" s="113" t="s">
        <v>20</v>
      </c>
      <c r="C400" s="46" t="s">
        <v>20</v>
      </c>
      <c r="D400" s="46" t="s">
        <v>20</v>
      </c>
      <c r="E400" s="108" t="s">
        <v>20</v>
      </c>
      <c r="F400" s="66" t="s">
        <v>20</v>
      </c>
      <c r="G400" s="82" t="s">
        <v>20</v>
      </c>
      <c r="H400" s="82" t="s">
        <v>20</v>
      </c>
      <c r="I400" s="82" t="s">
        <v>20</v>
      </c>
      <c r="J400" s="82" t="s">
        <v>20</v>
      </c>
      <c r="K400" s="82" t="s">
        <v>20</v>
      </c>
      <c r="L400" s="82" t="s">
        <v>20</v>
      </c>
      <c r="M400" s="82" t="s">
        <v>20</v>
      </c>
      <c r="N400" s="82" t="s">
        <v>20</v>
      </c>
      <c r="O400" s="82" t="s">
        <v>20</v>
      </c>
      <c r="P400" s="82" t="s">
        <v>20</v>
      </c>
      <c r="Q400" s="82" t="s">
        <v>20</v>
      </c>
      <c r="R400" s="83" t="s">
        <v>20</v>
      </c>
      <c r="S400" s="83"/>
      <c r="T400" s="83"/>
      <c r="U400" s="83"/>
      <c r="AA400" s="129"/>
    </row>
    <row r="401" spans="1:27" s="117" customFormat="1" ht="26.25" thickBot="1" x14ac:dyDescent="0.4">
      <c r="A401" s="116" t="s">
        <v>20</v>
      </c>
      <c r="B401" s="115" t="s">
        <v>49</v>
      </c>
      <c r="D401" s="117" t="s">
        <v>28</v>
      </c>
      <c r="E401" s="125">
        <f>$X$16</f>
        <v>43087</v>
      </c>
      <c r="F401" s="118"/>
      <c r="G401" s="118"/>
      <c r="H401" s="121"/>
      <c r="I401" s="118"/>
      <c r="J401" s="118"/>
      <c r="K401" s="118"/>
      <c r="L401" s="118"/>
      <c r="M401" s="118"/>
      <c r="N401" s="118"/>
      <c r="O401" s="118"/>
      <c r="P401" s="118"/>
      <c r="Q401" s="118"/>
      <c r="U401" s="117">
        <v>17</v>
      </c>
      <c r="AA401" s="126"/>
    </row>
    <row r="402" spans="1:27" s="52" customFormat="1" ht="16.5" thickBot="1" x14ac:dyDescent="0.3">
      <c r="A402" s="45"/>
      <c r="B402" s="110"/>
      <c r="C402" s="51"/>
      <c r="D402" s="51"/>
      <c r="E402" s="104"/>
      <c r="F402" s="79" t="s">
        <v>70</v>
      </c>
      <c r="H402" s="103"/>
      <c r="I402" s="91">
        <v>100</v>
      </c>
      <c r="J402" s="92">
        <v>50</v>
      </c>
      <c r="K402" s="92">
        <v>20</v>
      </c>
      <c r="L402" s="92">
        <v>10</v>
      </c>
      <c r="M402" s="92">
        <v>5</v>
      </c>
      <c r="N402" s="92">
        <v>2</v>
      </c>
      <c r="O402" s="92">
        <v>1</v>
      </c>
      <c r="P402" s="92">
        <v>0.25</v>
      </c>
      <c r="Q402" s="92">
        <v>0.1</v>
      </c>
      <c r="R402" s="93">
        <v>0.05</v>
      </c>
      <c r="S402" s="51"/>
      <c r="T402" s="51"/>
      <c r="U402" s="51"/>
      <c r="AA402" s="127">
        <f>B403+B404+B405</f>
        <v>0</v>
      </c>
    </row>
    <row r="403" spans="1:27" s="52" customFormat="1" ht="15.75" x14ac:dyDescent="0.25">
      <c r="A403" s="45" t="s">
        <v>17</v>
      </c>
      <c r="B403" s="111"/>
      <c r="C403" s="51"/>
      <c r="D403" s="60" t="s">
        <v>21</v>
      </c>
      <c r="E403" s="105"/>
      <c r="F403" s="51"/>
      <c r="G403" s="62"/>
      <c r="H403" s="133" t="s">
        <v>71</v>
      </c>
      <c r="I403" s="135"/>
      <c r="J403" s="136"/>
      <c r="K403" s="136"/>
      <c r="L403" s="136"/>
      <c r="M403" s="136"/>
      <c r="N403" s="136"/>
      <c r="O403" s="136"/>
      <c r="P403" s="136"/>
      <c r="Q403" s="136"/>
      <c r="R403" s="137"/>
      <c r="S403" s="51"/>
      <c r="T403" s="51"/>
      <c r="U403" s="51"/>
      <c r="AA403" s="128"/>
    </row>
    <row r="404" spans="1:27" s="52" customFormat="1" ht="15.75" thickBot="1" x14ac:dyDescent="0.25">
      <c r="A404" s="45" t="s">
        <v>18</v>
      </c>
      <c r="B404" s="111"/>
      <c r="C404" s="51"/>
      <c r="E404" s="104"/>
      <c r="F404" s="51"/>
      <c r="G404" s="62"/>
      <c r="H404" s="89" t="s">
        <v>5</v>
      </c>
      <c r="I404" s="90">
        <f t="shared" ref="I404:R404" si="48">I402*I403</f>
        <v>0</v>
      </c>
      <c r="J404" s="80">
        <f t="shared" si="48"/>
        <v>0</v>
      </c>
      <c r="K404" s="80">
        <f t="shared" si="48"/>
        <v>0</v>
      </c>
      <c r="L404" s="80">
        <f t="shared" si="48"/>
        <v>0</v>
      </c>
      <c r="M404" s="80">
        <f t="shared" si="48"/>
        <v>0</v>
      </c>
      <c r="N404" s="80">
        <f t="shared" si="48"/>
        <v>0</v>
      </c>
      <c r="O404" s="80">
        <f t="shared" si="48"/>
        <v>0</v>
      </c>
      <c r="P404" s="80">
        <f t="shared" si="48"/>
        <v>0</v>
      </c>
      <c r="Q404" s="80">
        <f t="shared" si="48"/>
        <v>0</v>
      </c>
      <c r="R404" s="81">
        <f t="shared" si="48"/>
        <v>0</v>
      </c>
      <c r="S404" s="87">
        <f>SUM(I404:R404)</f>
        <v>0</v>
      </c>
      <c r="T404" s="51"/>
      <c r="U404" s="51"/>
      <c r="AA404" s="128"/>
    </row>
    <row r="405" spans="1:27" s="52" customFormat="1" ht="15.75" x14ac:dyDescent="0.25">
      <c r="A405" s="45" t="s">
        <v>19</v>
      </c>
      <c r="B405" s="111"/>
      <c r="C405" s="51"/>
      <c r="D405" s="60" t="s">
        <v>0</v>
      </c>
      <c r="E405" s="104"/>
      <c r="F405" s="49"/>
      <c r="G405" s="49"/>
      <c r="H405" s="49"/>
      <c r="I405" s="49"/>
      <c r="J405" s="49"/>
      <c r="K405" s="49"/>
      <c r="L405" s="49"/>
      <c r="M405" s="49"/>
      <c r="N405" s="49"/>
      <c r="O405" s="49"/>
      <c r="P405" s="49"/>
      <c r="Q405" s="49"/>
      <c r="R405" s="51"/>
      <c r="S405" s="51"/>
      <c r="T405" s="51"/>
      <c r="U405" s="51"/>
      <c r="AA405" s="128"/>
    </row>
    <row r="406" spans="1:27" s="52" customFormat="1" ht="15.75" x14ac:dyDescent="0.25">
      <c r="A406" s="45" t="s">
        <v>75</v>
      </c>
      <c r="B406" s="111"/>
      <c r="C406" s="51"/>
      <c r="D406" s="51"/>
      <c r="E406" s="105" t="s">
        <v>22</v>
      </c>
      <c r="F406" s="56" t="s">
        <v>5</v>
      </c>
      <c r="G406" s="56" t="s">
        <v>23</v>
      </c>
      <c r="H406" s="49"/>
      <c r="I406" s="49"/>
      <c r="J406" s="49"/>
      <c r="K406" s="49"/>
      <c r="L406" s="49"/>
      <c r="M406" s="49"/>
      <c r="N406" s="49"/>
      <c r="O406" s="49"/>
      <c r="P406" s="49"/>
      <c r="Q406" s="49"/>
      <c r="R406" s="51"/>
      <c r="S406" s="51"/>
      <c r="T406" s="51"/>
      <c r="U406" s="51"/>
      <c r="AA406" s="128"/>
    </row>
    <row r="407" spans="1:27" s="52" customFormat="1" x14ac:dyDescent="0.2">
      <c r="A407" s="45" t="s">
        <v>29</v>
      </c>
      <c r="B407" s="111"/>
      <c r="C407" s="51"/>
      <c r="D407" s="51"/>
      <c r="E407" s="106"/>
      <c r="F407" s="49">
        <f t="shared" ref="F407:F412" si="49">SUM(G407:U407)</f>
        <v>0</v>
      </c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3"/>
      <c r="S407" s="53"/>
      <c r="T407" s="53"/>
      <c r="U407" s="53"/>
      <c r="AA407" s="128"/>
    </row>
    <row r="408" spans="1:27" s="52" customFormat="1" x14ac:dyDescent="0.2">
      <c r="A408" s="45"/>
      <c r="B408" s="132"/>
      <c r="C408" s="51"/>
      <c r="D408" s="51"/>
      <c r="E408" s="106"/>
      <c r="F408" s="49">
        <f t="shared" si="49"/>
        <v>0</v>
      </c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3"/>
      <c r="S408" s="53"/>
      <c r="T408" s="53"/>
      <c r="U408" s="53"/>
      <c r="AA408" s="128"/>
    </row>
    <row r="409" spans="1:27" s="52" customFormat="1" x14ac:dyDescent="0.2">
      <c r="A409" s="45" t="s">
        <v>30</v>
      </c>
      <c r="B409" s="111"/>
      <c r="C409" s="51"/>
      <c r="D409" s="51"/>
      <c r="E409" s="106"/>
      <c r="F409" s="49">
        <f t="shared" si="49"/>
        <v>0</v>
      </c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3"/>
      <c r="S409" s="53"/>
      <c r="T409" s="53"/>
      <c r="U409" s="53"/>
      <c r="AA409" s="128"/>
    </row>
    <row r="410" spans="1:27" s="52" customFormat="1" x14ac:dyDescent="0.2">
      <c r="A410" s="45" t="s">
        <v>31</v>
      </c>
      <c r="B410" s="111"/>
      <c r="C410" s="51"/>
      <c r="D410" s="51"/>
      <c r="E410" s="106"/>
      <c r="F410" s="49">
        <f t="shared" si="49"/>
        <v>0</v>
      </c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3"/>
      <c r="S410" s="53"/>
      <c r="T410" s="53"/>
      <c r="U410" s="53"/>
      <c r="AA410" s="128"/>
    </row>
    <row r="411" spans="1:27" s="52" customFormat="1" x14ac:dyDescent="0.2">
      <c r="A411" s="45" t="s">
        <v>32</v>
      </c>
      <c r="B411" s="111"/>
      <c r="C411" s="51"/>
      <c r="D411" s="51"/>
      <c r="E411" s="106"/>
      <c r="F411" s="49">
        <f t="shared" si="49"/>
        <v>0</v>
      </c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3"/>
      <c r="S411" s="53"/>
      <c r="T411" s="53"/>
      <c r="U411" s="53"/>
      <c r="AA411" s="128"/>
    </row>
    <row r="412" spans="1:27" s="52" customFormat="1" x14ac:dyDescent="0.2">
      <c r="A412" s="45" t="s">
        <v>33</v>
      </c>
      <c r="B412" s="111"/>
      <c r="C412" s="51"/>
      <c r="D412" s="51"/>
      <c r="E412" s="106"/>
      <c r="F412" s="49">
        <f t="shared" si="49"/>
        <v>0</v>
      </c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3"/>
      <c r="S412" s="53"/>
      <c r="T412" s="53"/>
      <c r="U412" s="53"/>
      <c r="AA412" s="128"/>
    </row>
    <row r="413" spans="1:27" s="52" customFormat="1" x14ac:dyDescent="0.2">
      <c r="A413" s="45" t="s">
        <v>34</v>
      </c>
      <c r="B413" s="111"/>
      <c r="C413" s="51"/>
      <c r="D413" s="51"/>
      <c r="E413" s="104"/>
      <c r="F413" s="49"/>
      <c r="G413" s="49"/>
      <c r="H413" s="49"/>
      <c r="I413" s="49"/>
      <c r="J413" s="49"/>
      <c r="K413" s="49"/>
      <c r="L413" s="49"/>
      <c r="M413" s="49"/>
      <c r="N413" s="49"/>
      <c r="O413" s="49"/>
      <c r="P413" s="49"/>
      <c r="Q413" s="49"/>
      <c r="R413" s="51"/>
      <c r="S413" s="51"/>
      <c r="T413" s="51"/>
      <c r="U413" s="51"/>
      <c r="AA413" s="128"/>
    </row>
    <row r="414" spans="1:27" s="52" customFormat="1" ht="15.75" x14ac:dyDescent="0.25">
      <c r="A414" s="45" t="s">
        <v>35</v>
      </c>
      <c r="B414" s="111"/>
      <c r="C414" s="51"/>
      <c r="D414" s="60" t="s">
        <v>24</v>
      </c>
      <c r="E414" s="104"/>
      <c r="F414" s="49"/>
      <c r="G414" s="49"/>
      <c r="H414" s="49"/>
      <c r="I414" s="49"/>
      <c r="J414" s="49"/>
      <c r="K414" s="49"/>
      <c r="L414" s="49"/>
      <c r="M414" s="49"/>
      <c r="N414" s="49"/>
      <c r="O414" s="49"/>
      <c r="P414" s="49"/>
      <c r="Q414" s="49"/>
      <c r="R414" s="51"/>
      <c r="S414" s="51"/>
      <c r="T414" s="51"/>
      <c r="U414" s="51"/>
      <c r="AA414" s="128"/>
    </row>
    <row r="415" spans="1:27" s="52" customFormat="1" ht="15.75" x14ac:dyDescent="0.25">
      <c r="A415" s="50" t="s">
        <v>36</v>
      </c>
      <c r="B415" s="111"/>
      <c r="C415" s="51"/>
      <c r="D415" s="51"/>
      <c r="E415" s="105"/>
      <c r="F415" s="56" t="s">
        <v>5</v>
      </c>
      <c r="G415" s="56" t="s">
        <v>23</v>
      </c>
      <c r="H415" s="49"/>
      <c r="I415" s="49"/>
      <c r="J415" s="49"/>
      <c r="K415" s="49"/>
      <c r="L415" s="49"/>
      <c r="M415" s="49"/>
      <c r="N415" s="49"/>
      <c r="O415" s="49"/>
      <c r="P415" s="49"/>
      <c r="Q415" s="49"/>
      <c r="R415" s="51"/>
      <c r="S415" s="51"/>
      <c r="T415" s="51"/>
      <c r="U415" s="51"/>
      <c r="AA415" s="128"/>
    </row>
    <row r="416" spans="1:27" s="52" customFormat="1" x14ac:dyDescent="0.2">
      <c r="A416" s="45" t="s">
        <v>37</v>
      </c>
      <c r="B416" s="111"/>
      <c r="C416" s="51"/>
      <c r="D416" s="51"/>
      <c r="E416" s="106"/>
      <c r="F416" s="49">
        <f>SUM(G416:U416)</f>
        <v>0</v>
      </c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3"/>
      <c r="S416" s="53"/>
      <c r="T416" s="53"/>
      <c r="U416" s="53"/>
      <c r="AA416" s="128"/>
    </row>
    <row r="417" spans="1:27" s="52" customFormat="1" x14ac:dyDescent="0.2">
      <c r="A417" s="51"/>
      <c r="B417" s="110"/>
      <c r="C417" s="51"/>
      <c r="D417" s="51"/>
      <c r="E417" s="106"/>
      <c r="F417" s="49">
        <f t="shared" ref="F417:F423" si="50">SUM(G417:U417)</f>
        <v>0</v>
      </c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3"/>
      <c r="S417" s="53"/>
      <c r="T417" s="53"/>
      <c r="U417" s="53"/>
      <c r="AA417" s="128"/>
    </row>
    <row r="418" spans="1:27" s="52" customFormat="1" x14ac:dyDescent="0.2">
      <c r="A418" s="51"/>
      <c r="B418" s="110"/>
      <c r="C418" s="51"/>
      <c r="D418" s="51"/>
      <c r="E418" s="106"/>
      <c r="F418" s="49">
        <f t="shared" si="50"/>
        <v>0</v>
      </c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3"/>
      <c r="S418" s="53"/>
      <c r="T418" s="53"/>
      <c r="U418" s="53"/>
      <c r="AA418" s="128"/>
    </row>
    <row r="419" spans="1:27" s="52" customFormat="1" x14ac:dyDescent="0.2">
      <c r="A419" s="51"/>
      <c r="B419" s="110"/>
      <c r="C419" s="51"/>
      <c r="D419" s="51"/>
      <c r="E419" s="106"/>
      <c r="F419" s="49">
        <f t="shared" si="50"/>
        <v>0</v>
      </c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3"/>
      <c r="S419" s="53"/>
      <c r="T419" s="53"/>
      <c r="U419" s="53"/>
      <c r="AA419" s="128"/>
    </row>
    <row r="420" spans="1:27" s="52" customFormat="1" x14ac:dyDescent="0.2">
      <c r="A420" s="51"/>
      <c r="B420" s="110"/>
      <c r="C420" s="51"/>
      <c r="D420" s="51"/>
      <c r="E420" s="106"/>
      <c r="F420" s="49">
        <f t="shared" si="50"/>
        <v>0</v>
      </c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3"/>
      <c r="S420" s="53"/>
      <c r="T420" s="53"/>
      <c r="U420" s="53"/>
      <c r="AA420" s="128"/>
    </row>
    <row r="421" spans="1:27" s="52" customFormat="1" x14ac:dyDescent="0.2">
      <c r="A421" s="51"/>
      <c r="B421" s="110"/>
      <c r="C421" s="51"/>
      <c r="D421" s="51"/>
      <c r="E421" s="106"/>
      <c r="F421" s="49">
        <f t="shared" si="50"/>
        <v>0</v>
      </c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3"/>
      <c r="S421" s="53"/>
      <c r="T421" s="53"/>
      <c r="U421" s="53"/>
      <c r="AA421" s="128"/>
    </row>
    <row r="422" spans="1:27" s="52" customFormat="1" ht="15.6" customHeight="1" x14ac:dyDescent="0.25">
      <c r="A422" s="57" t="s">
        <v>24</v>
      </c>
      <c r="B422" s="112" t="str">
        <f>IF(B404+F416+F417+F418+F419+F420+F421+F422+F423=B409+B410+B411+B412+B413+B414+B415+B416,"OK","NON")</f>
        <v>OK</v>
      </c>
      <c r="C422" s="51"/>
      <c r="D422" s="49"/>
      <c r="E422" s="106"/>
      <c r="F422" s="49">
        <f t="shared" si="50"/>
        <v>0</v>
      </c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3"/>
      <c r="S422" s="53"/>
      <c r="T422" s="53"/>
      <c r="U422" s="53"/>
      <c r="AA422" s="128"/>
    </row>
    <row r="423" spans="1:27" s="52" customFormat="1" ht="18" x14ac:dyDescent="0.25">
      <c r="A423" s="57" t="s">
        <v>25</v>
      </c>
      <c r="B423" s="112">
        <f>B406+S404-B403-F407-F408-F409-F410-F411-F412</f>
        <v>0</v>
      </c>
      <c r="C423" s="51"/>
      <c r="D423" s="77"/>
      <c r="E423" s="106"/>
      <c r="F423" s="49">
        <f t="shared" si="50"/>
        <v>0</v>
      </c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3"/>
      <c r="S423" s="53"/>
      <c r="T423" s="53"/>
      <c r="U423" s="53"/>
      <c r="AA423" s="128"/>
    </row>
    <row r="424" spans="1:27" s="52" customFormat="1" x14ac:dyDescent="0.2">
      <c r="B424" s="96"/>
      <c r="C424" s="51"/>
      <c r="D424" s="51"/>
      <c r="E424" s="107"/>
      <c r="F424" s="55"/>
      <c r="G424" s="55"/>
      <c r="H424" s="55"/>
      <c r="I424" s="55"/>
      <c r="J424" s="55"/>
      <c r="K424" s="55"/>
      <c r="L424" s="55"/>
      <c r="M424" s="55"/>
      <c r="N424" s="55"/>
      <c r="O424" s="55"/>
      <c r="P424" s="55"/>
      <c r="Q424" s="55"/>
      <c r="R424" s="62"/>
      <c r="S424" s="62"/>
      <c r="T424" s="62"/>
      <c r="U424" s="62"/>
      <c r="V424" s="64"/>
      <c r="AA424" s="128"/>
    </row>
    <row r="425" spans="1:27" s="46" customFormat="1" x14ac:dyDescent="0.2">
      <c r="A425" s="46" t="s">
        <v>20</v>
      </c>
      <c r="B425" s="113" t="s">
        <v>20</v>
      </c>
      <c r="C425" s="46" t="s">
        <v>20</v>
      </c>
      <c r="D425" s="46" t="s">
        <v>20</v>
      </c>
      <c r="E425" s="108" t="s">
        <v>20</v>
      </c>
      <c r="F425" s="66" t="s">
        <v>20</v>
      </c>
      <c r="G425" s="82" t="s">
        <v>20</v>
      </c>
      <c r="H425" s="82" t="s">
        <v>20</v>
      </c>
      <c r="I425" s="82" t="s">
        <v>20</v>
      </c>
      <c r="J425" s="82" t="s">
        <v>20</v>
      </c>
      <c r="K425" s="82" t="s">
        <v>20</v>
      </c>
      <c r="L425" s="82" t="s">
        <v>20</v>
      </c>
      <c r="M425" s="82" t="s">
        <v>20</v>
      </c>
      <c r="N425" s="82" t="s">
        <v>20</v>
      </c>
      <c r="O425" s="82" t="s">
        <v>20</v>
      </c>
      <c r="P425" s="82" t="s">
        <v>20</v>
      </c>
      <c r="Q425" s="82" t="s">
        <v>20</v>
      </c>
      <c r="R425" s="83" t="s">
        <v>20</v>
      </c>
      <c r="S425" s="83"/>
      <c r="T425" s="83"/>
      <c r="U425" s="83"/>
      <c r="AA425" s="129"/>
    </row>
    <row r="426" spans="1:27" s="117" customFormat="1" ht="26.25" thickBot="1" x14ac:dyDescent="0.4">
      <c r="A426" s="116" t="s">
        <v>20</v>
      </c>
      <c r="B426" s="115" t="s">
        <v>50</v>
      </c>
      <c r="D426" s="117" t="s">
        <v>28</v>
      </c>
      <c r="E426" s="125">
        <f>$X$16</f>
        <v>43087</v>
      </c>
      <c r="F426" s="118"/>
      <c r="G426" s="118"/>
      <c r="H426" s="121"/>
      <c r="I426" s="118"/>
      <c r="J426" s="118"/>
      <c r="K426" s="118"/>
      <c r="L426" s="118"/>
      <c r="M426" s="118"/>
      <c r="N426" s="118"/>
      <c r="O426" s="118"/>
      <c r="P426" s="118"/>
      <c r="Q426" s="118"/>
      <c r="U426" s="117">
        <v>18</v>
      </c>
      <c r="AA426" s="126"/>
    </row>
    <row r="427" spans="1:27" s="52" customFormat="1" ht="16.5" thickBot="1" x14ac:dyDescent="0.3">
      <c r="A427" s="45"/>
      <c r="B427" s="110"/>
      <c r="C427" s="51"/>
      <c r="D427" s="51"/>
      <c r="E427" s="104"/>
      <c r="F427" s="79" t="s">
        <v>70</v>
      </c>
      <c r="H427" s="103"/>
      <c r="I427" s="91">
        <v>100</v>
      </c>
      <c r="J427" s="92">
        <v>50</v>
      </c>
      <c r="K427" s="92">
        <v>20</v>
      </c>
      <c r="L427" s="92">
        <v>10</v>
      </c>
      <c r="M427" s="92">
        <v>5</v>
      </c>
      <c r="N427" s="92">
        <v>2</v>
      </c>
      <c r="O427" s="92">
        <v>1</v>
      </c>
      <c r="P427" s="92">
        <v>0.25</v>
      </c>
      <c r="Q427" s="92">
        <v>0.1</v>
      </c>
      <c r="R427" s="93">
        <v>0.05</v>
      </c>
      <c r="S427" s="51"/>
      <c r="T427" s="51"/>
      <c r="U427" s="51"/>
      <c r="AA427" s="127">
        <f>B428+B429+B430</f>
        <v>0</v>
      </c>
    </row>
    <row r="428" spans="1:27" s="52" customFormat="1" ht="15.75" x14ac:dyDescent="0.25">
      <c r="A428" s="45" t="s">
        <v>17</v>
      </c>
      <c r="B428" s="111"/>
      <c r="C428" s="51"/>
      <c r="D428" s="60" t="s">
        <v>21</v>
      </c>
      <c r="E428" s="105"/>
      <c r="F428" s="51"/>
      <c r="G428" s="62"/>
      <c r="H428" s="133" t="s">
        <v>71</v>
      </c>
      <c r="I428" s="135"/>
      <c r="J428" s="136"/>
      <c r="K428" s="136"/>
      <c r="L428" s="136"/>
      <c r="M428" s="136"/>
      <c r="N428" s="136"/>
      <c r="O428" s="136"/>
      <c r="P428" s="136"/>
      <c r="Q428" s="136"/>
      <c r="R428" s="137"/>
      <c r="S428" s="51"/>
      <c r="T428" s="51"/>
      <c r="U428" s="51"/>
      <c r="AA428" s="128"/>
    </row>
    <row r="429" spans="1:27" s="52" customFormat="1" ht="15.75" thickBot="1" x14ac:dyDescent="0.25">
      <c r="A429" s="45" t="s">
        <v>18</v>
      </c>
      <c r="B429" s="111"/>
      <c r="C429" s="51"/>
      <c r="E429" s="104"/>
      <c r="F429" s="51"/>
      <c r="G429" s="62"/>
      <c r="H429" s="89" t="s">
        <v>5</v>
      </c>
      <c r="I429" s="90">
        <f t="shared" ref="I429:R429" si="51">I427*I428</f>
        <v>0</v>
      </c>
      <c r="J429" s="80">
        <f t="shared" si="51"/>
        <v>0</v>
      </c>
      <c r="K429" s="80">
        <f t="shared" si="51"/>
        <v>0</v>
      </c>
      <c r="L429" s="80">
        <f t="shared" si="51"/>
        <v>0</v>
      </c>
      <c r="M429" s="80">
        <f t="shared" si="51"/>
        <v>0</v>
      </c>
      <c r="N429" s="80">
        <f t="shared" si="51"/>
        <v>0</v>
      </c>
      <c r="O429" s="80">
        <f t="shared" si="51"/>
        <v>0</v>
      </c>
      <c r="P429" s="80">
        <f t="shared" si="51"/>
        <v>0</v>
      </c>
      <c r="Q429" s="80">
        <f t="shared" si="51"/>
        <v>0</v>
      </c>
      <c r="R429" s="81">
        <f t="shared" si="51"/>
        <v>0</v>
      </c>
      <c r="S429" s="87">
        <f>SUM(I429:R429)</f>
        <v>0</v>
      </c>
      <c r="T429" s="51"/>
      <c r="U429" s="51"/>
      <c r="AA429" s="128"/>
    </row>
    <row r="430" spans="1:27" s="52" customFormat="1" ht="15.75" x14ac:dyDescent="0.25">
      <c r="A430" s="45" t="s">
        <v>19</v>
      </c>
      <c r="B430" s="111"/>
      <c r="C430" s="51"/>
      <c r="D430" s="60" t="s">
        <v>0</v>
      </c>
      <c r="E430" s="104"/>
      <c r="F430" s="49"/>
      <c r="G430" s="49"/>
      <c r="H430" s="49"/>
      <c r="I430" s="49"/>
      <c r="J430" s="49"/>
      <c r="K430" s="49"/>
      <c r="L430" s="49"/>
      <c r="M430" s="49"/>
      <c r="N430" s="49"/>
      <c r="O430" s="49"/>
      <c r="P430" s="49"/>
      <c r="Q430" s="49"/>
      <c r="R430" s="51"/>
      <c r="S430" s="51"/>
      <c r="T430" s="51"/>
      <c r="U430" s="51"/>
      <c r="AA430" s="128"/>
    </row>
    <row r="431" spans="1:27" s="52" customFormat="1" ht="15.75" x14ac:dyDescent="0.25">
      <c r="A431" s="45" t="s">
        <v>75</v>
      </c>
      <c r="B431" s="111"/>
      <c r="C431" s="51"/>
      <c r="D431" s="51"/>
      <c r="E431" s="105" t="s">
        <v>22</v>
      </c>
      <c r="F431" s="56" t="s">
        <v>5</v>
      </c>
      <c r="G431" s="56" t="s">
        <v>23</v>
      </c>
      <c r="H431" s="49"/>
      <c r="I431" s="49"/>
      <c r="J431" s="49"/>
      <c r="K431" s="49"/>
      <c r="L431" s="49"/>
      <c r="M431" s="49"/>
      <c r="N431" s="49"/>
      <c r="O431" s="49"/>
      <c r="P431" s="49"/>
      <c r="Q431" s="49"/>
      <c r="R431" s="51"/>
      <c r="S431" s="51"/>
      <c r="T431" s="51"/>
      <c r="U431" s="51"/>
      <c r="AA431" s="128"/>
    </row>
    <row r="432" spans="1:27" s="52" customFormat="1" x14ac:dyDescent="0.2">
      <c r="A432" s="45" t="s">
        <v>29</v>
      </c>
      <c r="B432" s="111"/>
      <c r="C432" s="51"/>
      <c r="D432" s="51"/>
      <c r="E432" s="106"/>
      <c r="F432" s="49">
        <f t="shared" ref="F432:F437" si="52">SUM(G432:U432)</f>
        <v>0</v>
      </c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3"/>
      <c r="S432" s="53"/>
      <c r="T432" s="53"/>
      <c r="U432" s="53"/>
      <c r="AA432" s="128"/>
    </row>
    <row r="433" spans="1:27" s="52" customFormat="1" x14ac:dyDescent="0.2">
      <c r="A433" s="45"/>
      <c r="B433" s="132"/>
      <c r="C433" s="51"/>
      <c r="D433" s="51"/>
      <c r="E433" s="106"/>
      <c r="F433" s="49">
        <f t="shared" si="52"/>
        <v>0</v>
      </c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3"/>
      <c r="S433" s="53"/>
      <c r="T433" s="53"/>
      <c r="U433" s="53"/>
      <c r="AA433" s="128"/>
    </row>
    <row r="434" spans="1:27" s="52" customFormat="1" x14ac:dyDescent="0.2">
      <c r="A434" s="45" t="s">
        <v>30</v>
      </c>
      <c r="B434" s="111"/>
      <c r="C434" s="51"/>
      <c r="D434" s="51"/>
      <c r="E434" s="106"/>
      <c r="F434" s="49">
        <f t="shared" si="52"/>
        <v>0</v>
      </c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3"/>
      <c r="S434" s="53"/>
      <c r="T434" s="53"/>
      <c r="U434" s="53"/>
      <c r="AA434" s="128"/>
    </row>
    <row r="435" spans="1:27" s="52" customFormat="1" x14ac:dyDescent="0.2">
      <c r="A435" s="45" t="s">
        <v>31</v>
      </c>
      <c r="B435" s="111"/>
      <c r="C435" s="51"/>
      <c r="D435" s="51"/>
      <c r="E435" s="106"/>
      <c r="F435" s="49">
        <f t="shared" si="52"/>
        <v>0</v>
      </c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3"/>
      <c r="S435" s="53"/>
      <c r="T435" s="53"/>
      <c r="U435" s="53"/>
      <c r="AA435" s="128"/>
    </row>
    <row r="436" spans="1:27" s="52" customFormat="1" x14ac:dyDescent="0.2">
      <c r="A436" s="45" t="s">
        <v>32</v>
      </c>
      <c r="B436" s="111"/>
      <c r="C436" s="51"/>
      <c r="D436" s="51"/>
      <c r="E436" s="106"/>
      <c r="F436" s="49">
        <f t="shared" si="52"/>
        <v>0</v>
      </c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3"/>
      <c r="S436" s="53"/>
      <c r="T436" s="53"/>
      <c r="U436" s="53"/>
      <c r="AA436" s="128"/>
    </row>
    <row r="437" spans="1:27" s="52" customFormat="1" x14ac:dyDescent="0.2">
      <c r="A437" s="45" t="s">
        <v>33</v>
      </c>
      <c r="B437" s="111"/>
      <c r="C437" s="51"/>
      <c r="D437" s="51"/>
      <c r="E437" s="106"/>
      <c r="F437" s="49">
        <f t="shared" si="52"/>
        <v>0</v>
      </c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3"/>
      <c r="S437" s="53"/>
      <c r="T437" s="53"/>
      <c r="U437" s="53"/>
      <c r="AA437" s="128"/>
    </row>
    <row r="438" spans="1:27" s="52" customFormat="1" x14ac:dyDescent="0.2">
      <c r="A438" s="45" t="s">
        <v>34</v>
      </c>
      <c r="B438" s="111"/>
      <c r="C438" s="51"/>
      <c r="D438" s="51"/>
      <c r="E438" s="104"/>
      <c r="F438" s="49"/>
      <c r="G438" s="49"/>
      <c r="H438" s="49"/>
      <c r="I438" s="49"/>
      <c r="J438" s="49"/>
      <c r="K438" s="49"/>
      <c r="L438" s="49"/>
      <c r="M438" s="49"/>
      <c r="N438" s="49"/>
      <c r="O438" s="49"/>
      <c r="P438" s="49"/>
      <c r="Q438" s="49"/>
      <c r="R438" s="51"/>
      <c r="S438" s="51"/>
      <c r="T438" s="51"/>
      <c r="U438" s="51"/>
      <c r="AA438" s="128"/>
    </row>
    <row r="439" spans="1:27" s="52" customFormat="1" ht="15.75" x14ac:dyDescent="0.25">
      <c r="A439" s="45" t="s">
        <v>35</v>
      </c>
      <c r="B439" s="111"/>
      <c r="C439" s="51"/>
      <c r="D439" s="60" t="s">
        <v>24</v>
      </c>
      <c r="E439" s="104"/>
      <c r="F439" s="49"/>
      <c r="G439" s="49"/>
      <c r="H439" s="49"/>
      <c r="I439" s="49"/>
      <c r="J439" s="49"/>
      <c r="K439" s="49"/>
      <c r="L439" s="49"/>
      <c r="M439" s="49"/>
      <c r="N439" s="49"/>
      <c r="O439" s="49"/>
      <c r="P439" s="49"/>
      <c r="Q439" s="49"/>
      <c r="R439" s="51"/>
      <c r="S439" s="51"/>
      <c r="T439" s="51"/>
      <c r="U439" s="51"/>
      <c r="AA439" s="128"/>
    </row>
    <row r="440" spans="1:27" s="52" customFormat="1" ht="15.75" x14ac:dyDescent="0.25">
      <c r="A440" s="50" t="s">
        <v>36</v>
      </c>
      <c r="B440" s="111"/>
      <c r="C440" s="51"/>
      <c r="D440" s="51"/>
      <c r="E440" s="105"/>
      <c r="F440" s="56" t="s">
        <v>5</v>
      </c>
      <c r="G440" s="56" t="s">
        <v>23</v>
      </c>
      <c r="H440" s="49"/>
      <c r="I440" s="49"/>
      <c r="J440" s="49"/>
      <c r="K440" s="49"/>
      <c r="L440" s="49"/>
      <c r="M440" s="49"/>
      <c r="N440" s="49"/>
      <c r="O440" s="49"/>
      <c r="P440" s="49"/>
      <c r="Q440" s="49"/>
      <c r="R440" s="51"/>
      <c r="S440" s="51"/>
      <c r="T440" s="51"/>
      <c r="U440" s="51"/>
      <c r="AA440" s="128"/>
    </row>
    <row r="441" spans="1:27" s="52" customFormat="1" x14ac:dyDescent="0.2">
      <c r="A441" s="45" t="s">
        <v>37</v>
      </c>
      <c r="B441" s="111"/>
      <c r="C441" s="51"/>
      <c r="D441" s="51"/>
      <c r="E441" s="106"/>
      <c r="F441" s="49">
        <f>SUM(G441:U441)</f>
        <v>0</v>
      </c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3"/>
      <c r="S441" s="53"/>
      <c r="T441" s="53"/>
      <c r="U441" s="53"/>
      <c r="AA441" s="128"/>
    </row>
    <row r="442" spans="1:27" s="52" customFormat="1" x14ac:dyDescent="0.2">
      <c r="A442" s="51"/>
      <c r="B442" s="110"/>
      <c r="C442" s="51"/>
      <c r="D442" s="51"/>
      <c r="E442" s="106"/>
      <c r="F442" s="49">
        <f t="shared" ref="F442:F448" si="53">SUM(G442:U442)</f>
        <v>0</v>
      </c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3"/>
      <c r="S442" s="53"/>
      <c r="T442" s="53"/>
      <c r="U442" s="53"/>
      <c r="AA442" s="128"/>
    </row>
    <row r="443" spans="1:27" s="52" customFormat="1" x14ac:dyDescent="0.2">
      <c r="A443" s="51"/>
      <c r="B443" s="110"/>
      <c r="C443" s="51"/>
      <c r="D443" s="51"/>
      <c r="E443" s="106"/>
      <c r="F443" s="49">
        <f t="shared" si="53"/>
        <v>0</v>
      </c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3"/>
      <c r="S443" s="53"/>
      <c r="T443" s="53"/>
      <c r="U443" s="53"/>
      <c r="AA443" s="128"/>
    </row>
    <row r="444" spans="1:27" s="52" customFormat="1" x14ac:dyDescent="0.2">
      <c r="A444" s="51"/>
      <c r="B444" s="110"/>
      <c r="C444" s="51"/>
      <c r="D444" s="51"/>
      <c r="E444" s="106"/>
      <c r="F444" s="49">
        <f t="shared" si="53"/>
        <v>0</v>
      </c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3"/>
      <c r="S444" s="53"/>
      <c r="T444" s="53"/>
      <c r="U444" s="53"/>
      <c r="AA444" s="128"/>
    </row>
    <row r="445" spans="1:27" s="52" customFormat="1" x14ac:dyDescent="0.2">
      <c r="A445" s="51"/>
      <c r="B445" s="110"/>
      <c r="C445" s="51"/>
      <c r="D445" s="51"/>
      <c r="E445" s="106"/>
      <c r="F445" s="49">
        <f t="shared" si="53"/>
        <v>0</v>
      </c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3"/>
      <c r="S445" s="53"/>
      <c r="T445" s="53"/>
      <c r="U445" s="53"/>
      <c r="AA445" s="128"/>
    </row>
    <row r="446" spans="1:27" s="52" customFormat="1" x14ac:dyDescent="0.2">
      <c r="A446" s="51"/>
      <c r="B446" s="110"/>
      <c r="C446" s="51"/>
      <c r="D446" s="51"/>
      <c r="E446" s="106"/>
      <c r="F446" s="49">
        <f t="shared" si="53"/>
        <v>0</v>
      </c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3"/>
      <c r="S446" s="53"/>
      <c r="T446" s="53"/>
      <c r="U446" s="53"/>
      <c r="AA446" s="128"/>
    </row>
    <row r="447" spans="1:27" s="52" customFormat="1" ht="15.6" customHeight="1" x14ac:dyDescent="0.25">
      <c r="A447" s="57" t="s">
        <v>24</v>
      </c>
      <c r="B447" s="112" t="str">
        <f>IF(B429+F441+F442+F443+F444+F445+F446+F447+F448=B434+B435+B436+B437+B438+B439+B440+B441,"OK","NON")</f>
        <v>OK</v>
      </c>
      <c r="C447" s="51"/>
      <c r="D447" s="49"/>
      <c r="E447" s="106"/>
      <c r="F447" s="49">
        <f t="shared" si="53"/>
        <v>0</v>
      </c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3"/>
      <c r="S447" s="53"/>
      <c r="T447" s="53"/>
      <c r="U447" s="53"/>
      <c r="AA447" s="128"/>
    </row>
    <row r="448" spans="1:27" s="52" customFormat="1" ht="18" x14ac:dyDescent="0.25">
      <c r="A448" s="57" t="s">
        <v>25</v>
      </c>
      <c r="B448" s="112">
        <f>B431+S429-B428-F432-F433-F434-F435-F436-F437</f>
        <v>0</v>
      </c>
      <c r="C448" s="51"/>
      <c r="D448" s="77"/>
      <c r="E448" s="106"/>
      <c r="F448" s="49">
        <f t="shared" si="53"/>
        <v>0</v>
      </c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3"/>
      <c r="S448" s="53"/>
      <c r="T448" s="53"/>
      <c r="U448" s="53"/>
      <c r="AA448" s="128"/>
    </row>
    <row r="449" spans="1:27" s="52" customFormat="1" x14ac:dyDescent="0.2">
      <c r="B449" s="96"/>
      <c r="C449" s="51"/>
      <c r="D449" s="51"/>
      <c r="E449" s="107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62"/>
      <c r="S449" s="62"/>
      <c r="T449" s="62"/>
      <c r="U449" s="62"/>
      <c r="V449" s="64"/>
      <c r="AA449" s="128"/>
    </row>
    <row r="450" spans="1:27" s="46" customFormat="1" x14ac:dyDescent="0.2">
      <c r="A450" s="46" t="s">
        <v>20</v>
      </c>
      <c r="B450" s="113" t="s">
        <v>20</v>
      </c>
      <c r="C450" s="46" t="s">
        <v>20</v>
      </c>
      <c r="D450" s="46" t="s">
        <v>20</v>
      </c>
      <c r="E450" s="108" t="s">
        <v>20</v>
      </c>
      <c r="F450" s="66" t="s">
        <v>20</v>
      </c>
      <c r="G450" s="82" t="s">
        <v>20</v>
      </c>
      <c r="H450" s="82" t="s">
        <v>20</v>
      </c>
      <c r="I450" s="82" t="s">
        <v>20</v>
      </c>
      <c r="J450" s="82" t="s">
        <v>20</v>
      </c>
      <c r="K450" s="82" t="s">
        <v>20</v>
      </c>
      <c r="L450" s="82" t="s">
        <v>20</v>
      </c>
      <c r="M450" s="82" t="s">
        <v>20</v>
      </c>
      <c r="N450" s="82" t="s">
        <v>20</v>
      </c>
      <c r="O450" s="82" t="s">
        <v>20</v>
      </c>
      <c r="P450" s="82" t="s">
        <v>20</v>
      </c>
      <c r="Q450" s="82" t="s">
        <v>20</v>
      </c>
      <c r="R450" s="83" t="s">
        <v>20</v>
      </c>
      <c r="S450" s="83"/>
      <c r="T450" s="83"/>
      <c r="U450" s="83"/>
      <c r="AA450" s="129"/>
    </row>
    <row r="451" spans="1:27" s="117" customFormat="1" ht="26.25" thickBot="1" x14ac:dyDescent="0.4">
      <c r="A451" s="116" t="s">
        <v>20</v>
      </c>
      <c r="B451" s="115" t="s">
        <v>51</v>
      </c>
      <c r="D451" s="117" t="s">
        <v>28</v>
      </c>
      <c r="E451" s="125">
        <f>$X$16</f>
        <v>43087</v>
      </c>
      <c r="F451" s="118"/>
      <c r="G451" s="118"/>
      <c r="H451" s="121"/>
      <c r="I451" s="118"/>
      <c r="J451" s="118"/>
      <c r="K451" s="118"/>
      <c r="L451" s="118"/>
      <c r="M451" s="118"/>
      <c r="N451" s="118"/>
      <c r="O451" s="118"/>
      <c r="P451" s="118"/>
      <c r="Q451" s="118"/>
      <c r="U451" s="117">
        <v>19</v>
      </c>
      <c r="AA451" s="126"/>
    </row>
    <row r="452" spans="1:27" s="52" customFormat="1" ht="16.5" thickBot="1" x14ac:dyDescent="0.3">
      <c r="A452" s="45"/>
      <c r="B452" s="110"/>
      <c r="C452" s="51"/>
      <c r="D452" s="51"/>
      <c r="E452" s="104"/>
      <c r="F452" s="79" t="s">
        <v>70</v>
      </c>
      <c r="H452" s="103"/>
      <c r="I452" s="91">
        <v>100</v>
      </c>
      <c r="J452" s="92">
        <v>50</v>
      </c>
      <c r="K452" s="92">
        <v>20</v>
      </c>
      <c r="L452" s="92">
        <v>10</v>
      </c>
      <c r="M452" s="92">
        <v>5</v>
      </c>
      <c r="N452" s="92">
        <v>2</v>
      </c>
      <c r="O452" s="92">
        <v>1</v>
      </c>
      <c r="P452" s="92">
        <v>0.25</v>
      </c>
      <c r="Q452" s="92">
        <v>0.1</v>
      </c>
      <c r="R452" s="93">
        <v>0.05</v>
      </c>
      <c r="S452" s="51"/>
      <c r="T452" s="51"/>
      <c r="U452" s="51"/>
      <c r="AA452" s="127">
        <f>B453+B454+B455</f>
        <v>0</v>
      </c>
    </row>
    <row r="453" spans="1:27" s="52" customFormat="1" ht="15.75" x14ac:dyDescent="0.25">
      <c r="A453" s="45" t="s">
        <v>17</v>
      </c>
      <c r="B453" s="111"/>
      <c r="C453" s="51"/>
      <c r="D453" s="60" t="s">
        <v>21</v>
      </c>
      <c r="E453" s="105"/>
      <c r="F453" s="51"/>
      <c r="G453" s="62"/>
      <c r="H453" s="133" t="s">
        <v>71</v>
      </c>
      <c r="I453" s="135"/>
      <c r="J453" s="136"/>
      <c r="K453" s="136"/>
      <c r="L453" s="136"/>
      <c r="M453" s="136"/>
      <c r="N453" s="136"/>
      <c r="O453" s="136"/>
      <c r="P453" s="136"/>
      <c r="Q453" s="136"/>
      <c r="R453" s="137"/>
      <c r="S453" s="51"/>
      <c r="T453" s="51"/>
      <c r="U453" s="51"/>
      <c r="AA453" s="128"/>
    </row>
    <row r="454" spans="1:27" s="52" customFormat="1" ht="15.75" thickBot="1" x14ac:dyDescent="0.25">
      <c r="A454" s="45" t="s">
        <v>18</v>
      </c>
      <c r="B454" s="111"/>
      <c r="C454" s="51"/>
      <c r="E454" s="104"/>
      <c r="F454" s="51"/>
      <c r="G454" s="62"/>
      <c r="H454" s="89" t="s">
        <v>5</v>
      </c>
      <c r="I454" s="90">
        <f t="shared" ref="I454:R454" si="54">I452*I453</f>
        <v>0</v>
      </c>
      <c r="J454" s="80">
        <f t="shared" si="54"/>
        <v>0</v>
      </c>
      <c r="K454" s="80">
        <f t="shared" si="54"/>
        <v>0</v>
      </c>
      <c r="L454" s="80">
        <f t="shared" si="54"/>
        <v>0</v>
      </c>
      <c r="M454" s="80">
        <f t="shared" si="54"/>
        <v>0</v>
      </c>
      <c r="N454" s="80">
        <f t="shared" si="54"/>
        <v>0</v>
      </c>
      <c r="O454" s="80">
        <f t="shared" si="54"/>
        <v>0</v>
      </c>
      <c r="P454" s="80">
        <f t="shared" si="54"/>
        <v>0</v>
      </c>
      <c r="Q454" s="80">
        <f t="shared" si="54"/>
        <v>0</v>
      </c>
      <c r="R454" s="81">
        <f t="shared" si="54"/>
        <v>0</v>
      </c>
      <c r="S454" s="87">
        <f>SUM(I454:R454)</f>
        <v>0</v>
      </c>
      <c r="T454" s="51"/>
      <c r="U454" s="51"/>
      <c r="AA454" s="128"/>
    </row>
    <row r="455" spans="1:27" s="52" customFormat="1" ht="15.75" x14ac:dyDescent="0.25">
      <c r="A455" s="45" t="s">
        <v>19</v>
      </c>
      <c r="B455" s="111"/>
      <c r="C455" s="51"/>
      <c r="D455" s="60" t="s">
        <v>0</v>
      </c>
      <c r="E455" s="104"/>
      <c r="F455" s="49"/>
      <c r="G455" s="49"/>
      <c r="H455" s="49"/>
      <c r="I455" s="49"/>
      <c r="J455" s="49"/>
      <c r="K455" s="49"/>
      <c r="L455" s="49"/>
      <c r="M455" s="49"/>
      <c r="N455" s="49"/>
      <c r="O455" s="49"/>
      <c r="P455" s="49"/>
      <c r="Q455" s="49"/>
      <c r="R455" s="51"/>
      <c r="S455" s="51"/>
      <c r="T455" s="51"/>
      <c r="U455" s="51"/>
      <c r="AA455" s="128"/>
    </row>
    <row r="456" spans="1:27" s="52" customFormat="1" ht="15.75" x14ac:dyDescent="0.25">
      <c r="A456" s="45" t="s">
        <v>75</v>
      </c>
      <c r="B456" s="111"/>
      <c r="C456" s="51"/>
      <c r="D456" s="51"/>
      <c r="E456" s="105" t="s">
        <v>22</v>
      </c>
      <c r="F456" s="56" t="s">
        <v>5</v>
      </c>
      <c r="G456" s="56" t="s">
        <v>23</v>
      </c>
      <c r="H456" s="49"/>
      <c r="I456" s="49"/>
      <c r="J456" s="49"/>
      <c r="K456" s="49"/>
      <c r="L456" s="49"/>
      <c r="M456" s="49"/>
      <c r="N456" s="49"/>
      <c r="O456" s="49"/>
      <c r="P456" s="49"/>
      <c r="Q456" s="49"/>
      <c r="R456" s="51"/>
      <c r="S456" s="51"/>
      <c r="T456" s="51"/>
      <c r="U456" s="51"/>
      <c r="AA456" s="128"/>
    </row>
    <row r="457" spans="1:27" s="52" customFormat="1" x14ac:dyDescent="0.2">
      <c r="A457" s="45" t="s">
        <v>29</v>
      </c>
      <c r="B457" s="111"/>
      <c r="C457" s="51"/>
      <c r="D457" s="51"/>
      <c r="E457" s="106"/>
      <c r="F457" s="49">
        <f t="shared" ref="F457:F462" si="55">SUM(G457:U457)</f>
        <v>0</v>
      </c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3"/>
      <c r="S457" s="53"/>
      <c r="T457" s="53"/>
      <c r="U457" s="53"/>
      <c r="AA457" s="128"/>
    </row>
    <row r="458" spans="1:27" s="52" customFormat="1" x14ac:dyDescent="0.2">
      <c r="A458" s="45"/>
      <c r="B458" s="132"/>
      <c r="C458" s="51"/>
      <c r="D458" s="51"/>
      <c r="E458" s="106"/>
      <c r="F458" s="49">
        <f t="shared" si="55"/>
        <v>0</v>
      </c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3"/>
      <c r="S458" s="53"/>
      <c r="T458" s="53"/>
      <c r="U458" s="53"/>
      <c r="AA458" s="128"/>
    </row>
    <row r="459" spans="1:27" s="52" customFormat="1" x14ac:dyDescent="0.2">
      <c r="A459" s="45" t="s">
        <v>30</v>
      </c>
      <c r="B459" s="111"/>
      <c r="C459" s="51"/>
      <c r="D459" s="51"/>
      <c r="E459" s="106"/>
      <c r="F459" s="49">
        <f t="shared" si="55"/>
        <v>0</v>
      </c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3"/>
      <c r="S459" s="53"/>
      <c r="T459" s="53"/>
      <c r="U459" s="53"/>
      <c r="AA459" s="128"/>
    </row>
    <row r="460" spans="1:27" s="52" customFormat="1" x14ac:dyDescent="0.2">
      <c r="A460" s="45" t="s">
        <v>31</v>
      </c>
      <c r="B460" s="111"/>
      <c r="C460" s="51"/>
      <c r="D460" s="51"/>
      <c r="E460" s="106"/>
      <c r="F460" s="49">
        <f t="shared" si="55"/>
        <v>0</v>
      </c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3"/>
      <c r="S460" s="53"/>
      <c r="T460" s="53"/>
      <c r="U460" s="53"/>
      <c r="AA460" s="128"/>
    </row>
    <row r="461" spans="1:27" s="52" customFormat="1" x14ac:dyDescent="0.2">
      <c r="A461" s="45" t="s">
        <v>32</v>
      </c>
      <c r="B461" s="111"/>
      <c r="C461" s="51"/>
      <c r="D461" s="51"/>
      <c r="E461" s="106"/>
      <c r="F461" s="49">
        <f t="shared" si="55"/>
        <v>0</v>
      </c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3"/>
      <c r="S461" s="53"/>
      <c r="T461" s="53"/>
      <c r="U461" s="53"/>
      <c r="AA461" s="128"/>
    </row>
    <row r="462" spans="1:27" s="52" customFormat="1" x14ac:dyDescent="0.2">
      <c r="A462" s="45" t="s">
        <v>33</v>
      </c>
      <c r="B462" s="111"/>
      <c r="C462" s="51"/>
      <c r="D462" s="51"/>
      <c r="E462" s="106"/>
      <c r="F462" s="49">
        <f t="shared" si="55"/>
        <v>0</v>
      </c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3"/>
      <c r="S462" s="53"/>
      <c r="T462" s="53"/>
      <c r="U462" s="53"/>
      <c r="AA462" s="128"/>
    </row>
    <row r="463" spans="1:27" s="52" customFormat="1" x14ac:dyDescent="0.2">
      <c r="A463" s="45" t="s">
        <v>34</v>
      </c>
      <c r="B463" s="111"/>
      <c r="C463" s="51"/>
      <c r="D463" s="51"/>
      <c r="E463" s="104"/>
      <c r="F463" s="49"/>
      <c r="G463" s="49"/>
      <c r="H463" s="49"/>
      <c r="I463" s="49"/>
      <c r="J463" s="49"/>
      <c r="K463" s="49"/>
      <c r="L463" s="49"/>
      <c r="M463" s="49"/>
      <c r="N463" s="49"/>
      <c r="O463" s="49"/>
      <c r="P463" s="49"/>
      <c r="Q463" s="49"/>
      <c r="R463" s="51"/>
      <c r="S463" s="51"/>
      <c r="T463" s="51"/>
      <c r="U463" s="51"/>
      <c r="AA463" s="128"/>
    </row>
    <row r="464" spans="1:27" s="52" customFormat="1" ht="15.75" x14ac:dyDescent="0.25">
      <c r="A464" s="45" t="s">
        <v>35</v>
      </c>
      <c r="B464" s="111"/>
      <c r="C464" s="51"/>
      <c r="D464" s="60" t="s">
        <v>24</v>
      </c>
      <c r="E464" s="104"/>
      <c r="F464" s="49"/>
      <c r="G464" s="49"/>
      <c r="H464" s="49"/>
      <c r="I464" s="49"/>
      <c r="J464" s="49"/>
      <c r="K464" s="49"/>
      <c r="L464" s="49"/>
      <c r="M464" s="49"/>
      <c r="N464" s="49"/>
      <c r="O464" s="49"/>
      <c r="P464" s="49"/>
      <c r="Q464" s="49"/>
      <c r="R464" s="51"/>
      <c r="S464" s="51"/>
      <c r="T464" s="51"/>
      <c r="U464" s="51"/>
      <c r="AA464" s="128"/>
    </row>
    <row r="465" spans="1:27" s="52" customFormat="1" ht="15.75" x14ac:dyDescent="0.25">
      <c r="A465" s="50" t="s">
        <v>36</v>
      </c>
      <c r="B465" s="111"/>
      <c r="C465" s="51"/>
      <c r="D465" s="51"/>
      <c r="E465" s="105"/>
      <c r="F465" s="56" t="s">
        <v>5</v>
      </c>
      <c r="G465" s="56" t="s">
        <v>23</v>
      </c>
      <c r="H465" s="49"/>
      <c r="I465" s="49"/>
      <c r="J465" s="49"/>
      <c r="K465" s="49"/>
      <c r="L465" s="49"/>
      <c r="M465" s="49"/>
      <c r="N465" s="49"/>
      <c r="O465" s="49"/>
      <c r="P465" s="49"/>
      <c r="Q465" s="49"/>
      <c r="R465" s="51"/>
      <c r="S465" s="51"/>
      <c r="T465" s="51"/>
      <c r="U465" s="51"/>
      <c r="AA465" s="128"/>
    </row>
    <row r="466" spans="1:27" s="52" customFormat="1" x14ac:dyDescent="0.2">
      <c r="A466" s="45" t="s">
        <v>37</v>
      </c>
      <c r="B466" s="111"/>
      <c r="C466" s="51"/>
      <c r="D466" s="51"/>
      <c r="E466" s="106"/>
      <c r="F466" s="49">
        <f>SUM(G466:U466)</f>
        <v>0</v>
      </c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3"/>
      <c r="S466" s="53"/>
      <c r="T466" s="53"/>
      <c r="U466" s="53"/>
      <c r="AA466" s="128"/>
    </row>
    <row r="467" spans="1:27" s="52" customFormat="1" x14ac:dyDescent="0.2">
      <c r="A467" s="51"/>
      <c r="B467" s="110"/>
      <c r="C467" s="51"/>
      <c r="D467" s="51"/>
      <c r="E467" s="106"/>
      <c r="F467" s="49">
        <f t="shared" ref="F467:F473" si="56">SUM(G467:U467)</f>
        <v>0</v>
      </c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3"/>
      <c r="S467" s="53"/>
      <c r="T467" s="53"/>
      <c r="U467" s="53"/>
      <c r="AA467" s="128"/>
    </row>
    <row r="468" spans="1:27" s="52" customFormat="1" x14ac:dyDescent="0.2">
      <c r="A468" s="51"/>
      <c r="B468" s="110"/>
      <c r="C468" s="51"/>
      <c r="D468" s="51"/>
      <c r="E468" s="106"/>
      <c r="F468" s="49">
        <f t="shared" si="56"/>
        <v>0</v>
      </c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3"/>
      <c r="S468" s="53"/>
      <c r="T468" s="53"/>
      <c r="U468" s="53"/>
      <c r="AA468" s="128"/>
    </row>
    <row r="469" spans="1:27" s="52" customFormat="1" x14ac:dyDescent="0.2">
      <c r="A469" s="51"/>
      <c r="B469" s="110"/>
      <c r="C469" s="51"/>
      <c r="D469" s="51"/>
      <c r="E469" s="106"/>
      <c r="F469" s="49">
        <f t="shared" si="56"/>
        <v>0</v>
      </c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3"/>
      <c r="S469" s="53"/>
      <c r="T469" s="53"/>
      <c r="U469" s="53"/>
      <c r="AA469" s="128"/>
    </row>
    <row r="470" spans="1:27" s="52" customFormat="1" x14ac:dyDescent="0.2">
      <c r="A470" s="51"/>
      <c r="B470" s="110"/>
      <c r="C470" s="51"/>
      <c r="D470" s="51"/>
      <c r="E470" s="106"/>
      <c r="F470" s="49">
        <f t="shared" si="56"/>
        <v>0</v>
      </c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3"/>
      <c r="S470" s="53"/>
      <c r="T470" s="53"/>
      <c r="U470" s="53"/>
      <c r="AA470" s="128"/>
    </row>
    <row r="471" spans="1:27" s="52" customFormat="1" x14ac:dyDescent="0.2">
      <c r="A471" s="51"/>
      <c r="B471" s="110"/>
      <c r="C471" s="51"/>
      <c r="D471" s="51"/>
      <c r="E471" s="106"/>
      <c r="F471" s="49">
        <f t="shared" si="56"/>
        <v>0</v>
      </c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3"/>
      <c r="S471" s="53"/>
      <c r="T471" s="53"/>
      <c r="U471" s="53"/>
      <c r="AA471" s="128"/>
    </row>
    <row r="472" spans="1:27" s="52" customFormat="1" ht="15.6" customHeight="1" x14ac:dyDescent="0.25">
      <c r="A472" s="57" t="s">
        <v>24</v>
      </c>
      <c r="B472" s="112" t="str">
        <f>IF(B454+F466+F467+F468+F469+F470+F471+F472+F473=B459+B460+B461+B462+B463+B464+B465+B466,"OK","NON")</f>
        <v>OK</v>
      </c>
      <c r="C472" s="51"/>
      <c r="D472" s="49"/>
      <c r="E472" s="106"/>
      <c r="F472" s="49">
        <f t="shared" si="56"/>
        <v>0</v>
      </c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3"/>
      <c r="S472" s="53"/>
      <c r="T472" s="53"/>
      <c r="U472" s="53"/>
      <c r="AA472" s="128"/>
    </row>
    <row r="473" spans="1:27" s="52" customFormat="1" ht="18" x14ac:dyDescent="0.25">
      <c r="A473" s="57" t="s">
        <v>25</v>
      </c>
      <c r="B473" s="112">
        <f>B456+S454-B453-F457-F458-F459-F460-F461-F462</f>
        <v>0</v>
      </c>
      <c r="C473" s="51"/>
      <c r="D473" s="77"/>
      <c r="E473" s="106"/>
      <c r="F473" s="49">
        <f t="shared" si="56"/>
        <v>0</v>
      </c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3"/>
      <c r="S473" s="53"/>
      <c r="T473" s="53"/>
      <c r="U473" s="53"/>
      <c r="AA473" s="128"/>
    </row>
    <row r="474" spans="1:27" s="52" customFormat="1" x14ac:dyDescent="0.2">
      <c r="B474" s="96"/>
      <c r="C474" s="51"/>
      <c r="D474" s="51"/>
      <c r="E474" s="107"/>
      <c r="F474" s="55"/>
      <c r="G474" s="55"/>
      <c r="H474" s="55"/>
      <c r="I474" s="55"/>
      <c r="J474" s="55"/>
      <c r="K474" s="55"/>
      <c r="L474" s="55"/>
      <c r="M474" s="55"/>
      <c r="N474" s="55"/>
      <c r="O474" s="55"/>
      <c r="P474" s="55"/>
      <c r="Q474" s="55"/>
      <c r="R474" s="62"/>
      <c r="S474" s="62"/>
      <c r="T474" s="62"/>
      <c r="U474" s="62"/>
      <c r="V474" s="64"/>
      <c r="AA474" s="128"/>
    </row>
    <row r="475" spans="1:27" s="46" customFormat="1" x14ac:dyDescent="0.2">
      <c r="A475" s="46" t="s">
        <v>20</v>
      </c>
      <c r="B475" s="113" t="s">
        <v>20</v>
      </c>
      <c r="C475" s="46" t="s">
        <v>20</v>
      </c>
      <c r="D475" s="46" t="s">
        <v>20</v>
      </c>
      <c r="E475" s="108" t="s">
        <v>20</v>
      </c>
      <c r="F475" s="66" t="s">
        <v>20</v>
      </c>
      <c r="G475" s="82" t="s">
        <v>20</v>
      </c>
      <c r="H475" s="82" t="s">
        <v>20</v>
      </c>
      <c r="I475" s="82" t="s">
        <v>20</v>
      </c>
      <c r="J475" s="82" t="s">
        <v>20</v>
      </c>
      <c r="K475" s="82" t="s">
        <v>20</v>
      </c>
      <c r="L475" s="82" t="s">
        <v>20</v>
      </c>
      <c r="M475" s="82" t="s">
        <v>20</v>
      </c>
      <c r="N475" s="82" t="s">
        <v>20</v>
      </c>
      <c r="O475" s="82" t="s">
        <v>20</v>
      </c>
      <c r="P475" s="82" t="s">
        <v>20</v>
      </c>
      <c r="Q475" s="82" t="s">
        <v>20</v>
      </c>
      <c r="R475" s="83" t="s">
        <v>20</v>
      </c>
      <c r="S475" s="83"/>
      <c r="T475" s="83"/>
      <c r="U475" s="83"/>
      <c r="AA475" s="129"/>
    </row>
    <row r="476" spans="1:27" s="117" customFormat="1" ht="26.25" thickBot="1" x14ac:dyDescent="0.4">
      <c r="A476" s="116" t="s">
        <v>20</v>
      </c>
      <c r="B476" s="115" t="s">
        <v>52</v>
      </c>
      <c r="D476" s="117" t="s">
        <v>28</v>
      </c>
      <c r="E476" s="125">
        <f>$X$16</f>
        <v>43087</v>
      </c>
      <c r="F476" s="118"/>
      <c r="G476" s="118"/>
      <c r="H476" s="121"/>
      <c r="I476" s="118"/>
      <c r="J476" s="118"/>
      <c r="K476" s="118"/>
      <c r="L476" s="118"/>
      <c r="M476" s="118"/>
      <c r="N476" s="118"/>
      <c r="O476" s="118"/>
      <c r="P476" s="118"/>
      <c r="Q476" s="118"/>
      <c r="U476" s="117">
        <v>20</v>
      </c>
      <c r="AA476" s="126"/>
    </row>
    <row r="477" spans="1:27" s="52" customFormat="1" ht="16.5" thickBot="1" x14ac:dyDescent="0.3">
      <c r="A477" s="45"/>
      <c r="B477" s="110"/>
      <c r="C477" s="51"/>
      <c r="D477" s="51"/>
      <c r="E477" s="104"/>
      <c r="F477" s="79" t="s">
        <v>70</v>
      </c>
      <c r="H477" s="103"/>
      <c r="I477" s="91">
        <v>100</v>
      </c>
      <c r="J477" s="92">
        <v>50</v>
      </c>
      <c r="K477" s="92">
        <v>20</v>
      </c>
      <c r="L477" s="92">
        <v>10</v>
      </c>
      <c r="M477" s="92">
        <v>5</v>
      </c>
      <c r="N477" s="92">
        <v>2</v>
      </c>
      <c r="O477" s="92">
        <v>1</v>
      </c>
      <c r="P477" s="92">
        <v>0.25</v>
      </c>
      <c r="Q477" s="92">
        <v>0.1</v>
      </c>
      <c r="R477" s="93">
        <v>0.05</v>
      </c>
      <c r="S477" s="51"/>
      <c r="T477" s="51"/>
      <c r="U477" s="51"/>
      <c r="AA477" s="127">
        <f>B478+B479+B480</f>
        <v>0</v>
      </c>
    </row>
    <row r="478" spans="1:27" s="52" customFormat="1" ht="15.75" x14ac:dyDescent="0.25">
      <c r="A478" s="45" t="s">
        <v>17</v>
      </c>
      <c r="B478" s="111"/>
      <c r="C478" s="51"/>
      <c r="D478" s="60" t="s">
        <v>21</v>
      </c>
      <c r="E478" s="105"/>
      <c r="F478" s="51"/>
      <c r="G478" s="62"/>
      <c r="H478" s="133" t="s">
        <v>71</v>
      </c>
      <c r="I478" s="135"/>
      <c r="J478" s="136"/>
      <c r="K478" s="136"/>
      <c r="L478" s="136"/>
      <c r="M478" s="136"/>
      <c r="N478" s="136"/>
      <c r="O478" s="136"/>
      <c r="P478" s="136"/>
      <c r="Q478" s="136"/>
      <c r="R478" s="137"/>
      <c r="S478" s="51"/>
      <c r="T478" s="51"/>
      <c r="U478" s="51"/>
      <c r="AA478" s="128"/>
    </row>
    <row r="479" spans="1:27" s="52" customFormat="1" ht="15.75" thickBot="1" x14ac:dyDescent="0.25">
      <c r="A479" s="45" t="s">
        <v>18</v>
      </c>
      <c r="B479" s="111"/>
      <c r="C479" s="51"/>
      <c r="E479" s="104"/>
      <c r="F479" s="51"/>
      <c r="G479" s="62"/>
      <c r="H479" s="89" t="s">
        <v>5</v>
      </c>
      <c r="I479" s="90">
        <f t="shared" ref="I479:R479" si="57">I477*I478</f>
        <v>0</v>
      </c>
      <c r="J479" s="80">
        <f t="shared" si="57"/>
        <v>0</v>
      </c>
      <c r="K479" s="80">
        <f t="shared" si="57"/>
        <v>0</v>
      </c>
      <c r="L479" s="80">
        <f t="shared" si="57"/>
        <v>0</v>
      </c>
      <c r="M479" s="80">
        <f t="shared" si="57"/>
        <v>0</v>
      </c>
      <c r="N479" s="80">
        <f t="shared" si="57"/>
        <v>0</v>
      </c>
      <c r="O479" s="80">
        <f t="shared" si="57"/>
        <v>0</v>
      </c>
      <c r="P479" s="80">
        <f t="shared" si="57"/>
        <v>0</v>
      </c>
      <c r="Q479" s="80">
        <f t="shared" si="57"/>
        <v>0</v>
      </c>
      <c r="R479" s="81">
        <f t="shared" si="57"/>
        <v>0</v>
      </c>
      <c r="S479" s="87">
        <f>SUM(I479:R479)</f>
        <v>0</v>
      </c>
      <c r="T479" s="51"/>
      <c r="U479" s="51"/>
      <c r="AA479" s="128"/>
    </row>
    <row r="480" spans="1:27" s="52" customFormat="1" ht="15.75" x14ac:dyDescent="0.25">
      <c r="A480" s="45" t="s">
        <v>19</v>
      </c>
      <c r="B480" s="111"/>
      <c r="C480" s="51"/>
      <c r="D480" s="60" t="s">
        <v>0</v>
      </c>
      <c r="E480" s="104"/>
      <c r="F480" s="49"/>
      <c r="G480" s="49"/>
      <c r="H480" s="49"/>
      <c r="I480" s="49"/>
      <c r="J480" s="49"/>
      <c r="K480" s="49"/>
      <c r="L480" s="49"/>
      <c r="M480" s="49"/>
      <c r="N480" s="49"/>
      <c r="O480" s="49"/>
      <c r="P480" s="49"/>
      <c r="Q480" s="49"/>
      <c r="R480" s="51"/>
      <c r="S480" s="51"/>
      <c r="T480" s="51"/>
      <c r="U480" s="51"/>
      <c r="AA480" s="128"/>
    </row>
    <row r="481" spans="1:27" s="52" customFormat="1" ht="15.75" x14ac:dyDescent="0.25">
      <c r="A481" s="45" t="s">
        <v>75</v>
      </c>
      <c r="B481" s="111"/>
      <c r="C481" s="51"/>
      <c r="D481" s="51"/>
      <c r="E481" s="105" t="s">
        <v>22</v>
      </c>
      <c r="F481" s="56" t="s">
        <v>5</v>
      </c>
      <c r="G481" s="56" t="s">
        <v>23</v>
      </c>
      <c r="H481" s="49"/>
      <c r="I481" s="49"/>
      <c r="J481" s="49"/>
      <c r="K481" s="49"/>
      <c r="L481" s="49"/>
      <c r="M481" s="49"/>
      <c r="N481" s="49"/>
      <c r="O481" s="49"/>
      <c r="P481" s="49"/>
      <c r="Q481" s="49"/>
      <c r="R481" s="51"/>
      <c r="S481" s="51"/>
      <c r="T481" s="51"/>
      <c r="U481" s="51"/>
      <c r="AA481" s="128"/>
    </row>
    <row r="482" spans="1:27" s="52" customFormat="1" x14ac:dyDescent="0.2">
      <c r="A482" s="45" t="s">
        <v>29</v>
      </c>
      <c r="B482" s="111"/>
      <c r="C482" s="51"/>
      <c r="D482" s="51"/>
      <c r="E482" s="106"/>
      <c r="F482" s="49">
        <f t="shared" ref="F482:F487" si="58">SUM(G482:U482)</f>
        <v>0</v>
      </c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3"/>
      <c r="S482" s="53"/>
      <c r="T482" s="53"/>
      <c r="U482" s="53"/>
      <c r="AA482" s="128"/>
    </row>
    <row r="483" spans="1:27" s="52" customFormat="1" x14ac:dyDescent="0.2">
      <c r="A483" s="45"/>
      <c r="B483" s="132"/>
      <c r="C483" s="51"/>
      <c r="D483" s="51"/>
      <c r="E483" s="106"/>
      <c r="F483" s="49">
        <f t="shared" si="58"/>
        <v>0</v>
      </c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3"/>
      <c r="S483" s="53"/>
      <c r="T483" s="53"/>
      <c r="U483" s="53"/>
      <c r="AA483" s="128"/>
    </row>
    <row r="484" spans="1:27" s="52" customFormat="1" x14ac:dyDescent="0.2">
      <c r="A484" s="45" t="s">
        <v>30</v>
      </c>
      <c r="B484" s="111"/>
      <c r="C484" s="51"/>
      <c r="D484" s="51"/>
      <c r="E484" s="106"/>
      <c r="F484" s="49">
        <f t="shared" si="58"/>
        <v>0</v>
      </c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3"/>
      <c r="S484" s="53"/>
      <c r="T484" s="53"/>
      <c r="U484" s="53"/>
      <c r="AA484" s="128"/>
    </row>
    <row r="485" spans="1:27" s="52" customFormat="1" x14ac:dyDescent="0.2">
      <c r="A485" s="45" t="s">
        <v>31</v>
      </c>
      <c r="B485" s="111"/>
      <c r="C485" s="51"/>
      <c r="D485" s="51"/>
      <c r="E485" s="106"/>
      <c r="F485" s="49">
        <f t="shared" si="58"/>
        <v>0</v>
      </c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3"/>
      <c r="S485" s="53"/>
      <c r="T485" s="53"/>
      <c r="U485" s="53"/>
      <c r="AA485" s="128"/>
    </row>
    <row r="486" spans="1:27" s="52" customFormat="1" x14ac:dyDescent="0.2">
      <c r="A486" s="45" t="s">
        <v>32</v>
      </c>
      <c r="B486" s="111"/>
      <c r="C486" s="51"/>
      <c r="D486" s="51"/>
      <c r="E486" s="106"/>
      <c r="F486" s="49">
        <f t="shared" si="58"/>
        <v>0</v>
      </c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3"/>
      <c r="S486" s="53"/>
      <c r="T486" s="53"/>
      <c r="U486" s="53"/>
      <c r="AA486" s="128"/>
    </row>
    <row r="487" spans="1:27" s="52" customFormat="1" x14ac:dyDescent="0.2">
      <c r="A487" s="45" t="s">
        <v>33</v>
      </c>
      <c r="B487" s="111"/>
      <c r="C487" s="51"/>
      <c r="D487" s="51"/>
      <c r="E487" s="106"/>
      <c r="F487" s="49">
        <f t="shared" si="58"/>
        <v>0</v>
      </c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3"/>
      <c r="S487" s="53"/>
      <c r="T487" s="53"/>
      <c r="U487" s="53"/>
      <c r="AA487" s="128"/>
    </row>
    <row r="488" spans="1:27" s="52" customFormat="1" x14ac:dyDescent="0.2">
      <c r="A488" s="45" t="s">
        <v>34</v>
      </c>
      <c r="B488" s="111"/>
      <c r="C488" s="51"/>
      <c r="D488" s="51"/>
      <c r="E488" s="104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51"/>
      <c r="S488" s="51"/>
      <c r="T488" s="51"/>
      <c r="U488" s="51"/>
      <c r="AA488" s="128"/>
    </row>
    <row r="489" spans="1:27" s="52" customFormat="1" ht="15.75" x14ac:dyDescent="0.25">
      <c r="A489" s="45" t="s">
        <v>35</v>
      </c>
      <c r="B489" s="111"/>
      <c r="C489" s="51"/>
      <c r="D489" s="60" t="s">
        <v>24</v>
      </c>
      <c r="E489" s="104"/>
      <c r="F489" s="49"/>
      <c r="G489" s="49"/>
      <c r="H489" s="49"/>
      <c r="I489" s="49"/>
      <c r="J489" s="49"/>
      <c r="K489" s="49"/>
      <c r="L489" s="49"/>
      <c r="M489" s="49"/>
      <c r="N489" s="49"/>
      <c r="O489" s="49"/>
      <c r="P489" s="49"/>
      <c r="Q489" s="49"/>
      <c r="R489" s="51"/>
      <c r="S489" s="51"/>
      <c r="T489" s="51"/>
      <c r="U489" s="51"/>
      <c r="AA489" s="128"/>
    </row>
    <row r="490" spans="1:27" s="52" customFormat="1" ht="15.75" x14ac:dyDescent="0.25">
      <c r="A490" s="50" t="s">
        <v>36</v>
      </c>
      <c r="B490" s="111"/>
      <c r="C490" s="51"/>
      <c r="D490" s="51"/>
      <c r="E490" s="105"/>
      <c r="F490" s="56" t="s">
        <v>5</v>
      </c>
      <c r="G490" s="56" t="s">
        <v>23</v>
      </c>
      <c r="H490" s="49"/>
      <c r="I490" s="49"/>
      <c r="J490" s="49"/>
      <c r="K490" s="49"/>
      <c r="L490" s="49"/>
      <c r="M490" s="49"/>
      <c r="N490" s="49"/>
      <c r="O490" s="49"/>
      <c r="P490" s="49"/>
      <c r="Q490" s="49"/>
      <c r="R490" s="51"/>
      <c r="S490" s="51"/>
      <c r="T490" s="51"/>
      <c r="U490" s="51"/>
      <c r="AA490" s="128"/>
    </row>
    <row r="491" spans="1:27" s="52" customFormat="1" x14ac:dyDescent="0.2">
      <c r="A491" s="45" t="s">
        <v>37</v>
      </c>
      <c r="B491" s="111"/>
      <c r="C491" s="51"/>
      <c r="D491" s="51"/>
      <c r="E491" s="106"/>
      <c r="F491" s="49">
        <f>SUM(G491:U491)</f>
        <v>0</v>
      </c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3"/>
      <c r="S491" s="53"/>
      <c r="T491" s="53"/>
      <c r="U491" s="53"/>
      <c r="AA491" s="128"/>
    </row>
    <row r="492" spans="1:27" s="52" customFormat="1" x14ac:dyDescent="0.2">
      <c r="A492" s="51"/>
      <c r="B492" s="110"/>
      <c r="C492" s="51"/>
      <c r="D492" s="51"/>
      <c r="E492" s="106"/>
      <c r="F492" s="49">
        <f t="shared" ref="F492:F498" si="59">SUM(G492:U492)</f>
        <v>0</v>
      </c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3"/>
      <c r="S492" s="53"/>
      <c r="T492" s="53"/>
      <c r="U492" s="53"/>
      <c r="AA492" s="128"/>
    </row>
    <row r="493" spans="1:27" s="52" customFormat="1" x14ac:dyDescent="0.2">
      <c r="A493" s="51"/>
      <c r="B493" s="110"/>
      <c r="C493" s="51"/>
      <c r="D493" s="51"/>
      <c r="E493" s="106"/>
      <c r="F493" s="49">
        <f t="shared" si="59"/>
        <v>0</v>
      </c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3"/>
      <c r="S493" s="53"/>
      <c r="T493" s="53"/>
      <c r="U493" s="53"/>
      <c r="AA493" s="128"/>
    </row>
    <row r="494" spans="1:27" s="52" customFormat="1" x14ac:dyDescent="0.2">
      <c r="A494" s="51"/>
      <c r="B494" s="110"/>
      <c r="C494" s="51"/>
      <c r="D494" s="51"/>
      <c r="E494" s="106"/>
      <c r="F494" s="49">
        <f t="shared" si="59"/>
        <v>0</v>
      </c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3"/>
      <c r="S494" s="53"/>
      <c r="T494" s="53"/>
      <c r="U494" s="53"/>
      <c r="AA494" s="128"/>
    </row>
    <row r="495" spans="1:27" s="52" customFormat="1" x14ac:dyDescent="0.2">
      <c r="A495" s="51"/>
      <c r="B495" s="110"/>
      <c r="C495" s="51"/>
      <c r="D495" s="51"/>
      <c r="E495" s="106"/>
      <c r="F495" s="49">
        <f t="shared" si="59"/>
        <v>0</v>
      </c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3"/>
      <c r="S495" s="53"/>
      <c r="T495" s="53"/>
      <c r="U495" s="53"/>
      <c r="AA495" s="128"/>
    </row>
    <row r="496" spans="1:27" s="52" customFormat="1" x14ac:dyDescent="0.2">
      <c r="A496" s="51"/>
      <c r="B496" s="110"/>
      <c r="C496" s="51"/>
      <c r="D496" s="51"/>
      <c r="E496" s="106"/>
      <c r="F496" s="49">
        <f t="shared" si="59"/>
        <v>0</v>
      </c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3"/>
      <c r="S496" s="53"/>
      <c r="T496" s="53"/>
      <c r="U496" s="53"/>
      <c r="AA496" s="128"/>
    </row>
    <row r="497" spans="1:27" s="52" customFormat="1" ht="15.6" customHeight="1" x14ac:dyDescent="0.25">
      <c r="A497" s="57" t="s">
        <v>24</v>
      </c>
      <c r="B497" s="112" t="str">
        <f>IF(B479+F491+F492+F493+F494+F495+F496+F497+F498=B484+B485+B486+B487+B488+B489+B490+B491,"OK","NON")</f>
        <v>OK</v>
      </c>
      <c r="C497" s="51"/>
      <c r="D497" s="49"/>
      <c r="E497" s="106"/>
      <c r="F497" s="49">
        <f t="shared" si="59"/>
        <v>0</v>
      </c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3"/>
      <c r="S497" s="53"/>
      <c r="T497" s="53"/>
      <c r="U497" s="53"/>
      <c r="AA497" s="128"/>
    </row>
    <row r="498" spans="1:27" s="52" customFormat="1" ht="18" x14ac:dyDescent="0.25">
      <c r="A498" s="57" t="s">
        <v>25</v>
      </c>
      <c r="B498" s="112">
        <f>B481+S479-B478-F482-F483-F484-F485-F486-F487</f>
        <v>0</v>
      </c>
      <c r="C498" s="51"/>
      <c r="D498" s="77"/>
      <c r="E498" s="106"/>
      <c r="F498" s="49">
        <f t="shared" si="59"/>
        <v>0</v>
      </c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3"/>
      <c r="S498" s="53"/>
      <c r="T498" s="53"/>
      <c r="U498" s="53"/>
      <c r="AA498" s="128"/>
    </row>
    <row r="499" spans="1:27" s="52" customFormat="1" x14ac:dyDescent="0.2">
      <c r="B499" s="96"/>
      <c r="C499" s="51"/>
      <c r="D499" s="51"/>
      <c r="E499" s="107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62"/>
      <c r="S499" s="62"/>
      <c r="T499" s="62"/>
      <c r="U499" s="62"/>
      <c r="V499" s="64"/>
      <c r="AA499" s="128"/>
    </row>
    <row r="500" spans="1:27" s="46" customFormat="1" x14ac:dyDescent="0.2">
      <c r="A500" s="46" t="s">
        <v>20</v>
      </c>
      <c r="B500" s="113" t="s">
        <v>20</v>
      </c>
      <c r="C500" s="46" t="s">
        <v>20</v>
      </c>
      <c r="D500" s="46" t="s">
        <v>20</v>
      </c>
      <c r="E500" s="108" t="s">
        <v>20</v>
      </c>
      <c r="F500" s="66" t="s">
        <v>20</v>
      </c>
      <c r="G500" s="82" t="s">
        <v>20</v>
      </c>
      <c r="H500" s="82" t="s">
        <v>20</v>
      </c>
      <c r="I500" s="82" t="s">
        <v>20</v>
      </c>
      <c r="J500" s="82" t="s">
        <v>20</v>
      </c>
      <c r="K500" s="82" t="s">
        <v>20</v>
      </c>
      <c r="L500" s="82" t="s">
        <v>20</v>
      </c>
      <c r="M500" s="82" t="s">
        <v>20</v>
      </c>
      <c r="N500" s="82" t="s">
        <v>20</v>
      </c>
      <c r="O500" s="82" t="s">
        <v>20</v>
      </c>
      <c r="P500" s="82" t="s">
        <v>20</v>
      </c>
      <c r="Q500" s="82" t="s">
        <v>20</v>
      </c>
      <c r="R500" s="83" t="s">
        <v>20</v>
      </c>
      <c r="S500" s="83"/>
      <c r="T500" s="83"/>
      <c r="U500" s="83"/>
      <c r="AA500" s="129"/>
    </row>
    <row r="501" spans="1:27" s="117" customFormat="1" ht="26.25" thickBot="1" x14ac:dyDescent="0.4">
      <c r="A501" s="116" t="s">
        <v>20</v>
      </c>
      <c r="B501" s="115" t="s">
        <v>53</v>
      </c>
      <c r="D501" s="117" t="s">
        <v>28</v>
      </c>
      <c r="E501" s="125">
        <f>$X$16</f>
        <v>43087</v>
      </c>
      <c r="F501" s="118"/>
      <c r="G501" s="118"/>
      <c r="H501" s="121"/>
      <c r="I501" s="118"/>
      <c r="J501" s="118"/>
      <c r="K501" s="118"/>
      <c r="L501" s="118"/>
      <c r="M501" s="118"/>
      <c r="N501" s="118"/>
      <c r="O501" s="118"/>
      <c r="P501" s="118"/>
      <c r="Q501" s="118"/>
      <c r="U501" s="117">
        <v>21</v>
      </c>
      <c r="AA501" s="126"/>
    </row>
    <row r="502" spans="1:27" s="52" customFormat="1" ht="16.5" thickBot="1" x14ac:dyDescent="0.3">
      <c r="A502" s="45"/>
      <c r="B502" s="110"/>
      <c r="C502" s="51"/>
      <c r="D502" s="51"/>
      <c r="E502" s="104"/>
      <c r="F502" s="79" t="s">
        <v>70</v>
      </c>
      <c r="H502" s="103"/>
      <c r="I502" s="91">
        <v>100</v>
      </c>
      <c r="J502" s="92">
        <v>50</v>
      </c>
      <c r="K502" s="92">
        <v>20</v>
      </c>
      <c r="L502" s="92">
        <v>10</v>
      </c>
      <c r="M502" s="92">
        <v>5</v>
      </c>
      <c r="N502" s="92">
        <v>2</v>
      </c>
      <c r="O502" s="92">
        <v>1</v>
      </c>
      <c r="P502" s="92">
        <v>0.25</v>
      </c>
      <c r="Q502" s="92">
        <v>0.1</v>
      </c>
      <c r="R502" s="93">
        <v>0.05</v>
      </c>
      <c r="S502" s="51"/>
      <c r="T502" s="51"/>
      <c r="U502" s="51"/>
      <c r="AA502" s="127">
        <f>B503+B504+B505</f>
        <v>0</v>
      </c>
    </row>
    <row r="503" spans="1:27" s="52" customFormat="1" ht="15.75" x14ac:dyDescent="0.25">
      <c r="A503" s="45" t="s">
        <v>17</v>
      </c>
      <c r="B503" s="111"/>
      <c r="C503" s="51"/>
      <c r="D503" s="60" t="s">
        <v>21</v>
      </c>
      <c r="E503" s="105"/>
      <c r="F503" s="51"/>
      <c r="G503" s="62"/>
      <c r="H503" s="133" t="s">
        <v>71</v>
      </c>
      <c r="I503" s="135"/>
      <c r="J503" s="136"/>
      <c r="K503" s="136"/>
      <c r="L503" s="136"/>
      <c r="M503" s="136"/>
      <c r="N503" s="136"/>
      <c r="O503" s="136"/>
      <c r="P503" s="136"/>
      <c r="Q503" s="136"/>
      <c r="R503" s="137"/>
      <c r="S503" s="51"/>
      <c r="T503" s="51"/>
      <c r="U503" s="51"/>
      <c r="AA503" s="128"/>
    </row>
    <row r="504" spans="1:27" s="52" customFormat="1" ht="15.75" thickBot="1" x14ac:dyDescent="0.25">
      <c r="A504" s="45" t="s">
        <v>18</v>
      </c>
      <c r="B504" s="111"/>
      <c r="C504" s="51"/>
      <c r="E504" s="104"/>
      <c r="F504" s="51"/>
      <c r="G504" s="62"/>
      <c r="H504" s="89" t="s">
        <v>5</v>
      </c>
      <c r="I504" s="90">
        <f t="shared" ref="I504:R504" si="60">I502*I503</f>
        <v>0</v>
      </c>
      <c r="J504" s="80">
        <f t="shared" si="60"/>
        <v>0</v>
      </c>
      <c r="K504" s="80">
        <f t="shared" si="60"/>
        <v>0</v>
      </c>
      <c r="L504" s="80">
        <f t="shared" si="60"/>
        <v>0</v>
      </c>
      <c r="M504" s="80">
        <f t="shared" si="60"/>
        <v>0</v>
      </c>
      <c r="N504" s="80">
        <f t="shared" si="60"/>
        <v>0</v>
      </c>
      <c r="O504" s="80">
        <f t="shared" si="60"/>
        <v>0</v>
      </c>
      <c r="P504" s="80">
        <f t="shared" si="60"/>
        <v>0</v>
      </c>
      <c r="Q504" s="80">
        <f t="shared" si="60"/>
        <v>0</v>
      </c>
      <c r="R504" s="81">
        <f t="shared" si="60"/>
        <v>0</v>
      </c>
      <c r="S504" s="87">
        <f>SUM(I504:R504)</f>
        <v>0</v>
      </c>
      <c r="T504" s="51"/>
      <c r="U504" s="51"/>
      <c r="AA504" s="128"/>
    </row>
    <row r="505" spans="1:27" s="52" customFormat="1" ht="15.75" x14ac:dyDescent="0.25">
      <c r="A505" s="45" t="s">
        <v>19</v>
      </c>
      <c r="B505" s="111"/>
      <c r="C505" s="51"/>
      <c r="D505" s="60" t="s">
        <v>0</v>
      </c>
      <c r="E505" s="104"/>
      <c r="F505" s="49"/>
      <c r="G505" s="49"/>
      <c r="H505" s="49"/>
      <c r="I505" s="49"/>
      <c r="J505" s="49"/>
      <c r="K505" s="49"/>
      <c r="L505" s="49"/>
      <c r="M505" s="49"/>
      <c r="N505" s="49"/>
      <c r="O505" s="49"/>
      <c r="P505" s="49"/>
      <c r="Q505" s="49"/>
      <c r="R505" s="51"/>
      <c r="S505" s="51"/>
      <c r="T505" s="51"/>
      <c r="U505" s="51"/>
      <c r="AA505" s="128"/>
    </row>
    <row r="506" spans="1:27" s="52" customFormat="1" ht="15.75" x14ac:dyDescent="0.25">
      <c r="A506" s="45" t="s">
        <v>75</v>
      </c>
      <c r="B506" s="111"/>
      <c r="C506" s="51"/>
      <c r="D506" s="51"/>
      <c r="E506" s="105" t="s">
        <v>22</v>
      </c>
      <c r="F506" s="56" t="s">
        <v>5</v>
      </c>
      <c r="G506" s="56" t="s">
        <v>23</v>
      </c>
      <c r="H506" s="49"/>
      <c r="I506" s="49"/>
      <c r="J506" s="49"/>
      <c r="K506" s="49"/>
      <c r="L506" s="49"/>
      <c r="M506" s="49"/>
      <c r="N506" s="49"/>
      <c r="O506" s="49"/>
      <c r="P506" s="49"/>
      <c r="Q506" s="49"/>
      <c r="R506" s="51"/>
      <c r="S506" s="51"/>
      <c r="T506" s="51"/>
      <c r="U506" s="51"/>
      <c r="AA506" s="128"/>
    </row>
    <row r="507" spans="1:27" s="52" customFormat="1" x14ac:dyDescent="0.2">
      <c r="A507" s="45" t="s">
        <v>29</v>
      </c>
      <c r="B507" s="111"/>
      <c r="C507" s="51"/>
      <c r="D507" s="51"/>
      <c r="E507" s="106"/>
      <c r="F507" s="49">
        <f t="shared" ref="F507:F512" si="61">SUM(G507:U507)</f>
        <v>0</v>
      </c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3"/>
      <c r="S507" s="53"/>
      <c r="T507" s="53"/>
      <c r="U507" s="53"/>
      <c r="AA507" s="128"/>
    </row>
    <row r="508" spans="1:27" s="52" customFormat="1" x14ac:dyDescent="0.2">
      <c r="A508" s="45"/>
      <c r="B508" s="132"/>
      <c r="C508" s="51"/>
      <c r="D508" s="51"/>
      <c r="E508" s="106"/>
      <c r="F508" s="49">
        <f t="shared" si="61"/>
        <v>0</v>
      </c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3"/>
      <c r="S508" s="53"/>
      <c r="T508" s="53"/>
      <c r="U508" s="53"/>
      <c r="AA508" s="128"/>
    </row>
    <row r="509" spans="1:27" s="52" customFormat="1" x14ac:dyDescent="0.2">
      <c r="A509" s="45" t="s">
        <v>30</v>
      </c>
      <c r="B509" s="111"/>
      <c r="C509" s="51"/>
      <c r="D509" s="51"/>
      <c r="E509" s="106"/>
      <c r="F509" s="49">
        <f t="shared" si="61"/>
        <v>0</v>
      </c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3"/>
      <c r="S509" s="53"/>
      <c r="T509" s="53"/>
      <c r="U509" s="53"/>
      <c r="AA509" s="128"/>
    </row>
    <row r="510" spans="1:27" s="52" customFormat="1" x14ac:dyDescent="0.2">
      <c r="A510" s="45" t="s">
        <v>31</v>
      </c>
      <c r="B510" s="111"/>
      <c r="C510" s="51"/>
      <c r="D510" s="51"/>
      <c r="E510" s="106"/>
      <c r="F510" s="49">
        <f t="shared" si="61"/>
        <v>0</v>
      </c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3"/>
      <c r="S510" s="53"/>
      <c r="T510" s="53"/>
      <c r="U510" s="53"/>
      <c r="AA510" s="128"/>
    </row>
    <row r="511" spans="1:27" s="52" customFormat="1" x14ac:dyDescent="0.2">
      <c r="A511" s="45" t="s">
        <v>32</v>
      </c>
      <c r="B511" s="111"/>
      <c r="C511" s="51"/>
      <c r="D511" s="51"/>
      <c r="E511" s="106"/>
      <c r="F511" s="49">
        <f t="shared" si="61"/>
        <v>0</v>
      </c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3"/>
      <c r="S511" s="53"/>
      <c r="T511" s="53"/>
      <c r="U511" s="53"/>
      <c r="AA511" s="128"/>
    </row>
    <row r="512" spans="1:27" s="52" customFormat="1" x14ac:dyDescent="0.2">
      <c r="A512" s="45" t="s">
        <v>33</v>
      </c>
      <c r="B512" s="111"/>
      <c r="C512" s="51"/>
      <c r="D512" s="51"/>
      <c r="E512" s="106"/>
      <c r="F512" s="49">
        <f t="shared" si="61"/>
        <v>0</v>
      </c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3"/>
      <c r="S512" s="53"/>
      <c r="T512" s="53"/>
      <c r="U512" s="53"/>
      <c r="AA512" s="128"/>
    </row>
    <row r="513" spans="1:27" s="52" customFormat="1" x14ac:dyDescent="0.2">
      <c r="A513" s="45" t="s">
        <v>34</v>
      </c>
      <c r="B513" s="111"/>
      <c r="C513" s="51"/>
      <c r="D513" s="51"/>
      <c r="E513" s="104"/>
      <c r="F513" s="49"/>
      <c r="G513" s="49"/>
      <c r="H513" s="49"/>
      <c r="I513" s="49"/>
      <c r="J513" s="49"/>
      <c r="K513" s="49"/>
      <c r="L513" s="49"/>
      <c r="M513" s="49"/>
      <c r="N513" s="49"/>
      <c r="O513" s="49"/>
      <c r="P513" s="49"/>
      <c r="Q513" s="49"/>
      <c r="R513" s="51"/>
      <c r="S513" s="51"/>
      <c r="T513" s="51"/>
      <c r="U513" s="51"/>
      <c r="AA513" s="128"/>
    </row>
    <row r="514" spans="1:27" s="52" customFormat="1" ht="15.75" x14ac:dyDescent="0.25">
      <c r="A514" s="45" t="s">
        <v>35</v>
      </c>
      <c r="B514" s="111"/>
      <c r="C514" s="51"/>
      <c r="D514" s="60" t="s">
        <v>24</v>
      </c>
      <c r="E514" s="104"/>
      <c r="F514" s="49"/>
      <c r="G514" s="49"/>
      <c r="H514" s="49"/>
      <c r="I514" s="49"/>
      <c r="J514" s="49"/>
      <c r="K514" s="49"/>
      <c r="L514" s="49"/>
      <c r="M514" s="49"/>
      <c r="N514" s="49"/>
      <c r="O514" s="49"/>
      <c r="P514" s="49"/>
      <c r="Q514" s="49"/>
      <c r="R514" s="51"/>
      <c r="S514" s="51"/>
      <c r="T514" s="51"/>
      <c r="U514" s="51"/>
      <c r="AA514" s="128"/>
    </row>
    <row r="515" spans="1:27" s="52" customFormat="1" ht="15.75" x14ac:dyDescent="0.25">
      <c r="A515" s="50" t="s">
        <v>36</v>
      </c>
      <c r="B515" s="111"/>
      <c r="C515" s="51"/>
      <c r="D515" s="51"/>
      <c r="E515" s="105"/>
      <c r="F515" s="56" t="s">
        <v>5</v>
      </c>
      <c r="G515" s="56" t="s">
        <v>23</v>
      </c>
      <c r="H515" s="49"/>
      <c r="I515" s="49"/>
      <c r="J515" s="49"/>
      <c r="K515" s="49"/>
      <c r="L515" s="49"/>
      <c r="M515" s="49"/>
      <c r="N515" s="49"/>
      <c r="O515" s="49"/>
      <c r="P515" s="49"/>
      <c r="Q515" s="49"/>
      <c r="R515" s="51"/>
      <c r="S515" s="51"/>
      <c r="T515" s="51"/>
      <c r="U515" s="51"/>
      <c r="AA515" s="128"/>
    </row>
    <row r="516" spans="1:27" s="52" customFormat="1" x14ac:dyDescent="0.2">
      <c r="A516" s="45" t="s">
        <v>37</v>
      </c>
      <c r="B516" s="111"/>
      <c r="C516" s="51"/>
      <c r="D516" s="51"/>
      <c r="E516" s="106"/>
      <c r="F516" s="49">
        <f>SUM(G516:U516)</f>
        <v>0</v>
      </c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3"/>
      <c r="S516" s="53"/>
      <c r="T516" s="53"/>
      <c r="U516" s="53"/>
      <c r="AA516" s="128"/>
    </row>
    <row r="517" spans="1:27" s="52" customFormat="1" x14ac:dyDescent="0.2">
      <c r="A517" s="51"/>
      <c r="B517" s="110"/>
      <c r="C517" s="51"/>
      <c r="D517" s="51"/>
      <c r="E517" s="106"/>
      <c r="F517" s="49">
        <f t="shared" ref="F517:F523" si="62">SUM(G517:U517)</f>
        <v>0</v>
      </c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3"/>
      <c r="S517" s="53"/>
      <c r="T517" s="53"/>
      <c r="U517" s="53"/>
      <c r="AA517" s="128"/>
    </row>
    <row r="518" spans="1:27" s="52" customFormat="1" x14ac:dyDescent="0.2">
      <c r="A518" s="51"/>
      <c r="B518" s="110"/>
      <c r="C518" s="51"/>
      <c r="D518" s="51"/>
      <c r="E518" s="106"/>
      <c r="F518" s="49">
        <f t="shared" si="62"/>
        <v>0</v>
      </c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3"/>
      <c r="S518" s="53"/>
      <c r="T518" s="53"/>
      <c r="U518" s="53"/>
      <c r="AA518" s="128"/>
    </row>
    <row r="519" spans="1:27" s="52" customFormat="1" x14ac:dyDescent="0.2">
      <c r="A519" s="51"/>
      <c r="B519" s="110"/>
      <c r="C519" s="51"/>
      <c r="D519" s="51"/>
      <c r="E519" s="106"/>
      <c r="F519" s="49">
        <f t="shared" si="62"/>
        <v>0</v>
      </c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3"/>
      <c r="S519" s="53"/>
      <c r="T519" s="53"/>
      <c r="U519" s="53"/>
      <c r="AA519" s="128"/>
    </row>
    <row r="520" spans="1:27" s="52" customFormat="1" x14ac:dyDescent="0.2">
      <c r="A520" s="51"/>
      <c r="B520" s="110"/>
      <c r="C520" s="51"/>
      <c r="D520" s="51"/>
      <c r="E520" s="106"/>
      <c r="F520" s="49">
        <f t="shared" si="62"/>
        <v>0</v>
      </c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3"/>
      <c r="S520" s="53"/>
      <c r="T520" s="53"/>
      <c r="U520" s="53"/>
      <c r="AA520" s="128"/>
    </row>
    <row r="521" spans="1:27" s="52" customFormat="1" x14ac:dyDescent="0.2">
      <c r="A521" s="51"/>
      <c r="B521" s="110"/>
      <c r="C521" s="51"/>
      <c r="D521" s="51"/>
      <c r="E521" s="106"/>
      <c r="F521" s="49">
        <f t="shared" si="62"/>
        <v>0</v>
      </c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3"/>
      <c r="S521" s="53"/>
      <c r="T521" s="53"/>
      <c r="U521" s="53"/>
      <c r="AA521" s="128"/>
    </row>
    <row r="522" spans="1:27" s="52" customFormat="1" ht="15.6" customHeight="1" x14ac:dyDescent="0.25">
      <c r="A522" s="57" t="s">
        <v>24</v>
      </c>
      <c r="B522" s="112" t="str">
        <f>IF(B504+F516+F517+F518+F519+F520+F521+F522+F523=B509+B510+B511+B512+B513+B514+B515+B516,"OK","NON")</f>
        <v>OK</v>
      </c>
      <c r="C522" s="51"/>
      <c r="D522" s="49"/>
      <c r="E522" s="106"/>
      <c r="F522" s="49">
        <f t="shared" si="62"/>
        <v>0</v>
      </c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3"/>
      <c r="S522" s="53"/>
      <c r="T522" s="53"/>
      <c r="U522" s="53"/>
      <c r="AA522" s="128"/>
    </row>
    <row r="523" spans="1:27" s="52" customFormat="1" ht="18" x14ac:dyDescent="0.25">
      <c r="A523" s="57" t="s">
        <v>25</v>
      </c>
      <c r="B523" s="112">
        <f>B506+S504-B503-F507-F508-F509-F510-F511-F512</f>
        <v>0</v>
      </c>
      <c r="C523" s="51"/>
      <c r="D523" s="77"/>
      <c r="E523" s="106"/>
      <c r="F523" s="49">
        <f t="shared" si="62"/>
        <v>0</v>
      </c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3"/>
      <c r="S523" s="53"/>
      <c r="T523" s="53"/>
      <c r="U523" s="53"/>
      <c r="AA523" s="128"/>
    </row>
    <row r="524" spans="1:27" s="52" customFormat="1" x14ac:dyDescent="0.2">
      <c r="B524" s="96"/>
      <c r="C524" s="51"/>
      <c r="D524" s="51"/>
      <c r="E524" s="107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62"/>
      <c r="S524" s="62"/>
      <c r="T524" s="62"/>
      <c r="U524" s="62"/>
      <c r="V524" s="64"/>
      <c r="AA524" s="128"/>
    </row>
    <row r="525" spans="1:27" s="46" customFormat="1" x14ac:dyDescent="0.2">
      <c r="A525" s="46" t="s">
        <v>20</v>
      </c>
      <c r="B525" s="113" t="s">
        <v>20</v>
      </c>
      <c r="C525" s="46" t="s">
        <v>20</v>
      </c>
      <c r="D525" s="46" t="s">
        <v>20</v>
      </c>
      <c r="E525" s="108" t="s">
        <v>20</v>
      </c>
      <c r="F525" s="66" t="s">
        <v>20</v>
      </c>
      <c r="G525" s="82" t="s">
        <v>20</v>
      </c>
      <c r="H525" s="82" t="s">
        <v>20</v>
      </c>
      <c r="I525" s="82" t="s">
        <v>20</v>
      </c>
      <c r="J525" s="82" t="s">
        <v>20</v>
      </c>
      <c r="K525" s="82" t="s">
        <v>20</v>
      </c>
      <c r="L525" s="82" t="s">
        <v>20</v>
      </c>
      <c r="M525" s="82" t="s">
        <v>20</v>
      </c>
      <c r="N525" s="82" t="s">
        <v>20</v>
      </c>
      <c r="O525" s="82" t="s">
        <v>20</v>
      </c>
      <c r="P525" s="82" t="s">
        <v>20</v>
      </c>
      <c r="Q525" s="82" t="s">
        <v>20</v>
      </c>
      <c r="R525" s="83" t="s">
        <v>20</v>
      </c>
      <c r="S525" s="83"/>
      <c r="T525" s="83"/>
      <c r="U525" s="83"/>
      <c r="AA525" s="129"/>
    </row>
    <row r="526" spans="1:27" s="117" customFormat="1" ht="26.25" thickBot="1" x14ac:dyDescent="0.4">
      <c r="A526" s="116" t="s">
        <v>20</v>
      </c>
      <c r="B526" s="115" t="s">
        <v>54</v>
      </c>
      <c r="D526" s="117" t="s">
        <v>28</v>
      </c>
      <c r="E526" s="125">
        <f>$X$16</f>
        <v>43087</v>
      </c>
      <c r="F526" s="118"/>
      <c r="G526" s="118"/>
      <c r="H526" s="121"/>
      <c r="I526" s="118"/>
      <c r="J526" s="118"/>
      <c r="K526" s="118"/>
      <c r="L526" s="118"/>
      <c r="M526" s="118"/>
      <c r="N526" s="118"/>
      <c r="O526" s="118"/>
      <c r="P526" s="118"/>
      <c r="Q526" s="118"/>
      <c r="U526" s="117">
        <v>22</v>
      </c>
      <c r="AA526" s="126"/>
    </row>
    <row r="527" spans="1:27" s="52" customFormat="1" ht="16.5" thickBot="1" x14ac:dyDescent="0.3">
      <c r="A527" s="45"/>
      <c r="B527" s="110"/>
      <c r="C527" s="51"/>
      <c r="D527" s="51"/>
      <c r="E527" s="104"/>
      <c r="F527" s="79" t="s">
        <v>70</v>
      </c>
      <c r="H527" s="103"/>
      <c r="I527" s="91">
        <v>100</v>
      </c>
      <c r="J527" s="92">
        <v>50</v>
      </c>
      <c r="K527" s="92">
        <v>20</v>
      </c>
      <c r="L527" s="92">
        <v>10</v>
      </c>
      <c r="M527" s="92">
        <v>5</v>
      </c>
      <c r="N527" s="92">
        <v>2</v>
      </c>
      <c r="O527" s="92">
        <v>1</v>
      </c>
      <c r="P527" s="92">
        <v>0.25</v>
      </c>
      <c r="Q527" s="92">
        <v>0.1</v>
      </c>
      <c r="R527" s="93">
        <v>0.05</v>
      </c>
      <c r="S527" s="51"/>
      <c r="T527" s="51"/>
      <c r="U527" s="51"/>
      <c r="AA527" s="127">
        <f>B528+B529+B530</f>
        <v>0</v>
      </c>
    </row>
    <row r="528" spans="1:27" s="52" customFormat="1" ht="15.75" x14ac:dyDescent="0.25">
      <c r="A528" s="45" t="s">
        <v>17</v>
      </c>
      <c r="B528" s="111"/>
      <c r="C528" s="51"/>
      <c r="D528" s="60" t="s">
        <v>21</v>
      </c>
      <c r="E528" s="105"/>
      <c r="F528" s="51"/>
      <c r="G528" s="62"/>
      <c r="H528" s="133" t="s">
        <v>71</v>
      </c>
      <c r="I528" s="135"/>
      <c r="J528" s="136"/>
      <c r="K528" s="136"/>
      <c r="L528" s="136"/>
      <c r="M528" s="136"/>
      <c r="N528" s="136"/>
      <c r="O528" s="136"/>
      <c r="P528" s="136"/>
      <c r="Q528" s="136"/>
      <c r="R528" s="137"/>
      <c r="S528" s="51"/>
      <c r="T528" s="51"/>
      <c r="U528" s="51"/>
      <c r="AA528" s="128"/>
    </row>
    <row r="529" spans="1:27" s="52" customFormat="1" ht="15.75" thickBot="1" x14ac:dyDescent="0.25">
      <c r="A529" s="45" t="s">
        <v>18</v>
      </c>
      <c r="B529" s="111"/>
      <c r="C529" s="51"/>
      <c r="E529" s="104"/>
      <c r="F529" s="51"/>
      <c r="G529" s="62"/>
      <c r="H529" s="89" t="s">
        <v>5</v>
      </c>
      <c r="I529" s="90">
        <f t="shared" ref="I529:R529" si="63">I527*I528</f>
        <v>0</v>
      </c>
      <c r="J529" s="80">
        <f t="shared" si="63"/>
        <v>0</v>
      </c>
      <c r="K529" s="80">
        <f t="shared" si="63"/>
        <v>0</v>
      </c>
      <c r="L529" s="80">
        <f t="shared" si="63"/>
        <v>0</v>
      </c>
      <c r="M529" s="80">
        <f t="shared" si="63"/>
        <v>0</v>
      </c>
      <c r="N529" s="80">
        <f t="shared" si="63"/>
        <v>0</v>
      </c>
      <c r="O529" s="80">
        <f t="shared" si="63"/>
        <v>0</v>
      </c>
      <c r="P529" s="80">
        <f t="shared" si="63"/>
        <v>0</v>
      </c>
      <c r="Q529" s="80">
        <f t="shared" si="63"/>
        <v>0</v>
      </c>
      <c r="R529" s="81">
        <f t="shared" si="63"/>
        <v>0</v>
      </c>
      <c r="S529" s="87">
        <f>SUM(I529:R529)</f>
        <v>0</v>
      </c>
      <c r="T529" s="51"/>
      <c r="U529" s="51"/>
      <c r="AA529" s="128"/>
    </row>
    <row r="530" spans="1:27" s="52" customFormat="1" ht="15.75" x14ac:dyDescent="0.25">
      <c r="A530" s="45" t="s">
        <v>19</v>
      </c>
      <c r="B530" s="111"/>
      <c r="C530" s="51"/>
      <c r="D530" s="60" t="s">
        <v>0</v>
      </c>
      <c r="E530" s="104"/>
      <c r="F530" s="49"/>
      <c r="G530" s="49"/>
      <c r="H530" s="49"/>
      <c r="I530" s="49"/>
      <c r="J530" s="49"/>
      <c r="K530" s="49"/>
      <c r="L530" s="49"/>
      <c r="M530" s="49"/>
      <c r="N530" s="49"/>
      <c r="O530" s="49"/>
      <c r="P530" s="49"/>
      <c r="Q530" s="49"/>
      <c r="R530" s="51"/>
      <c r="S530" s="51"/>
      <c r="T530" s="51"/>
      <c r="U530" s="51"/>
      <c r="AA530" s="128"/>
    </row>
    <row r="531" spans="1:27" s="52" customFormat="1" ht="15.75" x14ac:dyDescent="0.25">
      <c r="A531" s="45" t="s">
        <v>75</v>
      </c>
      <c r="B531" s="111"/>
      <c r="C531" s="51"/>
      <c r="D531" s="51"/>
      <c r="E531" s="105" t="s">
        <v>22</v>
      </c>
      <c r="F531" s="56" t="s">
        <v>5</v>
      </c>
      <c r="G531" s="56" t="s">
        <v>23</v>
      </c>
      <c r="H531" s="49"/>
      <c r="I531" s="49"/>
      <c r="J531" s="49"/>
      <c r="K531" s="49"/>
      <c r="L531" s="49"/>
      <c r="M531" s="49"/>
      <c r="N531" s="49"/>
      <c r="O531" s="49"/>
      <c r="P531" s="49"/>
      <c r="Q531" s="49"/>
      <c r="R531" s="51"/>
      <c r="S531" s="51"/>
      <c r="T531" s="51"/>
      <c r="U531" s="51"/>
      <c r="AA531" s="128"/>
    </row>
    <row r="532" spans="1:27" s="52" customFormat="1" x14ac:dyDescent="0.2">
      <c r="A532" s="45" t="s">
        <v>29</v>
      </c>
      <c r="B532" s="111"/>
      <c r="C532" s="51"/>
      <c r="D532" s="51"/>
      <c r="E532" s="106"/>
      <c r="F532" s="49">
        <f t="shared" ref="F532:F537" si="64">SUM(G532:U532)</f>
        <v>0</v>
      </c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3"/>
      <c r="S532" s="53"/>
      <c r="T532" s="53"/>
      <c r="U532" s="53"/>
      <c r="AA532" s="128"/>
    </row>
    <row r="533" spans="1:27" s="52" customFormat="1" x14ac:dyDescent="0.2">
      <c r="A533" s="45"/>
      <c r="B533" s="132"/>
      <c r="C533" s="51"/>
      <c r="D533" s="51"/>
      <c r="E533" s="106"/>
      <c r="F533" s="49">
        <f t="shared" si="64"/>
        <v>0</v>
      </c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3"/>
      <c r="S533" s="53"/>
      <c r="T533" s="53"/>
      <c r="U533" s="53"/>
      <c r="AA533" s="128"/>
    </row>
    <row r="534" spans="1:27" s="52" customFormat="1" x14ac:dyDescent="0.2">
      <c r="A534" s="45" t="s">
        <v>30</v>
      </c>
      <c r="B534" s="111"/>
      <c r="C534" s="51"/>
      <c r="D534" s="51"/>
      <c r="E534" s="106"/>
      <c r="F534" s="49">
        <f t="shared" si="64"/>
        <v>0</v>
      </c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3"/>
      <c r="S534" s="53"/>
      <c r="T534" s="53"/>
      <c r="U534" s="53"/>
      <c r="AA534" s="128"/>
    </row>
    <row r="535" spans="1:27" s="52" customFormat="1" x14ac:dyDescent="0.2">
      <c r="A535" s="45" t="s">
        <v>31</v>
      </c>
      <c r="B535" s="111"/>
      <c r="C535" s="51"/>
      <c r="D535" s="51"/>
      <c r="E535" s="106"/>
      <c r="F535" s="49">
        <f t="shared" si="64"/>
        <v>0</v>
      </c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3"/>
      <c r="S535" s="53"/>
      <c r="T535" s="53"/>
      <c r="U535" s="53"/>
      <c r="AA535" s="128"/>
    </row>
    <row r="536" spans="1:27" s="52" customFormat="1" x14ac:dyDescent="0.2">
      <c r="A536" s="45" t="s">
        <v>32</v>
      </c>
      <c r="B536" s="111"/>
      <c r="C536" s="51"/>
      <c r="D536" s="51"/>
      <c r="E536" s="106"/>
      <c r="F536" s="49">
        <f t="shared" si="64"/>
        <v>0</v>
      </c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3"/>
      <c r="S536" s="53"/>
      <c r="T536" s="53"/>
      <c r="U536" s="53"/>
      <c r="AA536" s="128"/>
    </row>
    <row r="537" spans="1:27" s="52" customFormat="1" x14ac:dyDescent="0.2">
      <c r="A537" s="45" t="s">
        <v>33</v>
      </c>
      <c r="B537" s="111"/>
      <c r="C537" s="51"/>
      <c r="D537" s="51"/>
      <c r="E537" s="106"/>
      <c r="F537" s="49">
        <f t="shared" si="64"/>
        <v>0</v>
      </c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3"/>
      <c r="S537" s="53"/>
      <c r="T537" s="53"/>
      <c r="U537" s="53"/>
      <c r="AA537" s="128"/>
    </row>
    <row r="538" spans="1:27" s="52" customFormat="1" x14ac:dyDescent="0.2">
      <c r="A538" s="45" t="s">
        <v>34</v>
      </c>
      <c r="B538" s="111"/>
      <c r="C538" s="51"/>
      <c r="D538" s="51"/>
      <c r="E538" s="104"/>
      <c r="F538" s="49"/>
      <c r="G538" s="49"/>
      <c r="H538" s="49"/>
      <c r="I538" s="49"/>
      <c r="J538" s="49"/>
      <c r="K538" s="49"/>
      <c r="L538" s="49"/>
      <c r="M538" s="49"/>
      <c r="N538" s="49"/>
      <c r="O538" s="49"/>
      <c r="P538" s="49"/>
      <c r="Q538" s="49"/>
      <c r="R538" s="51"/>
      <c r="S538" s="51"/>
      <c r="T538" s="51"/>
      <c r="U538" s="51"/>
      <c r="AA538" s="128"/>
    </row>
    <row r="539" spans="1:27" s="52" customFormat="1" ht="15.75" x14ac:dyDescent="0.25">
      <c r="A539" s="45" t="s">
        <v>35</v>
      </c>
      <c r="B539" s="111"/>
      <c r="C539" s="51"/>
      <c r="D539" s="60" t="s">
        <v>24</v>
      </c>
      <c r="E539" s="104"/>
      <c r="F539" s="49"/>
      <c r="G539" s="49"/>
      <c r="H539" s="49"/>
      <c r="I539" s="49"/>
      <c r="J539" s="49"/>
      <c r="K539" s="49"/>
      <c r="L539" s="49"/>
      <c r="M539" s="49"/>
      <c r="N539" s="49"/>
      <c r="O539" s="49"/>
      <c r="P539" s="49"/>
      <c r="Q539" s="49"/>
      <c r="R539" s="51"/>
      <c r="S539" s="51"/>
      <c r="T539" s="51"/>
      <c r="U539" s="51"/>
      <c r="AA539" s="128"/>
    </row>
    <row r="540" spans="1:27" s="52" customFormat="1" ht="15.75" x14ac:dyDescent="0.25">
      <c r="A540" s="50" t="s">
        <v>36</v>
      </c>
      <c r="B540" s="111"/>
      <c r="C540" s="51"/>
      <c r="D540" s="51"/>
      <c r="E540" s="105"/>
      <c r="F540" s="56" t="s">
        <v>5</v>
      </c>
      <c r="G540" s="56" t="s">
        <v>23</v>
      </c>
      <c r="H540" s="49"/>
      <c r="I540" s="49"/>
      <c r="J540" s="49"/>
      <c r="K540" s="49"/>
      <c r="L540" s="49"/>
      <c r="M540" s="49"/>
      <c r="N540" s="49"/>
      <c r="O540" s="49"/>
      <c r="P540" s="49"/>
      <c r="Q540" s="49"/>
      <c r="R540" s="51"/>
      <c r="S540" s="51"/>
      <c r="T540" s="51"/>
      <c r="U540" s="51"/>
      <c r="AA540" s="128"/>
    </row>
    <row r="541" spans="1:27" s="52" customFormat="1" x14ac:dyDescent="0.2">
      <c r="A541" s="45" t="s">
        <v>37</v>
      </c>
      <c r="B541" s="111"/>
      <c r="C541" s="51"/>
      <c r="D541" s="51"/>
      <c r="E541" s="106"/>
      <c r="F541" s="49">
        <f>SUM(G541:U541)</f>
        <v>0</v>
      </c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3"/>
      <c r="S541" s="53"/>
      <c r="T541" s="53"/>
      <c r="U541" s="53"/>
      <c r="AA541" s="128"/>
    </row>
    <row r="542" spans="1:27" s="52" customFormat="1" x14ac:dyDescent="0.2">
      <c r="A542" s="51"/>
      <c r="B542" s="110"/>
      <c r="C542" s="51"/>
      <c r="D542" s="51"/>
      <c r="E542" s="106"/>
      <c r="F542" s="49">
        <f t="shared" ref="F542:F548" si="65">SUM(G542:U542)</f>
        <v>0</v>
      </c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3"/>
      <c r="S542" s="53"/>
      <c r="T542" s="53"/>
      <c r="U542" s="53"/>
      <c r="AA542" s="128"/>
    </row>
    <row r="543" spans="1:27" s="52" customFormat="1" x14ac:dyDescent="0.2">
      <c r="A543" s="51"/>
      <c r="B543" s="110"/>
      <c r="C543" s="51"/>
      <c r="D543" s="51"/>
      <c r="E543" s="106"/>
      <c r="F543" s="49">
        <f t="shared" si="65"/>
        <v>0</v>
      </c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3"/>
      <c r="S543" s="53"/>
      <c r="T543" s="53"/>
      <c r="U543" s="53"/>
      <c r="AA543" s="128"/>
    </row>
    <row r="544" spans="1:27" s="52" customFormat="1" x14ac:dyDescent="0.2">
      <c r="A544" s="51"/>
      <c r="B544" s="110"/>
      <c r="C544" s="51"/>
      <c r="D544" s="51"/>
      <c r="E544" s="106"/>
      <c r="F544" s="49">
        <f t="shared" si="65"/>
        <v>0</v>
      </c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3"/>
      <c r="S544" s="53"/>
      <c r="T544" s="53"/>
      <c r="U544" s="53"/>
      <c r="AA544" s="128"/>
    </row>
    <row r="545" spans="1:27" s="52" customFormat="1" x14ac:dyDescent="0.2">
      <c r="A545" s="51"/>
      <c r="B545" s="110"/>
      <c r="C545" s="51"/>
      <c r="D545" s="51"/>
      <c r="E545" s="106"/>
      <c r="F545" s="49">
        <f t="shared" si="65"/>
        <v>0</v>
      </c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3"/>
      <c r="S545" s="53"/>
      <c r="T545" s="53"/>
      <c r="U545" s="53"/>
      <c r="AA545" s="128"/>
    </row>
    <row r="546" spans="1:27" s="52" customFormat="1" x14ac:dyDescent="0.2">
      <c r="A546" s="51"/>
      <c r="B546" s="110"/>
      <c r="C546" s="51"/>
      <c r="D546" s="51"/>
      <c r="E546" s="106"/>
      <c r="F546" s="49">
        <f t="shared" si="65"/>
        <v>0</v>
      </c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3"/>
      <c r="S546" s="53"/>
      <c r="T546" s="53"/>
      <c r="U546" s="53"/>
      <c r="AA546" s="128"/>
    </row>
    <row r="547" spans="1:27" s="52" customFormat="1" ht="15.6" customHeight="1" x14ac:dyDescent="0.25">
      <c r="A547" s="57" t="s">
        <v>24</v>
      </c>
      <c r="B547" s="112" t="str">
        <f>IF(B529+F541+F542+F543+F544+F545+F546+F547+F548=B534+B535+B536+B537+B538+B539+B540+B541,"OK","NON")</f>
        <v>OK</v>
      </c>
      <c r="C547" s="51"/>
      <c r="D547" s="49"/>
      <c r="E547" s="106"/>
      <c r="F547" s="49">
        <f t="shared" si="65"/>
        <v>0</v>
      </c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3"/>
      <c r="S547" s="53"/>
      <c r="T547" s="53"/>
      <c r="U547" s="53"/>
      <c r="AA547" s="128"/>
    </row>
    <row r="548" spans="1:27" s="52" customFormat="1" ht="18" x14ac:dyDescent="0.25">
      <c r="A548" s="57" t="s">
        <v>25</v>
      </c>
      <c r="B548" s="112">
        <f>B531+S529-B528-F532-F533-F534-F535-F536-F537</f>
        <v>0</v>
      </c>
      <c r="C548" s="51"/>
      <c r="D548" s="77"/>
      <c r="E548" s="106"/>
      <c r="F548" s="49">
        <f t="shared" si="65"/>
        <v>0</v>
      </c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3"/>
      <c r="S548" s="53"/>
      <c r="T548" s="53"/>
      <c r="U548" s="53"/>
      <c r="AA548" s="128"/>
    </row>
    <row r="549" spans="1:27" s="52" customFormat="1" x14ac:dyDescent="0.2">
      <c r="B549" s="96"/>
      <c r="C549" s="51"/>
      <c r="D549" s="51"/>
      <c r="E549" s="107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62"/>
      <c r="S549" s="62"/>
      <c r="T549" s="62"/>
      <c r="U549" s="62"/>
      <c r="V549" s="64"/>
      <c r="AA549" s="128"/>
    </row>
    <row r="550" spans="1:27" s="46" customFormat="1" x14ac:dyDescent="0.2">
      <c r="A550" s="46" t="s">
        <v>20</v>
      </c>
      <c r="B550" s="113" t="s">
        <v>20</v>
      </c>
      <c r="C550" s="46" t="s">
        <v>20</v>
      </c>
      <c r="D550" s="46" t="s">
        <v>20</v>
      </c>
      <c r="E550" s="108" t="s">
        <v>20</v>
      </c>
      <c r="F550" s="66" t="s">
        <v>20</v>
      </c>
      <c r="G550" s="82" t="s">
        <v>20</v>
      </c>
      <c r="H550" s="82" t="s">
        <v>20</v>
      </c>
      <c r="I550" s="82" t="s">
        <v>20</v>
      </c>
      <c r="J550" s="82" t="s">
        <v>20</v>
      </c>
      <c r="K550" s="82" t="s">
        <v>20</v>
      </c>
      <c r="L550" s="82" t="s">
        <v>20</v>
      </c>
      <c r="M550" s="82" t="s">
        <v>20</v>
      </c>
      <c r="N550" s="82" t="s">
        <v>20</v>
      </c>
      <c r="O550" s="82" t="s">
        <v>20</v>
      </c>
      <c r="P550" s="82" t="s">
        <v>20</v>
      </c>
      <c r="Q550" s="82" t="s">
        <v>20</v>
      </c>
      <c r="R550" s="83" t="s">
        <v>20</v>
      </c>
      <c r="S550" s="83"/>
      <c r="T550" s="83"/>
      <c r="U550" s="83"/>
      <c r="AA550" s="129"/>
    </row>
    <row r="551" spans="1:27" s="117" customFormat="1" ht="26.25" thickBot="1" x14ac:dyDescent="0.4">
      <c r="A551" s="116" t="s">
        <v>20</v>
      </c>
      <c r="B551" s="115" t="s">
        <v>58</v>
      </c>
      <c r="D551" s="117" t="s">
        <v>28</v>
      </c>
      <c r="E551" s="125">
        <f>$X$16</f>
        <v>43087</v>
      </c>
      <c r="F551" s="118"/>
      <c r="G551" s="118"/>
      <c r="H551" s="121"/>
      <c r="I551" s="118"/>
      <c r="J551" s="118"/>
      <c r="K551" s="118"/>
      <c r="L551" s="118"/>
      <c r="M551" s="118"/>
      <c r="N551" s="118"/>
      <c r="O551" s="118"/>
      <c r="P551" s="118"/>
      <c r="Q551" s="118"/>
      <c r="U551" s="117">
        <v>23</v>
      </c>
      <c r="AA551" s="126"/>
    </row>
    <row r="552" spans="1:27" s="52" customFormat="1" ht="16.5" thickBot="1" x14ac:dyDescent="0.3">
      <c r="A552" s="45"/>
      <c r="B552" s="110"/>
      <c r="C552" s="51"/>
      <c r="D552" s="51"/>
      <c r="E552" s="104"/>
      <c r="F552" s="79" t="s">
        <v>70</v>
      </c>
      <c r="H552" s="103"/>
      <c r="I552" s="91">
        <v>100</v>
      </c>
      <c r="J552" s="92">
        <v>50</v>
      </c>
      <c r="K552" s="92">
        <v>20</v>
      </c>
      <c r="L552" s="92">
        <v>10</v>
      </c>
      <c r="M552" s="92">
        <v>5</v>
      </c>
      <c r="N552" s="92">
        <v>2</v>
      </c>
      <c r="O552" s="92">
        <v>1</v>
      </c>
      <c r="P552" s="92">
        <v>0.25</v>
      </c>
      <c r="Q552" s="92">
        <v>0.1</v>
      </c>
      <c r="R552" s="93">
        <v>0.05</v>
      </c>
      <c r="S552" s="51"/>
      <c r="T552" s="51"/>
      <c r="U552" s="51"/>
      <c r="AA552" s="127">
        <f>B553+B554+B555</f>
        <v>0</v>
      </c>
    </row>
    <row r="553" spans="1:27" s="52" customFormat="1" ht="15.75" x14ac:dyDescent="0.25">
      <c r="A553" s="45" t="s">
        <v>17</v>
      </c>
      <c r="B553" s="111"/>
      <c r="C553" s="51"/>
      <c r="D553" s="60" t="s">
        <v>21</v>
      </c>
      <c r="E553" s="105"/>
      <c r="F553" s="51"/>
      <c r="G553" s="62"/>
      <c r="H553" s="133" t="s">
        <v>71</v>
      </c>
      <c r="I553" s="135"/>
      <c r="J553" s="136"/>
      <c r="K553" s="136"/>
      <c r="L553" s="136"/>
      <c r="M553" s="136"/>
      <c r="N553" s="136"/>
      <c r="O553" s="136"/>
      <c r="P553" s="136"/>
      <c r="Q553" s="136"/>
      <c r="R553" s="137"/>
      <c r="S553" s="51"/>
      <c r="T553" s="51"/>
      <c r="U553" s="51"/>
      <c r="AA553" s="128"/>
    </row>
    <row r="554" spans="1:27" s="52" customFormat="1" ht="15.75" thickBot="1" x14ac:dyDescent="0.25">
      <c r="A554" s="45" t="s">
        <v>18</v>
      </c>
      <c r="B554" s="111"/>
      <c r="C554" s="51"/>
      <c r="E554" s="104"/>
      <c r="F554" s="51"/>
      <c r="G554" s="62"/>
      <c r="H554" s="89" t="s">
        <v>5</v>
      </c>
      <c r="I554" s="90">
        <f t="shared" ref="I554:R554" si="66">I552*I553</f>
        <v>0</v>
      </c>
      <c r="J554" s="80">
        <f t="shared" si="66"/>
        <v>0</v>
      </c>
      <c r="K554" s="80">
        <f t="shared" si="66"/>
        <v>0</v>
      </c>
      <c r="L554" s="80">
        <f t="shared" si="66"/>
        <v>0</v>
      </c>
      <c r="M554" s="80">
        <f t="shared" si="66"/>
        <v>0</v>
      </c>
      <c r="N554" s="80">
        <f t="shared" si="66"/>
        <v>0</v>
      </c>
      <c r="O554" s="80">
        <f t="shared" si="66"/>
        <v>0</v>
      </c>
      <c r="P554" s="80">
        <f t="shared" si="66"/>
        <v>0</v>
      </c>
      <c r="Q554" s="80">
        <f t="shared" si="66"/>
        <v>0</v>
      </c>
      <c r="R554" s="81">
        <f t="shared" si="66"/>
        <v>0</v>
      </c>
      <c r="S554" s="87">
        <f>SUM(I554:R554)</f>
        <v>0</v>
      </c>
      <c r="T554" s="51"/>
      <c r="U554" s="51"/>
      <c r="AA554" s="128"/>
    </row>
    <row r="555" spans="1:27" s="52" customFormat="1" ht="15.75" x14ac:dyDescent="0.25">
      <c r="A555" s="45" t="s">
        <v>19</v>
      </c>
      <c r="B555" s="111"/>
      <c r="C555" s="51"/>
      <c r="D555" s="60" t="s">
        <v>0</v>
      </c>
      <c r="E555" s="104"/>
      <c r="F555" s="49"/>
      <c r="G555" s="49"/>
      <c r="H555" s="49"/>
      <c r="I555" s="49"/>
      <c r="J555" s="49"/>
      <c r="K555" s="49"/>
      <c r="L555" s="49"/>
      <c r="M555" s="49"/>
      <c r="N555" s="49"/>
      <c r="O555" s="49"/>
      <c r="P555" s="49"/>
      <c r="Q555" s="49"/>
      <c r="R555" s="51"/>
      <c r="S555" s="51"/>
      <c r="T555" s="51"/>
      <c r="U555" s="51"/>
      <c r="AA555" s="128"/>
    </row>
    <row r="556" spans="1:27" s="52" customFormat="1" ht="15.75" x14ac:dyDescent="0.25">
      <c r="A556" s="45" t="s">
        <v>75</v>
      </c>
      <c r="B556" s="111"/>
      <c r="C556" s="51"/>
      <c r="D556" s="51"/>
      <c r="E556" s="105" t="s">
        <v>22</v>
      </c>
      <c r="F556" s="56" t="s">
        <v>5</v>
      </c>
      <c r="G556" s="56" t="s">
        <v>23</v>
      </c>
      <c r="H556" s="49"/>
      <c r="I556" s="49"/>
      <c r="J556" s="49"/>
      <c r="K556" s="49"/>
      <c r="L556" s="49"/>
      <c r="M556" s="49"/>
      <c r="N556" s="49"/>
      <c r="O556" s="49"/>
      <c r="P556" s="49"/>
      <c r="Q556" s="49"/>
      <c r="R556" s="51"/>
      <c r="S556" s="51"/>
      <c r="T556" s="51"/>
      <c r="U556" s="51"/>
      <c r="AA556" s="128"/>
    </row>
    <row r="557" spans="1:27" s="52" customFormat="1" x14ac:dyDescent="0.2">
      <c r="A557" s="45" t="s">
        <v>29</v>
      </c>
      <c r="B557" s="111"/>
      <c r="C557" s="51"/>
      <c r="D557" s="51"/>
      <c r="E557" s="106"/>
      <c r="F557" s="49">
        <f t="shared" ref="F557:F562" si="67">SUM(G557:U557)</f>
        <v>0</v>
      </c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3"/>
      <c r="S557" s="53"/>
      <c r="T557" s="53"/>
      <c r="U557" s="53"/>
      <c r="AA557" s="128"/>
    </row>
    <row r="558" spans="1:27" s="52" customFormat="1" x14ac:dyDescent="0.2">
      <c r="A558" s="45"/>
      <c r="B558" s="132"/>
      <c r="C558" s="51"/>
      <c r="D558" s="51"/>
      <c r="E558" s="106"/>
      <c r="F558" s="49">
        <f t="shared" si="67"/>
        <v>0</v>
      </c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3"/>
      <c r="S558" s="53"/>
      <c r="T558" s="53"/>
      <c r="U558" s="53"/>
      <c r="AA558" s="128"/>
    </row>
    <row r="559" spans="1:27" s="52" customFormat="1" x14ac:dyDescent="0.2">
      <c r="A559" s="45" t="s">
        <v>30</v>
      </c>
      <c r="B559" s="111"/>
      <c r="C559" s="51"/>
      <c r="D559" s="51"/>
      <c r="E559" s="106"/>
      <c r="F559" s="49">
        <f t="shared" si="67"/>
        <v>0</v>
      </c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3"/>
      <c r="S559" s="53"/>
      <c r="T559" s="53"/>
      <c r="U559" s="53"/>
      <c r="AA559" s="128"/>
    </row>
    <row r="560" spans="1:27" s="52" customFormat="1" x14ac:dyDescent="0.2">
      <c r="A560" s="45" t="s">
        <v>31</v>
      </c>
      <c r="B560" s="111"/>
      <c r="C560" s="51"/>
      <c r="D560" s="51"/>
      <c r="E560" s="106"/>
      <c r="F560" s="49">
        <f t="shared" si="67"/>
        <v>0</v>
      </c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3"/>
      <c r="S560" s="53"/>
      <c r="T560" s="53"/>
      <c r="U560" s="53"/>
      <c r="AA560" s="128"/>
    </row>
    <row r="561" spans="1:27" s="52" customFormat="1" x14ac:dyDescent="0.2">
      <c r="A561" s="45" t="s">
        <v>32</v>
      </c>
      <c r="B561" s="111"/>
      <c r="C561" s="51"/>
      <c r="D561" s="51"/>
      <c r="E561" s="106"/>
      <c r="F561" s="49">
        <f t="shared" si="67"/>
        <v>0</v>
      </c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3"/>
      <c r="S561" s="53"/>
      <c r="T561" s="53"/>
      <c r="U561" s="53"/>
      <c r="AA561" s="128"/>
    </row>
    <row r="562" spans="1:27" s="52" customFormat="1" x14ac:dyDescent="0.2">
      <c r="A562" s="45" t="s">
        <v>33</v>
      </c>
      <c r="B562" s="111"/>
      <c r="C562" s="51"/>
      <c r="D562" s="51"/>
      <c r="E562" s="106"/>
      <c r="F562" s="49">
        <f t="shared" si="67"/>
        <v>0</v>
      </c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3"/>
      <c r="S562" s="53"/>
      <c r="T562" s="53"/>
      <c r="U562" s="53"/>
      <c r="AA562" s="128"/>
    </row>
    <row r="563" spans="1:27" s="52" customFormat="1" x14ac:dyDescent="0.2">
      <c r="A563" s="45" t="s">
        <v>34</v>
      </c>
      <c r="B563" s="111"/>
      <c r="C563" s="51"/>
      <c r="D563" s="51"/>
      <c r="E563" s="104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51"/>
      <c r="S563" s="51"/>
      <c r="T563" s="51"/>
      <c r="U563" s="51"/>
      <c r="AA563" s="128"/>
    </row>
    <row r="564" spans="1:27" s="52" customFormat="1" ht="15.75" x14ac:dyDescent="0.25">
      <c r="A564" s="45" t="s">
        <v>35</v>
      </c>
      <c r="B564" s="111"/>
      <c r="C564" s="51"/>
      <c r="D564" s="60" t="s">
        <v>24</v>
      </c>
      <c r="E564" s="104"/>
      <c r="F564" s="49"/>
      <c r="G564" s="49"/>
      <c r="H564" s="49"/>
      <c r="I564" s="49"/>
      <c r="J564" s="49"/>
      <c r="K564" s="49"/>
      <c r="L564" s="49"/>
      <c r="M564" s="49"/>
      <c r="N564" s="49"/>
      <c r="O564" s="49"/>
      <c r="P564" s="49"/>
      <c r="Q564" s="49"/>
      <c r="R564" s="51"/>
      <c r="S564" s="51"/>
      <c r="T564" s="51"/>
      <c r="U564" s="51"/>
      <c r="AA564" s="128"/>
    </row>
    <row r="565" spans="1:27" s="52" customFormat="1" ht="15.75" x14ac:dyDescent="0.25">
      <c r="A565" s="50" t="s">
        <v>36</v>
      </c>
      <c r="B565" s="111"/>
      <c r="C565" s="51"/>
      <c r="D565" s="51"/>
      <c r="E565" s="105"/>
      <c r="F565" s="56" t="s">
        <v>5</v>
      </c>
      <c r="G565" s="56" t="s">
        <v>23</v>
      </c>
      <c r="H565" s="49"/>
      <c r="I565" s="49"/>
      <c r="J565" s="49"/>
      <c r="K565" s="49"/>
      <c r="L565" s="49"/>
      <c r="M565" s="49"/>
      <c r="N565" s="49"/>
      <c r="O565" s="49"/>
      <c r="P565" s="49"/>
      <c r="Q565" s="49"/>
      <c r="R565" s="51"/>
      <c r="S565" s="51"/>
      <c r="T565" s="51"/>
      <c r="U565" s="51"/>
      <c r="AA565" s="128"/>
    </row>
    <row r="566" spans="1:27" s="52" customFormat="1" x14ac:dyDescent="0.2">
      <c r="A566" s="45" t="s">
        <v>37</v>
      </c>
      <c r="B566" s="111"/>
      <c r="C566" s="51"/>
      <c r="D566" s="51"/>
      <c r="E566" s="106"/>
      <c r="F566" s="49">
        <f>SUM(G566:U566)</f>
        <v>0</v>
      </c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3"/>
      <c r="S566" s="53"/>
      <c r="T566" s="53"/>
      <c r="U566" s="53"/>
      <c r="AA566" s="128"/>
    </row>
    <row r="567" spans="1:27" s="52" customFormat="1" x14ac:dyDescent="0.2">
      <c r="A567" s="51"/>
      <c r="B567" s="110"/>
      <c r="C567" s="51"/>
      <c r="D567" s="51"/>
      <c r="E567" s="106"/>
      <c r="F567" s="49">
        <f t="shared" ref="F567:F573" si="68">SUM(G567:U567)</f>
        <v>0</v>
      </c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3"/>
      <c r="S567" s="53"/>
      <c r="T567" s="53"/>
      <c r="U567" s="53"/>
      <c r="AA567" s="128"/>
    </row>
    <row r="568" spans="1:27" s="52" customFormat="1" x14ac:dyDescent="0.2">
      <c r="A568" s="51"/>
      <c r="B568" s="110"/>
      <c r="C568" s="51"/>
      <c r="D568" s="51"/>
      <c r="E568" s="106"/>
      <c r="F568" s="49">
        <f t="shared" si="68"/>
        <v>0</v>
      </c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3"/>
      <c r="S568" s="53"/>
      <c r="T568" s="53"/>
      <c r="U568" s="53"/>
      <c r="AA568" s="128"/>
    </row>
    <row r="569" spans="1:27" s="52" customFormat="1" x14ac:dyDescent="0.2">
      <c r="A569" s="51"/>
      <c r="B569" s="110"/>
      <c r="C569" s="51"/>
      <c r="D569" s="51"/>
      <c r="E569" s="106"/>
      <c r="F569" s="49">
        <f t="shared" si="68"/>
        <v>0</v>
      </c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3"/>
      <c r="S569" s="53"/>
      <c r="T569" s="53"/>
      <c r="U569" s="53"/>
      <c r="AA569" s="128"/>
    </row>
    <row r="570" spans="1:27" s="52" customFormat="1" x14ac:dyDescent="0.2">
      <c r="A570" s="51"/>
      <c r="B570" s="110"/>
      <c r="C570" s="51"/>
      <c r="D570" s="51"/>
      <c r="E570" s="106"/>
      <c r="F570" s="49">
        <f t="shared" si="68"/>
        <v>0</v>
      </c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3"/>
      <c r="S570" s="53"/>
      <c r="T570" s="53"/>
      <c r="U570" s="53"/>
      <c r="AA570" s="128"/>
    </row>
    <row r="571" spans="1:27" s="52" customFormat="1" x14ac:dyDescent="0.2">
      <c r="A571" s="51"/>
      <c r="B571" s="110"/>
      <c r="C571" s="51"/>
      <c r="D571" s="51"/>
      <c r="E571" s="106"/>
      <c r="F571" s="49">
        <f t="shared" si="68"/>
        <v>0</v>
      </c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3"/>
      <c r="S571" s="53"/>
      <c r="T571" s="53"/>
      <c r="U571" s="53"/>
      <c r="AA571" s="128"/>
    </row>
    <row r="572" spans="1:27" s="52" customFormat="1" ht="15.6" customHeight="1" x14ac:dyDescent="0.25">
      <c r="A572" s="57" t="s">
        <v>24</v>
      </c>
      <c r="B572" s="112" t="str">
        <f>IF(B554+F566+F567+F568+F569+F570+F571+F572+F573=B559+B560+B561+B562+B563+B564+B565+B566,"OK","NON")</f>
        <v>OK</v>
      </c>
      <c r="C572" s="51"/>
      <c r="D572" s="49"/>
      <c r="E572" s="106"/>
      <c r="F572" s="49">
        <f t="shared" si="68"/>
        <v>0</v>
      </c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3"/>
      <c r="S572" s="53"/>
      <c r="T572" s="53"/>
      <c r="U572" s="53"/>
      <c r="AA572" s="128"/>
    </row>
    <row r="573" spans="1:27" s="52" customFormat="1" ht="18" x14ac:dyDescent="0.25">
      <c r="A573" s="57" t="s">
        <v>25</v>
      </c>
      <c r="B573" s="112">
        <f>B556+S554-B553-F557-F558-F559-F560-F561-F562</f>
        <v>0</v>
      </c>
      <c r="C573" s="51"/>
      <c r="D573" s="77"/>
      <c r="E573" s="106"/>
      <c r="F573" s="49">
        <f t="shared" si="68"/>
        <v>0</v>
      </c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3"/>
      <c r="S573" s="53"/>
      <c r="T573" s="53"/>
      <c r="U573" s="53"/>
      <c r="AA573" s="128"/>
    </row>
    <row r="574" spans="1:27" s="52" customFormat="1" x14ac:dyDescent="0.2">
      <c r="B574" s="96"/>
      <c r="C574" s="51"/>
      <c r="D574" s="51"/>
      <c r="E574" s="107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62"/>
      <c r="S574" s="62"/>
      <c r="T574" s="62"/>
      <c r="U574" s="62"/>
      <c r="V574" s="64"/>
      <c r="AA574" s="128"/>
    </row>
    <row r="575" spans="1:27" s="46" customFormat="1" x14ac:dyDescent="0.2">
      <c r="A575" s="46" t="s">
        <v>20</v>
      </c>
      <c r="B575" s="113" t="s">
        <v>20</v>
      </c>
      <c r="C575" s="46" t="s">
        <v>20</v>
      </c>
      <c r="D575" s="46" t="s">
        <v>20</v>
      </c>
      <c r="E575" s="108" t="s">
        <v>20</v>
      </c>
      <c r="F575" s="66" t="s">
        <v>20</v>
      </c>
      <c r="G575" s="82" t="s">
        <v>20</v>
      </c>
      <c r="H575" s="82" t="s">
        <v>20</v>
      </c>
      <c r="I575" s="82" t="s">
        <v>20</v>
      </c>
      <c r="J575" s="82" t="s">
        <v>20</v>
      </c>
      <c r="K575" s="82" t="s">
        <v>20</v>
      </c>
      <c r="L575" s="82" t="s">
        <v>20</v>
      </c>
      <c r="M575" s="82" t="s">
        <v>20</v>
      </c>
      <c r="N575" s="82" t="s">
        <v>20</v>
      </c>
      <c r="O575" s="82" t="s">
        <v>20</v>
      </c>
      <c r="P575" s="82" t="s">
        <v>20</v>
      </c>
      <c r="Q575" s="82" t="s">
        <v>20</v>
      </c>
      <c r="R575" s="83" t="s">
        <v>20</v>
      </c>
      <c r="S575" s="83"/>
      <c r="T575" s="83"/>
      <c r="U575" s="83"/>
      <c r="AA575" s="129"/>
    </row>
    <row r="576" spans="1:27" s="117" customFormat="1" ht="26.25" thickBot="1" x14ac:dyDescent="0.4">
      <c r="A576" s="116" t="s">
        <v>20</v>
      </c>
      <c r="B576" s="115" t="s">
        <v>59</v>
      </c>
      <c r="D576" s="117" t="s">
        <v>28</v>
      </c>
      <c r="E576" s="125">
        <f>$X$16</f>
        <v>43087</v>
      </c>
      <c r="F576" s="118"/>
      <c r="G576" s="118"/>
      <c r="H576" s="121"/>
      <c r="I576" s="118"/>
      <c r="J576" s="118"/>
      <c r="K576" s="118"/>
      <c r="L576" s="118"/>
      <c r="M576" s="118"/>
      <c r="N576" s="118"/>
      <c r="O576" s="118"/>
      <c r="P576" s="118"/>
      <c r="Q576" s="118"/>
      <c r="U576" s="117">
        <v>24</v>
      </c>
      <c r="AA576" s="126"/>
    </row>
    <row r="577" spans="1:27" s="52" customFormat="1" ht="16.5" thickBot="1" x14ac:dyDescent="0.3">
      <c r="A577" s="45"/>
      <c r="B577" s="110"/>
      <c r="C577" s="51"/>
      <c r="D577" s="51"/>
      <c r="E577" s="104"/>
      <c r="F577" s="79" t="s">
        <v>70</v>
      </c>
      <c r="H577" s="103"/>
      <c r="I577" s="91">
        <v>100</v>
      </c>
      <c r="J577" s="92">
        <v>50</v>
      </c>
      <c r="K577" s="92">
        <v>20</v>
      </c>
      <c r="L577" s="92">
        <v>10</v>
      </c>
      <c r="M577" s="92">
        <v>5</v>
      </c>
      <c r="N577" s="92">
        <v>2</v>
      </c>
      <c r="O577" s="92">
        <v>1</v>
      </c>
      <c r="P577" s="92">
        <v>0.25</v>
      </c>
      <c r="Q577" s="92">
        <v>0.1</v>
      </c>
      <c r="R577" s="93">
        <v>0.05</v>
      </c>
      <c r="S577" s="51"/>
      <c r="T577" s="51"/>
      <c r="U577" s="51"/>
      <c r="AA577" s="127">
        <f>B578+B579+B580</f>
        <v>0</v>
      </c>
    </row>
    <row r="578" spans="1:27" s="52" customFormat="1" ht="15.75" x14ac:dyDescent="0.25">
      <c r="A578" s="45" t="s">
        <v>17</v>
      </c>
      <c r="B578" s="111"/>
      <c r="C578" s="51"/>
      <c r="D578" s="60" t="s">
        <v>21</v>
      </c>
      <c r="E578" s="105"/>
      <c r="F578" s="51"/>
      <c r="G578" s="62"/>
      <c r="H578" s="133" t="s">
        <v>71</v>
      </c>
      <c r="I578" s="135"/>
      <c r="J578" s="136"/>
      <c r="K578" s="136"/>
      <c r="L578" s="136"/>
      <c r="M578" s="136"/>
      <c r="N578" s="136"/>
      <c r="O578" s="136"/>
      <c r="P578" s="136"/>
      <c r="Q578" s="136"/>
      <c r="R578" s="137"/>
      <c r="S578" s="51"/>
      <c r="T578" s="51"/>
      <c r="U578" s="51"/>
      <c r="AA578" s="128"/>
    </row>
    <row r="579" spans="1:27" s="52" customFormat="1" ht="15.75" thickBot="1" x14ac:dyDescent="0.25">
      <c r="A579" s="45" t="s">
        <v>18</v>
      </c>
      <c r="B579" s="111"/>
      <c r="C579" s="51"/>
      <c r="E579" s="104"/>
      <c r="F579" s="51"/>
      <c r="G579" s="62"/>
      <c r="H579" s="89" t="s">
        <v>5</v>
      </c>
      <c r="I579" s="90">
        <f t="shared" ref="I579:R579" si="69">I577*I578</f>
        <v>0</v>
      </c>
      <c r="J579" s="80">
        <f t="shared" si="69"/>
        <v>0</v>
      </c>
      <c r="K579" s="80">
        <f t="shared" si="69"/>
        <v>0</v>
      </c>
      <c r="L579" s="80">
        <f t="shared" si="69"/>
        <v>0</v>
      </c>
      <c r="M579" s="80">
        <f t="shared" si="69"/>
        <v>0</v>
      </c>
      <c r="N579" s="80">
        <f t="shared" si="69"/>
        <v>0</v>
      </c>
      <c r="O579" s="80">
        <f t="shared" si="69"/>
        <v>0</v>
      </c>
      <c r="P579" s="80">
        <f t="shared" si="69"/>
        <v>0</v>
      </c>
      <c r="Q579" s="80">
        <f t="shared" si="69"/>
        <v>0</v>
      </c>
      <c r="R579" s="81">
        <f t="shared" si="69"/>
        <v>0</v>
      </c>
      <c r="S579" s="87">
        <f>SUM(I579:R579)</f>
        <v>0</v>
      </c>
      <c r="T579" s="51"/>
      <c r="U579" s="51"/>
      <c r="AA579" s="128"/>
    </row>
    <row r="580" spans="1:27" s="52" customFormat="1" ht="15.75" x14ac:dyDescent="0.25">
      <c r="A580" s="45" t="s">
        <v>19</v>
      </c>
      <c r="B580" s="111"/>
      <c r="C580" s="51"/>
      <c r="D580" s="60" t="s">
        <v>0</v>
      </c>
      <c r="E580" s="104"/>
      <c r="F580" s="49"/>
      <c r="G580" s="49"/>
      <c r="H580" s="49"/>
      <c r="I580" s="49"/>
      <c r="J580" s="49"/>
      <c r="K580" s="49"/>
      <c r="L580" s="49"/>
      <c r="M580" s="49"/>
      <c r="N580" s="49"/>
      <c r="O580" s="49"/>
      <c r="P580" s="49"/>
      <c r="Q580" s="49"/>
      <c r="R580" s="51"/>
      <c r="S580" s="51"/>
      <c r="T580" s="51"/>
      <c r="U580" s="51"/>
      <c r="AA580" s="128"/>
    </row>
    <row r="581" spans="1:27" s="52" customFormat="1" ht="15.75" x14ac:dyDescent="0.25">
      <c r="A581" s="45" t="s">
        <v>75</v>
      </c>
      <c r="B581" s="111"/>
      <c r="C581" s="51"/>
      <c r="D581" s="51"/>
      <c r="E581" s="105" t="s">
        <v>22</v>
      </c>
      <c r="F581" s="56" t="s">
        <v>5</v>
      </c>
      <c r="G581" s="56" t="s">
        <v>23</v>
      </c>
      <c r="H581" s="49"/>
      <c r="I581" s="49"/>
      <c r="J581" s="49"/>
      <c r="K581" s="49"/>
      <c r="L581" s="49"/>
      <c r="M581" s="49"/>
      <c r="N581" s="49"/>
      <c r="O581" s="49"/>
      <c r="P581" s="49"/>
      <c r="Q581" s="49"/>
      <c r="R581" s="51"/>
      <c r="S581" s="51"/>
      <c r="T581" s="51"/>
      <c r="U581" s="51"/>
      <c r="AA581" s="128"/>
    </row>
    <row r="582" spans="1:27" s="52" customFormat="1" x14ac:dyDescent="0.2">
      <c r="A582" s="45" t="s">
        <v>29</v>
      </c>
      <c r="B582" s="111"/>
      <c r="C582" s="51"/>
      <c r="D582" s="51"/>
      <c r="E582" s="106"/>
      <c r="F582" s="49">
        <f t="shared" ref="F582:F587" si="70">SUM(G582:U582)</f>
        <v>0</v>
      </c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3"/>
      <c r="S582" s="53"/>
      <c r="T582" s="53"/>
      <c r="U582" s="53"/>
      <c r="AA582" s="128"/>
    </row>
    <row r="583" spans="1:27" s="52" customFormat="1" x14ac:dyDescent="0.2">
      <c r="A583" s="45"/>
      <c r="B583" s="132"/>
      <c r="C583" s="51"/>
      <c r="D583" s="51"/>
      <c r="E583" s="106"/>
      <c r="F583" s="49">
        <f t="shared" si="70"/>
        <v>0</v>
      </c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3"/>
      <c r="S583" s="53"/>
      <c r="T583" s="53"/>
      <c r="U583" s="53"/>
      <c r="AA583" s="128"/>
    </row>
    <row r="584" spans="1:27" s="52" customFormat="1" x14ac:dyDescent="0.2">
      <c r="A584" s="45" t="s">
        <v>30</v>
      </c>
      <c r="B584" s="111"/>
      <c r="C584" s="51"/>
      <c r="D584" s="51"/>
      <c r="E584" s="106"/>
      <c r="F584" s="49">
        <f t="shared" si="70"/>
        <v>0</v>
      </c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3"/>
      <c r="S584" s="53"/>
      <c r="T584" s="53"/>
      <c r="U584" s="53"/>
      <c r="AA584" s="128"/>
    </row>
    <row r="585" spans="1:27" s="52" customFormat="1" x14ac:dyDescent="0.2">
      <c r="A585" s="45" t="s">
        <v>31</v>
      </c>
      <c r="B585" s="111"/>
      <c r="C585" s="51"/>
      <c r="D585" s="51"/>
      <c r="E585" s="106"/>
      <c r="F585" s="49">
        <f t="shared" si="70"/>
        <v>0</v>
      </c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3"/>
      <c r="S585" s="53"/>
      <c r="T585" s="53"/>
      <c r="U585" s="53"/>
      <c r="AA585" s="128"/>
    </row>
    <row r="586" spans="1:27" s="52" customFormat="1" x14ac:dyDescent="0.2">
      <c r="A586" s="45" t="s">
        <v>32</v>
      </c>
      <c r="B586" s="111"/>
      <c r="C586" s="51"/>
      <c r="D586" s="51"/>
      <c r="E586" s="106"/>
      <c r="F586" s="49">
        <f t="shared" si="70"/>
        <v>0</v>
      </c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3"/>
      <c r="S586" s="53"/>
      <c r="T586" s="53"/>
      <c r="U586" s="53"/>
      <c r="AA586" s="128"/>
    </row>
    <row r="587" spans="1:27" s="52" customFormat="1" x14ac:dyDescent="0.2">
      <c r="A587" s="45" t="s">
        <v>33</v>
      </c>
      <c r="B587" s="111"/>
      <c r="C587" s="51"/>
      <c r="D587" s="51"/>
      <c r="E587" s="106"/>
      <c r="F587" s="49">
        <f t="shared" si="70"/>
        <v>0</v>
      </c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3"/>
      <c r="S587" s="53"/>
      <c r="T587" s="53"/>
      <c r="U587" s="53"/>
      <c r="AA587" s="128"/>
    </row>
    <row r="588" spans="1:27" s="52" customFormat="1" x14ac:dyDescent="0.2">
      <c r="A588" s="45" t="s">
        <v>34</v>
      </c>
      <c r="B588" s="111"/>
      <c r="C588" s="51"/>
      <c r="D588" s="51"/>
      <c r="E588" s="104"/>
      <c r="F588" s="49"/>
      <c r="G588" s="49"/>
      <c r="H588" s="49"/>
      <c r="I588" s="49"/>
      <c r="J588" s="49"/>
      <c r="K588" s="49"/>
      <c r="L588" s="49"/>
      <c r="M588" s="49"/>
      <c r="N588" s="49"/>
      <c r="O588" s="49"/>
      <c r="P588" s="49"/>
      <c r="Q588" s="49"/>
      <c r="R588" s="51"/>
      <c r="S588" s="51"/>
      <c r="T588" s="51"/>
      <c r="U588" s="51"/>
      <c r="AA588" s="128"/>
    </row>
    <row r="589" spans="1:27" s="52" customFormat="1" ht="15.75" x14ac:dyDescent="0.25">
      <c r="A589" s="45" t="s">
        <v>35</v>
      </c>
      <c r="B589" s="111"/>
      <c r="C589" s="51"/>
      <c r="D589" s="60" t="s">
        <v>24</v>
      </c>
      <c r="E589" s="104"/>
      <c r="F589" s="49"/>
      <c r="G589" s="49"/>
      <c r="H589" s="49"/>
      <c r="I589" s="49"/>
      <c r="J589" s="49"/>
      <c r="K589" s="49"/>
      <c r="L589" s="49"/>
      <c r="M589" s="49"/>
      <c r="N589" s="49"/>
      <c r="O589" s="49"/>
      <c r="P589" s="49"/>
      <c r="Q589" s="49"/>
      <c r="R589" s="51"/>
      <c r="S589" s="51"/>
      <c r="T589" s="51"/>
      <c r="U589" s="51"/>
      <c r="AA589" s="128"/>
    </row>
    <row r="590" spans="1:27" s="52" customFormat="1" ht="15.75" x14ac:dyDescent="0.25">
      <c r="A590" s="50" t="s">
        <v>36</v>
      </c>
      <c r="B590" s="111"/>
      <c r="C590" s="51"/>
      <c r="D590" s="51"/>
      <c r="E590" s="105"/>
      <c r="F590" s="56" t="s">
        <v>5</v>
      </c>
      <c r="G590" s="56" t="s">
        <v>23</v>
      </c>
      <c r="H590" s="49"/>
      <c r="I590" s="49"/>
      <c r="J590" s="49"/>
      <c r="K590" s="49"/>
      <c r="L590" s="49"/>
      <c r="M590" s="49"/>
      <c r="N590" s="49"/>
      <c r="O590" s="49"/>
      <c r="P590" s="49"/>
      <c r="Q590" s="49"/>
      <c r="R590" s="51"/>
      <c r="S590" s="51"/>
      <c r="T590" s="51"/>
      <c r="U590" s="51"/>
      <c r="AA590" s="128"/>
    </row>
    <row r="591" spans="1:27" s="52" customFormat="1" x14ac:dyDescent="0.2">
      <c r="A591" s="45" t="s">
        <v>37</v>
      </c>
      <c r="B591" s="111"/>
      <c r="C591" s="51"/>
      <c r="D591" s="51"/>
      <c r="E591" s="106"/>
      <c r="F591" s="49">
        <f>SUM(G591:U591)</f>
        <v>0</v>
      </c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3"/>
      <c r="S591" s="53"/>
      <c r="T591" s="53"/>
      <c r="U591" s="53"/>
      <c r="AA591" s="128"/>
    </row>
    <row r="592" spans="1:27" s="52" customFormat="1" x14ac:dyDescent="0.2">
      <c r="A592" s="51"/>
      <c r="B592" s="110"/>
      <c r="C592" s="51"/>
      <c r="D592" s="51"/>
      <c r="E592" s="106"/>
      <c r="F592" s="49">
        <f t="shared" ref="F592:F598" si="71">SUM(G592:U592)</f>
        <v>0</v>
      </c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3"/>
      <c r="S592" s="53"/>
      <c r="T592" s="53"/>
      <c r="U592" s="53"/>
      <c r="AA592" s="128"/>
    </row>
    <row r="593" spans="1:27" s="52" customFormat="1" x14ac:dyDescent="0.2">
      <c r="A593" s="51"/>
      <c r="B593" s="110"/>
      <c r="C593" s="51"/>
      <c r="D593" s="51"/>
      <c r="E593" s="106"/>
      <c r="F593" s="49">
        <f t="shared" si="71"/>
        <v>0</v>
      </c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3"/>
      <c r="S593" s="53"/>
      <c r="T593" s="53"/>
      <c r="U593" s="53"/>
      <c r="AA593" s="128"/>
    </row>
    <row r="594" spans="1:27" s="52" customFormat="1" x14ac:dyDescent="0.2">
      <c r="A594" s="51"/>
      <c r="B594" s="110"/>
      <c r="C594" s="51"/>
      <c r="D594" s="51"/>
      <c r="E594" s="106"/>
      <c r="F594" s="49">
        <f t="shared" si="71"/>
        <v>0</v>
      </c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3"/>
      <c r="S594" s="53"/>
      <c r="T594" s="53"/>
      <c r="U594" s="53"/>
      <c r="AA594" s="128"/>
    </row>
    <row r="595" spans="1:27" s="52" customFormat="1" x14ac:dyDescent="0.2">
      <c r="A595" s="51"/>
      <c r="B595" s="110"/>
      <c r="C595" s="51"/>
      <c r="D595" s="51"/>
      <c r="E595" s="106"/>
      <c r="F595" s="49">
        <f t="shared" si="71"/>
        <v>0</v>
      </c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3"/>
      <c r="S595" s="53"/>
      <c r="T595" s="53"/>
      <c r="U595" s="53"/>
      <c r="AA595" s="128"/>
    </row>
    <row r="596" spans="1:27" s="52" customFormat="1" x14ac:dyDescent="0.2">
      <c r="A596" s="51"/>
      <c r="B596" s="110"/>
      <c r="C596" s="51"/>
      <c r="D596" s="51"/>
      <c r="E596" s="106"/>
      <c r="F596" s="49">
        <f t="shared" si="71"/>
        <v>0</v>
      </c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3"/>
      <c r="S596" s="53"/>
      <c r="T596" s="53"/>
      <c r="U596" s="53"/>
      <c r="AA596" s="128"/>
    </row>
    <row r="597" spans="1:27" s="52" customFormat="1" ht="15.6" customHeight="1" x14ac:dyDescent="0.25">
      <c r="A597" s="57" t="s">
        <v>24</v>
      </c>
      <c r="B597" s="112" t="str">
        <f>IF(B579+F591+F592+F593+F594+F595+F596+F597+F598=B584+B585+B586+B587+B588+B589+B590+B591,"OK","NON")</f>
        <v>OK</v>
      </c>
      <c r="C597" s="51"/>
      <c r="D597" s="49"/>
      <c r="E597" s="106"/>
      <c r="F597" s="49">
        <f t="shared" si="71"/>
        <v>0</v>
      </c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3"/>
      <c r="S597" s="53"/>
      <c r="T597" s="53"/>
      <c r="U597" s="53"/>
      <c r="AA597" s="128"/>
    </row>
    <row r="598" spans="1:27" s="52" customFormat="1" ht="18" x14ac:dyDescent="0.25">
      <c r="A598" s="57" t="s">
        <v>25</v>
      </c>
      <c r="B598" s="112">
        <f>B581+S579-B578-F582-F583-F584-F585-F586-F587</f>
        <v>0</v>
      </c>
      <c r="C598" s="51"/>
      <c r="D598" s="77"/>
      <c r="E598" s="106"/>
      <c r="F598" s="49">
        <f t="shared" si="71"/>
        <v>0</v>
      </c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3"/>
      <c r="S598" s="53"/>
      <c r="T598" s="53"/>
      <c r="U598" s="53"/>
      <c r="AA598" s="128"/>
    </row>
    <row r="599" spans="1:27" s="52" customFormat="1" x14ac:dyDescent="0.2">
      <c r="B599" s="96"/>
      <c r="C599" s="51"/>
      <c r="D599" s="51"/>
      <c r="E599" s="107"/>
      <c r="F599" s="55"/>
      <c r="G599" s="55"/>
      <c r="H599" s="55"/>
      <c r="I599" s="55"/>
      <c r="J599" s="55"/>
      <c r="K599" s="55"/>
      <c r="L599" s="55"/>
      <c r="M599" s="55"/>
      <c r="N599" s="55"/>
      <c r="O599" s="55"/>
      <c r="P599" s="55"/>
      <c r="Q599" s="55"/>
      <c r="R599" s="62"/>
      <c r="S599" s="62"/>
      <c r="T599" s="62"/>
      <c r="U599" s="62"/>
      <c r="V599" s="64"/>
      <c r="AA599" s="128"/>
    </row>
    <row r="600" spans="1:27" s="46" customFormat="1" x14ac:dyDescent="0.2">
      <c r="A600" s="46" t="s">
        <v>20</v>
      </c>
      <c r="B600" s="113" t="s">
        <v>20</v>
      </c>
      <c r="C600" s="46" t="s">
        <v>20</v>
      </c>
      <c r="D600" s="46" t="s">
        <v>20</v>
      </c>
      <c r="E600" s="108" t="s">
        <v>20</v>
      </c>
      <c r="F600" s="66" t="s">
        <v>20</v>
      </c>
      <c r="G600" s="82" t="s">
        <v>20</v>
      </c>
      <c r="H600" s="82" t="s">
        <v>20</v>
      </c>
      <c r="I600" s="82" t="s">
        <v>20</v>
      </c>
      <c r="J600" s="82" t="s">
        <v>20</v>
      </c>
      <c r="K600" s="82" t="s">
        <v>20</v>
      </c>
      <c r="L600" s="82" t="s">
        <v>20</v>
      </c>
      <c r="M600" s="82" t="s">
        <v>20</v>
      </c>
      <c r="N600" s="82" t="s">
        <v>20</v>
      </c>
      <c r="O600" s="82" t="s">
        <v>20</v>
      </c>
      <c r="P600" s="82" t="s">
        <v>20</v>
      </c>
      <c r="Q600" s="82" t="s">
        <v>20</v>
      </c>
      <c r="R600" s="83" t="s">
        <v>20</v>
      </c>
      <c r="S600" s="83"/>
      <c r="T600" s="83"/>
      <c r="U600" s="83"/>
      <c r="AA600" s="129"/>
    </row>
    <row r="601" spans="1:27" s="117" customFormat="1" ht="26.25" thickBot="1" x14ac:dyDescent="0.4">
      <c r="A601" s="116" t="s">
        <v>20</v>
      </c>
      <c r="B601" s="115" t="s">
        <v>60</v>
      </c>
      <c r="D601" s="117" t="s">
        <v>28</v>
      </c>
      <c r="E601" s="125">
        <f>$X$16</f>
        <v>43087</v>
      </c>
      <c r="F601" s="118"/>
      <c r="G601" s="118"/>
      <c r="H601" s="121"/>
      <c r="I601" s="118"/>
      <c r="J601" s="118"/>
      <c r="K601" s="118"/>
      <c r="L601" s="118"/>
      <c r="M601" s="118"/>
      <c r="N601" s="118"/>
      <c r="O601" s="118"/>
      <c r="P601" s="118"/>
      <c r="Q601" s="118"/>
      <c r="U601" s="117">
        <v>25</v>
      </c>
      <c r="AA601" s="126"/>
    </row>
    <row r="602" spans="1:27" s="52" customFormat="1" ht="16.5" thickBot="1" x14ac:dyDescent="0.3">
      <c r="A602" s="45"/>
      <c r="B602" s="110"/>
      <c r="C602" s="51"/>
      <c r="D602" s="51"/>
      <c r="E602" s="104"/>
      <c r="F602" s="79" t="s">
        <v>70</v>
      </c>
      <c r="H602" s="103"/>
      <c r="I602" s="91">
        <v>100</v>
      </c>
      <c r="J602" s="92">
        <v>50</v>
      </c>
      <c r="K602" s="92">
        <v>20</v>
      </c>
      <c r="L602" s="92">
        <v>10</v>
      </c>
      <c r="M602" s="92">
        <v>5</v>
      </c>
      <c r="N602" s="92">
        <v>2</v>
      </c>
      <c r="O602" s="92">
        <v>1</v>
      </c>
      <c r="P602" s="92">
        <v>0.25</v>
      </c>
      <c r="Q602" s="92">
        <v>0.1</v>
      </c>
      <c r="R602" s="93">
        <v>0.05</v>
      </c>
      <c r="S602" s="51"/>
      <c r="T602" s="51"/>
      <c r="U602" s="51"/>
      <c r="AA602" s="127">
        <f>B603+B604+B605</f>
        <v>0</v>
      </c>
    </row>
    <row r="603" spans="1:27" s="52" customFormat="1" ht="15.75" x14ac:dyDescent="0.25">
      <c r="A603" s="45" t="s">
        <v>17</v>
      </c>
      <c r="B603" s="111"/>
      <c r="C603" s="51"/>
      <c r="D603" s="60" t="s">
        <v>21</v>
      </c>
      <c r="E603" s="105"/>
      <c r="F603" s="51"/>
      <c r="G603" s="62"/>
      <c r="H603" s="133" t="s">
        <v>71</v>
      </c>
      <c r="I603" s="135"/>
      <c r="J603" s="136"/>
      <c r="K603" s="136"/>
      <c r="L603" s="136"/>
      <c r="M603" s="136"/>
      <c r="N603" s="136"/>
      <c r="O603" s="136"/>
      <c r="P603" s="136"/>
      <c r="Q603" s="136"/>
      <c r="R603" s="137"/>
      <c r="S603" s="51"/>
      <c r="T603" s="51"/>
      <c r="U603" s="51"/>
      <c r="AA603" s="128"/>
    </row>
    <row r="604" spans="1:27" s="52" customFormat="1" ht="15.75" thickBot="1" x14ac:dyDescent="0.25">
      <c r="A604" s="45" t="s">
        <v>18</v>
      </c>
      <c r="B604" s="111"/>
      <c r="C604" s="51"/>
      <c r="E604" s="104"/>
      <c r="F604" s="51"/>
      <c r="G604" s="62"/>
      <c r="H604" s="89" t="s">
        <v>5</v>
      </c>
      <c r="I604" s="90">
        <f t="shared" ref="I604:R604" si="72">I602*I603</f>
        <v>0</v>
      </c>
      <c r="J604" s="80">
        <f t="shared" si="72"/>
        <v>0</v>
      </c>
      <c r="K604" s="80">
        <f t="shared" si="72"/>
        <v>0</v>
      </c>
      <c r="L604" s="80">
        <f t="shared" si="72"/>
        <v>0</v>
      </c>
      <c r="M604" s="80">
        <f t="shared" si="72"/>
        <v>0</v>
      </c>
      <c r="N604" s="80">
        <f t="shared" si="72"/>
        <v>0</v>
      </c>
      <c r="O604" s="80">
        <f t="shared" si="72"/>
        <v>0</v>
      </c>
      <c r="P604" s="80">
        <f t="shared" si="72"/>
        <v>0</v>
      </c>
      <c r="Q604" s="80">
        <f t="shared" si="72"/>
        <v>0</v>
      </c>
      <c r="R604" s="81">
        <f t="shared" si="72"/>
        <v>0</v>
      </c>
      <c r="S604" s="87">
        <f>SUM(I604:R604)</f>
        <v>0</v>
      </c>
      <c r="T604" s="51"/>
      <c r="U604" s="51"/>
      <c r="AA604" s="128"/>
    </row>
    <row r="605" spans="1:27" s="52" customFormat="1" ht="15.75" x14ac:dyDescent="0.25">
      <c r="A605" s="45" t="s">
        <v>19</v>
      </c>
      <c r="B605" s="111"/>
      <c r="C605" s="51"/>
      <c r="D605" s="60" t="s">
        <v>0</v>
      </c>
      <c r="E605" s="104"/>
      <c r="F605" s="49"/>
      <c r="G605" s="49"/>
      <c r="H605" s="49"/>
      <c r="I605" s="49"/>
      <c r="J605" s="49"/>
      <c r="K605" s="49"/>
      <c r="L605" s="49"/>
      <c r="M605" s="49"/>
      <c r="N605" s="49"/>
      <c r="O605" s="49"/>
      <c r="P605" s="49"/>
      <c r="Q605" s="49"/>
      <c r="R605" s="51"/>
      <c r="S605" s="51"/>
      <c r="T605" s="51"/>
      <c r="U605" s="51"/>
      <c r="AA605" s="128"/>
    </row>
    <row r="606" spans="1:27" s="52" customFormat="1" ht="15.75" x14ac:dyDescent="0.25">
      <c r="A606" s="45" t="s">
        <v>75</v>
      </c>
      <c r="B606" s="111"/>
      <c r="C606" s="51"/>
      <c r="D606" s="51"/>
      <c r="E606" s="105" t="s">
        <v>22</v>
      </c>
      <c r="F606" s="56" t="s">
        <v>5</v>
      </c>
      <c r="G606" s="56" t="s">
        <v>23</v>
      </c>
      <c r="H606" s="49"/>
      <c r="I606" s="49"/>
      <c r="J606" s="49"/>
      <c r="K606" s="49"/>
      <c r="L606" s="49"/>
      <c r="M606" s="49"/>
      <c r="N606" s="49"/>
      <c r="O606" s="49"/>
      <c r="P606" s="49"/>
      <c r="Q606" s="49"/>
      <c r="R606" s="51"/>
      <c r="S606" s="51"/>
      <c r="T606" s="51"/>
      <c r="U606" s="51"/>
      <c r="AA606" s="128"/>
    </row>
    <row r="607" spans="1:27" s="52" customFormat="1" x14ac:dyDescent="0.2">
      <c r="A607" s="45" t="s">
        <v>29</v>
      </c>
      <c r="B607" s="111"/>
      <c r="C607" s="51"/>
      <c r="D607" s="51"/>
      <c r="E607" s="106"/>
      <c r="F607" s="49">
        <f t="shared" ref="F607:F612" si="73">SUM(G607:U607)</f>
        <v>0</v>
      </c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3"/>
      <c r="S607" s="53"/>
      <c r="T607" s="53"/>
      <c r="U607" s="53"/>
      <c r="AA607" s="128"/>
    </row>
    <row r="608" spans="1:27" s="52" customFormat="1" x14ac:dyDescent="0.2">
      <c r="A608" s="45"/>
      <c r="B608" s="132"/>
      <c r="C608" s="51"/>
      <c r="D608" s="51"/>
      <c r="E608" s="106"/>
      <c r="F608" s="49">
        <f t="shared" si="73"/>
        <v>0</v>
      </c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3"/>
      <c r="S608" s="53"/>
      <c r="T608" s="53"/>
      <c r="U608" s="53"/>
      <c r="AA608" s="128"/>
    </row>
    <row r="609" spans="1:27" s="52" customFormat="1" x14ac:dyDescent="0.2">
      <c r="A609" s="45" t="s">
        <v>30</v>
      </c>
      <c r="B609" s="111"/>
      <c r="C609" s="51"/>
      <c r="D609" s="51"/>
      <c r="E609" s="106"/>
      <c r="F609" s="49">
        <f t="shared" si="73"/>
        <v>0</v>
      </c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3"/>
      <c r="S609" s="53"/>
      <c r="T609" s="53"/>
      <c r="U609" s="53"/>
      <c r="AA609" s="128"/>
    </row>
    <row r="610" spans="1:27" s="52" customFormat="1" x14ac:dyDescent="0.2">
      <c r="A610" s="45" t="s">
        <v>31</v>
      </c>
      <c r="B610" s="111"/>
      <c r="C610" s="51"/>
      <c r="D610" s="51"/>
      <c r="E610" s="106"/>
      <c r="F610" s="49">
        <f t="shared" si="73"/>
        <v>0</v>
      </c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3"/>
      <c r="S610" s="53"/>
      <c r="T610" s="53"/>
      <c r="U610" s="53"/>
      <c r="AA610" s="128"/>
    </row>
    <row r="611" spans="1:27" s="52" customFormat="1" x14ac:dyDescent="0.2">
      <c r="A611" s="45" t="s">
        <v>32</v>
      </c>
      <c r="B611" s="111"/>
      <c r="C611" s="51"/>
      <c r="D611" s="51"/>
      <c r="E611" s="106"/>
      <c r="F611" s="49">
        <f t="shared" si="73"/>
        <v>0</v>
      </c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3"/>
      <c r="S611" s="53"/>
      <c r="T611" s="53"/>
      <c r="U611" s="53"/>
      <c r="AA611" s="128"/>
    </row>
    <row r="612" spans="1:27" s="52" customFormat="1" x14ac:dyDescent="0.2">
      <c r="A612" s="45" t="s">
        <v>33</v>
      </c>
      <c r="B612" s="111"/>
      <c r="C612" s="51"/>
      <c r="D612" s="51"/>
      <c r="E612" s="106"/>
      <c r="F612" s="49">
        <f t="shared" si="73"/>
        <v>0</v>
      </c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3"/>
      <c r="S612" s="53"/>
      <c r="T612" s="53"/>
      <c r="U612" s="53"/>
      <c r="AA612" s="128"/>
    </row>
    <row r="613" spans="1:27" s="52" customFormat="1" x14ac:dyDescent="0.2">
      <c r="A613" s="45" t="s">
        <v>34</v>
      </c>
      <c r="B613" s="111"/>
      <c r="C613" s="51"/>
      <c r="D613" s="51"/>
      <c r="E613" s="104"/>
      <c r="F613" s="49"/>
      <c r="G613" s="49"/>
      <c r="H613" s="49"/>
      <c r="I613" s="49"/>
      <c r="J613" s="49"/>
      <c r="K613" s="49"/>
      <c r="L613" s="49"/>
      <c r="M613" s="49"/>
      <c r="N613" s="49"/>
      <c r="O613" s="49"/>
      <c r="P613" s="49"/>
      <c r="Q613" s="49"/>
      <c r="R613" s="51"/>
      <c r="S613" s="51"/>
      <c r="T613" s="51"/>
      <c r="U613" s="51"/>
      <c r="AA613" s="128"/>
    </row>
    <row r="614" spans="1:27" s="52" customFormat="1" ht="15.75" x14ac:dyDescent="0.25">
      <c r="A614" s="45" t="s">
        <v>35</v>
      </c>
      <c r="B614" s="111"/>
      <c r="C614" s="51"/>
      <c r="D614" s="60" t="s">
        <v>24</v>
      </c>
      <c r="E614" s="104"/>
      <c r="F614" s="49"/>
      <c r="G614" s="49"/>
      <c r="H614" s="49"/>
      <c r="I614" s="49"/>
      <c r="J614" s="49"/>
      <c r="K614" s="49"/>
      <c r="L614" s="49"/>
      <c r="M614" s="49"/>
      <c r="N614" s="49"/>
      <c r="O614" s="49"/>
      <c r="P614" s="49"/>
      <c r="Q614" s="49"/>
      <c r="R614" s="51"/>
      <c r="S614" s="51"/>
      <c r="T614" s="51"/>
      <c r="U614" s="51"/>
      <c r="AA614" s="128"/>
    </row>
    <row r="615" spans="1:27" s="52" customFormat="1" ht="15.75" x14ac:dyDescent="0.25">
      <c r="A615" s="50" t="s">
        <v>36</v>
      </c>
      <c r="B615" s="111"/>
      <c r="C615" s="51"/>
      <c r="D615" s="51"/>
      <c r="E615" s="105"/>
      <c r="F615" s="56" t="s">
        <v>5</v>
      </c>
      <c r="G615" s="56" t="s">
        <v>23</v>
      </c>
      <c r="H615" s="49"/>
      <c r="I615" s="49"/>
      <c r="J615" s="49"/>
      <c r="K615" s="49"/>
      <c r="L615" s="49"/>
      <c r="M615" s="49"/>
      <c r="N615" s="49"/>
      <c r="O615" s="49"/>
      <c r="P615" s="49"/>
      <c r="Q615" s="49"/>
      <c r="R615" s="51"/>
      <c r="S615" s="51"/>
      <c r="T615" s="51"/>
      <c r="U615" s="51"/>
      <c r="AA615" s="128"/>
    </row>
    <row r="616" spans="1:27" s="52" customFormat="1" x14ac:dyDescent="0.2">
      <c r="A616" s="45" t="s">
        <v>37</v>
      </c>
      <c r="B616" s="111"/>
      <c r="C616" s="51"/>
      <c r="D616" s="51"/>
      <c r="E616" s="106"/>
      <c r="F616" s="49">
        <f>SUM(G616:U616)</f>
        <v>0</v>
      </c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3"/>
      <c r="S616" s="53"/>
      <c r="T616" s="53"/>
      <c r="U616" s="53"/>
      <c r="AA616" s="128"/>
    </row>
    <row r="617" spans="1:27" s="52" customFormat="1" x14ac:dyDescent="0.2">
      <c r="A617" s="51"/>
      <c r="B617" s="110"/>
      <c r="C617" s="51"/>
      <c r="D617" s="51"/>
      <c r="E617" s="106"/>
      <c r="F617" s="49">
        <f t="shared" ref="F617:F623" si="74">SUM(G617:U617)</f>
        <v>0</v>
      </c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3"/>
      <c r="S617" s="53"/>
      <c r="T617" s="53"/>
      <c r="U617" s="53"/>
      <c r="AA617" s="128"/>
    </row>
    <row r="618" spans="1:27" s="52" customFormat="1" x14ac:dyDescent="0.2">
      <c r="A618" s="51"/>
      <c r="B618" s="110"/>
      <c r="C618" s="51"/>
      <c r="D618" s="51"/>
      <c r="E618" s="106"/>
      <c r="F618" s="49">
        <f t="shared" si="74"/>
        <v>0</v>
      </c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3"/>
      <c r="S618" s="53"/>
      <c r="T618" s="53"/>
      <c r="U618" s="53"/>
      <c r="AA618" s="128"/>
    </row>
    <row r="619" spans="1:27" s="52" customFormat="1" x14ac:dyDescent="0.2">
      <c r="A619" s="51"/>
      <c r="B619" s="110"/>
      <c r="C619" s="51"/>
      <c r="D619" s="51"/>
      <c r="E619" s="106"/>
      <c r="F619" s="49">
        <f t="shared" si="74"/>
        <v>0</v>
      </c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3"/>
      <c r="S619" s="53"/>
      <c r="T619" s="53"/>
      <c r="U619" s="53"/>
      <c r="AA619" s="128"/>
    </row>
    <row r="620" spans="1:27" s="52" customFormat="1" x14ac:dyDescent="0.2">
      <c r="A620" s="51"/>
      <c r="B620" s="110"/>
      <c r="C620" s="51"/>
      <c r="D620" s="51"/>
      <c r="E620" s="106"/>
      <c r="F620" s="49">
        <f t="shared" si="74"/>
        <v>0</v>
      </c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3"/>
      <c r="S620" s="53"/>
      <c r="T620" s="53"/>
      <c r="U620" s="53"/>
      <c r="AA620" s="128"/>
    </row>
    <row r="621" spans="1:27" s="52" customFormat="1" x14ac:dyDescent="0.2">
      <c r="A621" s="51"/>
      <c r="B621" s="110"/>
      <c r="C621" s="51"/>
      <c r="D621" s="51"/>
      <c r="E621" s="106"/>
      <c r="F621" s="49">
        <f t="shared" si="74"/>
        <v>0</v>
      </c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3"/>
      <c r="S621" s="53"/>
      <c r="T621" s="53"/>
      <c r="U621" s="53"/>
      <c r="AA621" s="128"/>
    </row>
    <row r="622" spans="1:27" s="52" customFormat="1" ht="15.6" customHeight="1" x14ac:dyDescent="0.25">
      <c r="A622" s="57" t="s">
        <v>24</v>
      </c>
      <c r="B622" s="112" t="str">
        <f>IF(B604+F616+F617+F618+F619+F620+F621+F622+F623=B609+B610+B611+B612+B613+B614+B615+B616,"OK","NON")</f>
        <v>OK</v>
      </c>
      <c r="C622" s="51"/>
      <c r="D622" s="49"/>
      <c r="E622" s="106"/>
      <c r="F622" s="49">
        <f t="shared" si="74"/>
        <v>0</v>
      </c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3"/>
      <c r="S622" s="53"/>
      <c r="T622" s="53"/>
      <c r="U622" s="53"/>
      <c r="AA622" s="128"/>
    </row>
    <row r="623" spans="1:27" s="52" customFormat="1" ht="18" x14ac:dyDescent="0.25">
      <c r="A623" s="57" t="s">
        <v>25</v>
      </c>
      <c r="B623" s="112">
        <f>B606+S604-B603-F607-F608-F609-F610-F611-F612</f>
        <v>0</v>
      </c>
      <c r="C623" s="51"/>
      <c r="D623" s="77"/>
      <c r="E623" s="106"/>
      <c r="F623" s="49">
        <f t="shared" si="74"/>
        <v>0</v>
      </c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3"/>
      <c r="S623" s="53"/>
      <c r="T623" s="53"/>
      <c r="U623" s="53"/>
      <c r="AA623" s="128"/>
    </row>
    <row r="624" spans="1:27" s="52" customFormat="1" x14ac:dyDescent="0.2">
      <c r="B624" s="96"/>
      <c r="C624" s="51"/>
      <c r="D624" s="51"/>
      <c r="E624" s="107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62"/>
      <c r="S624" s="62"/>
      <c r="T624" s="62"/>
      <c r="U624" s="62"/>
      <c r="V624" s="64"/>
      <c r="AA624" s="128"/>
    </row>
    <row r="625" spans="1:27" s="46" customFormat="1" x14ac:dyDescent="0.2">
      <c r="A625" s="46" t="s">
        <v>20</v>
      </c>
      <c r="B625" s="113" t="s">
        <v>20</v>
      </c>
      <c r="C625" s="46" t="s">
        <v>20</v>
      </c>
      <c r="D625" s="46" t="s">
        <v>20</v>
      </c>
      <c r="E625" s="108" t="s">
        <v>20</v>
      </c>
      <c r="F625" s="66" t="s">
        <v>20</v>
      </c>
      <c r="G625" s="82" t="s">
        <v>20</v>
      </c>
      <c r="H625" s="82" t="s">
        <v>20</v>
      </c>
      <c r="I625" s="82" t="s">
        <v>20</v>
      </c>
      <c r="J625" s="82" t="s">
        <v>20</v>
      </c>
      <c r="K625" s="82" t="s">
        <v>20</v>
      </c>
      <c r="L625" s="82" t="s">
        <v>20</v>
      </c>
      <c r="M625" s="82" t="s">
        <v>20</v>
      </c>
      <c r="N625" s="82" t="s">
        <v>20</v>
      </c>
      <c r="O625" s="82" t="s">
        <v>20</v>
      </c>
      <c r="P625" s="82" t="s">
        <v>20</v>
      </c>
      <c r="Q625" s="82" t="s">
        <v>20</v>
      </c>
      <c r="R625" s="83" t="s">
        <v>20</v>
      </c>
      <c r="S625" s="83"/>
      <c r="T625" s="83"/>
      <c r="U625" s="83"/>
      <c r="AA625" s="129"/>
    </row>
    <row r="626" spans="1:27" s="117" customFormat="1" ht="26.25" thickBot="1" x14ac:dyDescent="0.4">
      <c r="A626" s="116" t="s">
        <v>20</v>
      </c>
      <c r="B626" s="115" t="s">
        <v>61</v>
      </c>
      <c r="D626" s="117" t="s">
        <v>28</v>
      </c>
      <c r="E626" s="125">
        <f>$X$16</f>
        <v>43087</v>
      </c>
      <c r="F626" s="118"/>
      <c r="G626" s="118"/>
      <c r="H626" s="121"/>
      <c r="I626" s="118"/>
      <c r="J626" s="118"/>
      <c r="K626" s="118"/>
      <c r="L626" s="118"/>
      <c r="M626" s="118"/>
      <c r="N626" s="118"/>
      <c r="O626" s="118"/>
      <c r="P626" s="118"/>
      <c r="Q626" s="118"/>
      <c r="U626" s="117">
        <v>26</v>
      </c>
      <c r="AA626" s="126"/>
    </row>
    <row r="627" spans="1:27" s="52" customFormat="1" ht="16.5" thickBot="1" x14ac:dyDescent="0.3">
      <c r="A627" s="45"/>
      <c r="B627" s="110"/>
      <c r="C627" s="51"/>
      <c r="D627" s="51"/>
      <c r="E627" s="104"/>
      <c r="F627" s="79" t="s">
        <v>70</v>
      </c>
      <c r="H627" s="103"/>
      <c r="I627" s="91">
        <v>100</v>
      </c>
      <c r="J627" s="92">
        <v>50</v>
      </c>
      <c r="K627" s="92">
        <v>20</v>
      </c>
      <c r="L627" s="92">
        <v>10</v>
      </c>
      <c r="M627" s="92">
        <v>5</v>
      </c>
      <c r="N627" s="92">
        <v>2</v>
      </c>
      <c r="O627" s="92">
        <v>1</v>
      </c>
      <c r="P627" s="92">
        <v>0.25</v>
      </c>
      <c r="Q627" s="92">
        <v>0.1</v>
      </c>
      <c r="R627" s="93">
        <v>0.05</v>
      </c>
      <c r="S627" s="51"/>
      <c r="T627" s="51"/>
      <c r="U627" s="51"/>
      <c r="AA627" s="127">
        <f>B628+B629+B630</f>
        <v>0</v>
      </c>
    </row>
    <row r="628" spans="1:27" s="52" customFormat="1" ht="15.75" x14ac:dyDescent="0.25">
      <c r="A628" s="45" t="s">
        <v>17</v>
      </c>
      <c r="B628" s="111"/>
      <c r="C628" s="51"/>
      <c r="D628" s="60" t="s">
        <v>21</v>
      </c>
      <c r="E628" s="105"/>
      <c r="F628" s="51"/>
      <c r="G628" s="62"/>
      <c r="H628" s="133" t="s">
        <v>71</v>
      </c>
      <c r="I628" s="135"/>
      <c r="J628" s="136"/>
      <c r="K628" s="136"/>
      <c r="L628" s="136"/>
      <c r="M628" s="136"/>
      <c r="N628" s="136"/>
      <c r="O628" s="136"/>
      <c r="P628" s="136"/>
      <c r="Q628" s="136"/>
      <c r="R628" s="137"/>
      <c r="S628" s="51"/>
      <c r="T628" s="51"/>
      <c r="U628" s="51"/>
      <c r="AA628" s="128"/>
    </row>
    <row r="629" spans="1:27" s="52" customFormat="1" ht="15.75" thickBot="1" x14ac:dyDescent="0.25">
      <c r="A629" s="45" t="s">
        <v>18</v>
      </c>
      <c r="B629" s="111"/>
      <c r="C629" s="51"/>
      <c r="E629" s="104"/>
      <c r="F629" s="51"/>
      <c r="G629" s="62"/>
      <c r="H629" s="89" t="s">
        <v>5</v>
      </c>
      <c r="I629" s="90">
        <f t="shared" ref="I629:R629" si="75">I627*I628</f>
        <v>0</v>
      </c>
      <c r="J629" s="80">
        <f t="shared" si="75"/>
        <v>0</v>
      </c>
      <c r="K629" s="80">
        <f t="shared" si="75"/>
        <v>0</v>
      </c>
      <c r="L629" s="80">
        <f t="shared" si="75"/>
        <v>0</v>
      </c>
      <c r="M629" s="80">
        <f t="shared" si="75"/>
        <v>0</v>
      </c>
      <c r="N629" s="80">
        <f t="shared" si="75"/>
        <v>0</v>
      </c>
      <c r="O629" s="80">
        <f t="shared" si="75"/>
        <v>0</v>
      </c>
      <c r="P629" s="80">
        <f t="shared" si="75"/>
        <v>0</v>
      </c>
      <c r="Q629" s="80">
        <f t="shared" si="75"/>
        <v>0</v>
      </c>
      <c r="R629" s="81">
        <f t="shared" si="75"/>
        <v>0</v>
      </c>
      <c r="S629" s="87">
        <f>SUM(I629:R629)</f>
        <v>0</v>
      </c>
      <c r="T629" s="51"/>
      <c r="U629" s="51"/>
      <c r="AA629" s="128"/>
    </row>
    <row r="630" spans="1:27" s="52" customFormat="1" ht="15.75" x14ac:dyDescent="0.25">
      <c r="A630" s="45" t="s">
        <v>19</v>
      </c>
      <c r="B630" s="111"/>
      <c r="C630" s="51"/>
      <c r="D630" s="60" t="s">
        <v>0</v>
      </c>
      <c r="E630" s="104"/>
      <c r="F630" s="49"/>
      <c r="G630" s="49"/>
      <c r="H630" s="49"/>
      <c r="I630" s="49"/>
      <c r="J630" s="49"/>
      <c r="K630" s="49"/>
      <c r="L630" s="49"/>
      <c r="M630" s="49"/>
      <c r="N630" s="49"/>
      <c r="O630" s="49"/>
      <c r="P630" s="49"/>
      <c r="Q630" s="49"/>
      <c r="R630" s="51"/>
      <c r="S630" s="51"/>
      <c r="T630" s="51"/>
      <c r="U630" s="51"/>
      <c r="AA630" s="128"/>
    </row>
    <row r="631" spans="1:27" s="52" customFormat="1" ht="15.75" x14ac:dyDescent="0.25">
      <c r="A631" s="45" t="s">
        <v>75</v>
      </c>
      <c r="B631" s="111"/>
      <c r="C631" s="51"/>
      <c r="D631" s="51"/>
      <c r="E631" s="105" t="s">
        <v>22</v>
      </c>
      <c r="F631" s="56" t="s">
        <v>5</v>
      </c>
      <c r="G631" s="56" t="s">
        <v>23</v>
      </c>
      <c r="H631" s="49"/>
      <c r="I631" s="49"/>
      <c r="J631" s="49"/>
      <c r="K631" s="49"/>
      <c r="L631" s="49"/>
      <c r="M631" s="49"/>
      <c r="N631" s="49"/>
      <c r="O631" s="49"/>
      <c r="P631" s="49"/>
      <c r="Q631" s="49"/>
      <c r="R631" s="51"/>
      <c r="S631" s="51"/>
      <c r="T631" s="51"/>
      <c r="U631" s="51"/>
      <c r="AA631" s="128"/>
    </row>
    <row r="632" spans="1:27" s="52" customFormat="1" x14ac:dyDescent="0.2">
      <c r="A632" s="45" t="s">
        <v>29</v>
      </c>
      <c r="B632" s="111"/>
      <c r="C632" s="51"/>
      <c r="D632" s="51"/>
      <c r="E632" s="106"/>
      <c r="F632" s="49">
        <f t="shared" ref="F632:F637" si="76">SUM(G632:U632)</f>
        <v>0</v>
      </c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3"/>
      <c r="S632" s="53"/>
      <c r="T632" s="53"/>
      <c r="U632" s="53"/>
      <c r="AA632" s="128"/>
    </row>
    <row r="633" spans="1:27" s="52" customFormat="1" x14ac:dyDescent="0.2">
      <c r="A633" s="45"/>
      <c r="B633" s="132"/>
      <c r="C633" s="51"/>
      <c r="D633" s="51"/>
      <c r="E633" s="106"/>
      <c r="F633" s="49">
        <f t="shared" si="76"/>
        <v>0</v>
      </c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3"/>
      <c r="S633" s="53"/>
      <c r="T633" s="53"/>
      <c r="U633" s="53"/>
      <c r="AA633" s="128"/>
    </row>
    <row r="634" spans="1:27" s="52" customFormat="1" x14ac:dyDescent="0.2">
      <c r="A634" s="45" t="s">
        <v>30</v>
      </c>
      <c r="B634" s="111"/>
      <c r="C634" s="51"/>
      <c r="D634" s="51"/>
      <c r="E634" s="106"/>
      <c r="F634" s="49">
        <f t="shared" si="76"/>
        <v>0</v>
      </c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3"/>
      <c r="S634" s="53"/>
      <c r="T634" s="53"/>
      <c r="U634" s="53"/>
      <c r="AA634" s="128"/>
    </row>
    <row r="635" spans="1:27" s="52" customFormat="1" x14ac:dyDescent="0.2">
      <c r="A635" s="45" t="s">
        <v>31</v>
      </c>
      <c r="B635" s="111"/>
      <c r="C635" s="51"/>
      <c r="D635" s="51"/>
      <c r="E635" s="106"/>
      <c r="F635" s="49">
        <f t="shared" si="76"/>
        <v>0</v>
      </c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3"/>
      <c r="S635" s="53"/>
      <c r="T635" s="53"/>
      <c r="U635" s="53"/>
      <c r="AA635" s="128"/>
    </row>
    <row r="636" spans="1:27" s="52" customFormat="1" x14ac:dyDescent="0.2">
      <c r="A636" s="45" t="s">
        <v>32</v>
      </c>
      <c r="B636" s="111"/>
      <c r="C636" s="51"/>
      <c r="D636" s="51"/>
      <c r="E636" s="106"/>
      <c r="F636" s="49">
        <f t="shared" si="76"/>
        <v>0</v>
      </c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3"/>
      <c r="S636" s="53"/>
      <c r="T636" s="53"/>
      <c r="U636" s="53"/>
      <c r="AA636" s="128"/>
    </row>
    <row r="637" spans="1:27" s="52" customFormat="1" x14ac:dyDescent="0.2">
      <c r="A637" s="45" t="s">
        <v>33</v>
      </c>
      <c r="B637" s="111"/>
      <c r="C637" s="51"/>
      <c r="D637" s="51"/>
      <c r="E637" s="106"/>
      <c r="F637" s="49">
        <f t="shared" si="76"/>
        <v>0</v>
      </c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3"/>
      <c r="S637" s="53"/>
      <c r="T637" s="53"/>
      <c r="U637" s="53"/>
      <c r="AA637" s="128"/>
    </row>
    <row r="638" spans="1:27" s="52" customFormat="1" x14ac:dyDescent="0.2">
      <c r="A638" s="45" t="s">
        <v>34</v>
      </c>
      <c r="B638" s="111"/>
      <c r="C638" s="51"/>
      <c r="D638" s="51"/>
      <c r="E638" s="104"/>
      <c r="F638" s="49"/>
      <c r="G638" s="49"/>
      <c r="H638" s="49"/>
      <c r="I638" s="49"/>
      <c r="J638" s="49"/>
      <c r="K638" s="49"/>
      <c r="L638" s="49"/>
      <c r="M638" s="49"/>
      <c r="N638" s="49"/>
      <c r="O638" s="49"/>
      <c r="P638" s="49"/>
      <c r="Q638" s="49"/>
      <c r="R638" s="51"/>
      <c r="S638" s="51"/>
      <c r="T638" s="51"/>
      <c r="U638" s="51"/>
      <c r="AA638" s="128"/>
    </row>
    <row r="639" spans="1:27" s="52" customFormat="1" ht="15.75" x14ac:dyDescent="0.25">
      <c r="A639" s="45" t="s">
        <v>35</v>
      </c>
      <c r="B639" s="111"/>
      <c r="C639" s="51"/>
      <c r="D639" s="60" t="s">
        <v>24</v>
      </c>
      <c r="E639" s="104"/>
      <c r="F639" s="49"/>
      <c r="G639" s="49"/>
      <c r="H639" s="49"/>
      <c r="I639" s="49"/>
      <c r="J639" s="49"/>
      <c r="K639" s="49"/>
      <c r="L639" s="49"/>
      <c r="M639" s="49"/>
      <c r="N639" s="49"/>
      <c r="O639" s="49"/>
      <c r="P639" s="49"/>
      <c r="Q639" s="49"/>
      <c r="R639" s="51"/>
      <c r="S639" s="51"/>
      <c r="T639" s="51"/>
      <c r="U639" s="51"/>
      <c r="AA639" s="128"/>
    </row>
    <row r="640" spans="1:27" s="52" customFormat="1" ht="15.75" x14ac:dyDescent="0.25">
      <c r="A640" s="50" t="s">
        <v>36</v>
      </c>
      <c r="B640" s="111"/>
      <c r="C640" s="51"/>
      <c r="D640" s="51"/>
      <c r="E640" s="105"/>
      <c r="F640" s="56" t="s">
        <v>5</v>
      </c>
      <c r="G640" s="56" t="s">
        <v>23</v>
      </c>
      <c r="H640" s="49"/>
      <c r="I640" s="49"/>
      <c r="J640" s="49"/>
      <c r="K640" s="49"/>
      <c r="L640" s="49"/>
      <c r="M640" s="49"/>
      <c r="N640" s="49"/>
      <c r="O640" s="49"/>
      <c r="P640" s="49"/>
      <c r="Q640" s="49"/>
      <c r="R640" s="51"/>
      <c r="S640" s="51"/>
      <c r="T640" s="51"/>
      <c r="U640" s="51"/>
      <c r="AA640" s="128"/>
    </row>
    <row r="641" spans="1:27" s="52" customFormat="1" x14ac:dyDescent="0.2">
      <c r="A641" s="45" t="s">
        <v>37</v>
      </c>
      <c r="B641" s="111"/>
      <c r="C641" s="51"/>
      <c r="D641" s="51"/>
      <c r="E641" s="106"/>
      <c r="F641" s="49">
        <f>SUM(G641:U641)</f>
        <v>0</v>
      </c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3"/>
      <c r="S641" s="53"/>
      <c r="T641" s="53"/>
      <c r="U641" s="53"/>
      <c r="AA641" s="128"/>
    </row>
    <row r="642" spans="1:27" s="52" customFormat="1" x14ac:dyDescent="0.2">
      <c r="A642" s="51"/>
      <c r="B642" s="110"/>
      <c r="C642" s="51"/>
      <c r="D642" s="51"/>
      <c r="E642" s="106"/>
      <c r="F642" s="49">
        <f t="shared" ref="F642:F648" si="77">SUM(G642:U642)</f>
        <v>0</v>
      </c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3"/>
      <c r="S642" s="53"/>
      <c r="T642" s="53"/>
      <c r="U642" s="53"/>
      <c r="AA642" s="128"/>
    </row>
    <row r="643" spans="1:27" s="52" customFormat="1" x14ac:dyDescent="0.2">
      <c r="A643" s="51"/>
      <c r="B643" s="110"/>
      <c r="C643" s="51"/>
      <c r="D643" s="51"/>
      <c r="E643" s="106"/>
      <c r="F643" s="49">
        <f t="shared" si="77"/>
        <v>0</v>
      </c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3"/>
      <c r="S643" s="53"/>
      <c r="T643" s="53"/>
      <c r="U643" s="53"/>
      <c r="AA643" s="128"/>
    </row>
    <row r="644" spans="1:27" s="52" customFormat="1" x14ac:dyDescent="0.2">
      <c r="A644" s="51"/>
      <c r="B644" s="110"/>
      <c r="C644" s="51"/>
      <c r="D644" s="51"/>
      <c r="E644" s="106"/>
      <c r="F644" s="49">
        <f t="shared" si="77"/>
        <v>0</v>
      </c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3"/>
      <c r="S644" s="53"/>
      <c r="T644" s="53"/>
      <c r="U644" s="53"/>
      <c r="AA644" s="128"/>
    </row>
    <row r="645" spans="1:27" s="52" customFormat="1" x14ac:dyDescent="0.2">
      <c r="A645" s="51"/>
      <c r="B645" s="110"/>
      <c r="C645" s="51"/>
      <c r="D645" s="51"/>
      <c r="E645" s="106"/>
      <c r="F645" s="49">
        <f t="shared" si="77"/>
        <v>0</v>
      </c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3"/>
      <c r="S645" s="53"/>
      <c r="T645" s="53"/>
      <c r="U645" s="53"/>
      <c r="AA645" s="128"/>
    </row>
    <row r="646" spans="1:27" s="52" customFormat="1" x14ac:dyDescent="0.2">
      <c r="A646" s="51"/>
      <c r="B646" s="110"/>
      <c r="C646" s="51"/>
      <c r="D646" s="51"/>
      <c r="E646" s="106"/>
      <c r="F646" s="49">
        <f t="shared" si="77"/>
        <v>0</v>
      </c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3"/>
      <c r="S646" s="53"/>
      <c r="T646" s="53"/>
      <c r="U646" s="53"/>
      <c r="AA646" s="128"/>
    </row>
    <row r="647" spans="1:27" s="52" customFormat="1" ht="15.6" customHeight="1" x14ac:dyDescent="0.25">
      <c r="A647" s="57" t="s">
        <v>24</v>
      </c>
      <c r="B647" s="112" t="str">
        <f>IF(B629+F641+F642+F643+F644+F645+F646+F647+F648=B634+B635+B636+B637+B638+B639+B640+B641,"OK","NON")</f>
        <v>OK</v>
      </c>
      <c r="C647" s="51"/>
      <c r="D647" s="49"/>
      <c r="E647" s="106"/>
      <c r="F647" s="49">
        <f t="shared" si="77"/>
        <v>0</v>
      </c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3"/>
      <c r="S647" s="53"/>
      <c r="T647" s="53"/>
      <c r="U647" s="53"/>
      <c r="AA647" s="128"/>
    </row>
    <row r="648" spans="1:27" s="52" customFormat="1" ht="18" x14ac:dyDescent="0.25">
      <c r="A648" s="57" t="s">
        <v>25</v>
      </c>
      <c r="B648" s="112">
        <f>B631+S629-B628-F632-F633-F634-F635-F636-F637</f>
        <v>0</v>
      </c>
      <c r="C648" s="51"/>
      <c r="D648" s="77"/>
      <c r="E648" s="106"/>
      <c r="F648" s="49">
        <f t="shared" si="77"/>
        <v>0</v>
      </c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3"/>
      <c r="S648" s="53"/>
      <c r="T648" s="53"/>
      <c r="U648" s="53"/>
      <c r="AA648" s="128"/>
    </row>
    <row r="649" spans="1:27" s="52" customFormat="1" x14ac:dyDescent="0.2">
      <c r="B649" s="96"/>
      <c r="C649" s="51"/>
      <c r="D649" s="51"/>
      <c r="E649" s="107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5"/>
      <c r="Q649" s="55"/>
      <c r="R649" s="62"/>
      <c r="S649" s="62"/>
      <c r="T649" s="62"/>
      <c r="U649" s="62"/>
      <c r="V649" s="64"/>
      <c r="AA649" s="128"/>
    </row>
    <row r="650" spans="1:27" s="46" customFormat="1" x14ac:dyDescent="0.2">
      <c r="A650" s="46" t="s">
        <v>20</v>
      </c>
      <c r="B650" s="113" t="s">
        <v>20</v>
      </c>
      <c r="C650" s="46" t="s">
        <v>20</v>
      </c>
      <c r="D650" s="46" t="s">
        <v>20</v>
      </c>
      <c r="E650" s="108" t="s">
        <v>20</v>
      </c>
      <c r="F650" s="66" t="s">
        <v>20</v>
      </c>
      <c r="G650" s="82" t="s">
        <v>20</v>
      </c>
      <c r="H650" s="82" t="s">
        <v>20</v>
      </c>
      <c r="I650" s="82" t="s">
        <v>20</v>
      </c>
      <c r="J650" s="82" t="s">
        <v>20</v>
      </c>
      <c r="K650" s="82" t="s">
        <v>20</v>
      </c>
      <c r="L650" s="82" t="s">
        <v>20</v>
      </c>
      <c r="M650" s="82" t="s">
        <v>20</v>
      </c>
      <c r="N650" s="82" t="s">
        <v>20</v>
      </c>
      <c r="O650" s="82" t="s">
        <v>20</v>
      </c>
      <c r="P650" s="82" t="s">
        <v>20</v>
      </c>
      <c r="Q650" s="82" t="s">
        <v>20</v>
      </c>
      <c r="R650" s="83" t="s">
        <v>20</v>
      </c>
      <c r="S650" s="83"/>
      <c r="T650" s="83"/>
      <c r="U650" s="83"/>
      <c r="AA650" s="129"/>
    </row>
    <row r="651" spans="1:27" s="117" customFormat="1" ht="26.25" thickBot="1" x14ac:dyDescent="0.4">
      <c r="A651" s="116" t="s">
        <v>20</v>
      </c>
      <c r="B651" s="115" t="s">
        <v>62</v>
      </c>
      <c r="D651" s="117" t="s">
        <v>28</v>
      </c>
      <c r="E651" s="125">
        <f>$X$16</f>
        <v>43087</v>
      </c>
      <c r="F651" s="118"/>
      <c r="G651" s="118"/>
      <c r="H651" s="121"/>
      <c r="I651" s="118"/>
      <c r="J651" s="118"/>
      <c r="K651" s="118"/>
      <c r="L651" s="118"/>
      <c r="M651" s="118"/>
      <c r="N651" s="118"/>
      <c r="O651" s="118"/>
      <c r="P651" s="118"/>
      <c r="Q651" s="118"/>
      <c r="U651" s="117">
        <v>27</v>
      </c>
      <c r="AA651" s="126"/>
    </row>
    <row r="652" spans="1:27" s="52" customFormat="1" ht="16.5" thickBot="1" x14ac:dyDescent="0.3">
      <c r="A652" s="45"/>
      <c r="B652" s="110"/>
      <c r="C652" s="51"/>
      <c r="D652" s="51"/>
      <c r="E652" s="104"/>
      <c r="F652" s="79" t="s">
        <v>70</v>
      </c>
      <c r="H652" s="103"/>
      <c r="I652" s="91">
        <v>100</v>
      </c>
      <c r="J652" s="92">
        <v>50</v>
      </c>
      <c r="K652" s="92">
        <v>20</v>
      </c>
      <c r="L652" s="92">
        <v>10</v>
      </c>
      <c r="M652" s="92">
        <v>5</v>
      </c>
      <c r="N652" s="92">
        <v>2</v>
      </c>
      <c r="O652" s="92">
        <v>1</v>
      </c>
      <c r="P652" s="92">
        <v>0.25</v>
      </c>
      <c r="Q652" s="92">
        <v>0.1</v>
      </c>
      <c r="R652" s="93">
        <v>0.05</v>
      </c>
      <c r="S652" s="51"/>
      <c r="T652" s="51"/>
      <c r="U652" s="51"/>
      <c r="AA652" s="127">
        <f>B653+B654+B655</f>
        <v>0</v>
      </c>
    </row>
    <row r="653" spans="1:27" s="52" customFormat="1" ht="15.75" x14ac:dyDescent="0.25">
      <c r="A653" s="45" t="s">
        <v>17</v>
      </c>
      <c r="B653" s="111"/>
      <c r="C653" s="51"/>
      <c r="D653" s="60" t="s">
        <v>21</v>
      </c>
      <c r="E653" s="105"/>
      <c r="F653" s="51"/>
      <c r="G653" s="62"/>
      <c r="H653" s="133" t="s">
        <v>71</v>
      </c>
      <c r="I653" s="135"/>
      <c r="J653" s="136"/>
      <c r="K653" s="136"/>
      <c r="L653" s="136"/>
      <c r="M653" s="136"/>
      <c r="N653" s="136"/>
      <c r="O653" s="136"/>
      <c r="P653" s="136"/>
      <c r="Q653" s="136"/>
      <c r="R653" s="137"/>
      <c r="S653" s="51"/>
      <c r="T653" s="51"/>
      <c r="U653" s="51"/>
      <c r="AA653" s="128"/>
    </row>
    <row r="654" spans="1:27" s="52" customFormat="1" ht="15.75" thickBot="1" x14ac:dyDescent="0.25">
      <c r="A654" s="45" t="s">
        <v>18</v>
      </c>
      <c r="B654" s="111"/>
      <c r="C654" s="51"/>
      <c r="E654" s="104"/>
      <c r="F654" s="51"/>
      <c r="G654" s="62"/>
      <c r="H654" s="89" t="s">
        <v>5</v>
      </c>
      <c r="I654" s="90">
        <f t="shared" ref="I654:R654" si="78">I652*I653</f>
        <v>0</v>
      </c>
      <c r="J654" s="80">
        <f t="shared" si="78"/>
        <v>0</v>
      </c>
      <c r="K654" s="80">
        <f t="shared" si="78"/>
        <v>0</v>
      </c>
      <c r="L654" s="80">
        <f t="shared" si="78"/>
        <v>0</v>
      </c>
      <c r="M654" s="80">
        <f t="shared" si="78"/>
        <v>0</v>
      </c>
      <c r="N654" s="80">
        <f t="shared" si="78"/>
        <v>0</v>
      </c>
      <c r="O654" s="80">
        <f t="shared" si="78"/>
        <v>0</v>
      </c>
      <c r="P654" s="80">
        <f t="shared" si="78"/>
        <v>0</v>
      </c>
      <c r="Q654" s="80">
        <f t="shared" si="78"/>
        <v>0</v>
      </c>
      <c r="R654" s="81">
        <f t="shared" si="78"/>
        <v>0</v>
      </c>
      <c r="S654" s="87">
        <f>SUM(I654:R654)</f>
        <v>0</v>
      </c>
      <c r="T654" s="51"/>
      <c r="U654" s="51"/>
      <c r="AA654" s="128"/>
    </row>
    <row r="655" spans="1:27" s="52" customFormat="1" ht="15.75" x14ac:dyDescent="0.25">
      <c r="A655" s="45" t="s">
        <v>19</v>
      </c>
      <c r="B655" s="111"/>
      <c r="C655" s="51"/>
      <c r="D655" s="60" t="s">
        <v>0</v>
      </c>
      <c r="E655" s="104"/>
      <c r="F655" s="49"/>
      <c r="G655" s="49"/>
      <c r="H655" s="49"/>
      <c r="I655" s="49"/>
      <c r="J655" s="49"/>
      <c r="K655" s="49"/>
      <c r="L655" s="49"/>
      <c r="M655" s="49"/>
      <c r="N655" s="49"/>
      <c r="O655" s="49"/>
      <c r="P655" s="49"/>
      <c r="Q655" s="49"/>
      <c r="R655" s="51"/>
      <c r="S655" s="51"/>
      <c r="T655" s="51"/>
      <c r="U655" s="51"/>
      <c r="AA655" s="128"/>
    </row>
    <row r="656" spans="1:27" s="52" customFormat="1" ht="15.75" x14ac:dyDescent="0.25">
      <c r="A656" s="45" t="s">
        <v>75</v>
      </c>
      <c r="B656" s="111"/>
      <c r="C656" s="51"/>
      <c r="D656" s="51"/>
      <c r="E656" s="105" t="s">
        <v>22</v>
      </c>
      <c r="F656" s="56" t="s">
        <v>5</v>
      </c>
      <c r="G656" s="56" t="s">
        <v>23</v>
      </c>
      <c r="H656" s="49"/>
      <c r="I656" s="49"/>
      <c r="J656" s="49"/>
      <c r="K656" s="49"/>
      <c r="L656" s="49"/>
      <c r="M656" s="49"/>
      <c r="N656" s="49"/>
      <c r="O656" s="49"/>
      <c r="P656" s="49"/>
      <c r="Q656" s="49"/>
      <c r="R656" s="51"/>
      <c r="S656" s="51"/>
      <c r="T656" s="51"/>
      <c r="U656" s="51"/>
      <c r="AA656" s="128"/>
    </row>
    <row r="657" spans="1:27" s="52" customFormat="1" x14ac:dyDescent="0.2">
      <c r="A657" s="45" t="s">
        <v>29</v>
      </c>
      <c r="B657" s="111"/>
      <c r="C657" s="51"/>
      <c r="D657" s="51"/>
      <c r="E657" s="106"/>
      <c r="F657" s="49">
        <f t="shared" ref="F657:F662" si="79">SUM(G657:U657)</f>
        <v>0</v>
      </c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3"/>
      <c r="S657" s="53"/>
      <c r="T657" s="53"/>
      <c r="U657" s="53"/>
      <c r="AA657" s="128"/>
    </row>
    <row r="658" spans="1:27" s="52" customFormat="1" x14ac:dyDescent="0.2">
      <c r="A658" s="45"/>
      <c r="B658" s="132"/>
      <c r="C658" s="51"/>
      <c r="D658" s="51"/>
      <c r="E658" s="106"/>
      <c r="F658" s="49">
        <f t="shared" si="79"/>
        <v>0</v>
      </c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3"/>
      <c r="S658" s="53"/>
      <c r="T658" s="53"/>
      <c r="U658" s="53"/>
      <c r="AA658" s="128"/>
    </row>
    <row r="659" spans="1:27" s="52" customFormat="1" x14ac:dyDescent="0.2">
      <c r="A659" s="45" t="s">
        <v>30</v>
      </c>
      <c r="B659" s="111"/>
      <c r="C659" s="51"/>
      <c r="D659" s="51"/>
      <c r="E659" s="106"/>
      <c r="F659" s="49">
        <f t="shared" si="79"/>
        <v>0</v>
      </c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3"/>
      <c r="S659" s="53"/>
      <c r="T659" s="53"/>
      <c r="U659" s="53"/>
      <c r="AA659" s="128"/>
    </row>
    <row r="660" spans="1:27" s="52" customFormat="1" x14ac:dyDescent="0.2">
      <c r="A660" s="45" t="s">
        <v>31</v>
      </c>
      <c r="B660" s="111"/>
      <c r="C660" s="51"/>
      <c r="D660" s="51"/>
      <c r="E660" s="106"/>
      <c r="F660" s="49">
        <f t="shared" si="79"/>
        <v>0</v>
      </c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3"/>
      <c r="S660" s="53"/>
      <c r="T660" s="53"/>
      <c r="U660" s="53"/>
      <c r="AA660" s="128"/>
    </row>
    <row r="661" spans="1:27" s="52" customFormat="1" x14ac:dyDescent="0.2">
      <c r="A661" s="45" t="s">
        <v>32</v>
      </c>
      <c r="B661" s="111"/>
      <c r="C661" s="51"/>
      <c r="D661" s="51"/>
      <c r="E661" s="106"/>
      <c r="F661" s="49">
        <f t="shared" si="79"/>
        <v>0</v>
      </c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3"/>
      <c r="S661" s="53"/>
      <c r="T661" s="53"/>
      <c r="U661" s="53"/>
      <c r="AA661" s="128"/>
    </row>
    <row r="662" spans="1:27" s="52" customFormat="1" x14ac:dyDescent="0.2">
      <c r="A662" s="45" t="s">
        <v>33</v>
      </c>
      <c r="B662" s="111"/>
      <c r="C662" s="51"/>
      <c r="D662" s="51"/>
      <c r="E662" s="106"/>
      <c r="F662" s="49">
        <f t="shared" si="79"/>
        <v>0</v>
      </c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3"/>
      <c r="S662" s="53"/>
      <c r="T662" s="53"/>
      <c r="U662" s="53"/>
      <c r="AA662" s="128"/>
    </row>
    <row r="663" spans="1:27" s="52" customFormat="1" x14ac:dyDescent="0.2">
      <c r="A663" s="45" t="s">
        <v>34</v>
      </c>
      <c r="B663" s="111"/>
      <c r="C663" s="51"/>
      <c r="D663" s="51"/>
      <c r="E663" s="104"/>
      <c r="F663" s="49"/>
      <c r="G663" s="49"/>
      <c r="H663" s="49"/>
      <c r="I663" s="49"/>
      <c r="J663" s="49"/>
      <c r="K663" s="49"/>
      <c r="L663" s="49"/>
      <c r="M663" s="49"/>
      <c r="N663" s="49"/>
      <c r="O663" s="49"/>
      <c r="P663" s="49"/>
      <c r="Q663" s="49"/>
      <c r="R663" s="51"/>
      <c r="S663" s="51"/>
      <c r="T663" s="51"/>
      <c r="U663" s="51"/>
      <c r="AA663" s="128"/>
    </row>
    <row r="664" spans="1:27" s="52" customFormat="1" ht="15.75" x14ac:dyDescent="0.25">
      <c r="A664" s="45" t="s">
        <v>35</v>
      </c>
      <c r="B664" s="111"/>
      <c r="C664" s="51"/>
      <c r="D664" s="60" t="s">
        <v>24</v>
      </c>
      <c r="E664" s="104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51"/>
      <c r="S664" s="51"/>
      <c r="T664" s="51"/>
      <c r="U664" s="51"/>
      <c r="AA664" s="128"/>
    </row>
    <row r="665" spans="1:27" s="52" customFormat="1" ht="15.75" x14ac:dyDescent="0.25">
      <c r="A665" s="50" t="s">
        <v>36</v>
      </c>
      <c r="B665" s="111"/>
      <c r="C665" s="51"/>
      <c r="D665" s="51"/>
      <c r="E665" s="105"/>
      <c r="F665" s="56" t="s">
        <v>5</v>
      </c>
      <c r="G665" s="56" t="s">
        <v>23</v>
      </c>
      <c r="H665" s="49"/>
      <c r="I665" s="49"/>
      <c r="J665" s="49"/>
      <c r="K665" s="49"/>
      <c r="L665" s="49"/>
      <c r="M665" s="49"/>
      <c r="N665" s="49"/>
      <c r="O665" s="49"/>
      <c r="P665" s="49"/>
      <c r="Q665" s="49"/>
      <c r="R665" s="51"/>
      <c r="S665" s="51"/>
      <c r="T665" s="51"/>
      <c r="U665" s="51"/>
      <c r="AA665" s="128"/>
    </row>
    <row r="666" spans="1:27" s="52" customFormat="1" x14ac:dyDescent="0.2">
      <c r="A666" s="45" t="s">
        <v>37</v>
      </c>
      <c r="B666" s="111"/>
      <c r="C666" s="51"/>
      <c r="D666" s="51"/>
      <c r="E666" s="106"/>
      <c r="F666" s="49">
        <f>SUM(G666:U666)</f>
        <v>0</v>
      </c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3"/>
      <c r="S666" s="53"/>
      <c r="T666" s="53"/>
      <c r="U666" s="53"/>
      <c r="AA666" s="128"/>
    </row>
    <row r="667" spans="1:27" s="52" customFormat="1" x14ac:dyDescent="0.2">
      <c r="A667" s="51"/>
      <c r="B667" s="110"/>
      <c r="C667" s="51"/>
      <c r="D667" s="51"/>
      <c r="E667" s="106"/>
      <c r="F667" s="49">
        <f t="shared" ref="F667:F673" si="80">SUM(G667:U667)</f>
        <v>0</v>
      </c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3"/>
      <c r="S667" s="53"/>
      <c r="T667" s="53"/>
      <c r="U667" s="53"/>
      <c r="AA667" s="128"/>
    </row>
    <row r="668" spans="1:27" s="52" customFormat="1" x14ac:dyDescent="0.2">
      <c r="A668" s="51"/>
      <c r="B668" s="110"/>
      <c r="C668" s="51"/>
      <c r="D668" s="51"/>
      <c r="E668" s="106"/>
      <c r="F668" s="49">
        <f t="shared" si="80"/>
        <v>0</v>
      </c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3"/>
      <c r="S668" s="53"/>
      <c r="T668" s="53"/>
      <c r="U668" s="53"/>
      <c r="AA668" s="128"/>
    </row>
    <row r="669" spans="1:27" s="52" customFormat="1" x14ac:dyDescent="0.2">
      <c r="A669" s="51"/>
      <c r="B669" s="110"/>
      <c r="C669" s="51"/>
      <c r="D669" s="51"/>
      <c r="E669" s="106"/>
      <c r="F669" s="49">
        <f t="shared" si="80"/>
        <v>0</v>
      </c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3"/>
      <c r="S669" s="53"/>
      <c r="T669" s="53"/>
      <c r="U669" s="53"/>
      <c r="AA669" s="128"/>
    </row>
    <row r="670" spans="1:27" s="52" customFormat="1" x14ac:dyDescent="0.2">
      <c r="A670" s="51"/>
      <c r="B670" s="110"/>
      <c r="C670" s="51"/>
      <c r="D670" s="51"/>
      <c r="E670" s="106"/>
      <c r="F670" s="49">
        <f t="shared" si="80"/>
        <v>0</v>
      </c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3"/>
      <c r="S670" s="53"/>
      <c r="T670" s="53"/>
      <c r="U670" s="53"/>
      <c r="AA670" s="128"/>
    </row>
    <row r="671" spans="1:27" s="52" customFormat="1" x14ac:dyDescent="0.2">
      <c r="A671" s="51"/>
      <c r="B671" s="110"/>
      <c r="C671" s="51"/>
      <c r="D671" s="51"/>
      <c r="E671" s="106"/>
      <c r="F671" s="49">
        <f t="shared" si="80"/>
        <v>0</v>
      </c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3"/>
      <c r="S671" s="53"/>
      <c r="T671" s="53"/>
      <c r="U671" s="53"/>
      <c r="AA671" s="128"/>
    </row>
    <row r="672" spans="1:27" s="52" customFormat="1" ht="15.6" customHeight="1" x14ac:dyDescent="0.25">
      <c r="A672" s="57" t="s">
        <v>24</v>
      </c>
      <c r="B672" s="112" t="str">
        <f>IF(B654+F666+F667+F668+F669+F670+F671+F672+F673=B659+B660+B661+B662+B663+B664+B665+B666,"OK","NON")</f>
        <v>OK</v>
      </c>
      <c r="C672" s="51"/>
      <c r="D672" s="49"/>
      <c r="E672" s="106"/>
      <c r="F672" s="49">
        <f t="shared" si="80"/>
        <v>0</v>
      </c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3"/>
      <c r="S672" s="53"/>
      <c r="T672" s="53"/>
      <c r="U672" s="53"/>
      <c r="AA672" s="128"/>
    </row>
    <row r="673" spans="1:27" s="52" customFormat="1" ht="18" x14ac:dyDescent="0.25">
      <c r="A673" s="57" t="s">
        <v>25</v>
      </c>
      <c r="B673" s="112">
        <f>B656+S654-B653-F657-F658-F659-F660-F661-F662</f>
        <v>0</v>
      </c>
      <c r="C673" s="51"/>
      <c r="D673" s="77"/>
      <c r="E673" s="106"/>
      <c r="F673" s="49">
        <f t="shared" si="80"/>
        <v>0</v>
      </c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3"/>
      <c r="S673" s="53"/>
      <c r="T673" s="53"/>
      <c r="U673" s="53"/>
      <c r="AA673" s="128"/>
    </row>
    <row r="674" spans="1:27" s="52" customFormat="1" x14ac:dyDescent="0.2">
      <c r="B674" s="96"/>
      <c r="C674" s="51"/>
      <c r="D674" s="51"/>
      <c r="E674" s="107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62"/>
      <c r="S674" s="62"/>
      <c r="T674" s="62"/>
      <c r="U674" s="62"/>
      <c r="V674" s="64"/>
      <c r="AA674" s="128"/>
    </row>
    <row r="675" spans="1:27" s="46" customFormat="1" x14ac:dyDescent="0.2">
      <c r="A675" s="46" t="s">
        <v>20</v>
      </c>
      <c r="B675" s="113" t="s">
        <v>20</v>
      </c>
      <c r="C675" s="46" t="s">
        <v>20</v>
      </c>
      <c r="D675" s="46" t="s">
        <v>20</v>
      </c>
      <c r="E675" s="108" t="s">
        <v>20</v>
      </c>
      <c r="F675" s="66" t="s">
        <v>20</v>
      </c>
      <c r="G675" s="82" t="s">
        <v>20</v>
      </c>
      <c r="H675" s="82" t="s">
        <v>20</v>
      </c>
      <c r="I675" s="82" t="s">
        <v>20</v>
      </c>
      <c r="J675" s="82" t="s">
        <v>20</v>
      </c>
      <c r="K675" s="82" t="s">
        <v>20</v>
      </c>
      <c r="L675" s="82" t="s">
        <v>20</v>
      </c>
      <c r="M675" s="82" t="s">
        <v>20</v>
      </c>
      <c r="N675" s="82" t="s">
        <v>20</v>
      </c>
      <c r="O675" s="82" t="s">
        <v>20</v>
      </c>
      <c r="P675" s="82" t="s">
        <v>20</v>
      </c>
      <c r="Q675" s="82" t="s">
        <v>20</v>
      </c>
      <c r="R675" s="83" t="s">
        <v>20</v>
      </c>
      <c r="S675" s="83"/>
      <c r="T675" s="83"/>
      <c r="U675" s="83"/>
      <c r="AA675" s="129"/>
    </row>
    <row r="676" spans="1:27" s="117" customFormat="1" ht="26.25" thickBot="1" x14ac:dyDescent="0.4">
      <c r="A676" s="116" t="s">
        <v>20</v>
      </c>
      <c r="B676" s="115" t="s">
        <v>63</v>
      </c>
      <c r="D676" s="117" t="s">
        <v>28</v>
      </c>
      <c r="E676" s="125">
        <f>$X$16</f>
        <v>43087</v>
      </c>
      <c r="F676" s="118"/>
      <c r="G676" s="118"/>
      <c r="H676" s="121"/>
      <c r="I676" s="118"/>
      <c r="J676" s="118"/>
      <c r="K676" s="118"/>
      <c r="L676" s="118"/>
      <c r="M676" s="118"/>
      <c r="N676" s="118"/>
      <c r="O676" s="118"/>
      <c r="P676" s="118"/>
      <c r="Q676" s="118"/>
      <c r="U676" s="117">
        <v>28</v>
      </c>
      <c r="AA676" s="126"/>
    </row>
    <row r="677" spans="1:27" s="52" customFormat="1" ht="16.5" thickBot="1" x14ac:dyDescent="0.3">
      <c r="A677" s="45"/>
      <c r="B677" s="110"/>
      <c r="C677" s="51"/>
      <c r="D677" s="51"/>
      <c r="E677" s="104"/>
      <c r="F677" s="79" t="s">
        <v>70</v>
      </c>
      <c r="H677" s="103"/>
      <c r="I677" s="91">
        <v>100</v>
      </c>
      <c r="J677" s="92">
        <v>50</v>
      </c>
      <c r="K677" s="92">
        <v>20</v>
      </c>
      <c r="L677" s="92">
        <v>10</v>
      </c>
      <c r="M677" s="92">
        <v>5</v>
      </c>
      <c r="N677" s="92">
        <v>2</v>
      </c>
      <c r="O677" s="92">
        <v>1</v>
      </c>
      <c r="P677" s="92">
        <v>0.25</v>
      </c>
      <c r="Q677" s="92">
        <v>0.1</v>
      </c>
      <c r="R677" s="93">
        <v>0.05</v>
      </c>
      <c r="S677" s="51"/>
      <c r="T677" s="51"/>
      <c r="U677" s="51"/>
      <c r="AA677" s="127">
        <f>B678+B679+B680</f>
        <v>0</v>
      </c>
    </row>
    <row r="678" spans="1:27" s="52" customFormat="1" ht="15.75" x14ac:dyDescent="0.25">
      <c r="A678" s="45" t="s">
        <v>17</v>
      </c>
      <c r="B678" s="111"/>
      <c r="C678" s="51"/>
      <c r="D678" s="60" t="s">
        <v>21</v>
      </c>
      <c r="E678" s="105"/>
      <c r="F678" s="51"/>
      <c r="G678" s="62"/>
      <c r="H678" s="133" t="s">
        <v>71</v>
      </c>
      <c r="I678" s="135"/>
      <c r="J678" s="136"/>
      <c r="K678" s="136"/>
      <c r="L678" s="136"/>
      <c r="M678" s="136"/>
      <c r="N678" s="136"/>
      <c r="O678" s="136"/>
      <c r="P678" s="136"/>
      <c r="Q678" s="136"/>
      <c r="R678" s="137"/>
      <c r="S678" s="51"/>
      <c r="T678" s="51"/>
      <c r="U678" s="51"/>
      <c r="AA678" s="128"/>
    </row>
    <row r="679" spans="1:27" s="52" customFormat="1" ht="15.75" thickBot="1" x14ac:dyDescent="0.25">
      <c r="A679" s="45" t="s">
        <v>18</v>
      </c>
      <c r="B679" s="111"/>
      <c r="C679" s="51"/>
      <c r="E679" s="104"/>
      <c r="F679" s="51"/>
      <c r="G679" s="62"/>
      <c r="H679" s="89" t="s">
        <v>5</v>
      </c>
      <c r="I679" s="90">
        <f t="shared" ref="I679:R679" si="81">I677*I678</f>
        <v>0</v>
      </c>
      <c r="J679" s="80">
        <f t="shared" si="81"/>
        <v>0</v>
      </c>
      <c r="K679" s="80">
        <f t="shared" si="81"/>
        <v>0</v>
      </c>
      <c r="L679" s="80">
        <f t="shared" si="81"/>
        <v>0</v>
      </c>
      <c r="M679" s="80">
        <f t="shared" si="81"/>
        <v>0</v>
      </c>
      <c r="N679" s="80">
        <f t="shared" si="81"/>
        <v>0</v>
      </c>
      <c r="O679" s="80">
        <f t="shared" si="81"/>
        <v>0</v>
      </c>
      <c r="P679" s="80">
        <f t="shared" si="81"/>
        <v>0</v>
      </c>
      <c r="Q679" s="80">
        <f t="shared" si="81"/>
        <v>0</v>
      </c>
      <c r="R679" s="81">
        <f t="shared" si="81"/>
        <v>0</v>
      </c>
      <c r="S679" s="87">
        <f>SUM(I679:R679)</f>
        <v>0</v>
      </c>
      <c r="T679" s="51"/>
      <c r="U679" s="51"/>
      <c r="AA679" s="128"/>
    </row>
    <row r="680" spans="1:27" s="52" customFormat="1" ht="15.75" x14ac:dyDescent="0.25">
      <c r="A680" s="45" t="s">
        <v>19</v>
      </c>
      <c r="B680" s="111"/>
      <c r="C680" s="51"/>
      <c r="D680" s="60" t="s">
        <v>0</v>
      </c>
      <c r="E680" s="104"/>
      <c r="F680" s="49"/>
      <c r="G680" s="49"/>
      <c r="H680" s="49"/>
      <c r="I680" s="49"/>
      <c r="J680" s="49"/>
      <c r="K680" s="49"/>
      <c r="L680" s="49"/>
      <c r="M680" s="49"/>
      <c r="N680" s="49"/>
      <c r="O680" s="49"/>
      <c r="P680" s="49"/>
      <c r="Q680" s="49"/>
      <c r="R680" s="51"/>
      <c r="S680" s="51"/>
      <c r="T680" s="51"/>
      <c r="U680" s="51"/>
      <c r="AA680" s="128"/>
    </row>
    <row r="681" spans="1:27" s="52" customFormat="1" ht="15.75" x14ac:dyDescent="0.25">
      <c r="A681" s="45" t="s">
        <v>75</v>
      </c>
      <c r="B681" s="111"/>
      <c r="C681" s="51"/>
      <c r="D681" s="51"/>
      <c r="E681" s="105" t="s">
        <v>22</v>
      </c>
      <c r="F681" s="56" t="s">
        <v>5</v>
      </c>
      <c r="G681" s="56" t="s">
        <v>23</v>
      </c>
      <c r="H681" s="49"/>
      <c r="I681" s="49"/>
      <c r="J681" s="49"/>
      <c r="K681" s="49"/>
      <c r="L681" s="49"/>
      <c r="M681" s="49"/>
      <c r="N681" s="49"/>
      <c r="O681" s="49"/>
      <c r="P681" s="49"/>
      <c r="Q681" s="49"/>
      <c r="R681" s="51"/>
      <c r="S681" s="51"/>
      <c r="T681" s="51"/>
      <c r="U681" s="51"/>
      <c r="AA681" s="128"/>
    </row>
    <row r="682" spans="1:27" s="52" customFormat="1" x14ac:dyDescent="0.2">
      <c r="A682" s="45" t="s">
        <v>29</v>
      </c>
      <c r="B682" s="111"/>
      <c r="C682" s="51"/>
      <c r="D682" s="51"/>
      <c r="E682" s="106"/>
      <c r="F682" s="49">
        <f t="shared" ref="F682:F687" si="82">SUM(G682:U682)</f>
        <v>0</v>
      </c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3"/>
      <c r="S682" s="53"/>
      <c r="T682" s="53"/>
      <c r="U682" s="53"/>
      <c r="AA682" s="128"/>
    </row>
    <row r="683" spans="1:27" s="52" customFormat="1" x14ac:dyDescent="0.2">
      <c r="A683" s="45"/>
      <c r="B683" s="132"/>
      <c r="C683" s="51"/>
      <c r="D683" s="51"/>
      <c r="E683" s="106"/>
      <c r="F683" s="49">
        <f t="shared" si="82"/>
        <v>0</v>
      </c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3"/>
      <c r="S683" s="53"/>
      <c r="T683" s="53"/>
      <c r="U683" s="53"/>
      <c r="AA683" s="128"/>
    </row>
    <row r="684" spans="1:27" s="52" customFormat="1" x14ac:dyDescent="0.2">
      <c r="A684" s="45" t="s">
        <v>30</v>
      </c>
      <c r="B684" s="111"/>
      <c r="C684" s="51"/>
      <c r="D684" s="51"/>
      <c r="E684" s="106"/>
      <c r="F684" s="49">
        <f t="shared" si="82"/>
        <v>0</v>
      </c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3"/>
      <c r="S684" s="53"/>
      <c r="T684" s="53"/>
      <c r="U684" s="53"/>
      <c r="AA684" s="128"/>
    </row>
    <row r="685" spans="1:27" s="52" customFormat="1" x14ac:dyDescent="0.2">
      <c r="A685" s="45" t="s">
        <v>31</v>
      </c>
      <c r="B685" s="111"/>
      <c r="C685" s="51"/>
      <c r="D685" s="51"/>
      <c r="E685" s="106"/>
      <c r="F685" s="49">
        <f t="shared" si="82"/>
        <v>0</v>
      </c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3"/>
      <c r="S685" s="53"/>
      <c r="T685" s="53"/>
      <c r="U685" s="53"/>
      <c r="AA685" s="128"/>
    </row>
    <row r="686" spans="1:27" s="52" customFormat="1" x14ac:dyDescent="0.2">
      <c r="A686" s="45" t="s">
        <v>32</v>
      </c>
      <c r="B686" s="111"/>
      <c r="C686" s="51"/>
      <c r="D686" s="51"/>
      <c r="E686" s="106"/>
      <c r="F686" s="49">
        <f t="shared" si="82"/>
        <v>0</v>
      </c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3"/>
      <c r="S686" s="53"/>
      <c r="T686" s="53"/>
      <c r="U686" s="53"/>
      <c r="AA686" s="128"/>
    </row>
    <row r="687" spans="1:27" s="52" customFormat="1" x14ac:dyDescent="0.2">
      <c r="A687" s="45" t="s">
        <v>33</v>
      </c>
      <c r="B687" s="111"/>
      <c r="C687" s="51"/>
      <c r="D687" s="51"/>
      <c r="E687" s="106"/>
      <c r="F687" s="49">
        <f t="shared" si="82"/>
        <v>0</v>
      </c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3"/>
      <c r="S687" s="53"/>
      <c r="T687" s="53"/>
      <c r="U687" s="53"/>
      <c r="AA687" s="128"/>
    </row>
    <row r="688" spans="1:27" s="52" customFormat="1" x14ac:dyDescent="0.2">
      <c r="A688" s="45" t="s">
        <v>34</v>
      </c>
      <c r="B688" s="111"/>
      <c r="C688" s="51"/>
      <c r="D688" s="51"/>
      <c r="E688" s="104"/>
      <c r="F688" s="49"/>
      <c r="G688" s="49"/>
      <c r="H688" s="49"/>
      <c r="I688" s="49"/>
      <c r="J688" s="49"/>
      <c r="K688" s="49"/>
      <c r="L688" s="49"/>
      <c r="M688" s="49"/>
      <c r="N688" s="49"/>
      <c r="O688" s="49"/>
      <c r="P688" s="49"/>
      <c r="Q688" s="49"/>
      <c r="R688" s="51"/>
      <c r="S688" s="51"/>
      <c r="T688" s="51"/>
      <c r="U688" s="51"/>
      <c r="AA688" s="128"/>
    </row>
    <row r="689" spans="1:27" s="52" customFormat="1" ht="15.75" x14ac:dyDescent="0.25">
      <c r="A689" s="45" t="s">
        <v>35</v>
      </c>
      <c r="B689" s="111"/>
      <c r="C689" s="51"/>
      <c r="D689" s="60" t="s">
        <v>24</v>
      </c>
      <c r="E689" s="104"/>
      <c r="F689" s="49"/>
      <c r="G689" s="49"/>
      <c r="H689" s="49"/>
      <c r="I689" s="49"/>
      <c r="J689" s="49"/>
      <c r="K689" s="49"/>
      <c r="L689" s="49"/>
      <c r="M689" s="49"/>
      <c r="N689" s="49"/>
      <c r="O689" s="49"/>
      <c r="P689" s="49"/>
      <c r="Q689" s="49"/>
      <c r="R689" s="51"/>
      <c r="S689" s="51"/>
      <c r="T689" s="51"/>
      <c r="U689" s="51"/>
      <c r="AA689" s="128"/>
    </row>
    <row r="690" spans="1:27" s="52" customFormat="1" ht="15.75" x14ac:dyDescent="0.25">
      <c r="A690" s="50" t="s">
        <v>36</v>
      </c>
      <c r="B690" s="111"/>
      <c r="C690" s="51"/>
      <c r="D690" s="51"/>
      <c r="E690" s="105"/>
      <c r="F690" s="56" t="s">
        <v>5</v>
      </c>
      <c r="G690" s="56" t="s">
        <v>23</v>
      </c>
      <c r="H690" s="49"/>
      <c r="I690" s="49"/>
      <c r="J690" s="49"/>
      <c r="K690" s="49"/>
      <c r="L690" s="49"/>
      <c r="M690" s="49"/>
      <c r="N690" s="49"/>
      <c r="O690" s="49"/>
      <c r="P690" s="49"/>
      <c r="Q690" s="49"/>
      <c r="R690" s="51"/>
      <c r="S690" s="51"/>
      <c r="T690" s="51"/>
      <c r="U690" s="51"/>
      <c r="AA690" s="128"/>
    </row>
    <row r="691" spans="1:27" s="52" customFormat="1" x14ac:dyDescent="0.2">
      <c r="A691" s="45" t="s">
        <v>37</v>
      </c>
      <c r="B691" s="111"/>
      <c r="C691" s="51"/>
      <c r="D691" s="51"/>
      <c r="E691" s="106"/>
      <c r="F691" s="49">
        <f>SUM(G691:U691)</f>
        <v>0</v>
      </c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3"/>
      <c r="S691" s="53"/>
      <c r="T691" s="53"/>
      <c r="U691" s="53"/>
      <c r="AA691" s="128"/>
    </row>
    <row r="692" spans="1:27" s="52" customFormat="1" x14ac:dyDescent="0.2">
      <c r="A692" s="51"/>
      <c r="B692" s="110"/>
      <c r="C692" s="51"/>
      <c r="D692" s="51"/>
      <c r="E692" s="106"/>
      <c r="F692" s="49">
        <f t="shared" ref="F692:F698" si="83">SUM(G692:U692)</f>
        <v>0</v>
      </c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3"/>
      <c r="S692" s="53"/>
      <c r="T692" s="53"/>
      <c r="U692" s="53"/>
      <c r="AA692" s="128"/>
    </row>
    <row r="693" spans="1:27" s="52" customFormat="1" x14ac:dyDescent="0.2">
      <c r="A693" s="51"/>
      <c r="B693" s="110"/>
      <c r="C693" s="51"/>
      <c r="D693" s="51"/>
      <c r="E693" s="106"/>
      <c r="F693" s="49">
        <f t="shared" si="83"/>
        <v>0</v>
      </c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3"/>
      <c r="S693" s="53"/>
      <c r="T693" s="53"/>
      <c r="U693" s="53"/>
      <c r="AA693" s="128"/>
    </row>
    <row r="694" spans="1:27" s="52" customFormat="1" x14ac:dyDescent="0.2">
      <c r="A694" s="51"/>
      <c r="B694" s="110"/>
      <c r="C694" s="51"/>
      <c r="D694" s="51"/>
      <c r="E694" s="106"/>
      <c r="F694" s="49">
        <f t="shared" si="83"/>
        <v>0</v>
      </c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3"/>
      <c r="S694" s="53"/>
      <c r="T694" s="53"/>
      <c r="U694" s="53"/>
      <c r="AA694" s="128"/>
    </row>
    <row r="695" spans="1:27" s="52" customFormat="1" x14ac:dyDescent="0.2">
      <c r="A695" s="51"/>
      <c r="B695" s="110"/>
      <c r="C695" s="51"/>
      <c r="D695" s="51"/>
      <c r="E695" s="106"/>
      <c r="F695" s="49">
        <f t="shared" si="83"/>
        <v>0</v>
      </c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3"/>
      <c r="S695" s="53"/>
      <c r="T695" s="53"/>
      <c r="U695" s="53"/>
      <c r="AA695" s="128"/>
    </row>
    <row r="696" spans="1:27" s="52" customFormat="1" x14ac:dyDescent="0.2">
      <c r="A696" s="51"/>
      <c r="B696" s="110"/>
      <c r="C696" s="51"/>
      <c r="D696" s="51"/>
      <c r="E696" s="106"/>
      <c r="F696" s="49">
        <f t="shared" si="83"/>
        <v>0</v>
      </c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3"/>
      <c r="S696" s="53"/>
      <c r="T696" s="53"/>
      <c r="U696" s="53"/>
      <c r="AA696" s="128"/>
    </row>
    <row r="697" spans="1:27" s="52" customFormat="1" ht="15.6" customHeight="1" x14ac:dyDescent="0.25">
      <c r="A697" s="57" t="s">
        <v>24</v>
      </c>
      <c r="B697" s="112" t="str">
        <f>IF(B679+F691+F692+F693+F694+F695+F696+F697+F698=B684+B685+B686+B687+B688+B689+B690+B691,"OK","NON")</f>
        <v>OK</v>
      </c>
      <c r="C697" s="51"/>
      <c r="D697" s="49"/>
      <c r="E697" s="106"/>
      <c r="F697" s="49">
        <f t="shared" si="83"/>
        <v>0</v>
      </c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3"/>
      <c r="S697" s="53"/>
      <c r="T697" s="53"/>
      <c r="U697" s="53"/>
      <c r="AA697" s="128"/>
    </row>
    <row r="698" spans="1:27" s="52" customFormat="1" ht="18" x14ac:dyDescent="0.25">
      <c r="A698" s="57" t="s">
        <v>25</v>
      </c>
      <c r="B698" s="112">
        <f>B681+S679-B678-F682-F683-F684-F685-F686-F687</f>
        <v>0</v>
      </c>
      <c r="C698" s="51"/>
      <c r="D698" s="77"/>
      <c r="E698" s="106"/>
      <c r="F698" s="49">
        <f t="shared" si="83"/>
        <v>0</v>
      </c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3"/>
      <c r="S698" s="53"/>
      <c r="T698" s="53"/>
      <c r="U698" s="53"/>
      <c r="AA698" s="128"/>
    </row>
    <row r="699" spans="1:27" s="52" customFormat="1" x14ac:dyDescent="0.2">
      <c r="B699" s="96"/>
      <c r="C699" s="51"/>
      <c r="D699" s="51"/>
      <c r="E699" s="107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62"/>
      <c r="S699" s="62"/>
      <c r="T699" s="62"/>
      <c r="U699" s="62"/>
      <c r="V699" s="64"/>
      <c r="AA699" s="128"/>
    </row>
    <row r="700" spans="1:27" s="46" customFormat="1" x14ac:dyDescent="0.2">
      <c r="A700" s="46" t="s">
        <v>20</v>
      </c>
      <c r="B700" s="113" t="s">
        <v>20</v>
      </c>
      <c r="C700" s="46" t="s">
        <v>20</v>
      </c>
      <c r="D700" s="46" t="s">
        <v>20</v>
      </c>
      <c r="E700" s="108" t="s">
        <v>20</v>
      </c>
      <c r="F700" s="66" t="s">
        <v>20</v>
      </c>
      <c r="G700" s="82" t="s">
        <v>20</v>
      </c>
      <c r="H700" s="82" t="s">
        <v>20</v>
      </c>
      <c r="I700" s="82" t="s">
        <v>20</v>
      </c>
      <c r="J700" s="82" t="s">
        <v>20</v>
      </c>
      <c r="K700" s="82" t="s">
        <v>20</v>
      </c>
      <c r="L700" s="82" t="s">
        <v>20</v>
      </c>
      <c r="M700" s="82" t="s">
        <v>20</v>
      </c>
      <c r="N700" s="82" t="s">
        <v>20</v>
      </c>
      <c r="O700" s="82" t="s">
        <v>20</v>
      </c>
      <c r="P700" s="82" t="s">
        <v>20</v>
      </c>
      <c r="Q700" s="82" t="s">
        <v>20</v>
      </c>
      <c r="R700" s="83" t="s">
        <v>20</v>
      </c>
      <c r="S700" s="83"/>
      <c r="T700" s="83"/>
      <c r="U700" s="83"/>
      <c r="AA700" s="129"/>
    </row>
    <row r="701" spans="1:27" s="117" customFormat="1" ht="26.25" thickBot="1" x14ac:dyDescent="0.4">
      <c r="A701" s="116" t="s">
        <v>20</v>
      </c>
      <c r="B701" s="115" t="s">
        <v>64</v>
      </c>
      <c r="D701" s="117" t="s">
        <v>28</v>
      </c>
      <c r="E701" s="125">
        <f>$X$16</f>
        <v>43087</v>
      </c>
      <c r="F701" s="118"/>
      <c r="G701" s="118"/>
      <c r="H701" s="121"/>
      <c r="I701" s="118"/>
      <c r="J701" s="118"/>
      <c r="K701" s="118"/>
      <c r="L701" s="118"/>
      <c r="M701" s="118"/>
      <c r="N701" s="118"/>
      <c r="O701" s="118"/>
      <c r="P701" s="118"/>
      <c r="Q701" s="118"/>
      <c r="U701" s="117">
        <v>29</v>
      </c>
      <c r="AA701" s="126"/>
    </row>
    <row r="702" spans="1:27" s="52" customFormat="1" ht="16.5" thickBot="1" x14ac:dyDescent="0.3">
      <c r="A702" s="45"/>
      <c r="B702" s="110"/>
      <c r="C702" s="51"/>
      <c r="D702" s="51"/>
      <c r="E702" s="104"/>
      <c r="F702" s="79" t="s">
        <v>70</v>
      </c>
      <c r="H702" s="103"/>
      <c r="I702" s="91">
        <v>100</v>
      </c>
      <c r="J702" s="92">
        <v>50</v>
      </c>
      <c r="K702" s="92">
        <v>20</v>
      </c>
      <c r="L702" s="92">
        <v>10</v>
      </c>
      <c r="M702" s="92">
        <v>5</v>
      </c>
      <c r="N702" s="92">
        <v>2</v>
      </c>
      <c r="O702" s="92">
        <v>1</v>
      </c>
      <c r="P702" s="92">
        <v>0.25</v>
      </c>
      <c r="Q702" s="92">
        <v>0.1</v>
      </c>
      <c r="R702" s="93">
        <v>0.05</v>
      </c>
      <c r="S702" s="51"/>
      <c r="T702" s="51"/>
      <c r="U702" s="51"/>
      <c r="AA702" s="127">
        <f>B703+B704+B705</f>
        <v>0</v>
      </c>
    </row>
    <row r="703" spans="1:27" s="52" customFormat="1" ht="15.75" x14ac:dyDescent="0.25">
      <c r="A703" s="45" t="s">
        <v>17</v>
      </c>
      <c r="B703" s="111"/>
      <c r="C703" s="51"/>
      <c r="D703" s="60" t="s">
        <v>21</v>
      </c>
      <c r="E703" s="105"/>
      <c r="F703" s="51"/>
      <c r="G703" s="62"/>
      <c r="H703" s="133" t="s">
        <v>71</v>
      </c>
      <c r="I703" s="135"/>
      <c r="J703" s="136"/>
      <c r="K703" s="136"/>
      <c r="L703" s="136"/>
      <c r="M703" s="136"/>
      <c r="N703" s="136"/>
      <c r="O703" s="136"/>
      <c r="P703" s="136"/>
      <c r="Q703" s="136"/>
      <c r="R703" s="137"/>
      <c r="S703" s="51"/>
      <c r="T703" s="51"/>
      <c r="U703" s="51"/>
      <c r="AA703" s="128"/>
    </row>
    <row r="704" spans="1:27" s="52" customFormat="1" ht="15.75" thickBot="1" x14ac:dyDescent="0.25">
      <c r="A704" s="45" t="s">
        <v>18</v>
      </c>
      <c r="B704" s="111"/>
      <c r="C704" s="51"/>
      <c r="E704" s="104"/>
      <c r="F704" s="51"/>
      <c r="G704" s="62"/>
      <c r="H704" s="89" t="s">
        <v>5</v>
      </c>
      <c r="I704" s="90">
        <f t="shared" ref="I704:R704" si="84">I702*I703</f>
        <v>0</v>
      </c>
      <c r="J704" s="80">
        <f t="shared" si="84"/>
        <v>0</v>
      </c>
      <c r="K704" s="80">
        <f t="shared" si="84"/>
        <v>0</v>
      </c>
      <c r="L704" s="80">
        <f t="shared" si="84"/>
        <v>0</v>
      </c>
      <c r="M704" s="80">
        <f t="shared" si="84"/>
        <v>0</v>
      </c>
      <c r="N704" s="80">
        <f t="shared" si="84"/>
        <v>0</v>
      </c>
      <c r="O704" s="80">
        <f t="shared" si="84"/>
        <v>0</v>
      </c>
      <c r="P704" s="80">
        <f t="shared" si="84"/>
        <v>0</v>
      </c>
      <c r="Q704" s="80">
        <f t="shared" si="84"/>
        <v>0</v>
      </c>
      <c r="R704" s="81">
        <f t="shared" si="84"/>
        <v>0</v>
      </c>
      <c r="S704" s="87">
        <f>SUM(I704:R704)</f>
        <v>0</v>
      </c>
      <c r="T704" s="51"/>
      <c r="U704" s="51"/>
      <c r="AA704" s="128"/>
    </row>
    <row r="705" spans="1:27" s="52" customFormat="1" ht="15.75" x14ac:dyDescent="0.25">
      <c r="A705" s="45" t="s">
        <v>19</v>
      </c>
      <c r="B705" s="111"/>
      <c r="C705" s="51"/>
      <c r="D705" s="60" t="s">
        <v>0</v>
      </c>
      <c r="E705" s="104"/>
      <c r="F705" s="49"/>
      <c r="G705" s="49"/>
      <c r="H705" s="49"/>
      <c r="I705" s="49"/>
      <c r="J705" s="49"/>
      <c r="K705" s="49"/>
      <c r="L705" s="49"/>
      <c r="M705" s="49"/>
      <c r="N705" s="49"/>
      <c r="O705" s="49"/>
      <c r="P705" s="49"/>
      <c r="Q705" s="49"/>
      <c r="R705" s="51"/>
      <c r="S705" s="51"/>
      <c r="T705" s="51"/>
      <c r="U705" s="51"/>
      <c r="AA705" s="128"/>
    </row>
    <row r="706" spans="1:27" s="52" customFormat="1" ht="15.75" x14ac:dyDescent="0.25">
      <c r="A706" s="45" t="s">
        <v>75</v>
      </c>
      <c r="B706" s="111"/>
      <c r="C706" s="51"/>
      <c r="D706" s="51"/>
      <c r="E706" s="105" t="s">
        <v>22</v>
      </c>
      <c r="F706" s="56" t="s">
        <v>5</v>
      </c>
      <c r="G706" s="56" t="s">
        <v>23</v>
      </c>
      <c r="H706" s="49"/>
      <c r="I706" s="49"/>
      <c r="J706" s="49"/>
      <c r="K706" s="49"/>
      <c r="L706" s="49"/>
      <c r="M706" s="49"/>
      <c r="N706" s="49"/>
      <c r="O706" s="49"/>
      <c r="P706" s="49"/>
      <c r="Q706" s="49"/>
      <c r="R706" s="51"/>
      <c r="S706" s="51"/>
      <c r="T706" s="51"/>
      <c r="U706" s="51"/>
      <c r="AA706" s="128"/>
    </row>
    <row r="707" spans="1:27" s="52" customFormat="1" x14ac:dyDescent="0.2">
      <c r="A707" s="45" t="s">
        <v>29</v>
      </c>
      <c r="B707" s="111"/>
      <c r="C707" s="51"/>
      <c r="D707" s="51"/>
      <c r="E707" s="106"/>
      <c r="F707" s="49">
        <f t="shared" ref="F707:F712" si="85">SUM(G707:U707)</f>
        <v>0</v>
      </c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3"/>
      <c r="S707" s="53"/>
      <c r="T707" s="53"/>
      <c r="U707" s="53"/>
      <c r="AA707" s="128"/>
    </row>
    <row r="708" spans="1:27" s="52" customFormat="1" x14ac:dyDescent="0.2">
      <c r="A708" s="45"/>
      <c r="B708" s="132"/>
      <c r="C708" s="51"/>
      <c r="D708" s="51"/>
      <c r="E708" s="106"/>
      <c r="F708" s="49">
        <f t="shared" si="85"/>
        <v>0</v>
      </c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3"/>
      <c r="S708" s="53"/>
      <c r="T708" s="53"/>
      <c r="U708" s="53"/>
      <c r="AA708" s="128"/>
    </row>
    <row r="709" spans="1:27" s="52" customFormat="1" x14ac:dyDescent="0.2">
      <c r="A709" s="45" t="s">
        <v>30</v>
      </c>
      <c r="B709" s="111"/>
      <c r="C709" s="51"/>
      <c r="D709" s="51"/>
      <c r="E709" s="106"/>
      <c r="F709" s="49">
        <f t="shared" si="85"/>
        <v>0</v>
      </c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3"/>
      <c r="S709" s="53"/>
      <c r="T709" s="53"/>
      <c r="U709" s="53"/>
      <c r="AA709" s="128"/>
    </row>
    <row r="710" spans="1:27" s="52" customFormat="1" x14ac:dyDescent="0.2">
      <c r="A710" s="45" t="s">
        <v>31</v>
      </c>
      <c r="B710" s="111"/>
      <c r="C710" s="51"/>
      <c r="D710" s="51"/>
      <c r="E710" s="106"/>
      <c r="F710" s="49">
        <f t="shared" si="85"/>
        <v>0</v>
      </c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3"/>
      <c r="S710" s="53"/>
      <c r="T710" s="53"/>
      <c r="U710" s="53"/>
      <c r="AA710" s="128"/>
    </row>
    <row r="711" spans="1:27" s="52" customFormat="1" x14ac:dyDescent="0.2">
      <c r="A711" s="45" t="s">
        <v>32</v>
      </c>
      <c r="B711" s="111"/>
      <c r="C711" s="51"/>
      <c r="D711" s="51"/>
      <c r="E711" s="106"/>
      <c r="F711" s="49">
        <f t="shared" si="85"/>
        <v>0</v>
      </c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3"/>
      <c r="S711" s="53"/>
      <c r="T711" s="53"/>
      <c r="U711" s="53"/>
      <c r="AA711" s="128"/>
    </row>
    <row r="712" spans="1:27" s="52" customFormat="1" x14ac:dyDescent="0.2">
      <c r="A712" s="45" t="s">
        <v>33</v>
      </c>
      <c r="B712" s="111"/>
      <c r="C712" s="51"/>
      <c r="D712" s="51"/>
      <c r="E712" s="106"/>
      <c r="F712" s="49">
        <f t="shared" si="85"/>
        <v>0</v>
      </c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3"/>
      <c r="S712" s="53"/>
      <c r="T712" s="53"/>
      <c r="U712" s="53"/>
      <c r="AA712" s="128"/>
    </row>
    <row r="713" spans="1:27" s="52" customFormat="1" x14ac:dyDescent="0.2">
      <c r="A713" s="45" t="s">
        <v>34</v>
      </c>
      <c r="B713" s="111"/>
      <c r="C713" s="51"/>
      <c r="D713" s="51"/>
      <c r="E713" s="104"/>
      <c r="F713" s="49"/>
      <c r="G713" s="49"/>
      <c r="H713" s="49"/>
      <c r="I713" s="49"/>
      <c r="J713" s="49"/>
      <c r="K713" s="49"/>
      <c r="L713" s="49"/>
      <c r="M713" s="49"/>
      <c r="N713" s="49"/>
      <c r="O713" s="49"/>
      <c r="P713" s="49"/>
      <c r="Q713" s="49"/>
      <c r="R713" s="51"/>
      <c r="S713" s="51"/>
      <c r="T713" s="51"/>
      <c r="U713" s="51"/>
      <c r="AA713" s="128"/>
    </row>
    <row r="714" spans="1:27" s="52" customFormat="1" ht="15.75" x14ac:dyDescent="0.25">
      <c r="A714" s="45" t="s">
        <v>35</v>
      </c>
      <c r="B714" s="111"/>
      <c r="C714" s="51"/>
      <c r="D714" s="60" t="s">
        <v>24</v>
      </c>
      <c r="E714" s="104"/>
      <c r="F714" s="49"/>
      <c r="G714" s="49"/>
      <c r="H714" s="49"/>
      <c r="I714" s="49"/>
      <c r="J714" s="49"/>
      <c r="K714" s="49"/>
      <c r="L714" s="49"/>
      <c r="M714" s="49"/>
      <c r="N714" s="49"/>
      <c r="O714" s="49"/>
      <c r="P714" s="49"/>
      <c r="Q714" s="49"/>
      <c r="R714" s="51"/>
      <c r="S714" s="51"/>
      <c r="T714" s="51"/>
      <c r="U714" s="51"/>
      <c r="AA714" s="128"/>
    </row>
    <row r="715" spans="1:27" s="52" customFormat="1" ht="15.75" x14ac:dyDescent="0.25">
      <c r="A715" s="50" t="s">
        <v>36</v>
      </c>
      <c r="B715" s="111"/>
      <c r="C715" s="51"/>
      <c r="D715" s="51"/>
      <c r="E715" s="105"/>
      <c r="F715" s="56" t="s">
        <v>5</v>
      </c>
      <c r="G715" s="56" t="s">
        <v>23</v>
      </c>
      <c r="H715" s="49"/>
      <c r="I715" s="49"/>
      <c r="J715" s="49"/>
      <c r="K715" s="49"/>
      <c r="L715" s="49"/>
      <c r="M715" s="49"/>
      <c r="N715" s="49"/>
      <c r="O715" s="49"/>
      <c r="P715" s="49"/>
      <c r="Q715" s="49"/>
      <c r="R715" s="51"/>
      <c r="S715" s="51"/>
      <c r="T715" s="51"/>
      <c r="U715" s="51"/>
      <c r="AA715" s="128"/>
    </row>
    <row r="716" spans="1:27" s="52" customFormat="1" x14ac:dyDescent="0.2">
      <c r="A716" s="45" t="s">
        <v>37</v>
      </c>
      <c r="B716" s="111"/>
      <c r="C716" s="51"/>
      <c r="D716" s="51"/>
      <c r="E716" s="106"/>
      <c r="F716" s="49">
        <f>SUM(G716:U716)</f>
        <v>0</v>
      </c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3"/>
      <c r="S716" s="53"/>
      <c r="T716" s="53"/>
      <c r="U716" s="53"/>
      <c r="AA716" s="128"/>
    </row>
    <row r="717" spans="1:27" s="52" customFormat="1" x14ac:dyDescent="0.2">
      <c r="A717" s="51"/>
      <c r="B717" s="110"/>
      <c r="C717" s="51"/>
      <c r="D717" s="51"/>
      <c r="E717" s="106"/>
      <c r="F717" s="49">
        <f t="shared" ref="F717:F723" si="86">SUM(G717:U717)</f>
        <v>0</v>
      </c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3"/>
      <c r="S717" s="53"/>
      <c r="T717" s="53"/>
      <c r="U717" s="53"/>
      <c r="AA717" s="128"/>
    </row>
    <row r="718" spans="1:27" s="52" customFormat="1" x14ac:dyDescent="0.2">
      <c r="A718" s="51"/>
      <c r="B718" s="110"/>
      <c r="C718" s="51"/>
      <c r="D718" s="51"/>
      <c r="E718" s="106"/>
      <c r="F718" s="49">
        <f t="shared" si="86"/>
        <v>0</v>
      </c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3"/>
      <c r="S718" s="53"/>
      <c r="T718" s="53"/>
      <c r="U718" s="53"/>
      <c r="AA718" s="128"/>
    </row>
    <row r="719" spans="1:27" s="52" customFormat="1" x14ac:dyDescent="0.2">
      <c r="A719" s="51"/>
      <c r="B719" s="110"/>
      <c r="C719" s="51"/>
      <c r="D719" s="51"/>
      <c r="E719" s="106"/>
      <c r="F719" s="49">
        <f t="shared" si="86"/>
        <v>0</v>
      </c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3"/>
      <c r="S719" s="53"/>
      <c r="T719" s="53"/>
      <c r="U719" s="53"/>
      <c r="AA719" s="128"/>
    </row>
    <row r="720" spans="1:27" s="52" customFormat="1" x14ac:dyDescent="0.2">
      <c r="A720" s="51"/>
      <c r="B720" s="110"/>
      <c r="C720" s="51"/>
      <c r="D720" s="51"/>
      <c r="E720" s="106"/>
      <c r="F720" s="49">
        <f t="shared" si="86"/>
        <v>0</v>
      </c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3"/>
      <c r="S720" s="53"/>
      <c r="T720" s="53"/>
      <c r="U720" s="53"/>
      <c r="AA720" s="128"/>
    </row>
    <row r="721" spans="1:27" s="52" customFormat="1" x14ac:dyDescent="0.2">
      <c r="A721" s="51"/>
      <c r="B721" s="110"/>
      <c r="C721" s="51"/>
      <c r="D721" s="51"/>
      <c r="E721" s="106"/>
      <c r="F721" s="49">
        <f t="shared" si="86"/>
        <v>0</v>
      </c>
      <c r="G721" s="54"/>
      <c r="H721" s="54"/>
      <c r="I721" s="54"/>
      <c r="J721" s="54"/>
      <c r="K721" s="54"/>
      <c r="L721" s="54"/>
      <c r="M721" s="54"/>
      <c r="N721" s="54"/>
      <c r="O721" s="54"/>
      <c r="P721" s="54"/>
      <c r="Q721" s="54"/>
      <c r="R721" s="53"/>
      <c r="S721" s="53"/>
      <c r="T721" s="53"/>
      <c r="U721" s="53"/>
      <c r="AA721" s="128"/>
    </row>
    <row r="722" spans="1:27" s="52" customFormat="1" ht="15.6" customHeight="1" x14ac:dyDescent="0.25">
      <c r="A722" s="57" t="s">
        <v>24</v>
      </c>
      <c r="B722" s="112" t="str">
        <f>IF(B704+F716+F717+F718+F719+F720+F721+F722+F723=B709+B710+B711+B712+B713+B714+B715+B716,"OK","NON")</f>
        <v>OK</v>
      </c>
      <c r="C722" s="51"/>
      <c r="D722" s="49"/>
      <c r="E722" s="106"/>
      <c r="F722" s="49">
        <f t="shared" si="86"/>
        <v>0</v>
      </c>
      <c r="G722" s="54"/>
      <c r="H722" s="54"/>
      <c r="I722" s="54"/>
      <c r="J722" s="54"/>
      <c r="K722" s="54"/>
      <c r="L722" s="54"/>
      <c r="M722" s="54"/>
      <c r="N722" s="54"/>
      <c r="O722" s="54"/>
      <c r="P722" s="54"/>
      <c r="Q722" s="54"/>
      <c r="R722" s="53"/>
      <c r="S722" s="53"/>
      <c r="T722" s="53"/>
      <c r="U722" s="53"/>
      <c r="AA722" s="128"/>
    </row>
    <row r="723" spans="1:27" s="52" customFormat="1" ht="18" x14ac:dyDescent="0.25">
      <c r="A723" s="57" t="s">
        <v>25</v>
      </c>
      <c r="B723" s="112">
        <f>B706+S704-B703-F707-F708-F709-F710-F711-F712</f>
        <v>0</v>
      </c>
      <c r="C723" s="51"/>
      <c r="D723" s="77"/>
      <c r="E723" s="106"/>
      <c r="F723" s="49">
        <f t="shared" si="86"/>
        <v>0</v>
      </c>
      <c r="G723" s="54"/>
      <c r="H723" s="54"/>
      <c r="I723" s="54"/>
      <c r="J723" s="54"/>
      <c r="K723" s="54"/>
      <c r="L723" s="54"/>
      <c r="M723" s="54"/>
      <c r="N723" s="54"/>
      <c r="O723" s="54"/>
      <c r="P723" s="54"/>
      <c r="Q723" s="54"/>
      <c r="R723" s="53"/>
      <c r="S723" s="53"/>
      <c r="T723" s="53"/>
      <c r="U723" s="53"/>
      <c r="AA723" s="128"/>
    </row>
    <row r="724" spans="1:27" s="52" customFormat="1" x14ac:dyDescent="0.2">
      <c r="B724" s="96"/>
      <c r="C724" s="51"/>
      <c r="D724" s="51"/>
      <c r="E724" s="107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62"/>
      <c r="S724" s="62"/>
      <c r="T724" s="62"/>
      <c r="U724" s="62"/>
      <c r="V724" s="64"/>
      <c r="AA724" s="128"/>
    </row>
    <row r="725" spans="1:27" s="46" customFormat="1" x14ac:dyDescent="0.2">
      <c r="A725" s="46" t="s">
        <v>20</v>
      </c>
      <c r="B725" s="113" t="s">
        <v>20</v>
      </c>
      <c r="C725" s="46" t="s">
        <v>20</v>
      </c>
      <c r="D725" s="46" t="s">
        <v>20</v>
      </c>
      <c r="E725" s="108" t="s">
        <v>20</v>
      </c>
      <c r="F725" s="66" t="s">
        <v>20</v>
      </c>
      <c r="G725" s="82" t="s">
        <v>20</v>
      </c>
      <c r="H725" s="82" t="s">
        <v>20</v>
      </c>
      <c r="I725" s="82" t="s">
        <v>20</v>
      </c>
      <c r="J725" s="82" t="s">
        <v>20</v>
      </c>
      <c r="K725" s="82" t="s">
        <v>20</v>
      </c>
      <c r="L725" s="82" t="s">
        <v>20</v>
      </c>
      <c r="M725" s="82" t="s">
        <v>20</v>
      </c>
      <c r="N725" s="82" t="s">
        <v>20</v>
      </c>
      <c r="O725" s="82" t="s">
        <v>20</v>
      </c>
      <c r="P725" s="82" t="s">
        <v>20</v>
      </c>
      <c r="Q725" s="82" t="s">
        <v>20</v>
      </c>
      <c r="R725" s="83" t="s">
        <v>20</v>
      </c>
      <c r="S725" s="83"/>
      <c r="T725" s="83"/>
      <c r="U725" s="83"/>
      <c r="AA725" s="129"/>
    </row>
    <row r="726" spans="1:27" s="117" customFormat="1" ht="26.25" thickBot="1" x14ac:dyDescent="0.4">
      <c r="A726" s="116" t="s">
        <v>20</v>
      </c>
      <c r="B726" s="115" t="s">
        <v>65</v>
      </c>
      <c r="D726" s="117" t="s">
        <v>28</v>
      </c>
      <c r="E726" s="125">
        <f>$X$16</f>
        <v>43087</v>
      </c>
      <c r="F726" s="118"/>
      <c r="G726" s="118"/>
      <c r="H726" s="121"/>
      <c r="I726" s="118"/>
      <c r="J726" s="118"/>
      <c r="K726" s="118"/>
      <c r="L726" s="118"/>
      <c r="M726" s="118"/>
      <c r="N726" s="118"/>
      <c r="O726" s="118"/>
      <c r="P726" s="118"/>
      <c r="Q726" s="118"/>
      <c r="U726" s="117">
        <v>30</v>
      </c>
      <c r="AA726" s="126"/>
    </row>
    <row r="727" spans="1:27" s="52" customFormat="1" ht="16.5" thickBot="1" x14ac:dyDescent="0.3">
      <c r="A727" s="45"/>
      <c r="B727" s="110"/>
      <c r="C727" s="51"/>
      <c r="D727" s="51"/>
      <c r="E727" s="104"/>
      <c r="F727" s="79" t="s">
        <v>70</v>
      </c>
      <c r="H727" s="103"/>
      <c r="I727" s="91">
        <v>100</v>
      </c>
      <c r="J727" s="92">
        <v>50</v>
      </c>
      <c r="K727" s="92">
        <v>20</v>
      </c>
      <c r="L727" s="92">
        <v>10</v>
      </c>
      <c r="M727" s="92">
        <v>5</v>
      </c>
      <c r="N727" s="92">
        <v>2</v>
      </c>
      <c r="O727" s="92">
        <v>1</v>
      </c>
      <c r="P727" s="92">
        <v>0.25</v>
      </c>
      <c r="Q727" s="92">
        <v>0.1</v>
      </c>
      <c r="R727" s="93">
        <v>0.05</v>
      </c>
      <c r="S727" s="51"/>
      <c r="T727" s="51"/>
      <c r="U727" s="51"/>
      <c r="AA727" s="127">
        <f>B728+B729+B730</f>
        <v>0</v>
      </c>
    </row>
    <row r="728" spans="1:27" s="52" customFormat="1" ht="15.75" x14ac:dyDescent="0.25">
      <c r="A728" s="45" t="s">
        <v>17</v>
      </c>
      <c r="B728" s="111"/>
      <c r="C728" s="51"/>
      <c r="D728" s="60" t="s">
        <v>21</v>
      </c>
      <c r="E728" s="105"/>
      <c r="F728" s="51"/>
      <c r="G728" s="62"/>
      <c r="H728" s="133" t="s">
        <v>71</v>
      </c>
      <c r="I728" s="135"/>
      <c r="J728" s="136"/>
      <c r="K728" s="136"/>
      <c r="L728" s="136"/>
      <c r="M728" s="136"/>
      <c r="N728" s="136"/>
      <c r="O728" s="136"/>
      <c r="P728" s="136"/>
      <c r="Q728" s="136"/>
      <c r="R728" s="137"/>
      <c r="S728" s="51"/>
      <c r="T728" s="51"/>
      <c r="U728" s="51"/>
      <c r="AA728" s="128"/>
    </row>
    <row r="729" spans="1:27" s="52" customFormat="1" ht="15.75" thickBot="1" x14ac:dyDescent="0.25">
      <c r="A729" s="45" t="s">
        <v>18</v>
      </c>
      <c r="B729" s="111"/>
      <c r="C729" s="51"/>
      <c r="E729" s="104"/>
      <c r="F729" s="51"/>
      <c r="G729" s="62"/>
      <c r="H729" s="89" t="s">
        <v>5</v>
      </c>
      <c r="I729" s="90">
        <f t="shared" ref="I729:R729" si="87">I727*I728</f>
        <v>0</v>
      </c>
      <c r="J729" s="80">
        <f t="shared" si="87"/>
        <v>0</v>
      </c>
      <c r="K729" s="80">
        <f t="shared" si="87"/>
        <v>0</v>
      </c>
      <c r="L729" s="80">
        <f t="shared" si="87"/>
        <v>0</v>
      </c>
      <c r="M729" s="80">
        <f t="shared" si="87"/>
        <v>0</v>
      </c>
      <c r="N729" s="80">
        <f t="shared" si="87"/>
        <v>0</v>
      </c>
      <c r="O729" s="80">
        <f t="shared" si="87"/>
        <v>0</v>
      </c>
      <c r="P729" s="80">
        <f t="shared" si="87"/>
        <v>0</v>
      </c>
      <c r="Q729" s="80">
        <f t="shared" si="87"/>
        <v>0</v>
      </c>
      <c r="R729" s="81">
        <f t="shared" si="87"/>
        <v>0</v>
      </c>
      <c r="S729" s="87">
        <f>SUM(I729:R729)</f>
        <v>0</v>
      </c>
      <c r="T729" s="51"/>
      <c r="U729" s="51"/>
      <c r="AA729" s="128"/>
    </row>
    <row r="730" spans="1:27" s="52" customFormat="1" ht="15.75" x14ac:dyDescent="0.25">
      <c r="A730" s="45" t="s">
        <v>19</v>
      </c>
      <c r="B730" s="111"/>
      <c r="C730" s="51"/>
      <c r="D730" s="60" t="s">
        <v>0</v>
      </c>
      <c r="E730" s="104"/>
      <c r="F730" s="49"/>
      <c r="G730" s="49"/>
      <c r="H730" s="49"/>
      <c r="I730" s="49"/>
      <c r="J730" s="49"/>
      <c r="K730" s="49"/>
      <c r="L730" s="49"/>
      <c r="M730" s="49"/>
      <c r="N730" s="49"/>
      <c r="O730" s="49"/>
      <c r="P730" s="49"/>
      <c r="Q730" s="49"/>
      <c r="R730" s="51"/>
      <c r="S730" s="51"/>
      <c r="T730" s="51"/>
      <c r="U730" s="51"/>
      <c r="AA730" s="128"/>
    </row>
    <row r="731" spans="1:27" s="52" customFormat="1" ht="15.75" x14ac:dyDescent="0.25">
      <c r="A731" s="45" t="s">
        <v>75</v>
      </c>
      <c r="B731" s="111"/>
      <c r="C731" s="51"/>
      <c r="D731" s="51"/>
      <c r="E731" s="105" t="s">
        <v>22</v>
      </c>
      <c r="F731" s="56" t="s">
        <v>5</v>
      </c>
      <c r="G731" s="56" t="s">
        <v>23</v>
      </c>
      <c r="H731" s="49"/>
      <c r="I731" s="49"/>
      <c r="J731" s="49"/>
      <c r="K731" s="49"/>
      <c r="L731" s="49"/>
      <c r="M731" s="49"/>
      <c r="N731" s="49"/>
      <c r="O731" s="49"/>
      <c r="P731" s="49"/>
      <c r="Q731" s="49"/>
      <c r="R731" s="51"/>
      <c r="S731" s="51"/>
      <c r="T731" s="51"/>
      <c r="U731" s="51"/>
      <c r="AA731" s="128"/>
    </row>
    <row r="732" spans="1:27" s="52" customFormat="1" x14ac:dyDescent="0.2">
      <c r="A732" s="45" t="s">
        <v>29</v>
      </c>
      <c r="B732" s="111"/>
      <c r="C732" s="51"/>
      <c r="D732" s="51"/>
      <c r="E732" s="106"/>
      <c r="F732" s="49">
        <f t="shared" ref="F732:F737" si="88">SUM(G732:U732)</f>
        <v>0</v>
      </c>
      <c r="G732" s="54"/>
      <c r="H732" s="54"/>
      <c r="I732" s="54"/>
      <c r="J732" s="54"/>
      <c r="K732" s="54"/>
      <c r="L732" s="54"/>
      <c r="M732" s="54"/>
      <c r="N732" s="54"/>
      <c r="O732" s="54"/>
      <c r="P732" s="54"/>
      <c r="Q732" s="54"/>
      <c r="R732" s="53"/>
      <c r="S732" s="53"/>
      <c r="T732" s="53"/>
      <c r="U732" s="53"/>
      <c r="AA732" s="128"/>
    </row>
    <row r="733" spans="1:27" s="52" customFormat="1" x14ac:dyDescent="0.2">
      <c r="A733" s="45"/>
      <c r="B733" s="132"/>
      <c r="C733" s="51"/>
      <c r="D733" s="51"/>
      <c r="E733" s="106"/>
      <c r="F733" s="49">
        <f t="shared" si="88"/>
        <v>0</v>
      </c>
      <c r="G733" s="54"/>
      <c r="H733" s="54"/>
      <c r="I733" s="54"/>
      <c r="J733" s="54"/>
      <c r="K733" s="54"/>
      <c r="L733" s="54"/>
      <c r="M733" s="54"/>
      <c r="N733" s="54"/>
      <c r="O733" s="54"/>
      <c r="P733" s="54"/>
      <c r="Q733" s="54"/>
      <c r="R733" s="53"/>
      <c r="S733" s="53"/>
      <c r="T733" s="53"/>
      <c r="U733" s="53"/>
      <c r="AA733" s="128"/>
    </row>
    <row r="734" spans="1:27" s="52" customFormat="1" x14ac:dyDescent="0.2">
      <c r="A734" s="45" t="s">
        <v>30</v>
      </c>
      <c r="B734" s="111"/>
      <c r="C734" s="51"/>
      <c r="D734" s="51"/>
      <c r="E734" s="106"/>
      <c r="F734" s="49">
        <f t="shared" si="88"/>
        <v>0</v>
      </c>
      <c r="G734" s="54"/>
      <c r="H734" s="54"/>
      <c r="I734" s="54"/>
      <c r="J734" s="54"/>
      <c r="K734" s="54"/>
      <c r="L734" s="54"/>
      <c r="M734" s="54"/>
      <c r="N734" s="54"/>
      <c r="O734" s="54"/>
      <c r="P734" s="54"/>
      <c r="Q734" s="54"/>
      <c r="R734" s="53"/>
      <c r="S734" s="53"/>
      <c r="T734" s="53"/>
      <c r="U734" s="53"/>
      <c r="AA734" s="128"/>
    </row>
    <row r="735" spans="1:27" s="52" customFormat="1" x14ac:dyDescent="0.2">
      <c r="A735" s="45" t="s">
        <v>31</v>
      </c>
      <c r="B735" s="111"/>
      <c r="C735" s="51"/>
      <c r="D735" s="51"/>
      <c r="E735" s="106"/>
      <c r="F735" s="49">
        <f t="shared" si="88"/>
        <v>0</v>
      </c>
      <c r="G735" s="54"/>
      <c r="H735" s="54"/>
      <c r="I735" s="54"/>
      <c r="J735" s="54"/>
      <c r="K735" s="54"/>
      <c r="L735" s="54"/>
      <c r="M735" s="54"/>
      <c r="N735" s="54"/>
      <c r="O735" s="54"/>
      <c r="P735" s="54"/>
      <c r="Q735" s="54"/>
      <c r="R735" s="53"/>
      <c r="S735" s="53"/>
      <c r="T735" s="53"/>
      <c r="U735" s="53"/>
      <c r="AA735" s="128"/>
    </row>
    <row r="736" spans="1:27" s="52" customFormat="1" x14ac:dyDescent="0.2">
      <c r="A736" s="45" t="s">
        <v>32</v>
      </c>
      <c r="B736" s="111"/>
      <c r="C736" s="51"/>
      <c r="D736" s="51"/>
      <c r="E736" s="106"/>
      <c r="F736" s="49">
        <f t="shared" si="88"/>
        <v>0</v>
      </c>
      <c r="G736" s="54"/>
      <c r="H736" s="54"/>
      <c r="I736" s="54"/>
      <c r="J736" s="54"/>
      <c r="K736" s="54"/>
      <c r="L736" s="54"/>
      <c r="M736" s="54"/>
      <c r="N736" s="54"/>
      <c r="O736" s="54"/>
      <c r="P736" s="54"/>
      <c r="Q736" s="54"/>
      <c r="R736" s="53"/>
      <c r="S736" s="53"/>
      <c r="T736" s="53"/>
      <c r="U736" s="53"/>
      <c r="AA736" s="128"/>
    </row>
    <row r="737" spans="1:27" s="52" customFormat="1" x14ac:dyDescent="0.2">
      <c r="A737" s="45" t="s">
        <v>33</v>
      </c>
      <c r="B737" s="111"/>
      <c r="C737" s="51"/>
      <c r="D737" s="51"/>
      <c r="E737" s="106"/>
      <c r="F737" s="49">
        <f t="shared" si="88"/>
        <v>0</v>
      </c>
      <c r="G737" s="54"/>
      <c r="H737" s="54"/>
      <c r="I737" s="54"/>
      <c r="J737" s="54"/>
      <c r="K737" s="54"/>
      <c r="L737" s="54"/>
      <c r="M737" s="54"/>
      <c r="N737" s="54"/>
      <c r="O737" s="54"/>
      <c r="P737" s="54"/>
      <c r="Q737" s="54"/>
      <c r="R737" s="53"/>
      <c r="S737" s="53"/>
      <c r="T737" s="53"/>
      <c r="U737" s="53"/>
      <c r="AA737" s="128"/>
    </row>
    <row r="738" spans="1:27" s="52" customFormat="1" x14ac:dyDescent="0.2">
      <c r="A738" s="45" t="s">
        <v>34</v>
      </c>
      <c r="B738" s="111"/>
      <c r="C738" s="51"/>
      <c r="D738" s="51"/>
      <c r="E738" s="104"/>
      <c r="F738" s="49"/>
      <c r="G738" s="49"/>
      <c r="H738" s="49"/>
      <c r="I738" s="49"/>
      <c r="J738" s="49"/>
      <c r="K738" s="49"/>
      <c r="L738" s="49"/>
      <c r="M738" s="49"/>
      <c r="N738" s="49"/>
      <c r="O738" s="49"/>
      <c r="P738" s="49"/>
      <c r="Q738" s="49"/>
      <c r="R738" s="51"/>
      <c r="S738" s="51"/>
      <c r="T738" s="51"/>
      <c r="U738" s="51"/>
      <c r="AA738" s="128"/>
    </row>
    <row r="739" spans="1:27" s="52" customFormat="1" ht="15.75" x14ac:dyDescent="0.25">
      <c r="A739" s="45" t="s">
        <v>35</v>
      </c>
      <c r="B739" s="111"/>
      <c r="C739" s="51"/>
      <c r="D739" s="60" t="s">
        <v>24</v>
      </c>
      <c r="E739" s="104"/>
      <c r="F739" s="49"/>
      <c r="G739" s="49"/>
      <c r="H739" s="49"/>
      <c r="I739" s="49"/>
      <c r="J739" s="49"/>
      <c r="K739" s="49"/>
      <c r="L739" s="49"/>
      <c r="M739" s="49"/>
      <c r="N739" s="49"/>
      <c r="O739" s="49"/>
      <c r="P739" s="49"/>
      <c r="Q739" s="49"/>
      <c r="R739" s="51"/>
      <c r="S739" s="51"/>
      <c r="T739" s="51"/>
      <c r="U739" s="51"/>
      <c r="AA739" s="128"/>
    </row>
    <row r="740" spans="1:27" s="52" customFormat="1" ht="15.75" x14ac:dyDescent="0.25">
      <c r="A740" s="50" t="s">
        <v>36</v>
      </c>
      <c r="B740" s="111"/>
      <c r="C740" s="51"/>
      <c r="D740" s="51"/>
      <c r="E740" s="105"/>
      <c r="F740" s="56" t="s">
        <v>5</v>
      </c>
      <c r="G740" s="56" t="s">
        <v>23</v>
      </c>
      <c r="H740" s="49"/>
      <c r="I740" s="49"/>
      <c r="J740" s="49"/>
      <c r="K740" s="49"/>
      <c r="L740" s="49"/>
      <c r="M740" s="49"/>
      <c r="N740" s="49"/>
      <c r="O740" s="49"/>
      <c r="P740" s="49"/>
      <c r="Q740" s="49"/>
      <c r="R740" s="51"/>
      <c r="S740" s="51"/>
      <c r="T740" s="51"/>
      <c r="U740" s="51"/>
      <c r="AA740" s="128"/>
    </row>
    <row r="741" spans="1:27" s="52" customFormat="1" x14ac:dyDescent="0.2">
      <c r="A741" s="45" t="s">
        <v>37</v>
      </c>
      <c r="B741" s="111"/>
      <c r="C741" s="51"/>
      <c r="D741" s="51"/>
      <c r="E741" s="106"/>
      <c r="F741" s="49">
        <f>SUM(G741:U741)</f>
        <v>0</v>
      </c>
      <c r="G741" s="54"/>
      <c r="H741" s="54"/>
      <c r="I741" s="54"/>
      <c r="J741" s="54"/>
      <c r="K741" s="54"/>
      <c r="L741" s="54"/>
      <c r="M741" s="54"/>
      <c r="N741" s="54"/>
      <c r="O741" s="54"/>
      <c r="P741" s="54"/>
      <c r="Q741" s="54"/>
      <c r="R741" s="53"/>
      <c r="S741" s="53"/>
      <c r="T741" s="53"/>
      <c r="U741" s="53"/>
      <c r="AA741" s="128"/>
    </row>
    <row r="742" spans="1:27" s="52" customFormat="1" x14ac:dyDescent="0.2">
      <c r="A742" s="51"/>
      <c r="B742" s="110"/>
      <c r="C742" s="51"/>
      <c r="D742" s="51"/>
      <c r="E742" s="106"/>
      <c r="F742" s="49">
        <f t="shared" ref="F742:F748" si="89">SUM(G742:U742)</f>
        <v>0</v>
      </c>
      <c r="G742" s="54"/>
      <c r="H742" s="54"/>
      <c r="I742" s="54"/>
      <c r="J742" s="54"/>
      <c r="K742" s="54"/>
      <c r="L742" s="54"/>
      <c r="M742" s="54"/>
      <c r="N742" s="54"/>
      <c r="O742" s="54"/>
      <c r="P742" s="54"/>
      <c r="Q742" s="54"/>
      <c r="R742" s="53"/>
      <c r="S742" s="53"/>
      <c r="T742" s="53"/>
      <c r="U742" s="53"/>
      <c r="AA742" s="128"/>
    </row>
    <row r="743" spans="1:27" s="52" customFormat="1" x14ac:dyDescent="0.2">
      <c r="A743" s="51"/>
      <c r="B743" s="110"/>
      <c r="C743" s="51"/>
      <c r="D743" s="51"/>
      <c r="E743" s="106"/>
      <c r="F743" s="49">
        <f t="shared" si="89"/>
        <v>0</v>
      </c>
      <c r="G743" s="54"/>
      <c r="H743" s="54"/>
      <c r="I743" s="54"/>
      <c r="J743" s="54"/>
      <c r="K743" s="54"/>
      <c r="L743" s="54"/>
      <c r="M743" s="54"/>
      <c r="N743" s="54"/>
      <c r="O743" s="54"/>
      <c r="P743" s="54"/>
      <c r="Q743" s="54"/>
      <c r="R743" s="53"/>
      <c r="S743" s="53"/>
      <c r="T743" s="53"/>
      <c r="U743" s="53"/>
      <c r="AA743" s="128"/>
    </row>
    <row r="744" spans="1:27" s="52" customFormat="1" x14ac:dyDescent="0.2">
      <c r="A744" s="51"/>
      <c r="B744" s="110"/>
      <c r="C744" s="51"/>
      <c r="D744" s="51"/>
      <c r="E744" s="106"/>
      <c r="F744" s="49">
        <f t="shared" si="89"/>
        <v>0</v>
      </c>
      <c r="G744" s="54"/>
      <c r="H744" s="54"/>
      <c r="I744" s="54"/>
      <c r="J744" s="54"/>
      <c r="K744" s="54"/>
      <c r="L744" s="54"/>
      <c r="M744" s="54"/>
      <c r="N744" s="54"/>
      <c r="O744" s="54"/>
      <c r="P744" s="54"/>
      <c r="Q744" s="54"/>
      <c r="R744" s="53"/>
      <c r="S744" s="53"/>
      <c r="T744" s="53"/>
      <c r="U744" s="53"/>
      <c r="AA744" s="128"/>
    </row>
    <row r="745" spans="1:27" s="52" customFormat="1" x14ac:dyDescent="0.2">
      <c r="A745" s="51"/>
      <c r="B745" s="110"/>
      <c r="C745" s="51"/>
      <c r="D745" s="51"/>
      <c r="E745" s="106"/>
      <c r="F745" s="49">
        <f t="shared" si="89"/>
        <v>0</v>
      </c>
      <c r="G745" s="54"/>
      <c r="H745" s="54"/>
      <c r="I745" s="54"/>
      <c r="J745" s="54"/>
      <c r="K745" s="54"/>
      <c r="L745" s="54"/>
      <c r="M745" s="54"/>
      <c r="N745" s="54"/>
      <c r="O745" s="54"/>
      <c r="P745" s="54"/>
      <c r="Q745" s="54"/>
      <c r="R745" s="53"/>
      <c r="S745" s="53"/>
      <c r="T745" s="53"/>
      <c r="U745" s="53"/>
      <c r="AA745" s="128"/>
    </row>
    <row r="746" spans="1:27" s="52" customFormat="1" x14ac:dyDescent="0.2">
      <c r="A746" s="51"/>
      <c r="B746" s="110"/>
      <c r="C746" s="51"/>
      <c r="D746" s="51"/>
      <c r="E746" s="106"/>
      <c r="F746" s="49">
        <f t="shared" si="89"/>
        <v>0</v>
      </c>
      <c r="G746" s="54"/>
      <c r="H746" s="54"/>
      <c r="I746" s="54"/>
      <c r="J746" s="54"/>
      <c r="K746" s="54"/>
      <c r="L746" s="54"/>
      <c r="M746" s="54"/>
      <c r="N746" s="54"/>
      <c r="O746" s="54"/>
      <c r="P746" s="54"/>
      <c r="Q746" s="54"/>
      <c r="R746" s="53"/>
      <c r="S746" s="53"/>
      <c r="T746" s="53"/>
      <c r="U746" s="53"/>
      <c r="AA746" s="128"/>
    </row>
    <row r="747" spans="1:27" s="52" customFormat="1" ht="15.6" customHeight="1" x14ac:dyDescent="0.25">
      <c r="A747" s="57" t="s">
        <v>24</v>
      </c>
      <c r="B747" s="112" t="str">
        <f>IF(B729+F741+F742+F743+F744+F745+F746+F747+F748=B734+B735+B736+B737+B738+B739+B740+B741,"OK","NON")</f>
        <v>OK</v>
      </c>
      <c r="C747" s="51"/>
      <c r="D747" s="49"/>
      <c r="E747" s="106"/>
      <c r="F747" s="49">
        <f t="shared" si="89"/>
        <v>0</v>
      </c>
      <c r="G747" s="54"/>
      <c r="H747" s="54"/>
      <c r="I747" s="54"/>
      <c r="J747" s="54"/>
      <c r="K747" s="54"/>
      <c r="L747" s="54"/>
      <c r="M747" s="54"/>
      <c r="N747" s="54"/>
      <c r="O747" s="54"/>
      <c r="P747" s="54"/>
      <c r="Q747" s="54"/>
      <c r="R747" s="53"/>
      <c r="S747" s="53"/>
      <c r="T747" s="53"/>
      <c r="U747" s="53"/>
      <c r="AA747" s="128"/>
    </row>
    <row r="748" spans="1:27" s="52" customFormat="1" ht="18" x14ac:dyDescent="0.25">
      <c r="A748" s="57" t="s">
        <v>25</v>
      </c>
      <c r="B748" s="112">
        <f>B731+S729-B728-F732-F733-F734-F735-F736-F737</f>
        <v>0</v>
      </c>
      <c r="C748" s="51"/>
      <c r="D748" s="77"/>
      <c r="E748" s="106"/>
      <c r="F748" s="49">
        <f t="shared" si="89"/>
        <v>0</v>
      </c>
      <c r="G748" s="54"/>
      <c r="H748" s="54"/>
      <c r="I748" s="54"/>
      <c r="J748" s="54"/>
      <c r="K748" s="54"/>
      <c r="L748" s="54"/>
      <c r="M748" s="54"/>
      <c r="N748" s="54"/>
      <c r="O748" s="54"/>
      <c r="P748" s="54"/>
      <c r="Q748" s="54"/>
      <c r="R748" s="53"/>
      <c r="S748" s="53"/>
      <c r="T748" s="53"/>
      <c r="U748" s="53"/>
      <c r="AA748" s="128"/>
    </row>
    <row r="749" spans="1:27" s="52" customFormat="1" x14ac:dyDescent="0.2">
      <c r="B749" s="96"/>
      <c r="C749" s="51"/>
      <c r="D749" s="51"/>
      <c r="E749" s="107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62"/>
      <c r="S749" s="62"/>
      <c r="T749" s="62"/>
      <c r="U749" s="62"/>
      <c r="V749" s="64"/>
      <c r="AA749" s="128"/>
    </row>
    <row r="750" spans="1:27" s="46" customFormat="1" x14ac:dyDescent="0.2">
      <c r="A750" s="46" t="s">
        <v>20</v>
      </c>
      <c r="B750" s="113" t="s">
        <v>20</v>
      </c>
      <c r="C750" s="46" t="s">
        <v>20</v>
      </c>
      <c r="D750" s="46" t="s">
        <v>20</v>
      </c>
      <c r="E750" s="108" t="s">
        <v>20</v>
      </c>
      <c r="F750" s="66" t="s">
        <v>20</v>
      </c>
      <c r="G750" s="82" t="s">
        <v>20</v>
      </c>
      <c r="H750" s="82" t="s">
        <v>20</v>
      </c>
      <c r="I750" s="82" t="s">
        <v>20</v>
      </c>
      <c r="J750" s="82" t="s">
        <v>20</v>
      </c>
      <c r="K750" s="82" t="s">
        <v>20</v>
      </c>
      <c r="L750" s="82" t="s">
        <v>20</v>
      </c>
      <c r="M750" s="82" t="s">
        <v>20</v>
      </c>
      <c r="N750" s="82" t="s">
        <v>20</v>
      </c>
      <c r="O750" s="82" t="s">
        <v>20</v>
      </c>
      <c r="P750" s="82" t="s">
        <v>20</v>
      </c>
      <c r="Q750" s="82" t="s">
        <v>20</v>
      </c>
      <c r="R750" s="83" t="s">
        <v>20</v>
      </c>
      <c r="S750" s="83"/>
      <c r="T750" s="83"/>
      <c r="U750" s="83"/>
      <c r="AA750" s="129"/>
    </row>
    <row r="751" spans="1:27" s="117" customFormat="1" ht="26.25" thickBot="1" x14ac:dyDescent="0.4">
      <c r="A751" s="116" t="s">
        <v>20</v>
      </c>
      <c r="B751" s="115" t="s">
        <v>66</v>
      </c>
      <c r="D751" s="117" t="s">
        <v>28</v>
      </c>
      <c r="E751" s="125">
        <f>$X$16</f>
        <v>43087</v>
      </c>
      <c r="F751" s="118"/>
      <c r="G751" s="118"/>
      <c r="H751" s="121"/>
      <c r="I751" s="118"/>
      <c r="J751" s="118"/>
      <c r="K751" s="118"/>
      <c r="L751" s="118"/>
      <c r="M751" s="118"/>
      <c r="N751" s="118"/>
      <c r="O751" s="118"/>
      <c r="P751" s="118"/>
      <c r="Q751" s="118"/>
      <c r="U751" s="117">
        <v>31</v>
      </c>
      <c r="AA751" s="126"/>
    </row>
    <row r="752" spans="1:27" s="52" customFormat="1" ht="16.5" thickBot="1" x14ac:dyDescent="0.3">
      <c r="A752" s="45"/>
      <c r="B752" s="110"/>
      <c r="C752" s="51"/>
      <c r="D752" s="51"/>
      <c r="E752" s="104"/>
      <c r="F752" s="79" t="s">
        <v>70</v>
      </c>
      <c r="H752" s="103"/>
      <c r="I752" s="91">
        <v>100</v>
      </c>
      <c r="J752" s="92">
        <v>50</v>
      </c>
      <c r="K752" s="92">
        <v>20</v>
      </c>
      <c r="L752" s="92">
        <v>10</v>
      </c>
      <c r="M752" s="92">
        <v>5</v>
      </c>
      <c r="N752" s="92">
        <v>2</v>
      </c>
      <c r="O752" s="92">
        <v>1</v>
      </c>
      <c r="P752" s="92">
        <v>0.25</v>
      </c>
      <c r="Q752" s="92">
        <v>0.1</v>
      </c>
      <c r="R752" s="93">
        <v>0.05</v>
      </c>
      <c r="S752" s="51"/>
      <c r="T752" s="51"/>
      <c r="U752" s="51"/>
      <c r="AA752" s="127">
        <f>B753+B754+B755</f>
        <v>0</v>
      </c>
    </row>
    <row r="753" spans="1:27" s="52" customFormat="1" ht="15.75" x14ac:dyDescent="0.25">
      <c r="A753" s="45" t="s">
        <v>17</v>
      </c>
      <c r="B753" s="111"/>
      <c r="C753" s="51"/>
      <c r="D753" s="60" t="s">
        <v>21</v>
      </c>
      <c r="E753" s="105"/>
      <c r="F753" s="51"/>
      <c r="G753" s="62"/>
      <c r="H753" s="133" t="s">
        <v>71</v>
      </c>
      <c r="I753" s="135"/>
      <c r="J753" s="136"/>
      <c r="K753" s="136"/>
      <c r="L753" s="136"/>
      <c r="M753" s="136"/>
      <c r="N753" s="136"/>
      <c r="O753" s="136"/>
      <c r="P753" s="136"/>
      <c r="Q753" s="136"/>
      <c r="R753" s="137"/>
      <c r="S753" s="51"/>
      <c r="T753" s="51"/>
      <c r="U753" s="51"/>
      <c r="AA753" s="128"/>
    </row>
    <row r="754" spans="1:27" s="52" customFormat="1" ht="15.75" thickBot="1" x14ac:dyDescent="0.25">
      <c r="A754" s="45" t="s">
        <v>18</v>
      </c>
      <c r="B754" s="111"/>
      <c r="C754" s="51"/>
      <c r="E754" s="104"/>
      <c r="F754" s="51"/>
      <c r="G754" s="62"/>
      <c r="H754" s="89" t="s">
        <v>5</v>
      </c>
      <c r="I754" s="90">
        <f t="shared" ref="I754:R754" si="90">I752*I753</f>
        <v>0</v>
      </c>
      <c r="J754" s="80">
        <f t="shared" si="90"/>
        <v>0</v>
      </c>
      <c r="K754" s="80">
        <f t="shared" si="90"/>
        <v>0</v>
      </c>
      <c r="L754" s="80">
        <f t="shared" si="90"/>
        <v>0</v>
      </c>
      <c r="M754" s="80">
        <f t="shared" si="90"/>
        <v>0</v>
      </c>
      <c r="N754" s="80">
        <f t="shared" si="90"/>
        <v>0</v>
      </c>
      <c r="O754" s="80">
        <f t="shared" si="90"/>
        <v>0</v>
      </c>
      <c r="P754" s="80">
        <f t="shared" si="90"/>
        <v>0</v>
      </c>
      <c r="Q754" s="80">
        <f t="shared" si="90"/>
        <v>0</v>
      </c>
      <c r="R754" s="81">
        <f t="shared" si="90"/>
        <v>0</v>
      </c>
      <c r="S754" s="87">
        <f>SUM(I754:R754)</f>
        <v>0</v>
      </c>
      <c r="T754" s="51"/>
      <c r="U754" s="51"/>
      <c r="AA754" s="128"/>
    </row>
    <row r="755" spans="1:27" s="52" customFormat="1" ht="15.75" x14ac:dyDescent="0.25">
      <c r="A755" s="45" t="s">
        <v>19</v>
      </c>
      <c r="B755" s="111"/>
      <c r="C755" s="51"/>
      <c r="D755" s="60" t="s">
        <v>0</v>
      </c>
      <c r="E755" s="104"/>
      <c r="F755" s="49"/>
      <c r="G755" s="49"/>
      <c r="H755" s="49"/>
      <c r="I755" s="49"/>
      <c r="J755" s="49"/>
      <c r="K755" s="49"/>
      <c r="L755" s="49"/>
      <c r="M755" s="49"/>
      <c r="N755" s="49"/>
      <c r="O755" s="49"/>
      <c r="P755" s="49"/>
      <c r="Q755" s="49"/>
      <c r="R755" s="51"/>
      <c r="S755" s="51"/>
      <c r="T755" s="51"/>
      <c r="U755" s="51"/>
      <c r="AA755" s="128"/>
    </row>
    <row r="756" spans="1:27" s="52" customFormat="1" ht="15.75" x14ac:dyDescent="0.25">
      <c r="A756" s="45" t="s">
        <v>75</v>
      </c>
      <c r="B756" s="111"/>
      <c r="C756" s="51"/>
      <c r="D756" s="51"/>
      <c r="E756" s="105" t="s">
        <v>22</v>
      </c>
      <c r="F756" s="56" t="s">
        <v>5</v>
      </c>
      <c r="G756" s="56" t="s">
        <v>23</v>
      </c>
      <c r="H756" s="49"/>
      <c r="I756" s="49"/>
      <c r="J756" s="49"/>
      <c r="K756" s="49"/>
      <c r="L756" s="49"/>
      <c r="M756" s="49"/>
      <c r="N756" s="49"/>
      <c r="O756" s="49"/>
      <c r="P756" s="49"/>
      <c r="Q756" s="49"/>
      <c r="R756" s="51"/>
      <c r="S756" s="51"/>
      <c r="T756" s="51"/>
      <c r="U756" s="51"/>
      <c r="AA756" s="128"/>
    </row>
    <row r="757" spans="1:27" s="52" customFormat="1" x14ac:dyDescent="0.2">
      <c r="A757" s="45" t="s">
        <v>29</v>
      </c>
      <c r="B757" s="111"/>
      <c r="C757" s="51"/>
      <c r="D757" s="51"/>
      <c r="E757" s="106"/>
      <c r="F757" s="49">
        <f t="shared" ref="F757:F762" si="91">SUM(G757:U757)</f>
        <v>0</v>
      </c>
      <c r="G757" s="54"/>
      <c r="H757" s="54"/>
      <c r="I757" s="54"/>
      <c r="J757" s="54"/>
      <c r="K757" s="54"/>
      <c r="L757" s="54"/>
      <c r="M757" s="54"/>
      <c r="N757" s="54"/>
      <c r="O757" s="54"/>
      <c r="P757" s="54"/>
      <c r="Q757" s="54"/>
      <c r="R757" s="53"/>
      <c r="S757" s="53"/>
      <c r="T757" s="53"/>
      <c r="U757" s="53"/>
      <c r="AA757" s="128"/>
    </row>
    <row r="758" spans="1:27" s="52" customFormat="1" x14ac:dyDescent="0.2">
      <c r="A758" s="45"/>
      <c r="B758" s="132"/>
      <c r="C758" s="51"/>
      <c r="D758" s="51"/>
      <c r="E758" s="106"/>
      <c r="F758" s="49">
        <f t="shared" si="91"/>
        <v>0</v>
      </c>
      <c r="G758" s="54"/>
      <c r="H758" s="54"/>
      <c r="I758" s="54"/>
      <c r="J758" s="54"/>
      <c r="K758" s="54"/>
      <c r="L758" s="54"/>
      <c r="M758" s="54"/>
      <c r="N758" s="54"/>
      <c r="O758" s="54"/>
      <c r="P758" s="54"/>
      <c r="Q758" s="54"/>
      <c r="R758" s="53"/>
      <c r="S758" s="53"/>
      <c r="T758" s="53"/>
      <c r="U758" s="53"/>
      <c r="AA758" s="128"/>
    </row>
    <row r="759" spans="1:27" s="52" customFormat="1" x14ac:dyDescent="0.2">
      <c r="A759" s="45" t="s">
        <v>30</v>
      </c>
      <c r="B759" s="111"/>
      <c r="C759" s="51"/>
      <c r="D759" s="51"/>
      <c r="E759" s="106"/>
      <c r="F759" s="49">
        <f t="shared" si="91"/>
        <v>0</v>
      </c>
      <c r="G759" s="54"/>
      <c r="H759" s="54"/>
      <c r="I759" s="54"/>
      <c r="J759" s="54"/>
      <c r="K759" s="54"/>
      <c r="L759" s="54"/>
      <c r="M759" s="54"/>
      <c r="N759" s="54"/>
      <c r="O759" s="54"/>
      <c r="P759" s="54"/>
      <c r="Q759" s="54"/>
      <c r="R759" s="53"/>
      <c r="S759" s="53"/>
      <c r="T759" s="53"/>
      <c r="U759" s="53"/>
      <c r="AA759" s="128"/>
    </row>
    <row r="760" spans="1:27" s="52" customFormat="1" x14ac:dyDescent="0.2">
      <c r="A760" s="45" t="s">
        <v>31</v>
      </c>
      <c r="B760" s="111"/>
      <c r="C760" s="51"/>
      <c r="D760" s="51"/>
      <c r="E760" s="106"/>
      <c r="F760" s="49">
        <f t="shared" si="91"/>
        <v>0</v>
      </c>
      <c r="G760" s="54"/>
      <c r="H760" s="54"/>
      <c r="I760" s="54"/>
      <c r="J760" s="54"/>
      <c r="K760" s="54"/>
      <c r="L760" s="54"/>
      <c r="M760" s="54"/>
      <c r="N760" s="54"/>
      <c r="O760" s="54"/>
      <c r="P760" s="54"/>
      <c r="Q760" s="54"/>
      <c r="R760" s="53"/>
      <c r="S760" s="53"/>
      <c r="T760" s="53"/>
      <c r="U760" s="53"/>
      <c r="AA760" s="128"/>
    </row>
    <row r="761" spans="1:27" s="52" customFormat="1" x14ac:dyDescent="0.2">
      <c r="A761" s="45" t="s">
        <v>32</v>
      </c>
      <c r="B761" s="111"/>
      <c r="C761" s="51"/>
      <c r="D761" s="51"/>
      <c r="E761" s="106"/>
      <c r="F761" s="49">
        <f t="shared" si="91"/>
        <v>0</v>
      </c>
      <c r="G761" s="54"/>
      <c r="H761" s="54"/>
      <c r="I761" s="54"/>
      <c r="J761" s="54"/>
      <c r="K761" s="54"/>
      <c r="L761" s="54"/>
      <c r="M761" s="54"/>
      <c r="N761" s="54"/>
      <c r="O761" s="54"/>
      <c r="P761" s="54"/>
      <c r="Q761" s="54"/>
      <c r="R761" s="53"/>
      <c r="S761" s="53"/>
      <c r="T761" s="53"/>
      <c r="U761" s="53"/>
      <c r="AA761" s="128"/>
    </row>
    <row r="762" spans="1:27" s="52" customFormat="1" x14ac:dyDescent="0.2">
      <c r="A762" s="45" t="s">
        <v>33</v>
      </c>
      <c r="B762" s="111"/>
      <c r="C762" s="51"/>
      <c r="D762" s="51"/>
      <c r="E762" s="106"/>
      <c r="F762" s="49">
        <f t="shared" si="91"/>
        <v>0</v>
      </c>
      <c r="G762" s="54"/>
      <c r="H762" s="54"/>
      <c r="I762" s="54"/>
      <c r="J762" s="54"/>
      <c r="K762" s="54"/>
      <c r="L762" s="54"/>
      <c r="M762" s="54"/>
      <c r="N762" s="54"/>
      <c r="O762" s="54"/>
      <c r="P762" s="54"/>
      <c r="Q762" s="54"/>
      <c r="R762" s="53"/>
      <c r="S762" s="53"/>
      <c r="T762" s="53"/>
      <c r="U762" s="53"/>
      <c r="AA762" s="128"/>
    </row>
    <row r="763" spans="1:27" s="52" customFormat="1" x14ac:dyDescent="0.2">
      <c r="A763" s="45" t="s">
        <v>34</v>
      </c>
      <c r="B763" s="111"/>
      <c r="C763" s="51"/>
      <c r="D763" s="51"/>
      <c r="E763" s="104"/>
      <c r="F763" s="49"/>
      <c r="G763" s="49"/>
      <c r="H763" s="49"/>
      <c r="I763" s="49"/>
      <c r="J763" s="49"/>
      <c r="K763" s="49"/>
      <c r="L763" s="49"/>
      <c r="M763" s="49"/>
      <c r="N763" s="49"/>
      <c r="O763" s="49"/>
      <c r="P763" s="49"/>
      <c r="Q763" s="49"/>
      <c r="R763" s="51"/>
      <c r="S763" s="51"/>
      <c r="T763" s="51"/>
      <c r="U763" s="51"/>
      <c r="AA763" s="128"/>
    </row>
    <row r="764" spans="1:27" s="52" customFormat="1" ht="15.75" x14ac:dyDescent="0.25">
      <c r="A764" s="45" t="s">
        <v>35</v>
      </c>
      <c r="B764" s="111"/>
      <c r="C764" s="51"/>
      <c r="D764" s="60" t="s">
        <v>24</v>
      </c>
      <c r="E764" s="104"/>
      <c r="F764" s="49"/>
      <c r="G764" s="49"/>
      <c r="H764" s="49"/>
      <c r="I764" s="49"/>
      <c r="J764" s="49"/>
      <c r="K764" s="49"/>
      <c r="L764" s="49"/>
      <c r="M764" s="49"/>
      <c r="N764" s="49"/>
      <c r="O764" s="49"/>
      <c r="P764" s="49"/>
      <c r="Q764" s="49"/>
      <c r="R764" s="51"/>
      <c r="S764" s="51"/>
      <c r="T764" s="51"/>
      <c r="U764" s="51"/>
      <c r="AA764" s="128"/>
    </row>
    <row r="765" spans="1:27" s="52" customFormat="1" ht="15.75" x14ac:dyDescent="0.25">
      <c r="A765" s="50" t="s">
        <v>36</v>
      </c>
      <c r="B765" s="111"/>
      <c r="C765" s="51"/>
      <c r="D765" s="51"/>
      <c r="E765" s="105"/>
      <c r="F765" s="56" t="s">
        <v>5</v>
      </c>
      <c r="G765" s="56" t="s">
        <v>23</v>
      </c>
      <c r="H765" s="49"/>
      <c r="I765" s="49"/>
      <c r="J765" s="49"/>
      <c r="K765" s="49"/>
      <c r="L765" s="49"/>
      <c r="M765" s="49"/>
      <c r="N765" s="49"/>
      <c r="O765" s="49"/>
      <c r="P765" s="49"/>
      <c r="Q765" s="49"/>
      <c r="R765" s="51"/>
      <c r="S765" s="51"/>
      <c r="T765" s="51"/>
      <c r="U765" s="51"/>
      <c r="AA765" s="128"/>
    </row>
    <row r="766" spans="1:27" s="52" customFormat="1" x14ac:dyDescent="0.2">
      <c r="A766" s="45" t="s">
        <v>37</v>
      </c>
      <c r="B766" s="111"/>
      <c r="C766" s="51"/>
      <c r="D766" s="51"/>
      <c r="E766" s="106"/>
      <c r="F766" s="49">
        <f>SUM(G766:U766)</f>
        <v>0</v>
      </c>
      <c r="G766" s="54"/>
      <c r="H766" s="54"/>
      <c r="I766" s="54"/>
      <c r="J766" s="54"/>
      <c r="K766" s="54"/>
      <c r="L766" s="54"/>
      <c r="M766" s="54"/>
      <c r="N766" s="54"/>
      <c r="O766" s="54"/>
      <c r="P766" s="54"/>
      <c r="Q766" s="54"/>
      <c r="R766" s="53"/>
      <c r="S766" s="53"/>
      <c r="T766" s="53"/>
      <c r="U766" s="53"/>
      <c r="AA766" s="128"/>
    </row>
    <row r="767" spans="1:27" s="52" customFormat="1" x14ac:dyDescent="0.2">
      <c r="A767" s="51"/>
      <c r="B767" s="110"/>
      <c r="C767" s="51"/>
      <c r="D767" s="51"/>
      <c r="E767" s="106"/>
      <c r="F767" s="49">
        <f t="shared" ref="F767:F773" si="92">SUM(G767:U767)</f>
        <v>0</v>
      </c>
      <c r="G767" s="54"/>
      <c r="H767" s="54"/>
      <c r="I767" s="54"/>
      <c r="J767" s="54"/>
      <c r="K767" s="54"/>
      <c r="L767" s="54"/>
      <c r="M767" s="54"/>
      <c r="N767" s="54"/>
      <c r="O767" s="54"/>
      <c r="P767" s="54"/>
      <c r="Q767" s="54"/>
      <c r="R767" s="53"/>
      <c r="S767" s="53"/>
      <c r="T767" s="53"/>
      <c r="U767" s="53"/>
      <c r="AA767" s="128"/>
    </row>
    <row r="768" spans="1:27" s="52" customFormat="1" x14ac:dyDescent="0.2">
      <c r="A768" s="51"/>
      <c r="B768" s="110"/>
      <c r="C768" s="51"/>
      <c r="D768" s="51"/>
      <c r="E768" s="106"/>
      <c r="F768" s="49">
        <f t="shared" si="92"/>
        <v>0</v>
      </c>
      <c r="G768" s="54"/>
      <c r="H768" s="54"/>
      <c r="I768" s="54"/>
      <c r="J768" s="54"/>
      <c r="K768" s="54"/>
      <c r="L768" s="54"/>
      <c r="M768" s="54"/>
      <c r="N768" s="54"/>
      <c r="O768" s="54"/>
      <c r="P768" s="54"/>
      <c r="Q768" s="54"/>
      <c r="R768" s="53"/>
      <c r="S768" s="53"/>
      <c r="T768" s="53"/>
      <c r="U768" s="53"/>
      <c r="AA768" s="128"/>
    </row>
    <row r="769" spans="1:27" s="52" customFormat="1" x14ac:dyDescent="0.2">
      <c r="A769" s="51"/>
      <c r="B769" s="110"/>
      <c r="C769" s="51"/>
      <c r="D769" s="51"/>
      <c r="E769" s="106"/>
      <c r="F769" s="49">
        <f t="shared" si="92"/>
        <v>0</v>
      </c>
      <c r="G769" s="54"/>
      <c r="H769" s="54"/>
      <c r="I769" s="54"/>
      <c r="J769" s="54"/>
      <c r="K769" s="54"/>
      <c r="L769" s="54"/>
      <c r="M769" s="54"/>
      <c r="N769" s="54"/>
      <c r="O769" s="54"/>
      <c r="P769" s="54"/>
      <c r="Q769" s="54"/>
      <c r="R769" s="53"/>
      <c r="S769" s="53"/>
      <c r="T769" s="53"/>
      <c r="U769" s="53"/>
      <c r="AA769" s="128"/>
    </row>
    <row r="770" spans="1:27" s="52" customFormat="1" x14ac:dyDescent="0.2">
      <c r="A770" s="51"/>
      <c r="B770" s="110"/>
      <c r="C770" s="51"/>
      <c r="D770" s="51"/>
      <c r="E770" s="106"/>
      <c r="F770" s="49">
        <f t="shared" si="92"/>
        <v>0</v>
      </c>
      <c r="G770" s="54"/>
      <c r="H770" s="54"/>
      <c r="I770" s="54"/>
      <c r="J770" s="54"/>
      <c r="K770" s="54"/>
      <c r="L770" s="54"/>
      <c r="M770" s="54"/>
      <c r="N770" s="54"/>
      <c r="O770" s="54"/>
      <c r="P770" s="54"/>
      <c r="Q770" s="54"/>
      <c r="R770" s="53"/>
      <c r="S770" s="53"/>
      <c r="T770" s="53"/>
      <c r="U770" s="53"/>
      <c r="AA770" s="128"/>
    </row>
    <row r="771" spans="1:27" s="52" customFormat="1" x14ac:dyDescent="0.2">
      <c r="A771" s="51"/>
      <c r="B771" s="110"/>
      <c r="C771" s="51"/>
      <c r="D771" s="51"/>
      <c r="E771" s="106"/>
      <c r="F771" s="49">
        <f t="shared" si="92"/>
        <v>0</v>
      </c>
      <c r="G771" s="54"/>
      <c r="H771" s="54"/>
      <c r="I771" s="54"/>
      <c r="J771" s="54"/>
      <c r="K771" s="54"/>
      <c r="L771" s="54"/>
      <c r="M771" s="54"/>
      <c r="N771" s="54"/>
      <c r="O771" s="54"/>
      <c r="P771" s="54"/>
      <c r="Q771" s="54"/>
      <c r="R771" s="53"/>
      <c r="S771" s="53"/>
      <c r="T771" s="53"/>
      <c r="U771" s="53"/>
      <c r="AA771" s="128"/>
    </row>
    <row r="772" spans="1:27" s="52" customFormat="1" ht="15.6" customHeight="1" x14ac:dyDescent="0.25">
      <c r="A772" s="57" t="s">
        <v>24</v>
      </c>
      <c r="B772" s="112" t="str">
        <f>IF(B754+F766+F767+F768+F769+F770+F771+F772+F773=B759+B760+B761+B762+B763+B764+B765+B766,"OK","NON")</f>
        <v>OK</v>
      </c>
      <c r="C772" s="51"/>
      <c r="D772" s="49"/>
      <c r="E772" s="106"/>
      <c r="F772" s="49">
        <f t="shared" si="92"/>
        <v>0</v>
      </c>
      <c r="G772" s="54"/>
      <c r="H772" s="54"/>
      <c r="I772" s="54"/>
      <c r="J772" s="54"/>
      <c r="K772" s="54"/>
      <c r="L772" s="54"/>
      <c r="M772" s="54"/>
      <c r="N772" s="54"/>
      <c r="O772" s="54"/>
      <c r="P772" s="54"/>
      <c r="Q772" s="54"/>
      <c r="R772" s="53"/>
      <c r="S772" s="53"/>
      <c r="T772" s="53"/>
      <c r="U772" s="53"/>
      <c r="AA772" s="128"/>
    </row>
    <row r="773" spans="1:27" s="52" customFormat="1" ht="18" x14ac:dyDescent="0.25">
      <c r="A773" s="57" t="s">
        <v>25</v>
      </c>
      <c r="B773" s="112">
        <f>B756+S754-B753-F757-F758-F759-F760-F761-F762</f>
        <v>0</v>
      </c>
      <c r="C773" s="51"/>
      <c r="D773" s="77"/>
      <c r="E773" s="106"/>
      <c r="F773" s="49">
        <f t="shared" si="92"/>
        <v>0</v>
      </c>
      <c r="G773" s="54"/>
      <c r="H773" s="54"/>
      <c r="I773" s="54"/>
      <c r="J773" s="54"/>
      <c r="K773" s="54"/>
      <c r="L773" s="54"/>
      <c r="M773" s="54"/>
      <c r="N773" s="54"/>
      <c r="O773" s="54"/>
      <c r="P773" s="54"/>
      <c r="Q773" s="54"/>
      <c r="R773" s="53"/>
      <c r="S773" s="53"/>
      <c r="T773" s="53"/>
      <c r="U773" s="53"/>
      <c r="AA773" s="128"/>
    </row>
    <row r="774" spans="1:27" s="52" customFormat="1" x14ac:dyDescent="0.2">
      <c r="B774" s="96"/>
      <c r="C774" s="51"/>
      <c r="D774" s="51"/>
      <c r="E774" s="107"/>
      <c r="F774" s="55"/>
      <c r="G774" s="55"/>
      <c r="H774" s="55"/>
      <c r="I774" s="55"/>
      <c r="J774" s="55"/>
      <c r="K774" s="55"/>
      <c r="L774" s="55"/>
      <c r="M774" s="55"/>
      <c r="N774" s="55"/>
      <c r="O774" s="55"/>
      <c r="P774" s="55"/>
      <c r="Q774" s="55"/>
      <c r="R774" s="62"/>
      <c r="S774" s="62"/>
      <c r="T774" s="62"/>
      <c r="U774" s="62"/>
      <c r="V774" s="64"/>
      <c r="AA774" s="128"/>
    </row>
    <row r="775" spans="1:27" s="46" customFormat="1" x14ac:dyDescent="0.2">
      <c r="A775" s="46" t="s">
        <v>20</v>
      </c>
      <c r="B775" s="113" t="s">
        <v>20</v>
      </c>
      <c r="C775" s="46" t="s">
        <v>20</v>
      </c>
      <c r="D775" s="46" t="s">
        <v>20</v>
      </c>
      <c r="E775" s="108" t="s">
        <v>20</v>
      </c>
      <c r="F775" s="66" t="s">
        <v>20</v>
      </c>
      <c r="G775" s="82" t="s">
        <v>20</v>
      </c>
      <c r="H775" s="82" t="s">
        <v>20</v>
      </c>
      <c r="I775" s="82" t="s">
        <v>20</v>
      </c>
      <c r="J775" s="82" t="s">
        <v>20</v>
      </c>
      <c r="K775" s="82" t="s">
        <v>20</v>
      </c>
      <c r="L775" s="82" t="s">
        <v>20</v>
      </c>
      <c r="M775" s="82" t="s">
        <v>20</v>
      </c>
      <c r="N775" s="82" t="s">
        <v>20</v>
      </c>
      <c r="O775" s="82" t="s">
        <v>20</v>
      </c>
      <c r="P775" s="82" t="s">
        <v>20</v>
      </c>
      <c r="Q775" s="82" t="s">
        <v>20</v>
      </c>
      <c r="R775" s="83" t="s">
        <v>20</v>
      </c>
      <c r="S775" s="83"/>
      <c r="T775" s="83"/>
      <c r="U775" s="83"/>
      <c r="AA775" s="129"/>
    </row>
    <row r="776" spans="1:27" s="117" customFormat="1" ht="26.25" thickBot="1" x14ac:dyDescent="0.4">
      <c r="A776" s="116" t="s">
        <v>20</v>
      </c>
      <c r="B776" s="115" t="s">
        <v>67</v>
      </c>
      <c r="D776" s="117" t="s">
        <v>28</v>
      </c>
      <c r="E776" s="125">
        <f>$X$16</f>
        <v>43087</v>
      </c>
      <c r="F776" s="118"/>
      <c r="G776" s="118"/>
      <c r="H776" s="121"/>
      <c r="I776" s="118"/>
      <c r="J776" s="118"/>
      <c r="K776" s="118"/>
      <c r="L776" s="118"/>
      <c r="M776" s="118"/>
      <c r="N776" s="118"/>
      <c r="O776" s="118"/>
      <c r="P776" s="118"/>
      <c r="Q776" s="118"/>
      <c r="U776" s="117">
        <v>32</v>
      </c>
      <c r="AA776" s="126"/>
    </row>
    <row r="777" spans="1:27" s="52" customFormat="1" ht="16.5" thickBot="1" x14ac:dyDescent="0.3">
      <c r="A777" s="45"/>
      <c r="B777" s="110"/>
      <c r="C777" s="51"/>
      <c r="D777" s="51"/>
      <c r="E777" s="104"/>
      <c r="F777" s="79" t="s">
        <v>70</v>
      </c>
      <c r="H777" s="103"/>
      <c r="I777" s="91">
        <v>100</v>
      </c>
      <c r="J777" s="92">
        <v>50</v>
      </c>
      <c r="K777" s="92">
        <v>20</v>
      </c>
      <c r="L777" s="92">
        <v>10</v>
      </c>
      <c r="M777" s="92">
        <v>5</v>
      </c>
      <c r="N777" s="92">
        <v>2</v>
      </c>
      <c r="O777" s="92">
        <v>1</v>
      </c>
      <c r="P777" s="92">
        <v>0.25</v>
      </c>
      <c r="Q777" s="92">
        <v>0.1</v>
      </c>
      <c r="R777" s="93">
        <v>0.05</v>
      </c>
      <c r="S777" s="51"/>
      <c r="T777" s="51"/>
      <c r="U777" s="51"/>
      <c r="AA777" s="127">
        <f>B778+B779+B780</f>
        <v>0</v>
      </c>
    </row>
    <row r="778" spans="1:27" s="52" customFormat="1" ht="15.75" x14ac:dyDescent="0.25">
      <c r="A778" s="45" t="s">
        <v>17</v>
      </c>
      <c r="B778" s="111"/>
      <c r="C778" s="51"/>
      <c r="D778" s="60" t="s">
        <v>21</v>
      </c>
      <c r="E778" s="105"/>
      <c r="F778" s="51"/>
      <c r="G778" s="62"/>
      <c r="H778" s="133" t="s">
        <v>71</v>
      </c>
      <c r="I778" s="135"/>
      <c r="J778" s="136"/>
      <c r="K778" s="136"/>
      <c r="L778" s="136"/>
      <c r="M778" s="136"/>
      <c r="N778" s="136"/>
      <c r="O778" s="136"/>
      <c r="P778" s="136"/>
      <c r="Q778" s="136"/>
      <c r="R778" s="137"/>
      <c r="S778" s="51"/>
      <c r="T778" s="51"/>
      <c r="U778" s="51"/>
      <c r="AA778" s="128"/>
    </row>
    <row r="779" spans="1:27" s="52" customFormat="1" ht="15.75" thickBot="1" x14ac:dyDescent="0.25">
      <c r="A779" s="45" t="s">
        <v>18</v>
      </c>
      <c r="B779" s="111"/>
      <c r="C779" s="51"/>
      <c r="E779" s="104"/>
      <c r="F779" s="51"/>
      <c r="G779" s="62"/>
      <c r="H779" s="89" t="s">
        <v>5</v>
      </c>
      <c r="I779" s="90">
        <f t="shared" ref="I779:R779" si="93">I777*I778</f>
        <v>0</v>
      </c>
      <c r="J779" s="80">
        <f t="shared" si="93"/>
        <v>0</v>
      </c>
      <c r="K779" s="80">
        <f t="shared" si="93"/>
        <v>0</v>
      </c>
      <c r="L779" s="80">
        <f t="shared" si="93"/>
        <v>0</v>
      </c>
      <c r="M779" s="80">
        <f t="shared" si="93"/>
        <v>0</v>
      </c>
      <c r="N779" s="80">
        <f t="shared" si="93"/>
        <v>0</v>
      </c>
      <c r="O779" s="80">
        <f t="shared" si="93"/>
        <v>0</v>
      </c>
      <c r="P779" s="80">
        <f t="shared" si="93"/>
        <v>0</v>
      </c>
      <c r="Q779" s="80">
        <f t="shared" si="93"/>
        <v>0</v>
      </c>
      <c r="R779" s="81">
        <f t="shared" si="93"/>
        <v>0</v>
      </c>
      <c r="S779" s="87">
        <f>SUM(I779:R779)</f>
        <v>0</v>
      </c>
      <c r="T779" s="51"/>
      <c r="U779" s="51"/>
      <c r="AA779" s="128"/>
    </row>
    <row r="780" spans="1:27" s="52" customFormat="1" ht="15.75" x14ac:dyDescent="0.25">
      <c r="A780" s="45" t="s">
        <v>19</v>
      </c>
      <c r="B780" s="111"/>
      <c r="C780" s="51"/>
      <c r="D780" s="60" t="s">
        <v>0</v>
      </c>
      <c r="E780" s="104"/>
      <c r="F780" s="49"/>
      <c r="G780" s="49"/>
      <c r="H780" s="49"/>
      <c r="I780" s="49"/>
      <c r="J780" s="49"/>
      <c r="K780" s="49"/>
      <c r="L780" s="49"/>
      <c r="M780" s="49"/>
      <c r="N780" s="49"/>
      <c r="O780" s="49"/>
      <c r="P780" s="49"/>
      <c r="Q780" s="49"/>
      <c r="R780" s="51"/>
      <c r="S780" s="51"/>
      <c r="T780" s="51"/>
      <c r="U780" s="51"/>
      <c r="AA780" s="128"/>
    </row>
    <row r="781" spans="1:27" s="52" customFormat="1" ht="15.75" x14ac:dyDescent="0.25">
      <c r="A781" s="45" t="s">
        <v>75</v>
      </c>
      <c r="B781" s="111"/>
      <c r="C781" s="51"/>
      <c r="D781" s="51"/>
      <c r="E781" s="105" t="s">
        <v>22</v>
      </c>
      <c r="F781" s="56" t="s">
        <v>5</v>
      </c>
      <c r="G781" s="56" t="s">
        <v>23</v>
      </c>
      <c r="H781" s="49"/>
      <c r="I781" s="49"/>
      <c r="J781" s="49"/>
      <c r="K781" s="49"/>
      <c r="L781" s="49"/>
      <c r="M781" s="49"/>
      <c r="N781" s="49"/>
      <c r="O781" s="49"/>
      <c r="P781" s="49"/>
      <c r="Q781" s="49"/>
      <c r="R781" s="51"/>
      <c r="S781" s="51"/>
      <c r="T781" s="51"/>
      <c r="U781" s="51"/>
      <c r="AA781" s="128"/>
    </row>
    <row r="782" spans="1:27" s="52" customFormat="1" x14ac:dyDescent="0.2">
      <c r="A782" s="45" t="s">
        <v>29</v>
      </c>
      <c r="B782" s="111"/>
      <c r="C782" s="51"/>
      <c r="D782" s="51"/>
      <c r="E782" s="106"/>
      <c r="F782" s="49">
        <f t="shared" ref="F782:F787" si="94">SUM(G782:U782)</f>
        <v>0</v>
      </c>
      <c r="G782" s="54"/>
      <c r="H782" s="54"/>
      <c r="I782" s="54"/>
      <c r="J782" s="54"/>
      <c r="K782" s="54"/>
      <c r="L782" s="54"/>
      <c r="M782" s="54"/>
      <c r="N782" s="54"/>
      <c r="O782" s="54"/>
      <c r="P782" s="54"/>
      <c r="Q782" s="54"/>
      <c r="R782" s="53"/>
      <c r="S782" s="53"/>
      <c r="T782" s="53"/>
      <c r="U782" s="53"/>
      <c r="AA782" s="128"/>
    </row>
    <row r="783" spans="1:27" s="52" customFormat="1" x14ac:dyDescent="0.2">
      <c r="A783" s="45"/>
      <c r="B783" s="132"/>
      <c r="C783" s="51"/>
      <c r="D783" s="51"/>
      <c r="E783" s="106"/>
      <c r="F783" s="49">
        <f t="shared" si="94"/>
        <v>0</v>
      </c>
      <c r="G783" s="54"/>
      <c r="H783" s="54"/>
      <c r="I783" s="54"/>
      <c r="J783" s="54"/>
      <c r="K783" s="54"/>
      <c r="L783" s="54"/>
      <c r="M783" s="54"/>
      <c r="N783" s="54"/>
      <c r="O783" s="54"/>
      <c r="P783" s="54"/>
      <c r="Q783" s="54"/>
      <c r="R783" s="53"/>
      <c r="S783" s="53"/>
      <c r="T783" s="53"/>
      <c r="U783" s="53"/>
      <c r="AA783" s="128"/>
    </row>
    <row r="784" spans="1:27" s="52" customFormat="1" x14ac:dyDescent="0.2">
      <c r="A784" s="45" t="s">
        <v>30</v>
      </c>
      <c r="B784" s="111"/>
      <c r="C784" s="51"/>
      <c r="D784" s="51"/>
      <c r="E784" s="106"/>
      <c r="F784" s="49">
        <f t="shared" si="94"/>
        <v>0</v>
      </c>
      <c r="G784" s="54"/>
      <c r="H784" s="54"/>
      <c r="I784" s="54"/>
      <c r="J784" s="54"/>
      <c r="K784" s="54"/>
      <c r="L784" s="54"/>
      <c r="M784" s="54"/>
      <c r="N784" s="54"/>
      <c r="O784" s="54"/>
      <c r="P784" s="54"/>
      <c r="Q784" s="54"/>
      <c r="R784" s="53"/>
      <c r="S784" s="53"/>
      <c r="T784" s="53"/>
      <c r="U784" s="53"/>
      <c r="AA784" s="128"/>
    </row>
    <row r="785" spans="1:27" s="52" customFormat="1" x14ac:dyDescent="0.2">
      <c r="A785" s="45" t="s">
        <v>31</v>
      </c>
      <c r="B785" s="111"/>
      <c r="C785" s="51"/>
      <c r="D785" s="51"/>
      <c r="E785" s="106"/>
      <c r="F785" s="49">
        <f t="shared" si="94"/>
        <v>0</v>
      </c>
      <c r="G785" s="54"/>
      <c r="H785" s="54"/>
      <c r="I785" s="54"/>
      <c r="J785" s="54"/>
      <c r="K785" s="54"/>
      <c r="L785" s="54"/>
      <c r="M785" s="54"/>
      <c r="N785" s="54"/>
      <c r="O785" s="54"/>
      <c r="P785" s="54"/>
      <c r="Q785" s="54"/>
      <c r="R785" s="53"/>
      <c r="S785" s="53"/>
      <c r="T785" s="53"/>
      <c r="U785" s="53"/>
      <c r="AA785" s="128"/>
    </row>
    <row r="786" spans="1:27" s="52" customFormat="1" x14ac:dyDescent="0.2">
      <c r="A786" s="45" t="s">
        <v>32</v>
      </c>
      <c r="B786" s="111"/>
      <c r="C786" s="51"/>
      <c r="D786" s="51"/>
      <c r="E786" s="106"/>
      <c r="F786" s="49">
        <f t="shared" si="94"/>
        <v>0</v>
      </c>
      <c r="G786" s="54"/>
      <c r="H786" s="54"/>
      <c r="I786" s="54"/>
      <c r="J786" s="54"/>
      <c r="K786" s="54"/>
      <c r="L786" s="54"/>
      <c r="M786" s="54"/>
      <c r="N786" s="54"/>
      <c r="O786" s="54"/>
      <c r="P786" s="54"/>
      <c r="Q786" s="54"/>
      <c r="R786" s="53"/>
      <c r="S786" s="53"/>
      <c r="T786" s="53"/>
      <c r="U786" s="53"/>
      <c r="AA786" s="128"/>
    </row>
    <row r="787" spans="1:27" s="52" customFormat="1" x14ac:dyDescent="0.2">
      <c r="A787" s="45" t="s">
        <v>33</v>
      </c>
      <c r="B787" s="111"/>
      <c r="C787" s="51"/>
      <c r="D787" s="51"/>
      <c r="E787" s="106"/>
      <c r="F787" s="49">
        <f t="shared" si="94"/>
        <v>0</v>
      </c>
      <c r="G787" s="54"/>
      <c r="H787" s="54"/>
      <c r="I787" s="54"/>
      <c r="J787" s="54"/>
      <c r="K787" s="54"/>
      <c r="L787" s="54"/>
      <c r="M787" s="54"/>
      <c r="N787" s="54"/>
      <c r="O787" s="54"/>
      <c r="P787" s="54"/>
      <c r="Q787" s="54"/>
      <c r="R787" s="53"/>
      <c r="S787" s="53"/>
      <c r="T787" s="53"/>
      <c r="U787" s="53"/>
      <c r="AA787" s="128"/>
    </row>
    <row r="788" spans="1:27" s="52" customFormat="1" x14ac:dyDescent="0.2">
      <c r="A788" s="45" t="s">
        <v>34</v>
      </c>
      <c r="B788" s="111"/>
      <c r="C788" s="51"/>
      <c r="D788" s="51"/>
      <c r="E788" s="104"/>
      <c r="F788" s="49"/>
      <c r="G788" s="49"/>
      <c r="H788" s="49"/>
      <c r="I788" s="49"/>
      <c r="J788" s="49"/>
      <c r="K788" s="49"/>
      <c r="L788" s="49"/>
      <c r="M788" s="49"/>
      <c r="N788" s="49"/>
      <c r="O788" s="49"/>
      <c r="P788" s="49"/>
      <c r="Q788" s="49"/>
      <c r="R788" s="51"/>
      <c r="S788" s="51"/>
      <c r="T788" s="51"/>
      <c r="U788" s="51"/>
      <c r="AA788" s="128"/>
    </row>
    <row r="789" spans="1:27" s="52" customFormat="1" ht="15.75" x14ac:dyDescent="0.25">
      <c r="A789" s="45" t="s">
        <v>35</v>
      </c>
      <c r="B789" s="111"/>
      <c r="C789" s="51"/>
      <c r="D789" s="60" t="s">
        <v>24</v>
      </c>
      <c r="E789" s="104"/>
      <c r="F789" s="49"/>
      <c r="G789" s="49"/>
      <c r="H789" s="49"/>
      <c r="I789" s="49"/>
      <c r="J789" s="49"/>
      <c r="K789" s="49"/>
      <c r="L789" s="49"/>
      <c r="M789" s="49"/>
      <c r="N789" s="49"/>
      <c r="O789" s="49"/>
      <c r="P789" s="49"/>
      <c r="Q789" s="49"/>
      <c r="R789" s="51"/>
      <c r="S789" s="51"/>
      <c r="T789" s="51"/>
      <c r="U789" s="51"/>
      <c r="AA789" s="128"/>
    </row>
    <row r="790" spans="1:27" s="52" customFormat="1" ht="15.75" x14ac:dyDescent="0.25">
      <c r="A790" s="50" t="s">
        <v>36</v>
      </c>
      <c r="B790" s="111"/>
      <c r="C790" s="51"/>
      <c r="D790" s="51"/>
      <c r="E790" s="105"/>
      <c r="F790" s="56" t="s">
        <v>5</v>
      </c>
      <c r="G790" s="56" t="s">
        <v>23</v>
      </c>
      <c r="H790" s="49"/>
      <c r="I790" s="49"/>
      <c r="J790" s="49"/>
      <c r="K790" s="49"/>
      <c r="L790" s="49"/>
      <c r="M790" s="49"/>
      <c r="N790" s="49"/>
      <c r="O790" s="49"/>
      <c r="P790" s="49"/>
      <c r="Q790" s="49"/>
      <c r="R790" s="51"/>
      <c r="S790" s="51"/>
      <c r="T790" s="51"/>
      <c r="U790" s="51"/>
      <c r="AA790" s="128"/>
    </row>
    <row r="791" spans="1:27" s="52" customFormat="1" x14ac:dyDescent="0.2">
      <c r="A791" s="45" t="s">
        <v>37</v>
      </c>
      <c r="B791" s="111"/>
      <c r="C791" s="51"/>
      <c r="D791" s="51"/>
      <c r="E791" s="106"/>
      <c r="F791" s="49">
        <f>SUM(G791:U791)</f>
        <v>0</v>
      </c>
      <c r="G791" s="54"/>
      <c r="H791" s="54"/>
      <c r="I791" s="54"/>
      <c r="J791" s="54"/>
      <c r="K791" s="54"/>
      <c r="L791" s="54"/>
      <c r="M791" s="54"/>
      <c r="N791" s="54"/>
      <c r="O791" s="54"/>
      <c r="P791" s="54"/>
      <c r="Q791" s="54"/>
      <c r="R791" s="53"/>
      <c r="S791" s="53"/>
      <c r="T791" s="53"/>
      <c r="U791" s="53"/>
      <c r="AA791" s="128"/>
    </row>
    <row r="792" spans="1:27" s="52" customFormat="1" x14ac:dyDescent="0.2">
      <c r="A792" s="51"/>
      <c r="B792" s="110"/>
      <c r="C792" s="51"/>
      <c r="D792" s="51"/>
      <c r="E792" s="106"/>
      <c r="F792" s="49">
        <f t="shared" ref="F792:F798" si="95">SUM(G792:U792)</f>
        <v>0</v>
      </c>
      <c r="G792" s="54"/>
      <c r="H792" s="54"/>
      <c r="I792" s="54"/>
      <c r="J792" s="54"/>
      <c r="K792" s="54"/>
      <c r="L792" s="54"/>
      <c r="M792" s="54"/>
      <c r="N792" s="54"/>
      <c r="O792" s="54"/>
      <c r="P792" s="54"/>
      <c r="Q792" s="54"/>
      <c r="R792" s="53"/>
      <c r="S792" s="53"/>
      <c r="T792" s="53"/>
      <c r="U792" s="53"/>
      <c r="AA792" s="128"/>
    </row>
    <row r="793" spans="1:27" s="52" customFormat="1" x14ac:dyDescent="0.2">
      <c r="A793" s="51"/>
      <c r="B793" s="110"/>
      <c r="C793" s="51"/>
      <c r="D793" s="51"/>
      <c r="E793" s="106"/>
      <c r="F793" s="49">
        <f t="shared" si="95"/>
        <v>0</v>
      </c>
      <c r="G793" s="54"/>
      <c r="H793" s="54"/>
      <c r="I793" s="54"/>
      <c r="J793" s="54"/>
      <c r="K793" s="54"/>
      <c r="L793" s="54"/>
      <c r="M793" s="54"/>
      <c r="N793" s="54"/>
      <c r="O793" s="54"/>
      <c r="P793" s="54"/>
      <c r="Q793" s="54"/>
      <c r="R793" s="53"/>
      <c r="S793" s="53"/>
      <c r="T793" s="53"/>
      <c r="U793" s="53"/>
      <c r="AA793" s="128"/>
    </row>
    <row r="794" spans="1:27" s="52" customFormat="1" x14ac:dyDescent="0.2">
      <c r="A794" s="51"/>
      <c r="B794" s="110"/>
      <c r="C794" s="51"/>
      <c r="D794" s="51"/>
      <c r="E794" s="106"/>
      <c r="F794" s="49">
        <f t="shared" si="95"/>
        <v>0</v>
      </c>
      <c r="G794" s="54"/>
      <c r="H794" s="54"/>
      <c r="I794" s="54"/>
      <c r="J794" s="54"/>
      <c r="K794" s="54"/>
      <c r="L794" s="54"/>
      <c r="M794" s="54"/>
      <c r="N794" s="54"/>
      <c r="O794" s="54"/>
      <c r="P794" s="54"/>
      <c r="Q794" s="54"/>
      <c r="R794" s="53"/>
      <c r="S794" s="53"/>
      <c r="T794" s="53"/>
      <c r="U794" s="53"/>
      <c r="AA794" s="128"/>
    </row>
    <row r="795" spans="1:27" s="52" customFormat="1" x14ac:dyDescent="0.2">
      <c r="A795" s="51"/>
      <c r="B795" s="110"/>
      <c r="C795" s="51"/>
      <c r="D795" s="51"/>
      <c r="E795" s="106"/>
      <c r="F795" s="49">
        <f t="shared" si="95"/>
        <v>0</v>
      </c>
      <c r="G795" s="54"/>
      <c r="H795" s="54"/>
      <c r="I795" s="54"/>
      <c r="J795" s="54"/>
      <c r="K795" s="54"/>
      <c r="L795" s="54"/>
      <c r="M795" s="54"/>
      <c r="N795" s="54"/>
      <c r="O795" s="54"/>
      <c r="P795" s="54"/>
      <c r="Q795" s="54"/>
      <c r="R795" s="53"/>
      <c r="S795" s="53"/>
      <c r="T795" s="53"/>
      <c r="U795" s="53"/>
      <c r="AA795" s="128"/>
    </row>
    <row r="796" spans="1:27" s="52" customFormat="1" x14ac:dyDescent="0.2">
      <c r="A796" s="51"/>
      <c r="B796" s="110"/>
      <c r="C796" s="51"/>
      <c r="D796" s="51"/>
      <c r="E796" s="106"/>
      <c r="F796" s="49">
        <f t="shared" si="95"/>
        <v>0</v>
      </c>
      <c r="G796" s="54"/>
      <c r="H796" s="54"/>
      <c r="I796" s="54"/>
      <c r="J796" s="54"/>
      <c r="K796" s="54"/>
      <c r="L796" s="54"/>
      <c r="M796" s="54"/>
      <c r="N796" s="54"/>
      <c r="O796" s="54"/>
      <c r="P796" s="54"/>
      <c r="Q796" s="54"/>
      <c r="R796" s="53"/>
      <c r="S796" s="53"/>
      <c r="T796" s="53"/>
      <c r="U796" s="53"/>
      <c r="AA796" s="128"/>
    </row>
    <row r="797" spans="1:27" s="52" customFormat="1" ht="15.6" customHeight="1" x14ac:dyDescent="0.25">
      <c r="A797" s="57" t="s">
        <v>24</v>
      </c>
      <c r="B797" s="112" t="str">
        <f>IF(B779+F791+F792+F793+F794+F795+F796+F797+F798=B784+B785+B786+B787+B788+B789+B790+B791,"OK","NON")</f>
        <v>OK</v>
      </c>
      <c r="C797" s="51"/>
      <c r="D797" s="49"/>
      <c r="E797" s="106"/>
      <c r="F797" s="49">
        <f t="shared" si="95"/>
        <v>0</v>
      </c>
      <c r="G797" s="54"/>
      <c r="H797" s="54"/>
      <c r="I797" s="54"/>
      <c r="J797" s="54"/>
      <c r="K797" s="54"/>
      <c r="L797" s="54"/>
      <c r="M797" s="54"/>
      <c r="N797" s="54"/>
      <c r="O797" s="54"/>
      <c r="P797" s="54"/>
      <c r="Q797" s="54"/>
      <c r="R797" s="53"/>
      <c r="S797" s="53"/>
      <c r="T797" s="53"/>
      <c r="U797" s="53"/>
      <c r="AA797" s="128"/>
    </row>
    <row r="798" spans="1:27" s="52" customFormat="1" ht="18" x14ac:dyDescent="0.25">
      <c r="A798" s="57" t="s">
        <v>25</v>
      </c>
      <c r="B798" s="112">
        <f>B781+S779-B778-F782-F783-F784-F785-F786-F787</f>
        <v>0</v>
      </c>
      <c r="C798" s="51"/>
      <c r="D798" s="77"/>
      <c r="E798" s="106"/>
      <c r="F798" s="49">
        <f t="shared" si="95"/>
        <v>0</v>
      </c>
      <c r="G798" s="54"/>
      <c r="H798" s="54"/>
      <c r="I798" s="54"/>
      <c r="J798" s="54"/>
      <c r="K798" s="54"/>
      <c r="L798" s="54"/>
      <c r="M798" s="54"/>
      <c r="N798" s="54"/>
      <c r="O798" s="54"/>
      <c r="P798" s="54"/>
      <c r="Q798" s="54"/>
      <c r="R798" s="53"/>
      <c r="S798" s="53"/>
      <c r="T798" s="53"/>
      <c r="U798" s="53"/>
      <c r="AA798" s="128"/>
    </row>
    <row r="799" spans="1:27" s="52" customFormat="1" x14ac:dyDescent="0.2">
      <c r="B799" s="96"/>
      <c r="C799" s="51"/>
      <c r="D799" s="51"/>
      <c r="E799" s="107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62"/>
      <c r="S799" s="62"/>
      <c r="T799" s="62"/>
      <c r="U799" s="62"/>
      <c r="V799" s="64"/>
      <c r="AA799" s="128"/>
    </row>
    <row r="800" spans="1:27" s="46" customFormat="1" x14ac:dyDescent="0.2">
      <c r="A800" s="46" t="s">
        <v>20</v>
      </c>
      <c r="B800" s="113" t="s">
        <v>20</v>
      </c>
      <c r="C800" s="46" t="s">
        <v>20</v>
      </c>
      <c r="D800" s="46" t="s">
        <v>20</v>
      </c>
      <c r="E800" s="108" t="s">
        <v>20</v>
      </c>
      <c r="F800" s="66" t="s">
        <v>20</v>
      </c>
      <c r="G800" s="82" t="s">
        <v>20</v>
      </c>
      <c r="H800" s="82" t="s">
        <v>20</v>
      </c>
      <c r="I800" s="82" t="s">
        <v>20</v>
      </c>
      <c r="J800" s="82" t="s">
        <v>20</v>
      </c>
      <c r="K800" s="82" t="s">
        <v>20</v>
      </c>
      <c r="L800" s="82" t="s">
        <v>20</v>
      </c>
      <c r="M800" s="82" t="s">
        <v>20</v>
      </c>
      <c r="N800" s="82" t="s">
        <v>20</v>
      </c>
      <c r="O800" s="82" t="s">
        <v>20</v>
      </c>
      <c r="P800" s="82" t="s">
        <v>20</v>
      </c>
      <c r="Q800" s="82" t="s">
        <v>20</v>
      </c>
      <c r="R800" s="83" t="s">
        <v>20</v>
      </c>
      <c r="S800" s="83"/>
      <c r="T800" s="83"/>
      <c r="U800" s="83"/>
      <c r="AA800" s="129"/>
    </row>
    <row r="801" spans="1:27" s="117" customFormat="1" ht="26.25" thickBot="1" x14ac:dyDescent="0.4">
      <c r="A801" s="116" t="s">
        <v>20</v>
      </c>
      <c r="B801" s="115"/>
      <c r="D801" s="117" t="s">
        <v>28</v>
      </c>
      <c r="E801" s="125">
        <f>$X$16</f>
        <v>43087</v>
      </c>
      <c r="F801" s="118"/>
      <c r="G801" s="118"/>
      <c r="H801" s="121"/>
      <c r="I801" s="118"/>
      <c r="J801" s="118"/>
      <c r="K801" s="118"/>
      <c r="L801" s="118"/>
      <c r="M801" s="118"/>
      <c r="N801" s="118"/>
      <c r="O801" s="118"/>
      <c r="P801" s="118"/>
      <c r="Q801" s="118"/>
      <c r="U801" s="117">
        <v>33</v>
      </c>
      <c r="AA801" s="126"/>
    </row>
    <row r="802" spans="1:27" s="52" customFormat="1" ht="16.5" thickBot="1" x14ac:dyDescent="0.3">
      <c r="A802" s="45"/>
      <c r="B802" s="110"/>
      <c r="C802" s="51"/>
      <c r="D802" s="51"/>
      <c r="E802" s="104"/>
      <c r="F802" s="79" t="s">
        <v>70</v>
      </c>
      <c r="H802" s="103"/>
      <c r="I802" s="91">
        <v>100</v>
      </c>
      <c r="J802" s="92">
        <v>50</v>
      </c>
      <c r="K802" s="92">
        <v>20</v>
      </c>
      <c r="L802" s="92">
        <v>10</v>
      </c>
      <c r="M802" s="92">
        <v>5</v>
      </c>
      <c r="N802" s="92">
        <v>2</v>
      </c>
      <c r="O802" s="92">
        <v>1</v>
      </c>
      <c r="P802" s="92">
        <v>0.25</v>
      </c>
      <c r="Q802" s="92">
        <v>0.1</v>
      </c>
      <c r="R802" s="93">
        <v>0.05</v>
      </c>
      <c r="S802" s="51"/>
      <c r="T802" s="51"/>
      <c r="U802" s="51"/>
      <c r="AA802" s="127">
        <f>B803+B804+B805</f>
        <v>0</v>
      </c>
    </row>
    <row r="803" spans="1:27" s="52" customFormat="1" ht="15.75" x14ac:dyDescent="0.25">
      <c r="A803" s="45" t="s">
        <v>17</v>
      </c>
      <c r="B803" s="111"/>
      <c r="C803" s="51"/>
      <c r="D803" s="60" t="s">
        <v>21</v>
      </c>
      <c r="E803" s="105"/>
      <c r="F803" s="51"/>
      <c r="G803" s="62"/>
      <c r="H803" s="133" t="s">
        <v>71</v>
      </c>
      <c r="I803" s="135"/>
      <c r="J803" s="136"/>
      <c r="K803" s="136"/>
      <c r="L803" s="136"/>
      <c r="M803" s="136"/>
      <c r="N803" s="136"/>
      <c r="O803" s="136"/>
      <c r="P803" s="136"/>
      <c r="Q803" s="136"/>
      <c r="R803" s="137"/>
      <c r="S803" s="51"/>
      <c r="T803" s="51"/>
      <c r="U803" s="51"/>
      <c r="AA803" s="128"/>
    </row>
    <row r="804" spans="1:27" s="52" customFormat="1" ht="15.75" thickBot="1" x14ac:dyDescent="0.25">
      <c r="A804" s="45" t="s">
        <v>18</v>
      </c>
      <c r="B804" s="111"/>
      <c r="C804" s="51"/>
      <c r="E804" s="104"/>
      <c r="F804" s="51"/>
      <c r="G804" s="62"/>
      <c r="H804" s="89" t="s">
        <v>5</v>
      </c>
      <c r="I804" s="90">
        <f t="shared" ref="I804:R804" si="96">I802*I803</f>
        <v>0</v>
      </c>
      <c r="J804" s="80">
        <f t="shared" si="96"/>
        <v>0</v>
      </c>
      <c r="K804" s="80">
        <f t="shared" si="96"/>
        <v>0</v>
      </c>
      <c r="L804" s="80">
        <f t="shared" si="96"/>
        <v>0</v>
      </c>
      <c r="M804" s="80">
        <f t="shared" si="96"/>
        <v>0</v>
      </c>
      <c r="N804" s="80">
        <f t="shared" si="96"/>
        <v>0</v>
      </c>
      <c r="O804" s="80">
        <f t="shared" si="96"/>
        <v>0</v>
      </c>
      <c r="P804" s="80">
        <f t="shared" si="96"/>
        <v>0</v>
      </c>
      <c r="Q804" s="80">
        <f t="shared" si="96"/>
        <v>0</v>
      </c>
      <c r="R804" s="81">
        <f t="shared" si="96"/>
        <v>0</v>
      </c>
      <c r="S804" s="87">
        <f>SUM(I804:R804)</f>
        <v>0</v>
      </c>
      <c r="T804" s="51"/>
      <c r="U804" s="51"/>
      <c r="AA804" s="128"/>
    </row>
    <row r="805" spans="1:27" s="52" customFormat="1" ht="15.75" x14ac:dyDescent="0.25">
      <c r="A805" s="45" t="s">
        <v>19</v>
      </c>
      <c r="B805" s="111"/>
      <c r="C805" s="51"/>
      <c r="D805" s="60" t="s">
        <v>0</v>
      </c>
      <c r="E805" s="104"/>
      <c r="F805" s="49"/>
      <c r="G805" s="49"/>
      <c r="H805" s="49"/>
      <c r="I805" s="49"/>
      <c r="J805" s="49"/>
      <c r="K805" s="49"/>
      <c r="L805" s="49"/>
      <c r="M805" s="49"/>
      <c r="N805" s="49"/>
      <c r="O805" s="49"/>
      <c r="P805" s="49"/>
      <c r="Q805" s="49"/>
      <c r="R805" s="51"/>
      <c r="S805" s="51"/>
      <c r="T805" s="51"/>
      <c r="U805" s="51"/>
      <c r="AA805" s="128"/>
    </row>
    <row r="806" spans="1:27" s="52" customFormat="1" ht="15.75" x14ac:dyDescent="0.25">
      <c r="A806" s="45" t="s">
        <v>75</v>
      </c>
      <c r="B806" s="111"/>
      <c r="C806" s="51"/>
      <c r="D806" s="51"/>
      <c r="E806" s="105" t="s">
        <v>22</v>
      </c>
      <c r="F806" s="56" t="s">
        <v>5</v>
      </c>
      <c r="G806" s="56" t="s">
        <v>23</v>
      </c>
      <c r="H806" s="49"/>
      <c r="I806" s="49"/>
      <c r="J806" s="49"/>
      <c r="K806" s="49"/>
      <c r="L806" s="49"/>
      <c r="M806" s="49"/>
      <c r="N806" s="49"/>
      <c r="O806" s="49"/>
      <c r="P806" s="49"/>
      <c r="Q806" s="49"/>
      <c r="R806" s="51"/>
      <c r="S806" s="51"/>
      <c r="T806" s="51"/>
      <c r="U806" s="51"/>
      <c r="AA806" s="128"/>
    </row>
    <row r="807" spans="1:27" s="52" customFormat="1" x14ac:dyDescent="0.2">
      <c r="A807" s="45" t="s">
        <v>29</v>
      </c>
      <c r="B807" s="111"/>
      <c r="C807" s="51"/>
      <c r="D807" s="51"/>
      <c r="E807" s="106"/>
      <c r="F807" s="49">
        <f t="shared" ref="F807:F812" si="97">SUM(G807:U807)</f>
        <v>0</v>
      </c>
      <c r="G807" s="54"/>
      <c r="H807" s="54"/>
      <c r="I807" s="54"/>
      <c r="J807" s="54"/>
      <c r="K807" s="54"/>
      <c r="L807" s="54"/>
      <c r="M807" s="54"/>
      <c r="N807" s="54"/>
      <c r="O807" s="54"/>
      <c r="P807" s="54"/>
      <c r="Q807" s="54"/>
      <c r="R807" s="53"/>
      <c r="S807" s="53"/>
      <c r="T807" s="53"/>
      <c r="U807" s="53"/>
      <c r="AA807" s="128"/>
    </row>
    <row r="808" spans="1:27" s="52" customFormat="1" x14ac:dyDescent="0.2">
      <c r="A808" s="45"/>
      <c r="B808" s="132"/>
      <c r="C808" s="51"/>
      <c r="D808" s="51"/>
      <c r="E808" s="106"/>
      <c r="F808" s="49">
        <f t="shared" si="97"/>
        <v>0</v>
      </c>
      <c r="G808" s="54"/>
      <c r="H808" s="54"/>
      <c r="I808" s="54"/>
      <c r="J808" s="54"/>
      <c r="K808" s="54"/>
      <c r="L808" s="54"/>
      <c r="M808" s="54"/>
      <c r="N808" s="54"/>
      <c r="O808" s="54"/>
      <c r="P808" s="54"/>
      <c r="Q808" s="54"/>
      <c r="R808" s="53"/>
      <c r="S808" s="53"/>
      <c r="T808" s="53"/>
      <c r="U808" s="53"/>
      <c r="AA808" s="128"/>
    </row>
    <row r="809" spans="1:27" s="52" customFormat="1" x14ac:dyDescent="0.2">
      <c r="A809" s="45" t="s">
        <v>30</v>
      </c>
      <c r="B809" s="111"/>
      <c r="C809" s="51"/>
      <c r="D809" s="51"/>
      <c r="E809" s="106"/>
      <c r="F809" s="49">
        <f t="shared" si="97"/>
        <v>0</v>
      </c>
      <c r="G809" s="54"/>
      <c r="H809" s="54"/>
      <c r="I809" s="54"/>
      <c r="J809" s="54"/>
      <c r="K809" s="54"/>
      <c r="L809" s="54"/>
      <c r="M809" s="54"/>
      <c r="N809" s="54"/>
      <c r="O809" s="54"/>
      <c r="P809" s="54"/>
      <c r="Q809" s="54"/>
      <c r="R809" s="53"/>
      <c r="S809" s="53"/>
      <c r="T809" s="53"/>
      <c r="U809" s="53"/>
      <c r="AA809" s="128"/>
    </row>
    <row r="810" spans="1:27" s="52" customFormat="1" x14ac:dyDescent="0.2">
      <c r="A810" s="45" t="s">
        <v>31</v>
      </c>
      <c r="B810" s="111"/>
      <c r="C810" s="51"/>
      <c r="D810" s="51"/>
      <c r="E810" s="106"/>
      <c r="F810" s="49">
        <f t="shared" si="97"/>
        <v>0</v>
      </c>
      <c r="G810" s="54"/>
      <c r="H810" s="54"/>
      <c r="I810" s="54"/>
      <c r="J810" s="54"/>
      <c r="K810" s="54"/>
      <c r="L810" s="54"/>
      <c r="M810" s="54"/>
      <c r="N810" s="54"/>
      <c r="O810" s="54"/>
      <c r="P810" s="54"/>
      <c r="Q810" s="54"/>
      <c r="R810" s="53"/>
      <c r="S810" s="53"/>
      <c r="T810" s="53"/>
      <c r="U810" s="53"/>
      <c r="AA810" s="128"/>
    </row>
    <row r="811" spans="1:27" s="52" customFormat="1" x14ac:dyDescent="0.2">
      <c r="A811" s="45" t="s">
        <v>32</v>
      </c>
      <c r="B811" s="111"/>
      <c r="C811" s="51"/>
      <c r="D811" s="51"/>
      <c r="E811" s="106"/>
      <c r="F811" s="49">
        <f t="shared" si="97"/>
        <v>0</v>
      </c>
      <c r="G811" s="54"/>
      <c r="H811" s="54"/>
      <c r="I811" s="54"/>
      <c r="J811" s="54"/>
      <c r="K811" s="54"/>
      <c r="L811" s="54"/>
      <c r="M811" s="54"/>
      <c r="N811" s="54"/>
      <c r="O811" s="54"/>
      <c r="P811" s="54"/>
      <c r="Q811" s="54"/>
      <c r="R811" s="53"/>
      <c r="S811" s="53"/>
      <c r="T811" s="53"/>
      <c r="U811" s="53"/>
      <c r="AA811" s="128"/>
    </row>
    <row r="812" spans="1:27" s="52" customFormat="1" x14ac:dyDescent="0.2">
      <c r="A812" s="45" t="s">
        <v>33</v>
      </c>
      <c r="B812" s="111"/>
      <c r="C812" s="51"/>
      <c r="D812" s="51"/>
      <c r="E812" s="106"/>
      <c r="F812" s="49">
        <f t="shared" si="97"/>
        <v>0</v>
      </c>
      <c r="G812" s="54"/>
      <c r="H812" s="54"/>
      <c r="I812" s="54"/>
      <c r="J812" s="54"/>
      <c r="K812" s="54"/>
      <c r="L812" s="54"/>
      <c r="M812" s="54"/>
      <c r="N812" s="54"/>
      <c r="O812" s="54"/>
      <c r="P812" s="54"/>
      <c r="Q812" s="54"/>
      <c r="R812" s="53"/>
      <c r="S812" s="53"/>
      <c r="T812" s="53"/>
      <c r="U812" s="53"/>
      <c r="AA812" s="128"/>
    </row>
    <row r="813" spans="1:27" s="52" customFormat="1" x14ac:dyDescent="0.2">
      <c r="A813" s="45" t="s">
        <v>34</v>
      </c>
      <c r="B813" s="111"/>
      <c r="C813" s="51"/>
      <c r="D813" s="51"/>
      <c r="E813" s="104"/>
      <c r="F813" s="49"/>
      <c r="G813" s="49"/>
      <c r="H813" s="49"/>
      <c r="I813" s="49"/>
      <c r="J813" s="49"/>
      <c r="K813" s="49"/>
      <c r="L813" s="49"/>
      <c r="M813" s="49"/>
      <c r="N813" s="49"/>
      <c r="O813" s="49"/>
      <c r="P813" s="49"/>
      <c r="Q813" s="49"/>
      <c r="R813" s="51"/>
      <c r="S813" s="51"/>
      <c r="T813" s="51"/>
      <c r="U813" s="51"/>
      <c r="AA813" s="128"/>
    </row>
    <row r="814" spans="1:27" s="52" customFormat="1" ht="15.75" x14ac:dyDescent="0.25">
      <c r="A814" s="45" t="s">
        <v>35</v>
      </c>
      <c r="B814" s="111"/>
      <c r="C814" s="51"/>
      <c r="D814" s="60" t="s">
        <v>24</v>
      </c>
      <c r="E814" s="104"/>
      <c r="F814" s="49"/>
      <c r="G814" s="49"/>
      <c r="H814" s="49"/>
      <c r="I814" s="49"/>
      <c r="J814" s="49"/>
      <c r="K814" s="49"/>
      <c r="L814" s="49"/>
      <c r="M814" s="49"/>
      <c r="N814" s="49"/>
      <c r="O814" s="49"/>
      <c r="P814" s="49"/>
      <c r="Q814" s="49"/>
      <c r="R814" s="51"/>
      <c r="S814" s="51"/>
      <c r="T814" s="51"/>
      <c r="U814" s="51"/>
      <c r="AA814" s="128"/>
    </row>
    <row r="815" spans="1:27" s="52" customFormat="1" ht="15.75" x14ac:dyDescent="0.25">
      <c r="A815" s="50" t="s">
        <v>36</v>
      </c>
      <c r="B815" s="111"/>
      <c r="C815" s="51"/>
      <c r="D815" s="51"/>
      <c r="E815" s="105"/>
      <c r="F815" s="56" t="s">
        <v>5</v>
      </c>
      <c r="G815" s="56" t="s">
        <v>23</v>
      </c>
      <c r="H815" s="49"/>
      <c r="I815" s="49"/>
      <c r="J815" s="49"/>
      <c r="K815" s="49"/>
      <c r="L815" s="49"/>
      <c r="M815" s="49"/>
      <c r="N815" s="49"/>
      <c r="O815" s="49"/>
      <c r="P815" s="49"/>
      <c r="Q815" s="49"/>
      <c r="R815" s="51"/>
      <c r="S815" s="51"/>
      <c r="T815" s="51"/>
      <c r="U815" s="51"/>
      <c r="AA815" s="128"/>
    </row>
    <row r="816" spans="1:27" s="52" customFormat="1" x14ac:dyDescent="0.2">
      <c r="A816" s="45" t="s">
        <v>37</v>
      </c>
      <c r="B816" s="111"/>
      <c r="C816" s="51"/>
      <c r="D816" s="51"/>
      <c r="E816" s="106"/>
      <c r="F816" s="49">
        <f>SUM(G816:U816)</f>
        <v>0</v>
      </c>
      <c r="G816" s="54"/>
      <c r="H816" s="54"/>
      <c r="I816" s="54"/>
      <c r="J816" s="54"/>
      <c r="K816" s="54"/>
      <c r="L816" s="54"/>
      <c r="M816" s="54"/>
      <c r="N816" s="54"/>
      <c r="O816" s="54"/>
      <c r="P816" s="54"/>
      <c r="Q816" s="54"/>
      <c r="R816" s="53"/>
      <c r="S816" s="53"/>
      <c r="T816" s="53"/>
      <c r="U816" s="53"/>
      <c r="AA816" s="128"/>
    </row>
    <row r="817" spans="1:27" s="52" customFormat="1" x14ac:dyDescent="0.2">
      <c r="A817" s="51"/>
      <c r="B817" s="110"/>
      <c r="C817" s="51"/>
      <c r="D817" s="51"/>
      <c r="E817" s="106"/>
      <c r="F817" s="49">
        <f t="shared" ref="F817:F823" si="98">SUM(G817:U817)</f>
        <v>0</v>
      </c>
      <c r="G817" s="54"/>
      <c r="H817" s="54"/>
      <c r="I817" s="54"/>
      <c r="J817" s="54"/>
      <c r="K817" s="54"/>
      <c r="L817" s="54"/>
      <c r="M817" s="54"/>
      <c r="N817" s="54"/>
      <c r="O817" s="54"/>
      <c r="P817" s="54"/>
      <c r="Q817" s="54"/>
      <c r="R817" s="53"/>
      <c r="S817" s="53"/>
      <c r="T817" s="53"/>
      <c r="U817" s="53"/>
      <c r="AA817" s="128"/>
    </row>
    <row r="818" spans="1:27" s="52" customFormat="1" x14ac:dyDescent="0.2">
      <c r="A818" s="51"/>
      <c r="B818" s="110"/>
      <c r="C818" s="51"/>
      <c r="D818" s="51"/>
      <c r="E818" s="106"/>
      <c r="F818" s="49">
        <f t="shared" si="98"/>
        <v>0</v>
      </c>
      <c r="G818" s="54"/>
      <c r="H818" s="54"/>
      <c r="I818" s="54"/>
      <c r="J818" s="54"/>
      <c r="K818" s="54"/>
      <c r="L818" s="54"/>
      <c r="M818" s="54"/>
      <c r="N818" s="54"/>
      <c r="O818" s="54"/>
      <c r="P818" s="54"/>
      <c r="Q818" s="54"/>
      <c r="R818" s="53"/>
      <c r="S818" s="53"/>
      <c r="T818" s="53"/>
      <c r="U818" s="53"/>
      <c r="AA818" s="128"/>
    </row>
    <row r="819" spans="1:27" s="52" customFormat="1" x14ac:dyDescent="0.2">
      <c r="A819" s="51"/>
      <c r="B819" s="110"/>
      <c r="C819" s="51"/>
      <c r="D819" s="51"/>
      <c r="E819" s="106"/>
      <c r="F819" s="49">
        <f t="shared" si="98"/>
        <v>0</v>
      </c>
      <c r="G819" s="54"/>
      <c r="H819" s="54"/>
      <c r="I819" s="54"/>
      <c r="J819" s="54"/>
      <c r="K819" s="54"/>
      <c r="L819" s="54"/>
      <c r="M819" s="54"/>
      <c r="N819" s="54"/>
      <c r="O819" s="54"/>
      <c r="P819" s="54"/>
      <c r="Q819" s="54"/>
      <c r="R819" s="53"/>
      <c r="S819" s="53"/>
      <c r="T819" s="53"/>
      <c r="U819" s="53"/>
      <c r="AA819" s="128"/>
    </row>
    <row r="820" spans="1:27" s="52" customFormat="1" x14ac:dyDescent="0.2">
      <c r="A820" s="51"/>
      <c r="B820" s="110"/>
      <c r="C820" s="51"/>
      <c r="D820" s="51"/>
      <c r="E820" s="106"/>
      <c r="F820" s="49">
        <f t="shared" si="98"/>
        <v>0</v>
      </c>
      <c r="G820" s="54"/>
      <c r="H820" s="54"/>
      <c r="I820" s="54"/>
      <c r="J820" s="54"/>
      <c r="K820" s="54"/>
      <c r="L820" s="54"/>
      <c r="M820" s="54"/>
      <c r="N820" s="54"/>
      <c r="O820" s="54"/>
      <c r="P820" s="54"/>
      <c r="Q820" s="54"/>
      <c r="R820" s="53"/>
      <c r="S820" s="53"/>
      <c r="T820" s="53"/>
      <c r="U820" s="53"/>
      <c r="AA820" s="128"/>
    </row>
    <row r="821" spans="1:27" s="52" customFormat="1" x14ac:dyDescent="0.2">
      <c r="A821" s="51"/>
      <c r="B821" s="110"/>
      <c r="C821" s="51"/>
      <c r="D821" s="51"/>
      <c r="E821" s="106"/>
      <c r="F821" s="49">
        <f t="shared" si="98"/>
        <v>0</v>
      </c>
      <c r="G821" s="54"/>
      <c r="H821" s="54"/>
      <c r="I821" s="54"/>
      <c r="J821" s="54"/>
      <c r="K821" s="54"/>
      <c r="L821" s="54"/>
      <c r="M821" s="54"/>
      <c r="N821" s="54"/>
      <c r="O821" s="54"/>
      <c r="P821" s="54"/>
      <c r="Q821" s="54"/>
      <c r="R821" s="53"/>
      <c r="S821" s="53"/>
      <c r="T821" s="53"/>
      <c r="U821" s="53"/>
      <c r="AA821" s="128"/>
    </row>
    <row r="822" spans="1:27" s="52" customFormat="1" ht="15.6" customHeight="1" x14ac:dyDescent="0.25">
      <c r="A822" s="57" t="s">
        <v>24</v>
      </c>
      <c r="B822" s="112" t="str">
        <f>IF(B804+F816+F817+F818+F819+F820+F821+F822+F823=B809+B810+B811+B812+B813+B814+B815+B816,"OK","NON")</f>
        <v>OK</v>
      </c>
      <c r="C822" s="51"/>
      <c r="D822" s="49"/>
      <c r="E822" s="106"/>
      <c r="F822" s="49">
        <f t="shared" si="98"/>
        <v>0</v>
      </c>
      <c r="G822" s="54"/>
      <c r="H822" s="54"/>
      <c r="I822" s="54"/>
      <c r="J822" s="54"/>
      <c r="K822" s="54"/>
      <c r="L822" s="54"/>
      <c r="M822" s="54"/>
      <c r="N822" s="54"/>
      <c r="O822" s="54"/>
      <c r="P822" s="54"/>
      <c r="Q822" s="54"/>
      <c r="R822" s="53"/>
      <c r="S822" s="53"/>
      <c r="T822" s="53"/>
      <c r="U822" s="53"/>
      <c r="AA822" s="128"/>
    </row>
    <row r="823" spans="1:27" s="52" customFormat="1" ht="18" x14ac:dyDescent="0.25">
      <c r="A823" s="57" t="s">
        <v>25</v>
      </c>
      <c r="B823" s="112">
        <f>B806+S804-B803-F807-F808-F809-F810-F811-F812</f>
        <v>0</v>
      </c>
      <c r="C823" s="51"/>
      <c r="D823" s="77"/>
      <c r="E823" s="106"/>
      <c r="F823" s="49">
        <f t="shared" si="98"/>
        <v>0</v>
      </c>
      <c r="G823" s="54"/>
      <c r="H823" s="54"/>
      <c r="I823" s="54"/>
      <c r="J823" s="54"/>
      <c r="K823" s="54"/>
      <c r="L823" s="54"/>
      <c r="M823" s="54"/>
      <c r="N823" s="54"/>
      <c r="O823" s="54"/>
      <c r="P823" s="54"/>
      <c r="Q823" s="54"/>
      <c r="R823" s="53"/>
      <c r="S823" s="53"/>
      <c r="T823" s="53"/>
      <c r="U823" s="53"/>
      <c r="AA823" s="128"/>
    </row>
    <row r="824" spans="1:27" s="52" customFormat="1" x14ac:dyDescent="0.2">
      <c r="B824" s="96"/>
      <c r="C824" s="51"/>
      <c r="D824" s="51"/>
      <c r="E824" s="107"/>
      <c r="F824" s="55"/>
      <c r="G824" s="55"/>
      <c r="H824" s="55"/>
      <c r="I824" s="55"/>
      <c r="J824" s="55"/>
      <c r="K824" s="55"/>
      <c r="L824" s="55"/>
      <c r="M824" s="55"/>
      <c r="N824" s="55"/>
      <c r="O824" s="55"/>
      <c r="P824" s="55"/>
      <c r="Q824" s="55"/>
      <c r="R824" s="62"/>
      <c r="S824" s="62"/>
      <c r="T824" s="62"/>
      <c r="U824" s="62"/>
      <c r="V824" s="64"/>
      <c r="AA824" s="128"/>
    </row>
    <row r="825" spans="1:27" s="46" customFormat="1" x14ac:dyDescent="0.2">
      <c r="A825" s="46" t="s">
        <v>20</v>
      </c>
      <c r="B825" s="113" t="s">
        <v>20</v>
      </c>
      <c r="C825" s="46" t="s">
        <v>20</v>
      </c>
      <c r="D825" s="46" t="s">
        <v>20</v>
      </c>
      <c r="E825" s="108" t="s">
        <v>20</v>
      </c>
      <c r="F825" s="66" t="s">
        <v>20</v>
      </c>
      <c r="G825" s="82" t="s">
        <v>20</v>
      </c>
      <c r="H825" s="82" t="s">
        <v>20</v>
      </c>
      <c r="I825" s="82" t="s">
        <v>20</v>
      </c>
      <c r="J825" s="82" t="s">
        <v>20</v>
      </c>
      <c r="K825" s="82" t="s">
        <v>20</v>
      </c>
      <c r="L825" s="82" t="s">
        <v>20</v>
      </c>
      <c r="M825" s="82" t="s">
        <v>20</v>
      </c>
      <c r="N825" s="82" t="s">
        <v>20</v>
      </c>
      <c r="O825" s="82" t="s">
        <v>20</v>
      </c>
      <c r="P825" s="82" t="s">
        <v>20</v>
      </c>
      <c r="Q825" s="82" t="s">
        <v>20</v>
      </c>
      <c r="R825" s="83" t="s">
        <v>20</v>
      </c>
      <c r="S825" s="83"/>
      <c r="T825" s="83"/>
      <c r="U825" s="83"/>
      <c r="AA825" s="129"/>
    </row>
    <row r="826" spans="1:27" s="117" customFormat="1" ht="26.25" thickBot="1" x14ac:dyDescent="0.4">
      <c r="A826" s="116" t="s">
        <v>20</v>
      </c>
      <c r="B826" s="134"/>
      <c r="D826" s="117" t="s">
        <v>28</v>
      </c>
      <c r="E826" s="125">
        <f>$X$16</f>
        <v>43087</v>
      </c>
      <c r="F826" s="118"/>
      <c r="G826" s="118"/>
      <c r="H826" s="121"/>
      <c r="I826" s="118"/>
      <c r="J826" s="118"/>
      <c r="K826" s="118"/>
      <c r="L826" s="118"/>
      <c r="M826" s="118"/>
      <c r="N826" s="118"/>
      <c r="O826" s="118"/>
      <c r="P826" s="118"/>
      <c r="Q826" s="118"/>
      <c r="U826" s="117">
        <v>34</v>
      </c>
      <c r="AA826" s="126"/>
    </row>
    <row r="827" spans="1:27" s="52" customFormat="1" ht="16.5" thickBot="1" x14ac:dyDescent="0.3">
      <c r="A827" s="45"/>
      <c r="B827" s="110"/>
      <c r="C827" s="51"/>
      <c r="D827" s="51"/>
      <c r="E827" s="104"/>
      <c r="F827" s="79" t="s">
        <v>70</v>
      </c>
      <c r="H827" s="103"/>
      <c r="I827" s="91">
        <v>100</v>
      </c>
      <c r="J827" s="92">
        <v>50</v>
      </c>
      <c r="K827" s="92">
        <v>20</v>
      </c>
      <c r="L827" s="92">
        <v>10</v>
      </c>
      <c r="M827" s="92">
        <v>5</v>
      </c>
      <c r="N827" s="92">
        <v>2</v>
      </c>
      <c r="O827" s="92">
        <v>1</v>
      </c>
      <c r="P827" s="92">
        <v>0.25</v>
      </c>
      <c r="Q827" s="92">
        <v>0.1</v>
      </c>
      <c r="R827" s="93">
        <v>0.05</v>
      </c>
      <c r="S827" s="51"/>
      <c r="T827" s="51"/>
      <c r="U827" s="51"/>
      <c r="AA827" s="127">
        <f>B828+B829+B830</f>
        <v>0</v>
      </c>
    </row>
    <row r="828" spans="1:27" s="52" customFormat="1" ht="15.75" x14ac:dyDescent="0.25">
      <c r="A828" s="45" t="s">
        <v>17</v>
      </c>
      <c r="B828" s="111"/>
      <c r="C828" s="51"/>
      <c r="D828" s="60" t="s">
        <v>21</v>
      </c>
      <c r="E828" s="105"/>
      <c r="F828" s="51"/>
      <c r="G828" s="62"/>
      <c r="H828" s="133" t="s">
        <v>71</v>
      </c>
      <c r="I828" s="135"/>
      <c r="J828" s="136"/>
      <c r="K828" s="136"/>
      <c r="L828" s="136"/>
      <c r="M828" s="136"/>
      <c r="N828" s="136"/>
      <c r="O828" s="136"/>
      <c r="P828" s="136"/>
      <c r="Q828" s="136"/>
      <c r="R828" s="137"/>
      <c r="S828" s="51"/>
      <c r="T828" s="51"/>
      <c r="U828" s="51"/>
      <c r="AA828" s="128"/>
    </row>
    <row r="829" spans="1:27" s="52" customFormat="1" ht="15.75" thickBot="1" x14ac:dyDescent="0.25">
      <c r="A829" s="45" t="s">
        <v>18</v>
      </c>
      <c r="B829" s="111"/>
      <c r="C829" s="51"/>
      <c r="E829" s="104"/>
      <c r="F829" s="51"/>
      <c r="G829" s="62"/>
      <c r="H829" s="89" t="s">
        <v>5</v>
      </c>
      <c r="I829" s="90">
        <f t="shared" ref="I829:R829" si="99">I827*I828</f>
        <v>0</v>
      </c>
      <c r="J829" s="80">
        <f t="shared" si="99"/>
        <v>0</v>
      </c>
      <c r="K829" s="80">
        <f t="shared" si="99"/>
        <v>0</v>
      </c>
      <c r="L829" s="80">
        <f t="shared" si="99"/>
        <v>0</v>
      </c>
      <c r="M829" s="80">
        <f t="shared" si="99"/>
        <v>0</v>
      </c>
      <c r="N829" s="80">
        <f t="shared" si="99"/>
        <v>0</v>
      </c>
      <c r="O829" s="80">
        <f t="shared" si="99"/>
        <v>0</v>
      </c>
      <c r="P829" s="80">
        <f t="shared" si="99"/>
        <v>0</v>
      </c>
      <c r="Q829" s="80">
        <f t="shared" si="99"/>
        <v>0</v>
      </c>
      <c r="R829" s="81">
        <f t="shared" si="99"/>
        <v>0</v>
      </c>
      <c r="S829" s="87">
        <f>SUM(I829:R829)</f>
        <v>0</v>
      </c>
      <c r="T829" s="51"/>
      <c r="U829" s="51"/>
      <c r="AA829" s="128"/>
    </row>
    <row r="830" spans="1:27" s="52" customFormat="1" ht="15.75" x14ac:dyDescent="0.25">
      <c r="A830" s="45" t="s">
        <v>19</v>
      </c>
      <c r="B830" s="111"/>
      <c r="C830" s="51"/>
      <c r="D830" s="60" t="s">
        <v>0</v>
      </c>
      <c r="E830" s="104"/>
      <c r="F830" s="49"/>
      <c r="G830" s="49"/>
      <c r="H830" s="49"/>
      <c r="I830" s="49"/>
      <c r="J830" s="49"/>
      <c r="K830" s="49"/>
      <c r="L830" s="49"/>
      <c r="M830" s="49"/>
      <c r="N830" s="49"/>
      <c r="O830" s="49"/>
      <c r="P830" s="49"/>
      <c r="Q830" s="49"/>
      <c r="R830" s="51"/>
      <c r="S830" s="51"/>
      <c r="T830" s="51"/>
      <c r="U830" s="51"/>
      <c r="AA830" s="128"/>
    </row>
    <row r="831" spans="1:27" s="52" customFormat="1" ht="15.75" x14ac:dyDescent="0.25">
      <c r="A831" s="45" t="s">
        <v>75</v>
      </c>
      <c r="B831" s="111"/>
      <c r="C831" s="51"/>
      <c r="D831" s="51"/>
      <c r="E831" s="105" t="s">
        <v>22</v>
      </c>
      <c r="F831" s="56" t="s">
        <v>5</v>
      </c>
      <c r="G831" s="56" t="s">
        <v>23</v>
      </c>
      <c r="H831" s="49"/>
      <c r="I831" s="49"/>
      <c r="J831" s="49"/>
      <c r="K831" s="49"/>
      <c r="L831" s="49"/>
      <c r="M831" s="49"/>
      <c r="N831" s="49"/>
      <c r="O831" s="49"/>
      <c r="P831" s="49"/>
      <c r="Q831" s="49"/>
      <c r="R831" s="51"/>
      <c r="S831" s="51"/>
      <c r="T831" s="51"/>
      <c r="U831" s="51"/>
      <c r="AA831" s="128"/>
    </row>
    <row r="832" spans="1:27" s="52" customFormat="1" x14ac:dyDescent="0.2">
      <c r="A832" s="45" t="s">
        <v>29</v>
      </c>
      <c r="B832" s="111"/>
      <c r="C832" s="51"/>
      <c r="D832" s="51"/>
      <c r="E832" s="106"/>
      <c r="F832" s="49">
        <f t="shared" ref="F832:F837" si="100">SUM(G832:U832)</f>
        <v>0</v>
      </c>
      <c r="G832" s="54"/>
      <c r="H832" s="54"/>
      <c r="I832" s="54"/>
      <c r="J832" s="54"/>
      <c r="K832" s="54"/>
      <c r="L832" s="54"/>
      <c r="M832" s="54"/>
      <c r="N832" s="54"/>
      <c r="O832" s="54"/>
      <c r="P832" s="54"/>
      <c r="Q832" s="54"/>
      <c r="R832" s="53"/>
      <c r="S832" s="53"/>
      <c r="T832" s="53"/>
      <c r="U832" s="53"/>
      <c r="AA832" s="128"/>
    </row>
    <row r="833" spans="1:27" s="52" customFormat="1" x14ac:dyDescent="0.2">
      <c r="A833" s="45"/>
      <c r="B833" s="132"/>
      <c r="C833" s="51"/>
      <c r="D833" s="51"/>
      <c r="E833" s="106"/>
      <c r="F833" s="49">
        <f t="shared" si="100"/>
        <v>0</v>
      </c>
      <c r="G833" s="54"/>
      <c r="H833" s="54"/>
      <c r="I833" s="54"/>
      <c r="J833" s="54"/>
      <c r="K833" s="54"/>
      <c r="L833" s="54"/>
      <c r="M833" s="54"/>
      <c r="N833" s="54"/>
      <c r="O833" s="54"/>
      <c r="P833" s="54"/>
      <c r="Q833" s="54"/>
      <c r="R833" s="53"/>
      <c r="S833" s="53"/>
      <c r="T833" s="53"/>
      <c r="U833" s="53"/>
      <c r="AA833" s="128"/>
    </row>
    <row r="834" spans="1:27" s="52" customFormat="1" x14ac:dyDescent="0.2">
      <c r="A834" s="45" t="s">
        <v>30</v>
      </c>
      <c r="B834" s="111"/>
      <c r="C834" s="51"/>
      <c r="D834" s="51"/>
      <c r="E834" s="106"/>
      <c r="F834" s="49">
        <f t="shared" si="100"/>
        <v>0</v>
      </c>
      <c r="G834" s="54"/>
      <c r="H834" s="54"/>
      <c r="I834" s="54"/>
      <c r="J834" s="54"/>
      <c r="K834" s="54"/>
      <c r="L834" s="54"/>
      <c r="M834" s="54"/>
      <c r="N834" s="54"/>
      <c r="O834" s="54"/>
      <c r="P834" s="54"/>
      <c r="Q834" s="54"/>
      <c r="R834" s="53"/>
      <c r="S834" s="53"/>
      <c r="T834" s="53"/>
      <c r="U834" s="53"/>
      <c r="AA834" s="128"/>
    </row>
    <row r="835" spans="1:27" s="52" customFormat="1" x14ac:dyDescent="0.2">
      <c r="A835" s="45" t="s">
        <v>31</v>
      </c>
      <c r="B835" s="111"/>
      <c r="C835" s="51"/>
      <c r="D835" s="51"/>
      <c r="E835" s="106"/>
      <c r="F835" s="49">
        <f t="shared" si="100"/>
        <v>0</v>
      </c>
      <c r="G835" s="54"/>
      <c r="H835" s="54"/>
      <c r="I835" s="54"/>
      <c r="J835" s="54"/>
      <c r="K835" s="54"/>
      <c r="L835" s="54"/>
      <c r="M835" s="54"/>
      <c r="N835" s="54"/>
      <c r="O835" s="54"/>
      <c r="P835" s="54"/>
      <c r="Q835" s="54"/>
      <c r="R835" s="53"/>
      <c r="S835" s="53"/>
      <c r="T835" s="53"/>
      <c r="U835" s="53"/>
      <c r="AA835" s="128"/>
    </row>
    <row r="836" spans="1:27" s="52" customFormat="1" x14ac:dyDescent="0.2">
      <c r="A836" s="45" t="s">
        <v>32</v>
      </c>
      <c r="B836" s="111"/>
      <c r="C836" s="51"/>
      <c r="D836" s="51"/>
      <c r="E836" s="106"/>
      <c r="F836" s="49">
        <f t="shared" si="100"/>
        <v>0</v>
      </c>
      <c r="G836" s="54"/>
      <c r="H836" s="54"/>
      <c r="I836" s="54"/>
      <c r="J836" s="54"/>
      <c r="K836" s="54"/>
      <c r="L836" s="54"/>
      <c r="M836" s="54"/>
      <c r="N836" s="54"/>
      <c r="O836" s="54"/>
      <c r="P836" s="54"/>
      <c r="Q836" s="54"/>
      <c r="R836" s="53"/>
      <c r="S836" s="53"/>
      <c r="T836" s="53"/>
      <c r="U836" s="53"/>
      <c r="AA836" s="128"/>
    </row>
    <row r="837" spans="1:27" s="52" customFormat="1" x14ac:dyDescent="0.2">
      <c r="A837" s="45" t="s">
        <v>33</v>
      </c>
      <c r="B837" s="111"/>
      <c r="C837" s="51"/>
      <c r="D837" s="51"/>
      <c r="E837" s="106"/>
      <c r="F837" s="49">
        <f t="shared" si="100"/>
        <v>0</v>
      </c>
      <c r="G837" s="54"/>
      <c r="H837" s="54"/>
      <c r="I837" s="54"/>
      <c r="J837" s="54"/>
      <c r="K837" s="54"/>
      <c r="L837" s="54"/>
      <c r="M837" s="54"/>
      <c r="N837" s="54"/>
      <c r="O837" s="54"/>
      <c r="P837" s="54"/>
      <c r="Q837" s="54"/>
      <c r="R837" s="53"/>
      <c r="S837" s="53"/>
      <c r="T837" s="53"/>
      <c r="U837" s="53"/>
      <c r="AA837" s="128"/>
    </row>
    <row r="838" spans="1:27" s="52" customFormat="1" x14ac:dyDescent="0.2">
      <c r="A838" s="45" t="s">
        <v>34</v>
      </c>
      <c r="B838" s="111"/>
      <c r="C838" s="51"/>
      <c r="D838" s="51"/>
      <c r="E838" s="104"/>
      <c r="F838" s="49"/>
      <c r="G838" s="49"/>
      <c r="H838" s="49"/>
      <c r="I838" s="49"/>
      <c r="J838" s="49"/>
      <c r="K838" s="49"/>
      <c r="L838" s="49"/>
      <c r="M838" s="49"/>
      <c r="N838" s="49"/>
      <c r="O838" s="49"/>
      <c r="P838" s="49"/>
      <c r="Q838" s="49"/>
      <c r="R838" s="51"/>
      <c r="S838" s="51"/>
      <c r="T838" s="51"/>
      <c r="U838" s="51"/>
      <c r="AA838" s="128"/>
    </row>
    <row r="839" spans="1:27" s="52" customFormat="1" ht="15.75" x14ac:dyDescent="0.25">
      <c r="A839" s="45" t="s">
        <v>35</v>
      </c>
      <c r="B839" s="111"/>
      <c r="C839" s="51"/>
      <c r="D839" s="60" t="s">
        <v>24</v>
      </c>
      <c r="E839" s="104"/>
      <c r="F839" s="49"/>
      <c r="G839" s="49"/>
      <c r="H839" s="49"/>
      <c r="I839" s="49"/>
      <c r="J839" s="49"/>
      <c r="K839" s="49"/>
      <c r="L839" s="49"/>
      <c r="M839" s="49"/>
      <c r="N839" s="49"/>
      <c r="O839" s="49"/>
      <c r="P839" s="49"/>
      <c r="Q839" s="49"/>
      <c r="R839" s="51"/>
      <c r="S839" s="51"/>
      <c r="T839" s="51"/>
      <c r="U839" s="51"/>
      <c r="AA839" s="128"/>
    </row>
    <row r="840" spans="1:27" s="52" customFormat="1" ht="15.75" x14ac:dyDescent="0.25">
      <c r="A840" s="50" t="s">
        <v>36</v>
      </c>
      <c r="B840" s="111"/>
      <c r="C840" s="51"/>
      <c r="D840" s="51"/>
      <c r="E840" s="105"/>
      <c r="F840" s="56" t="s">
        <v>5</v>
      </c>
      <c r="G840" s="56" t="s">
        <v>23</v>
      </c>
      <c r="H840" s="49"/>
      <c r="I840" s="49"/>
      <c r="J840" s="49"/>
      <c r="K840" s="49"/>
      <c r="L840" s="49"/>
      <c r="M840" s="49"/>
      <c r="N840" s="49"/>
      <c r="O840" s="49"/>
      <c r="P840" s="49"/>
      <c r="Q840" s="49"/>
      <c r="R840" s="51"/>
      <c r="S840" s="51"/>
      <c r="T840" s="51"/>
      <c r="U840" s="51"/>
      <c r="AA840" s="128"/>
    </row>
    <row r="841" spans="1:27" s="52" customFormat="1" x14ac:dyDescent="0.2">
      <c r="A841" s="45" t="s">
        <v>37</v>
      </c>
      <c r="B841" s="111"/>
      <c r="C841" s="51"/>
      <c r="D841" s="51"/>
      <c r="E841" s="106"/>
      <c r="F841" s="49">
        <f>SUM(G841:U841)</f>
        <v>0</v>
      </c>
      <c r="G841" s="54"/>
      <c r="H841" s="54"/>
      <c r="I841" s="54"/>
      <c r="J841" s="54"/>
      <c r="K841" s="54"/>
      <c r="L841" s="54"/>
      <c r="M841" s="54"/>
      <c r="N841" s="54"/>
      <c r="O841" s="54"/>
      <c r="P841" s="54"/>
      <c r="Q841" s="54"/>
      <c r="R841" s="53"/>
      <c r="S841" s="53"/>
      <c r="T841" s="53"/>
      <c r="U841" s="53"/>
      <c r="AA841" s="128"/>
    </row>
    <row r="842" spans="1:27" s="52" customFormat="1" x14ac:dyDescent="0.2">
      <c r="A842" s="51"/>
      <c r="B842" s="110"/>
      <c r="C842" s="51"/>
      <c r="D842" s="51"/>
      <c r="E842" s="106"/>
      <c r="F842" s="49">
        <f t="shared" ref="F842:F848" si="101">SUM(G842:U842)</f>
        <v>0</v>
      </c>
      <c r="G842" s="54"/>
      <c r="H842" s="54"/>
      <c r="I842" s="54"/>
      <c r="J842" s="54"/>
      <c r="K842" s="54"/>
      <c r="L842" s="54"/>
      <c r="M842" s="54"/>
      <c r="N842" s="54"/>
      <c r="O842" s="54"/>
      <c r="P842" s="54"/>
      <c r="Q842" s="54"/>
      <c r="R842" s="53"/>
      <c r="S842" s="53"/>
      <c r="T842" s="53"/>
      <c r="U842" s="53"/>
      <c r="AA842" s="128"/>
    </row>
    <row r="843" spans="1:27" s="52" customFormat="1" x14ac:dyDescent="0.2">
      <c r="A843" s="51"/>
      <c r="B843" s="110"/>
      <c r="C843" s="51"/>
      <c r="D843" s="51"/>
      <c r="E843" s="106"/>
      <c r="F843" s="49">
        <f t="shared" si="101"/>
        <v>0</v>
      </c>
      <c r="G843" s="54"/>
      <c r="H843" s="54"/>
      <c r="I843" s="54"/>
      <c r="J843" s="54"/>
      <c r="K843" s="54"/>
      <c r="L843" s="54"/>
      <c r="M843" s="54"/>
      <c r="N843" s="54"/>
      <c r="O843" s="54"/>
      <c r="P843" s="54"/>
      <c r="Q843" s="54"/>
      <c r="R843" s="53"/>
      <c r="S843" s="53"/>
      <c r="T843" s="53"/>
      <c r="U843" s="53"/>
      <c r="AA843" s="128"/>
    </row>
    <row r="844" spans="1:27" s="52" customFormat="1" x14ac:dyDescent="0.2">
      <c r="A844" s="51"/>
      <c r="B844" s="110"/>
      <c r="C844" s="51"/>
      <c r="D844" s="51"/>
      <c r="E844" s="106"/>
      <c r="F844" s="49">
        <f t="shared" si="101"/>
        <v>0</v>
      </c>
      <c r="G844" s="54"/>
      <c r="H844" s="54"/>
      <c r="I844" s="54"/>
      <c r="J844" s="54"/>
      <c r="K844" s="54"/>
      <c r="L844" s="54"/>
      <c r="M844" s="54"/>
      <c r="N844" s="54"/>
      <c r="O844" s="54"/>
      <c r="P844" s="54"/>
      <c r="Q844" s="54"/>
      <c r="R844" s="53"/>
      <c r="S844" s="53"/>
      <c r="T844" s="53"/>
      <c r="U844" s="53"/>
      <c r="AA844" s="128"/>
    </row>
    <row r="845" spans="1:27" s="52" customFormat="1" x14ac:dyDescent="0.2">
      <c r="A845" s="51"/>
      <c r="B845" s="110"/>
      <c r="C845" s="51"/>
      <c r="D845" s="51"/>
      <c r="E845" s="106"/>
      <c r="F845" s="49">
        <f t="shared" si="101"/>
        <v>0</v>
      </c>
      <c r="G845" s="54"/>
      <c r="H845" s="54"/>
      <c r="I845" s="54"/>
      <c r="J845" s="54"/>
      <c r="K845" s="54"/>
      <c r="L845" s="54"/>
      <c r="M845" s="54"/>
      <c r="N845" s="54"/>
      <c r="O845" s="54"/>
      <c r="P845" s="54"/>
      <c r="Q845" s="54"/>
      <c r="R845" s="53"/>
      <c r="S845" s="53"/>
      <c r="T845" s="53"/>
      <c r="U845" s="53"/>
      <c r="AA845" s="128"/>
    </row>
    <row r="846" spans="1:27" s="52" customFormat="1" x14ac:dyDescent="0.2">
      <c r="A846" s="51"/>
      <c r="B846" s="110"/>
      <c r="C846" s="51"/>
      <c r="D846" s="51"/>
      <c r="E846" s="106"/>
      <c r="F846" s="49">
        <f t="shared" si="101"/>
        <v>0</v>
      </c>
      <c r="G846" s="54"/>
      <c r="H846" s="54"/>
      <c r="I846" s="54"/>
      <c r="J846" s="54"/>
      <c r="K846" s="54"/>
      <c r="L846" s="54"/>
      <c r="M846" s="54"/>
      <c r="N846" s="54"/>
      <c r="O846" s="54"/>
      <c r="P846" s="54"/>
      <c r="Q846" s="54"/>
      <c r="R846" s="53"/>
      <c r="S846" s="53"/>
      <c r="T846" s="53"/>
      <c r="U846" s="53"/>
      <c r="AA846" s="128"/>
    </row>
    <row r="847" spans="1:27" s="52" customFormat="1" ht="15.6" customHeight="1" x14ac:dyDescent="0.25">
      <c r="A847" s="57" t="s">
        <v>24</v>
      </c>
      <c r="B847" s="112" t="str">
        <f>IF(B829+F841+F842+F843+F844+F845+F846+F847+F848=B834+B835+B836+B837+B838+B839+B840+B841,"OK","NON")</f>
        <v>OK</v>
      </c>
      <c r="C847" s="51"/>
      <c r="D847" s="49"/>
      <c r="E847" s="106"/>
      <c r="F847" s="49">
        <f t="shared" si="101"/>
        <v>0</v>
      </c>
      <c r="G847" s="54"/>
      <c r="H847" s="54"/>
      <c r="I847" s="54"/>
      <c r="J847" s="54"/>
      <c r="K847" s="54"/>
      <c r="L847" s="54"/>
      <c r="M847" s="54"/>
      <c r="N847" s="54"/>
      <c r="O847" s="54"/>
      <c r="P847" s="54"/>
      <c r="Q847" s="54"/>
      <c r="R847" s="53"/>
      <c r="S847" s="53"/>
      <c r="T847" s="53"/>
      <c r="U847" s="53"/>
      <c r="AA847" s="128"/>
    </row>
    <row r="848" spans="1:27" s="52" customFormat="1" ht="18" x14ac:dyDescent="0.25">
      <c r="A848" s="57" t="s">
        <v>25</v>
      </c>
      <c r="B848" s="112">
        <f>B831+S829-B828-F832-F833-F834-F835-F836-F837</f>
        <v>0</v>
      </c>
      <c r="C848" s="51"/>
      <c r="D848" s="77"/>
      <c r="E848" s="106"/>
      <c r="F848" s="49">
        <f t="shared" si="101"/>
        <v>0</v>
      </c>
      <c r="G848" s="54"/>
      <c r="H848" s="54"/>
      <c r="I848" s="54"/>
      <c r="J848" s="54"/>
      <c r="K848" s="54"/>
      <c r="L848" s="54"/>
      <c r="M848" s="54"/>
      <c r="N848" s="54"/>
      <c r="O848" s="54"/>
      <c r="P848" s="54"/>
      <c r="Q848" s="54"/>
      <c r="R848" s="53"/>
      <c r="S848" s="53"/>
      <c r="T848" s="53"/>
      <c r="U848" s="53"/>
      <c r="AA848" s="128"/>
    </row>
    <row r="849" spans="2:27" s="52" customFormat="1" x14ac:dyDescent="0.2">
      <c r="B849" s="96"/>
      <c r="C849" s="51"/>
      <c r="D849" s="51"/>
      <c r="E849" s="107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62"/>
      <c r="S849" s="62"/>
      <c r="T849" s="62"/>
      <c r="U849" s="62"/>
      <c r="V849" s="64"/>
      <c r="AA849" s="128"/>
    </row>
  </sheetData>
  <mergeCells count="2">
    <mergeCell ref="X15:Z15"/>
    <mergeCell ref="X16:Z16"/>
  </mergeCell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27</xdr:row>
                    <xdr:rowOff>133350</xdr:rowOff>
                  </from>
                  <to>
                    <xdr:col>20</xdr:col>
                    <xdr:colOff>647700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52</xdr:row>
                    <xdr:rowOff>104775</xdr:rowOff>
                  </from>
                  <to>
                    <xdr:col>20</xdr:col>
                    <xdr:colOff>657225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bouton4">
                <anchor moveWithCells="1">
                  <from>
                    <xdr:col>18</xdr:col>
                    <xdr:colOff>381000</xdr:colOff>
                    <xdr:row>77</xdr:row>
                    <xdr:rowOff>104775</xdr:rowOff>
                  </from>
                  <to>
                    <xdr:col>20</xdr:col>
                    <xdr:colOff>638175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bouton5">
                <anchor moveWithCells="1">
                  <from>
                    <xdr:col>18</xdr:col>
                    <xdr:colOff>381000</xdr:colOff>
                    <xdr:row>102</xdr:row>
                    <xdr:rowOff>47625</xdr:rowOff>
                  </from>
                  <to>
                    <xdr:col>20</xdr:col>
                    <xdr:colOff>638175</xdr:colOff>
                    <xdr:row>104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bouton6">
                <anchor moveWithCells="1">
                  <from>
                    <xdr:col>18</xdr:col>
                    <xdr:colOff>400050</xdr:colOff>
                    <xdr:row>126</xdr:row>
                    <xdr:rowOff>104775</xdr:rowOff>
                  </from>
                  <to>
                    <xdr:col>20</xdr:col>
                    <xdr:colOff>657225</xdr:colOff>
                    <xdr:row>128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defaultSize="0" print="0" autoFill="0" autoPict="0" macro="[0]!bouton7">
                <anchor moveWithCells="1">
                  <from>
                    <xdr:col>18</xdr:col>
                    <xdr:colOff>400050</xdr:colOff>
                    <xdr:row>151</xdr:row>
                    <xdr:rowOff>104775</xdr:rowOff>
                  </from>
                  <to>
                    <xdr:col>20</xdr:col>
                    <xdr:colOff>657225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Button 7">
              <controlPr defaultSize="0" print="0" autoFill="0" autoPict="0" macro="[0]!bouton8">
                <anchor moveWithCells="1">
                  <from>
                    <xdr:col>18</xdr:col>
                    <xdr:colOff>400050</xdr:colOff>
                    <xdr:row>176</xdr:row>
                    <xdr:rowOff>104775</xdr:rowOff>
                  </from>
                  <to>
                    <xdr:col>20</xdr:col>
                    <xdr:colOff>657225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Button 8">
              <controlPr defaultSize="0" print="0" autoFill="0" autoPict="0" macro="[0]!bouton9">
                <anchor moveWithCells="1">
                  <from>
                    <xdr:col>18</xdr:col>
                    <xdr:colOff>381000</xdr:colOff>
                    <xdr:row>201</xdr:row>
                    <xdr:rowOff>104775</xdr:rowOff>
                  </from>
                  <to>
                    <xdr:col>20</xdr:col>
                    <xdr:colOff>638175</xdr:colOff>
                    <xdr:row>203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Button 9">
              <controlPr defaultSize="0" print="0" autoFill="0" autoPict="0" macro="[0]!bouton10">
                <anchor moveWithCells="1">
                  <from>
                    <xdr:col>18</xdr:col>
                    <xdr:colOff>400050</xdr:colOff>
                    <xdr:row>227</xdr:row>
                    <xdr:rowOff>104775</xdr:rowOff>
                  </from>
                  <to>
                    <xdr:col>20</xdr:col>
                    <xdr:colOff>657225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3" name="Button 10">
              <controlPr defaultSize="0" print="0" autoFill="0" autoPict="0" macro="[0]!bouton11">
                <anchor moveWithCells="1">
                  <from>
                    <xdr:col>18</xdr:col>
                    <xdr:colOff>400050</xdr:colOff>
                    <xdr:row>252</xdr:row>
                    <xdr:rowOff>104775</xdr:rowOff>
                  </from>
                  <to>
                    <xdr:col>20</xdr:col>
                    <xdr:colOff>657225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4" name="Button 11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277</xdr:row>
                    <xdr:rowOff>104775</xdr:rowOff>
                  </from>
                  <to>
                    <xdr:col>20</xdr:col>
                    <xdr:colOff>657225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5" name="Button 12">
              <controlPr defaultSize="0" print="0" autoFill="0" autoPict="0" macro="[0]!bouton13">
                <anchor moveWithCells="1">
                  <from>
                    <xdr:col>18</xdr:col>
                    <xdr:colOff>419100</xdr:colOff>
                    <xdr:row>301</xdr:row>
                    <xdr:rowOff>190500</xdr:rowOff>
                  </from>
                  <to>
                    <xdr:col>20</xdr:col>
                    <xdr:colOff>676275</xdr:colOff>
                    <xdr:row>304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6" name="Button 13">
              <controlPr defaultSize="0" print="0" autoFill="0" autoPict="0" macro="[0]!bouton14">
                <anchor moveWithCells="1">
                  <from>
                    <xdr:col>18</xdr:col>
                    <xdr:colOff>400050</xdr:colOff>
                    <xdr:row>326</xdr:row>
                    <xdr:rowOff>104775</xdr:rowOff>
                  </from>
                  <to>
                    <xdr:col>20</xdr:col>
                    <xdr:colOff>657225</xdr:colOff>
                    <xdr:row>328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7" name="Button 14">
              <controlPr defaultSize="0" print="0" autoFill="0" autoPict="0" macro="[0]!bouton15">
                <anchor moveWithCells="1">
                  <from>
                    <xdr:col>18</xdr:col>
                    <xdr:colOff>400050</xdr:colOff>
                    <xdr:row>352</xdr:row>
                    <xdr:rowOff>104775</xdr:rowOff>
                  </from>
                  <to>
                    <xdr:col>20</xdr:col>
                    <xdr:colOff>657225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8" name="Button 15">
              <controlPr defaultSize="0" print="0" autoFill="0" autoPict="0" macro="[0]!bouton16">
                <anchor moveWithCells="1">
                  <from>
                    <xdr:col>18</xdr:col>
                    <xdr:colOff>400050</xdr:colOff>
                    <xdr:row>377</xdr:row>
                    <xdr:rowOff>104775</xdr:rowOff>
                  </from>
                  <to>
                    <xdr:col>20</xdr:col>
                    <xdr:colOff>657225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9" name="Button 16">
              <controlPr defaultSize="0" print="0" autoFill="0" autoPict="0" macro="[0]!bouton17">
                <anchor moveWithCells="1">
                  <from>
                    <xdr:col>18</xdr:col>
                    <xdr:colOff>361950</xdr:colOff>
                    <xdr:row>402</xdr:row>
                    <xdr:rowOff>9525</xdr:rowOff>
                  </from>
                  <to>
                    <xdr:col>20</xdr:col>
                    <xdr:colOff>619125</xdr:colOff>
                    <xdr:row>404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20" name="Button 17">
              <controlPr defaultSize="0" print="0" autoFill="0" autoPict="0" macro="[0]!bouton18">
                <anchor moveWithCells="1">
                  <from>
                    <xdr:col>18</xdr:col>
                    <xdr:colOff>371475</xdr:colOff>
                    <xdr:row>427</xdr:row>
                    <xdr:rowOff>9525</xdr:rowOff>
                  </from>
                  <to>
                    <xdr:col>20</xdr:col>
                    <xdr:colOff>619125</xdr:colOff>
                    <xdr:row>429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1" name="Button 18">
              <controlPr defaultSize="0" print="0" autoFill="0" autoPict="0" macro="[0]!bouton19">
                <anchor moveWithCells="1">
                  <from>
                    <xdr:col>18</xdr:col>
                    <xdr:colOff>400050</xdr:colOff>
                    <xdr:row>451</xdr:row>
                    <xdr:rowOff>104775</xdr:rowOff>
                  </from>
                  <to>
                    <xdr:col>20</xdr:col>
                    <xdr:colOff>657225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2" name="Button 19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477</xdr:row>
                    <xdr:rowOff>104775</xdr:rowOff>
                  </from>
                  <to>
                    <xdr:col>20</xdr:col>
                    <xdr:colOff>657225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3" name="Button 20">
              <controlPr defaultSize="0" print="0" autoFill="0" autoPict="0" macro="[0]!bouton21">
                <anchor moveWithCells="1">
                  <from>
                    <xdr:col>18</xdr:col>
                    <xdr:colOff>400050</xdr:colOff>
                    <xdr:row>501</xdr:row>
                    <xdr:rowOff>104775</xdr:rowOff>
                  </from>
                  <to>
                    <xdr:col>20</xdr:col>
                    <xdr:colOff>657225</xdr:colOff>
                    <xdr:row>503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4" name="Button 21">
              <controlPr defaultSize="0" print="0" autoFill="0" autoPict="0" macro="[0]!bouton22">
                <anchor moveWithCells="1">
                  <from>
                    <xdr:col>18</xdr:col>
                    <xdr:colOff>400050</xdr:colOff>
                    <xdr:row>526</xdr:row>
                    <xdr:rowOff>104775</xdr:rowOff>
                  </from>
                  <to>
                    <xdr:col>20</xdr:col>
                    <xdr:colOff>657225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5" name="Button 22">
              <controlPr defaultSize="0" print="0" autoFill="0" autoPict="0" macro="[0]!bouton23">
                <anchor moveWithCells="1">
                  <from>
                    <xdr:col>18</xdr:col>
                    <xdr:colOff>400050</xdr:colOff>
                    <xdr:row>552</xdr:row>
                    <xdr:rowOff>104775</xdr:rowOff>
                  </from>
                  <to>
                    <xdr:col>20</xdr:col>
                    <xdr:colOff>657225</xdr:colOff>
                    <xdr:row>555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6" name="Button 23">
              <controlPr defaultSize="0" print="0" autoFill="0" autoPict="0" macro="[0]!bouton24">
                <anchor moveWithCells="1">
                  <from>
                    <xdr:col>18</xdr:col>
                    <xdr:colOff>438150</xdr:colOff>
                    <xdr:row>577</xdr:row>
                    <xdr:rowOff>0</xdr:rowOff>
                  </from>
                  <to>
                    <xdr:col>20</xdr:col>
                    <xdr:colOff>685800</xdr:colOff>
                    <xdr:row>579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27" name="Button 24">
              <controlPr defaultSize="0" print="0" autoFill="0" autoPict="0" macro="[0]!bouton25">
                <anchor moveWithCells="1">
                  <from>
                    <xdr:col>18</xdr:col>
                    <xdr:colOff>400050</xdr:colOff>
                    <xdr:row>602</xdr:row>
                    <xdr:rowOff>104775</xdr:rowOff>
                  </from>
                  <to>
                    <xdr:col>20</xdr:col>
                    <xdr:colOff>657225</xdr:colOff>
                    <xdr:row>605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28" name="Button 25">
              <controlPr defaultSize="0" print="0" autoFill="0" autoPict="0" macro="[0]!bouton26">
                <anchor moveWithCells="1">
                  <from>
                    <xdr:col>18</xdr:col>
                    <xdr:colOff>400050</xdr:colOff>
                    <xdr:row>627</xdr:row>
                    <xdr:rowOff>104775</xdr:rowOff>
                  </from>
                  <to>
                    <xdr:col>20</xdr:col>
                    <xdr:colOff>657225</xdr:colOff>
                    <xdr:row>630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29" name="Button 26">
              <controlPr defaultSize="0" print="0" autoFill="0" autoPict="0" macro="[0]!bouton27">
                <anchor moveWithCells="1">
                  <from>
                    <xdr:col>18</xdr:col>
                    <xdr:colOff>400050</xdr:colOff>
                    <xdr:row>652</xdr:row>
                    <xdr:rowOff>104775</xdr:rowOff>
                  </from>
                  <to>
                    <xdr:col>20</xdr:col>
                    <xdr:colOff>657225</xdr:colOff>
                    <xdr:row>655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30" name="Button 27">
              <controlPr defaultSize="0" print="0" autoFill="0" autoPict="0" macro="[0]!bouton28">
                <anchor moveWithCells="1">
                  <from>
                    <xdr:col>18</xdr:col>
                    <xdr:colOff>400050</xdr:colOff>
                    <xdr:row>677</xdr:row>
                    <xdr:rowOff>104775</xdr:rowOff>
                  </from>
                  <to>
                    <xdr:col>20</xdr:col>
                    <xdr:colOff>657225</xdr:colOff>
                    <xdr:row>680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31" name="Button 28">
              <controlPr defaultSize="0" print="0" autoFill="0" autoPict="0" macro="[0]!bouton29">
                <anchor moveWithCells="1">
                  <from>
                    <xdr:col>18</xdr:col>
                    <xdr:colOff>400050</xdr:colOff>
                    <xdr:row>702</xdr:row>
                    <xdr:rowOff>104775</xdr:rowOff>
                  </from>
                  <to>
                    <xdr:col>20</xdr:col>
                    <xdr:colOff>657225</xdr:colOff>
                    <xdr:row>705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32" name="Button 29">
              <controlPr defaultSize="0" print="0" autoFill="0" autoPict="0" macro="[0]!bouton30">
                <anchor moveWithCells="1">
                  <from>
                    <xdr:col>18</xdr:col>
                    <xdr:colOff>400050</xdr:colOff>
                    <xdr:row>727</xdr:row>
                    <xdr:rowOff>104775</xdr:rowOff>
                  </from>
                  <to>
                    <xdr:col>20</xdr:col>
                    <xdr:colOff>657225</xdr:colOff>
                    <xdr:row>730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33" name="Button 30">
              <controlPr defaultSize="0" print="0" autoFill="0" autoPict="0" macro="[0]!bouton31">
                <anchor moveWithCells="1">
                  <from>
                    <xdr:col>18</xdr:col>
                    <xdr:colOff>304800</xdr:colOff>
                    <xdr:row>752</xdr:row>
                    <xdr:rowOff>66675</xdr:rowOff>
                  </from>
                  <to>
                    <xdr:col>20</xdr:col>
                    <xdr:colOff>561975</xdr:colOff>
                    <xdr:row>754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34" name="Button 31">
              <controlPr defaultSize="0" print="0" autoFill="0" autoPict="0" macro="[0]!bouton32">
                <anchor moveWithCells="1">
                  <from>
                    <xdr:col>18</xdr:col>
                    <xdr:colOff>400050</xdr:colOff>
                    <xdr:row>777</xdr:row>
                    <xdr:rowOff>104775</xdr:rowOff>
                  </from>
                  <to>
                    <xdr:col>20</xdr:col>
                    <xdr:colOff>657225</xdr:colOff>
                    <xdr:row>780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35" name="Button 32">
              <controlPr defaultSize="0" print="0" autoFill="0" autoPict="0" macro="[0]!bouton33">
                <anchor moveWithCells="1">
                  <from>
                    <xdr:col>18</xdr:col>
                    <xdr:colOff>400050</xdr:colOff>
                    <xdr:row>802</xdr:row>
                    <xdr:rowOff>104775</xdr:rowOff>
                  </from>
                  <to>
                    <xdr:col>20</xdr:col>
                    <xdr:colOff>657225</xdr:colOff>
                    <xdr:row>805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6" name="Button 33">
              <controlPr defaultSize="0" print="0" autoFill="0" autoPict="0" macro="[0]!bouton34">
                <anchor moveWithCells="1">
                  <from>
                    <xdr:col>18</xdr:col>
                    <xdr:colOff>400050</xdr:colOff>
                    <xdr:row>827</xdr:row>
                    <xdr:rowOff>104775</xdr:rowOff>
                  </from>
                  <to>
                    <xdr:col>20</xdr:col>
                    <xdr:colOff>657225</xdr:colOff>
                    <xdr:row>830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37" name="Button 41">
              <controlPr defaultSize="0" print="0" autoFill="0" autoPict="0" macro="[0]!bouton1">
                <anchor moveWithCells="1">
                  <from>
                    <xdr:col>18</xdr:col>
                    <xdr:colOff>371475</xdr:colOff>
                    <xdr:row>3</xdr:row>
                    <xdr:rowOff>47625</xdr:rowOff>
                  </from>
                  <to>
                    <xdr:col>20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38" name="Button 42">
              <controlPr defaultSize="0" print="0" autoFill="0" autoPict="0" macro="[0]!imprimetout">
                <anchor moveWithCells="1">
                  <from>
                    <xdr:col>24</xdr:col>
                    <xdr:colOff>114300</xdr:colOff>
                    <xdr:row>1</xdr:row>
                    <xdr:rowOff>142875</xdr:rowOff>
                  </from>
                  <to>
                    <xdr:col>26</xdr:col>
                    <xdr:colOff>85725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39" name="Button 43">
              <controlPr defaultSize="0" print="0" autoFill="0" autoPict="0" macro="[0]!reinitialiser">
                <anchor moveWithCells="1">
                  <from>
                    <xdr:col>24</xdr:col>
                    <xdr:colOff>142875</xdr:colOff>
                    <xdr:row>4</xdr:row>
                    <xdr:rowOff>161925</xdr:rowOff>
                  </from>
                  <to>
                    <xdr:col>26</xdr:col>
                    <xdr:colOff>47625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AC849"/>
  <sheetViews>
    <sheetView tabSelected="1" zoomScale="60" zoomScaleNormal="60" workbookViewId="0">
      <selection activeCell="E13" sqref="E13"/>
    </sheetView>
  </sheetViews>
  <sheetFormatPr baseColWidth="10" defaultColWidth="11.5703125" defaultRowHeight="15" x14ac:dyDescent="0.2"/>
  <cols>
    <col min="1" max="1" width="24.7109375" style="52" bestFit="1" customWidth="1"/>
    <col min="2" max="2" width="29.7109375" style="114" customWidth="1"/>
    <col min="3" max="3" width="11.5703125" style="48" customWidth="1"/>
    <col min="4" max="4" width="11.5703125" style="48"/>
    <col min="5" max="5" width="34.28515625" style="109" customWidth="1"/>
    <col min="6" max="6" width="16.42578125" style="47" bestFit="1" customWidth="1"/>
    <col min="7" max="7" width="11.85546875" style="84" bestFit="1" customWidth="1"/>
    <col min="8" max="8" width="14.42578125" style="84" bestFit="1" customWidth="1"/>
    <col min="9" max="17" width="11.5703125" style="84"/>
    <col min="18" max="21" width="11.5703125" style="85"/>
    <col min="22" max="26" width="11.5703125" style="48"/>
    <col min="27" max="27" width="11.5703125" style="130" customWidth="1"/>
    <col min="28" max="16384" width="11.5703125" style="48"/>
  </cols>
  <sheetData>
    <row r="1" spans="1:29" s="117" customFormat="1" ht="27" thickBot="1" x14ac:dyDescent="0.45">
      <c r="A1" s="116" t="s">
        <v>20</v>
      </c>
      <c r="B1" s="115" t="s">
        <v>69</v>
      </c>
      <c r="D1" s="117" t="s">
        <v>28</v>
      </c>
      <c r="E1" s="125">
        <f>$X$16</f>
        <v>43088</v>
      </c>
      <c r="F1" s="119"/>
      <c r="G1" s="120"/>
      <c r="H1" s="121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3"/>
      <c r="U1" s="117">
        <v>1</v>
      </c>
      <c r="AA1" s="126"/>
    </row>
    <row r="2" spans="1:29" s="52" customFormat="1" ht="16.5" thickBot="1" x14ac:dyDescent="0.3">
      <c r="A2" s="45"/>
      <c r="B2" s="110"/>
      <c r="C2" s="51"/>
      <c r="D2" s="51"/>
      <c r="E2" s="104"/>
      <c r="F2" s="79" t="s">
        <v>70</v>
      </c>
      <c r="H2" s="103"/>
      <c r="I2" s="91">
        <v>100</v>
      </c>
      <c r="J2" s="92">
        <v>50</v>
      </c>
      <c r="K2" s="92">
        <v>20</v>
      </c>
      <c r="L2" s="92">
        <v>10</v>
      </c>
      <c r="M2" s="92">
        <v>5</v>
      </c>
      <c r="N2" s="92">
        <v>2</v>
      </c>
      <c r="O2" s="92">
        <v>1</v>
      </c>
      <c r="P2" s="92">
        <v>0.25</v>
      </c>
      <c r="Q2" s="92">
        <v>0.1</v>
      </c>
      <c r="R2" s="93">
        <v>0.05</v>
      </c>
      <c r="S2" s="86"/>
      <c r="T2" s="51"/>
      <c r="U2" s="51"/>
      <c r="AA2" s="127">
        <f>B3+B4+B5</f>
        <v>62</v>
      </c>
    </row>
    <row r="3" spans="1:29" s="52" customFormat="1" ht="15.75" x14ac:dyDescent="0.25">
      <c r="A3" s="45" t="s">
        <v>17</v>
      </c>
      <c r="B3" s="111">
        <v>60</v>
      </c>
      <c r="C3" s="51"/>
      <c r="D3" s="60" t="s">
        <v>21</v>
      </c>
      <c r="E3" s="105"/>
      <c r="F3" s="51"/>
      <c r="G3" s="62"/>
      <c r="H3" s="133" t="s">
        <v>71</v>
      </c>
      <c r="I3" s="135"/>
      <c r="J3" s="136"/>
      <c r="K3" s="136"/>
      <c r="L3" s="136"/>
      <c r="M3" s="136"/>
      <c r="N3" s="136"/>
      <c r="O3" s="136"/>
      <c r="P3" s="136"/>
      <c r="Q3" s="136"/>
      <c r="R3" s="137"/>
      <c r="S3" s="88"/>
      <c r="T3" s="87">
        <f>SUM(J3:S3)</f>
        <v>0</v>
      </c>
      <c r="U3" s="51"/>
      <c r="AA3" s="128"/>
      <c r="AC3" s="52">
        <f ca="1">WEEKDAY(TODAY())</f>
        <v>4</v>
      </c>
    </row>
    <row r="4" spans="1:29" s="52" customFormat="1" ht="15.75" thickBot="1" x14ac:dyDescent="0.25">
      <c r="A4" s="45" t="s">
        <v>18</v>
      </c>
      <c r="B4" s="111">
        <v>2</v>
      </c>
      <c r="C4" s="51"/>
      <c r="E4" s="104"/>
      <c r="F4" s="51"/>
      <c r="G4" s="62"/>
      <c r="H4" s="89" t="s">
        <v>5</v>
      </c>
      <c r="I4" s="90">
        <f t="shared" ref="I4:R4" si="0">I2*I3</f>
        <v>0</v>
      </c>
      <c r="J4" s="80">
        <f t="shared" si="0"/>
        <v>0</v>
      </c>
      <c r="K4" s="80">
        <f t="shared" si="0"/>
        <v>0</v>
      </c>
      <c r="L4" s="80">
        <f t="shared" si="0"/>
        <v>0</v>
      </c>
      <c r="M4" s="80">
        <f t="shared" si="0"/>
        <v>0</v>
      </c>
      <c r="N4" s="80">
        <f t="shared" si="0"/>
        <v>0</v>
      </c>
      <c r="O4" s="80">
        <f t="shared" si="0"/>
        <v>0</v>
      </c>
      <c r="P4" s="80">
        <f t="shared" si="0"/>
        <v>0</v>
      </c>
      <c r="Q4" s="80">
        <f t="shared" si="0"/>
        <v>0</v>
      </c>
      <c r="R4" s="81">
        <f t="shared" si="0"/>
        <v>0</v>
      </c>
      <c r="S4" s="87">
        <f>SUM(I4:R4)</f>
        <v>0</v>
      </c>
      <c r="T4" s="51"/>
      <c r="U4" s="51"/>
      <c r="AA4" s="128"/>
    </row>
    <row r="5" spans="1:29" s="52" customFormat="1" ht="15.75" x14ac:dyDescent="0.25">
      <c r="A5" s="45" t="s">
        <v>19</v>
      </c>
      <c r="B5" s="111"/>
      <c r="C5" s="51"/>
      <c r="D5" s="60" t="s">
        <v>0</v>
      </c>
      <c r="E5" s="104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>
        <f>SUM(I4:R4)</f>
        <v>0</v>
      </c>
      <c r="S5" s="51"/>
      <c r="T5" s="51"/>
      <c r="U5" s="51"/>
      <c r="AA5" s="128"/>
    </row>
    <row r="6" spans="1:29" s="52" customFormat="1" ht="15.75" x14ac:dyDescent="0.25">
      <c r="A6" s="45" t="s">
        <v>75</v>
      </c>
      <c r="B6" s="111">
        <v>100</v>
      </c>
      <c r="C6" s="51"/>
      <c r="D6" s="51"/>
      <c r="E6" s="105" t="s">
        <v>22</v>
      </c>
      <c r="F6" s="56" t="s">
        <v>5</v>
      </c>
      <c r="G6" s="56" t="s">
        <v>23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51"/>
      <c r="S6" s="51"/>
      <c r="T6" s="51"/>
      <c r="U6" s="51"/>
      <c r="AA6" s="128"/>
    </row>
    <row r="7" spans="1:29" s="52" customFormat="1" x14ac:dyDescent="0.2">
      <c r="A7" s="45" t="s">
        <v>29</v>
      </c>
      <c r="B7" s="111"/>
      <c r="C7" s="51"/>
      <c r="D7" s="51"/>
      <c r="E7" s="106"/>
      <c r="F7" s="49">
        <f t="shared" ref="F7:F12" si="1">SUM(G7:U7)</f>
        <v>0</v>
      </c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3"/>
      <c r="S7" s="53"/>
      <c r="T7" s="53"/>
      <c r="U7" s="53"/>
      <c r="AA7" s="128"/>
    </row>
    <row r="8" spans="1:29" s="52" customFormat="1" x14ac:dyDescent="0.2">
      <c r="A8" s="45"/>
      <c r="B8" s="132"/>
      <c r="C8" s="51"/>
      <c r="D8" s="51"/>
      <c r="E8" s="106"/>
      <c r="F8" s="49">
        <f t="shared" si="1"/>
        <v>0</v>
      </c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AA8" s="128"/>
    </row>
    <row r="9" spans="1:29" s="52" customFormat="1" x14ac:dyDescent="0.2">
      <c r="A9" s="45" t="s">
        <v>30</v>
      </c>
      <c r="B9" s="111"/>
      <c r="C9" s="51"/>
      <c r="D9" s="51"/>
      <c r="E9" s="106"/>
      <c r="F9" s="49">
        <f t="shared" si="1"/>
        <v>0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53"/>
      <c r="U9" s="53"/>
      <c r="AA9" s="128"/>
    </row>
    <row r="10" spans="1:29" s="52" customFormat="1" x14ac:dyDescent="0.2">
      <c r="A10" s="45" t="s">
        <v>31</v>
      </c>
      <c r="B10" s="111"/>
      <c r="C10" s="51"/>
      <c r="D10" s="51"/>
      <c r="E10" s="106"/>
      <c r="F10" s="49">
        <f t="shared" si="1"/>
        <v>0</v>
      </c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3"/>
      <c r="S10" s="53"/>
      <c r="T10" s="53"/>
      <c r="U10" s="53"/>
      <c r="AA10" s="128"/>
    </row>
    <row r="11" spans="1:29" s="52" customFormat="1" x14ac:dyDescent="0.2">
      <c r="A11" s="45" t="s">
        <v>32</v>
      </c>
      <c r="B11" s="111"/>
      <c r="C11" s="51"/>
      <c r="D11" s="51"/>
      <c r="E11" s="106"/>
      <c r="F11" s="49">
        <f t="shared" si="1"/>
        <v>0</v>
      </c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3"/>
      <c r="S11" s="53"/>
      <c r="T11" s="53"/>
      <c r="U11" s="53"/>
      <c r="AA11" s="128"/>
    </row>
    <row r="12" spans="1:29" s="52" customFormat="1" x14ac:dyDescent="0.2">
      <c r="A12" s="45" t="s">
        <v>33</v>
      </c>
      <c r="B12" s="111"/>
      <c r="C12" s="51"/>
      <c r="D12" s="51"/>
      <c r="E12" s="106"/>
      <c r="F12" s="49">
        <f t="shared" si="1"/>
        <v>0</v>
      </c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3"/>
      <c r="S12" s="53"/>
      <c r="T12" s="53"/>
      <c r="U12" s="53"/>
      <c r="AA12" s="128"/>
    </row>
    <row r="13" spans="1:29" s="52" customFormat="1" x14ac:dyDescent="0.2">
      <c r="A13" s="45" t="s">
        <v>34</v>
      </c>
      <c r="B13" s="111"/>
      <c r="C13" s="51"/>
      <c r="D13" s="51"/>
      <c r="E13" s="104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51"/>
      <c r="S13" s="51"/>
      <c r="T13" s="51"/>
      <c r="U13" s="51"/>
      <c r="AA13" s="128"/>
    </row>
    <row r="14" spans="1:29" s="52" customFormat="1" ht="15.75" x14ac:dyDescent="0.25">
      <c r="A14" s="45" t="s">
        <v>35</v>
      </c>
      <c r="B14" s="111"/>
      <c r="C14" s="51"/>
      <c r="D14" s="60" t="s">
        <v>24</v>
      </c>
      <c r="E14" s="104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51"/>
      <c r="S14" s="51"/>
      <c r="T14" s="51"/>
      <c r="U14" s="51"/>
      <c r="AA14" s="128"/>
    </row>
    <row r="15" spans="1:29" s="52" customFormat="1" ht="15.75" x14ac:dyDescent="0.25">
      <c r="A15" s="50" t="s">
        <v>36</v>
      </c>
      <c r="B15" s="111"/>
      <c r="C15" s="51"/>
      <c r="D15" s="51"/>
      <c r="E15" s="105"/>
      <c r="F15" s="56" t="s">
        <v>5</v>
      </c>
      <c r="G15" s="56" t="s">
        <v>23</v>
      </c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51"/>
      <c r="S15" s="51"/>
      <c r="T15" s="51"/>
      <c r="U15" s="51"/>
      <c r="W15" s="138" t="s">
        <v>72</v>
      </c>
      <c r="X15" s="159" t="str">
        <f>lundi!X15</f>
        <v>Jean-François</v>
      </c>
      <c r="Y15" s="159"/>
      <c r="Z15" s="159"/>
      <c r="AA15" s="128"/>
    </row>
    <row r="16" spans="1:29" s="52" customFormat="1" x14ac:dyDescent="0.2">
      <c r="A16" s="45" t="s">
        <v>37</v>
      </c>
      <c r="B16" s="111"/>
      <c r="C16" s="51"/>
      <c r="D16" s="51"/>
      <c r="E16" s="106"/>
      <c r="F16" s="49">
        <f>SUM(G16:U16)</f>
        <v>0</v>
      </c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3"/>
      <c r="S16" s="53"/>
      <c r="T16" s="53"/>
      <c r="U16" s="53"/>
      <c r="W16" s="138" t="s">
        <v>78</v>
      </c>
      <c r="X16" s="160">
        <f>'POUR DÉBUTER'!A2+1</f>
        <v>43088</v>
      </c>
      <c r="Y16" s="160"/>
      <c r="Z16" s="160"/>
      <c r="AA16" s="129"/>
    </row>
    <row r="17" spans="1:27" s="52" customFormat="1" x14ac:dyDescent="0.2">
      <c r="A17" s="51"/>
      <c r="B17" s="110"/>
      <c r="C17" s="51"/>
      <c r="D17" s="51"/>
      <c r="E17" s="106"/>
      <c r="F17" s="49">
        <f t="shared" ref="F17:F23" si="2">SUM(G17:U17)</f>
        <v>0</v>
      </c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3"/>
      <c r="S17" s="53"/>
      <c r="T17" s="53"/>
      <c r="U17" s="53"/>
      <c r="AA17" s="128"/>
    </row>
    <row r="18" spans="1:27" s="52" customFormat="1" x14ac:dyDescent="0.2">
      <c r="A18" s="51"/>
      <c r="B18" s="110"/>
      <c r="C18" s="51"/>
      <c r="D18" s="51"/>
      <c r="E18" s="106"/>
      <c r="F18" s="49">
        <f t="shared" si="2"/>
        <v>0</v>
      </c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3"/>
      <c r="S18" s="53"/>
      <c r="T18" s="53"/>
      <c r="U18" s="53"/>
      <c r="AA18" s="128"/>
    </row>
    <row r="19" spans="1:27" s="52" customFormat="1" x14ac:dyDescent="0.2">
      <c r="A19" s="51"/>
      <c r="B19" s="110"/>
      <c r="C19" s="51"/>
      <c r="D19" s="51"/>
      <c r="E19" s="106"/>
      <c r="F19" s="49">
        <f t="shared" si="2"/>
        <v>0</v>
      </c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3"/>
      <c r="S19" s="53"/>
      <c r="T19" s="53"/>
      <c r="U19" s="53"/>
      <c r="AA19" s="128"/>
    </row>
    <row r="20" spans="1:27" s="52" customFormat="1" x14ac:dyDescent="0.2">
      <c r="A20" s="51"/>
      <c r="B20" s="110"/>
      <c r="C20" s="51"/>
      <c r="D20" s="51"/>
      <c r="E20" s="106"/>
      <c r="F20" s="49">
        <f t="shared" si="2"/>
        <v>0</v>
      </c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3"/>
      <c r="S20" s="53"/>
      <c r="T20" s="53"/>
      <c r="U20" s="53"/>
      <c r="AA20" s="128"/>
    </row>
    <row r="21" spans="1:27" s="52" customFormat="1" x14ac:dyDescent="0.2">
      <c r="A21" s="51"/>
      <c r="B21" s="110"/>
      <c r="C21" s="51"/>
      <c r="D21" s="51"/>
      <c r="E21" s="106"/>
      <c r="F21" s="49">
        <f t="shared" si="2"/>
        <v>0</v>
      </c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3"/>
      <c r="S21" s="53"/>
      <c r="T21" s="53"/>
      <c r="U21" s="53"/>
      <c r="AA21" s="128"/>
    </row>
    <row r="22" spans="1:27" s="52" customFormat="1" ht="15.6" customHeight="1" x14ac:dyDescent="0.25">
      <c r="A22" s="57" t="s">
        <v>24</v>
      </c>
      <c r="B22" s="112" t="str">
        <f>IF(B4+F16+F17+F18+F19+F20+F21+F22+F23=B9+B10+B11+B12+B13+B14+B15+B16,"OK","NON")</f>
        <v>NON</v>
      </c>
      <c r="C22" s="51"/>
      <c r="D22" s="49"/>
      <c r="E22" s="106"/>
      <c r="F22" s="49">
        <f t="shared" si="2"/>
        <v>0</v>
      </c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3"/>
      <c r="S22" s="53"/>
      <c r="T22" s="53"/>
      <c r="U22" s="53"/>
      <c r="AA22" s="128"/>
    </row>
    <row r="23" spans="1:27" s="52" customFormat="1" ht="18" x14ac:dyDescent="0.25">
      <c r="A23" s="57" t="s">
        <v>25</v>
      </c>
      <c r="B23" s="112">
        <f>B6+S4-B3-F7-F8-F9-F10-F11-F12</f>
        <v>40</v>
      </c>
      <c r="C23" s="51"/>
      <c r="D23" s="77"/>
      <c r="E23" s="106"/>
      <c r="F23" s="49">
        <f t="shared" si="2"/>
        <v>0</v>
      </c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3"/>
      <c r="S23" s="53"/>
      <c r="T23" s="53"/>
      <c r="U23" s="53"/>
      <c r="AA23" s="128"/>
    </row>
    <row r="24" spans="1:27" s="52" customFormat="1" x14ac:dyDescent="0.2">
      <c r="B24" s="96"/>
      <c r="C24" s="51"/>
      <c r="D24" s="51"/>
      <c r="E24" s="107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62"/>
      <c r="S24" s="62"/>
      <c r="T24" s="62"/>
      <c r="U24" s="62"/>
      <c r="V24" s="64"/>
      <c r="AA24" s="128"/>
    </row>
    <row r="25" spans="1:27" s="46" customFormat="1" x14ac:dyDescent="0.2">
      <c r="A25" s="46" t="s">
        <v>20</v>
      </c>
      <c r="B25" s="113" t="s">
        <v>20</v>
      </c>
      <c r="C25" s="46" t="s">
        <v>20</v>
      </c>
      <c r="D25" s="46" t="s">
        <v>20</v>
      </c>
      <c r="E25" s="108" t="s">
        <v>20</v>
      </c>
      <c r="F25" s="66" t="s">
        <v>20</v>
      </c>
      <c r="G25" s="82" t="s">
        <v>20</v>
      </c>
      <c r="H25" s="82" t="s">
        <v>20</v>
      </c>
      <c r="I25" s="82" t="s">
        <v>20</v>
      </c>
      <c r="J25" s="82" t="s">
        <v>20</v>
      </c>
      <c r="K25" s="82" t="s">
        <v>20</v>
      </c>
      <c r="L25" s="82" t="s">
        <v>20</v>
      </c>
      <c r="M25" s="82" t="s">
        <v>20</v>
      </c>
      <c r="N25" s="82" t="s">
        <v>20</v>
      </c>
      <c r="O25" s="82" t="s">
        <v>20</v>
      </c>
      <c r="P25" s="82" t="s">
        <v>20</v>
      </c>
      <c r="Q25" s="82" t="s">
        <v>20</v>
      </c>
      <c r="R25" s="83" t="s">
        <v>20</v>
      </c>
      <c r="S25" s="83" t="s">
        <v>20</v>
      </c>
      <c r="T25" s="83" t="s">
        <v>20</v>
      </c>
      <c r="U25" s="83" t="s">
        <v>20</v>
      </c>
      <c r="V25" s="46" t="s">
        <v>20</v>
      </c>
      <c r="W25" s="46" t="s">
        <v>20</v>
      </c>
      <c r="X25" s="46" t="s">
        <v>20</v>
      </c>
      <c r="Y25" s="46" t="s">
        <v>20</v>
      </c>
      <c r="Z25" s="46" t="s">
        <v>20</v>
      </c>
      <c r="AA25" s="129"/>
    </row>
    <row r="26" spans="1:27" s="117" customFormat="1" ht="27" thickBot="1" x14ac:dyDescent="0.45">
      <c r="A26" s="116" t="s">
        <v>20</v>
      </c>
      <c r="B26" s="115" t="s">
        <v>27</v>
      </c>
      <c r="D26" s="117" t="s">
        <v>28</v>
      </c>
      <c r="E26" s="125">
        <f>$X$16</f>
        <v>43088</v>
      </c>
      <c r="F26" s="119"/>
      <c r="G26" s="120"/>
      <c r="H26" s="121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U26" s="117">
        <v>1</v>
      </c>
      <c r="AA26" s="126"/>
    </row>
    <row r="27" spans="1:27" s="52" customFormat="1" ht="16.5" thickBot="1" x14ac:dyDescent="0.3">
      <c r="A27" s="45"/>
      <c r="B27" s="110"/>
      <c r="C27" s="51"/>
      <c r="D27" s="51"/>
      <c r="E27" s="104"/>
      <c r="F27" s="79" t="s">
        <v>70</v>
      </c>
      <c r="H27" s="103"/>
      <c r="I27" s="91">
        <v>100</v>
      </c>
      <c r="J27" s="92">
        <v>50</v>
      </c>
      <c r="K27" s="92">
        <v>20</v>
      </c>
      <c r="L27" s="92">
        <v>10</v>
      </c>
      <c r="M27" s="92">
        <v>5</v>
      </c>
      <c r="N27" s="92">
        <v>2</v>
      </c>
      <c r="O27" s="92">
        <v>1</v>
      </c>
      <c r="P27" s="92">
        <v>0.25</v>
      </c>
      <c r="Q27" s="92">
        <v>0.1</v>
      </c>
      <c r="R27" s="93">
        <v>0.05</v>
      </c>
      <c r="S27" s="51"/>
      <c r="T27" s="51"/>
      <c r="U27" s="51"/>
      <c r="AA27" s="127">
        <f>B28+B29+B30</f>
        <v>0</v>
      </c>
    </row>
    <row r="28" spans="1:27" s="52" customFormat="1" ht="15.75" x14ac:dyDescent="0.25">
      <c r="A28" s="45" t="s">
        <v>17</v>
      </c>
      <c r="B28" s="111"/>
      <c r="C28" s="51"/>
      <c r="D28" s="60" t="s">
        <v>21</v>
      </c>
      <c r="E28" s="105"/>
      <c r="F28" s="51"/>
      <c r="G28" s="62"/>
      <c r="H28" s="133" t="s">
        <v>71</v>
      </c>
      <c r="I28" s="135"/>
      <c r="J28" s="136"/>
      <c r="K28" s="136"/>
      <c r="L28" s="136"/>
      <c r="M28" s="136"/>
      <c r="N28" s="136"/>
      <c r="O28" s="136"/>
      <c r="P28" s="136"/>
      <c r="Q28" s="136"/>
      <c r="R28" s="137"/>
      <c r="S28" s="51"/>
      <c r="T28" s="51"/>
      <c r="U28" s="51"/>
      <c r="AA28" s="128"/>
    </row>
    <row r="29" spans="1:27" s="52" customFormat="1" ht="15.75" thickBot="1" x14ac:dyDescent="0.25">
      <c r="A29" s="45" t="s">
        <v>18</v>
      </c>
      <c r="B29" s="111"/>
      <c r="C29" s="51"/>
      <c r="E29" s="104"/>
      <c r="F29" s="51"/>
      <c r="G29" s="62"/>
      <c r="H29" s="89" t="s">
        <v>5</v>
      </c>
      <c r="I29" s="90">
        <f t="shared" ref="I29:R29" si="3">I27*I28</f>
        <v>0</v>
      </c>
      <c r="J29" s="80">
        <f t="shared" si="3"/>
        <v>0</v>
      </c>
      <c r="K29" s="80">
        <f t="shared" si="3"/>
        <v>0</v>
      </c>
      <c r="L29" s="80">
        <f t="shared" si="3"/>
        <v>0</v>
      </c>
      <c r="M29" s="80">
        <f t="shared" si="3"/>
        <v>0</v>
      </c>
      <c r="N29" s="80">
        <f t="shared" si="3"/>
        <v>0</v>
      </c>
      <c r="O29" s="80">
        <f t="shared" si="3"/>
        <v>0</v>
      </c>
      <c r="P29" s="80">
        <f t="shared" si="3"/>
        <v>0</v>
      </c>
      <c r="Q29" s="80">
        <f t="shared" si="3"/>
        <v>0</v>
      </c>
      <c r="R29" s="81">
        <f t="shared" si="3"/>
        <v>0</v>
      </c>
      <c r="S29" s="87">
        <f>SUM(I29:R29)</f>
        <v>0</v>
      </c>
      <c r="T29" s="51"/>
      <c r="U29" s="51"/>
      <c r="AA29" s="128"/>
    </row>
    <row r="30" spans="1:27" s="52" customFormat="1" ht="15.75" x14ac:dyDescent="0.25">
      <c r="A30" s="45" t="s">
        <v>19</v>
      </c>
      <c r="B30" s="111"/>
      <c r="C30" s="51"/>
      <c r="D30" s="60" t="s">
        <v>0</v>
      </c>
      <c r="E30" s="104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>
        <f>SUM(I29:R29)</f>
        <v>0</v>
      </c>
      <c r="S30" s="51"/>
      <c r="T30" s="51"/>
      <c r="U30" s="51"/>
      <c r="AA30" s="128"/>
    </row>
    <row r="31" spans="1:27" s="52" customFormat="1" ht="15.75" x14ac:dyDescent="0.25">
      <c r="A31" s="45" t="s">
        <v>75</v>
      </c>
      <c r="B31" s="111"/>
      <c r="C31" s="51"/>
      <c r="D31" s="51"/>
      <c r="E31" s="105" t="s">
        <v>22</v>
      </c>
      <c r="F31" s="56" t="s">
        <v>5</v>
      </c>
      <c r="G31" s="56" t="s">
        <v>23</v>
      </c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51"/>
      <c r="S31" s="51"/>
      <c r="T31" s="51"/>
      <c r="U31" s="51"/>
      <c r="AA31" s="128"/>
    </row>
    <row r="32" spans="1:27" s="52" customFormat="1" x14ac:dyDescent="0.2">
      <c r="A32" s="45" t="s">
        <v>29</v>
      </c>
      <c r="B32" s="111"/>
      <c r="C32" s="51"/>
      <c r="D32" s="51"/>
      <c r="E32" s="106"/>
      <c r="F32" s="49">
        <f t="shared" ref="F32:F37" si="4">SUM(G32:U32)</f>
        <v>0</v>
      </c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3"/>
      <c r="S32" s="53"/>
      <c r="T32" s="53"/>
      <c r="U32" s="53"/>
      <c r="AA32" s="128"/>
    </row>
    <row r="33" spans="1:27" s="52" customFormat="1" x14ac:dyDescent="0.2">
      <c r="A33" s="45"/>
      <c r="B33" s="132"/>
      <c r="C33" s="51"/>
      <c r="D33" s="51"/>
      <c r="E33" s="106"/>
      <c r="F33" s="49">
        <f t="shared" si="4"/>
        <v>0</v>
      </c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3"/>
      <c r="S33" s="53"/>
      <c r="T33" s="53"/>
      <c r="U33" s="53"/>
      <c r="AA33" s="128"/>
    </row>
    <row r="34" spans="1:27" s="52" customFormat="1" x14ac:dyDescent="0.2">
      <c r="A34" s="45" t="s">
        <v>30</v>
      </c>
      <c r="B34" s="111"/>
      <c r="C34" s="51"/>
      <c r="D34" s="51"/>
      <c r="E34" s="106"/>
      <c r="F34" s="49">
        <f t="shared" si="4"/>
        <v>0</v>
      </c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3"/>
      <c r="S34" s="53"/>
      <c r="T34" s="53"/>
      <c r="U34" s="53"/>
      <c r="AA34" s="128"/>
    </row>
    <row r="35" spans="1:27" s="52" customFormat="1" x14ac:dyDescent="0.2">
      <c r="A35" s="45" t="s">
        <v>31</v>
      </c>
      <c r="B35" s="111"/>
      <c r="C35" s="51"/>
      <c r="D35" s="51"/>
      <c r="E35" s="106"/>
      <c r="F35" s="49">
        <f t="shared" si="4"/>
        <v>0</v>
      </c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3"/>
      <c r="S35" s="53"/>
      <c r="T35" s="53"/>
      <c r="U35" s="53"/>
      <c r="AA35" s="128"/>
    </row>
    <row r="36" spans="1:27" s="52" customFormat="1" x14ac:dyDescent="0.2">
      <c r="A36" s="45" t="s">
        <v>32</v>
      </c>
      <c r="B36" s="111"/>
      <c r="C36" s="51"/>
      <c r="D36" s="51"/>
      <c r="E36" s="106"/>
      <c r="F36" s="49">
        <f t="shared" si="4"/>
        <v>0</v>
      </c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3"/>
      <c r="S36" s="53"/>
      <c r="T36" s="53"/>
      <c r="U36" s="53"/>
      <c r="AA36" s="128"/>
    </row>
    <row r="37" spans="1:27" s="52" customFormat="1" x14ac:dyDescent="0.2">
      <c r="A37" s="45" t="s">
        <v>33</v>
      </c>
      <c r="B37" s="111"/>
      <c r="C37" s="51"/>
      <c r="D37" s="51"/>
      <c r="E37" s="106"/>
      <c r="F37" s="49">
        <f t="shared" si="4"/>
        <v>0</v>
      </c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3"/>
      <c r="S37" s="53"/>
      <c r="T37" s="53"/>
      <c r="U37" s="53"/>
      <c r="AA37" s="128"/>
    </row>
    <row r="38" spans="1:27" s="52" customFormat="1" x14ac:dyDescent="0.2">
      <c r="A38" s="45" t="s">
        <v>34</v>
      </c>
      <c r="B38" s="111"/>
      <c r="C38" s="51"/>
      <c r="D38" s="51"/>
      <c r="E38" s="104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51"/>
      <c r="S38" s="51"/>
      <c r="T38" s="51"/>
      <c r="U38" s="51"/>
      <c r="AA38" s="128"/>
    </row>
    <row r="39" spans="1:27" s="52" customFormat="1" ht="15.75" x14ac:dyDescent="0.25">
      <c r="A39" s="45" t="s">
        <v>35</v>
      </c>
      <c r="B39" s="111"/>
      <c r="C39" s="51"/>
      <c r="D39" s="60" t="s">
        <v>24</v>
      </c>
      <c r="E39" s="104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51"/>
      <c r="S39" s="51"/>
      <c r="T39" s="51"/>
      <c r="U39" s="51"/>
      <c r="AA39" s="128"/>
    </row>
    <row r="40" spans="1:27" s="52" customFormat="1" ht="15.75" x14ac:dyDescent="0.25">
      <c r="A40" s="50" t="s">
        <v>36</v>
      </c>
      <c r="B40" s="111"/>
      <c r="C40" s="51"/>
      <c r="D40" s="51"/>
      <c r="E40" s="105"/>
      <c r="F40" s="56" t="s">
        <v>5</v>
      </c>
      <c r="G40" s="56" t="s">
        <v>23</v>
      </c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51"/>
      <c r="S40" s="51"/>
      <c r="T40" s="51"/>
      <c r="U40" s="51"/>
      <c r="AA40" s="128"/>
    </row>
    <row r="41" spans="1:27" s="52" customFormat="1" x14ac:dyDescent="0.2">
      <c r="A41" s="45" t="s">
        <v>37</v>
      </c>
      <c r="B41" s="111"/>
      <c r="C41" s="51"/>
      <c r="D41" s="51"/>
      <c r="E41" s="106"/>
      <c r="F41" s="49">
        <f>SUM(G41:U41)</f>
        <v>0</v>
      </c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3"/>
      <c r="S41" s="53"/>
      <c r="T41" s="53"/>
      <c r="U41" s="53"/>
      <c r="AA41" s="128"/>
    </row>
    <row r="42" spans="1:27" s="52" customFormat="1" x14ac:dyDescent="0.2">
      <c r="A42" s="51"/>
      <c r="B42" s="110"/>
      <c r="C42" s="51"/>
      <c r="D42" s="51"/>
      <c r="E42" s="106"/>
      <c r="F42" s="49">
        <f t="shared" ref="F42:F48" si="5">SUM(G42:U42)</f>
        <v>0</v>
      </c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3"/>
      <c r="S42" s="53"/>
      <c r="T42" s="53"/>
      <c r="U42" s="53"/>
      <c r="AA42" s="128"/>
    </row>
    <row r="43" spans="1:27" s="52" customFormat="1" x14ac:dyDescent="0.2">
      <c r="A43" s="51"/>
      <c r="B43" s="110"/>
      <c r="C43" s="51"/>
      <c r="D43" s="51"/>
      <c r="E43" s="106"/>
      <c r="F43" s="49">
        <f t="shared" si="5"/>
        <v>0</v>
      </c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3"/>
      <c r="S43" s="53"/>
      <c r="T43" s="53"/>
      <c r="U43" s="53"/>
      <c r="AA43" s="128"/>
    </row>
    <row r="44" spans="1:27" s="52" customFormat="1" x14ac:dyDescent="0.2">
      <c r="A44" s="51"/>
      <c r="B44" s="110"/>
      <c r="C44" s="51"/>
      <c r="D44" s="51"/>
      <c r="E44" s="106"/>
      <c r="F44" s="49">
        <f t="shared" si="5"/>
        <v>0</v>
      </c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3"/>
      <c r="S44" s="53"/>
      <c r="T44" s="53"/>
      <c r="U44" s="53"/>
      <c r="AA44" s="128"/>
    </row>
    <row r="45" spans="1:27" s="52" customFormat="1" x14ac:dyDescent="0.2">
      <c r="A45" s="51"/>
      <c r="B45" s="110"/>
      <c r="C45" s="51"/>
      <c r="D45" s="51"/>
      <c r="E45" s="106"/>
      <c r="F45" s="49">
        <f t="shared" si="5"/>
        <v>0</v>
      </c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3"/>
      <c r="S45" s="53"/>
      <c r="T45" s="53"/>
      <c r="U45" s="53"/>
      <c r="AA45" s="128"/>
    </row>
    <row r="46" spans="1:27" s="52" customFormat="1" x14ac:dyDescent="0.2">
      <c r="A46" s="51"/>
      <c r="B46" s="110"/>
      <c r="C46" s="51"/>
      <c r="D46" s="51"/>
      <c r="E46" s="106"/>
      <c r="F46" s="49">
        <f t="shared" si="5"/>
        <v>0</v>
      </c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3"/>
      <c r="S46" s="53"/>
      <c r="T46" s="53"/>
      <c r="U46" s="53"/>
      <c r="AA46" s="128"/>
    </row>
    <row r="47" spans="1:27" s="52" customFormat="1" ht="15.6" customHeight="1" x14ac:dyDescent="0.25">
      <c r="A47" s="57" t="s">
        <v>24</v>
      </c>
      <c r="B47" s="112" t="str">
        <f>IF(B29+F41+F42+F43+F44+F45+F46+F47+F48=B34+B35+B36+B37+B38+B39+B40+B41,"OK","NON")</f>
        <v>OK</v>
      </c>
      <c r="C47" s="51"/>
      <c r="D47" s="49"/>
      <c r="E47" s="106"/>
      <c r="F47" s="49">
        <f t="shared" si="5"/>
        <v>0</v>
      </c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3"/>
      <c r="S47" s="53"/>
      <c r="T47" s="53"/>
      <c r="U47" s="53"/>
      <c r="AA47" s="128"/>
    </row>
    <row r="48" spans="1:27" s="52" customFormat="1" ht="18" x14ac:dyDescent="0.25">
      <c r="A48" s="57" t="s">
        <v>25</v>
      </c>
      <c r="B48" s="112">
        <f>B31+S29-B28-F32-F33-F34-F35-F36-F37</f>
        <v>0</v>
      </c>
      <c r="C48" s="51"/>
      <c r="D48" s="77"/>
      <c r="E48" s="106"/>
      <c r="F48" s="49">
        <f t="shared" si="5"/>
        <v>0</v>
      </c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3"/>
      <c r="S48" s="53"/>
      <c r="T48" s="53"/>
      <c r="U48" s="53"/>
      <c r="AA48" s="128"/>
    </row>
    <row r="49" spans="1:27" s="52" customFormat="1" x14ac:dyDescent="0.2">
      <c r="B49" s="96"/>
      <c r="C49" s="51"/>
      <c r="D49" s="51"/>
      <c r="E49" s="107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62"/>
      <c r="S49" s="62"/>
      <c r="T49" s="62"/>
      <c r="U49" s="62"/>
      <c r="V49" s="64"/>
      <c r="AA49" s="128"/>
    </row>
    <row r="50" spans="1:27" s="46" customFormat="1" x14ac:dyDescent="0.2">
      <c r="A50" s="46" t="s">
        <v>20</v>
      </c>
      <c r="B50" s="113" t="s">
        <v>20</v>
      </c>
      <c r="C50" s="46" t="s">
        <v>20</v>
      </c>
      <c r="D50" s="46" t="s">
        <v>20</v>
      </c>
      <c r="E50" s="108" t="s">
        <v>20</v>
      </c>
      <c r="F50" s="66" t="s">
        <v>20</v>
      </c>
      <c r="G50" s="82" t="s">
        <v>20</v>
      </c>
      <c r="H50" s="82" t="s">
        <v>20</v>
      </c>
      <c r="I50" s="82" t="s">
        <v>20</v>
      </c>
      <c r="J50" s="82" t="s">
        <v>20</v>
      </c>
      <c r="K50" s="82" t="s">
        <v>20</v>
      </c>
      <c r="L50" s="82" t="s">
        <v>20</v>
      </c>
      <c r="M50" s="82" t="s">
        <v>20</v>
      </c>
      <c r="N50" s="82" t="s">
        <v>20</v>
      </c>
      <c r="O50" s="82" t="s">
        <v>20</v>
      </c>
      <c r="P50" s="82" t="s">
        <v>20</v>
      </c>
      <c r="Q50" s="82" t="s">
        <v>20</v>
      </c>
      <c r="R50" s="83" t="s">
        <v>20</v>
      </c>
      <c r="S50" s="83" t="s">
        <v>20</v>
      </c>
      <c r="T50" s="83" t="s">
        <v>20</v>
      </c>
      <c r="U50" s="83" t="s">
        <v>20</v>
      </c>
      <c r="V50" s="46" t="s">
        <v>20</v>
      </c>
      <c r="W50" s="46" t="s">
        <v>20</v>
      </c>
      <c r="X50" s="46" t="s">
        <v>20</v>
      </c>
      <c r="Y50" s="46" t="s">
        <v>20</v>
      </c>
      <c r="Z50" s="46" t="s">
        <v>20</v>
      </c>
      <c r="AA50" s="129"/>
    </row>
    <row r="51" spans="1:27" s="117" customFormat="1" ht="26.25" thickBot="1" x14ac:dyDescent="0.4">
      <c r="A51" s="116" t="s">
        <v>20</v>
      </c>
      <c r="B51" s="115" t="s">
        <v>26</v>
      </c>
      <c r="D51" s="117" t="s">
        <v>28</v>
      </c>
      <c r="E51" s="125">
        <f>$X$16</f>
        <v>43088</v>
      </c>
      <c r="F51" s="118"/>
      <c r="G51" s="118"/>
      <c r="H51" s="121"/>
      <c r="I51" s="118"/>
      <c r="J51" s="118"/>
      <c r="K51" s="118"/>
      <c r="L51" s="118"/>
      <c r="M51" s="118"/>
      <c r="N51" s="118"/>
      <c r="O51" s="118"/>
      <c r="P51" s="118"/>
      <c r="Q51" s="118"/>
      <c r="U51" s="117">
        <v>3</v>
      </c>
      <c r="AA51" s="126"/>
    </row>
    <row r="52" spans="1:27" s="52" customFormat="1" ht="16.5" thickBot="1" x14ac:dyDescent="0.3">
      <c r="A52" s="45"/>
      <c r="B52" s="110"/>
      <c r="C52" s="51"/>
      <c r="D52" s="51"/>
      <c r="E52" s="104"/>
      <c r="F52" s="79" t="s">
        <v>70</v>
      </c>
      <c r="H52" s="103"/>
      <c r="I52" s="91">
        <v>100</v>
      </c>
      <c r="J52" s="92">
        <v>50</v>
      </c>
      <c r="K52" s="92">
        <v>20</v>
      </c>
      <c r="L52" s="92">
        <v>10</v>
      </c>
      <c r="M52" s="92">
        <v>5</v>
      </c>
      <c r="N52" s="92">
        <v>2</v>
      </c>
      <c r="O52" s="92">
        <v>1</v>
      </c>
      <c r="P52" s="92">
        <v>0.25</v>
      </c>
      <c r="Q52" s="92">
        <v>0.1</v>
      </c>
      <c r="R52" s="93">
        <v>0.05</v>
      </c>
      <c r="S52" s="51"/>
      <c r="T52" s="51"/>
      <c r="U52" s="51"/>
      <c r="AA52" s="127">
        <f>B53+B54+B55</f>
        <v>0</v>
      </c>
    </row>
    <row r="53" spans="1:27" s="52" customFormat="1" ht="15.75" x14ac:dyDescent="0.25">
      <c r="A53" s="45" t="s">
        <v>17</v>
      </c>
      <c r="B53" s="111"/>
      <c r="C53" s="51"/>
      <c r="D53" s="60" t="s">
        <v>21</v>
      </c>
      <c r="E53" s="105"/>
      <c r="F53" s="51"/>
      <c r="G53" s="62"/>
      <c r="H53" s="133" t="s">
        <v>71</v>
      </c>
      <c r="I53" s="135"/>
      <c r="J53" s="136"/>
      <c r="K53" s="136"/>
      <c r="L53" s="136"/>
      <c r="M53" s="136"/>
      <c r="N53" s="136"/>
      <c r="O53" s="136"/>
      <c r="P53" s="136"/>
      <c r="Q53" s="136"/>
      <c r="R53" s="137"/>
      <c r="S53" s="51"/>
      <c r="T53" s="51"/>
      <c r="U53" s="51"/>
      <c r="AA53" s="128"/>
    </row>
    <row r="54" spans="1:27" s="52" customFormat="1" ht="15.75" thickBot="1" x14ac:dyDescent="0.25">
      <c r="A54" s="45" t="s">
        <v>18</v>
      </c>
      <c r="B54" s="111"/>
      <c r="C54" s="51"/>
      <c r="E54" s="104"/>
      <c r="F54" s="51"/>
      <c r="G54" s="62"/>
      <c r="H54" s="89" t="s">
        <v>5</v>
      </c>
      <c r="I54" s="90">
        <f t="shared" ref="I54:R54" si="6">I52*I53</f>
        <v>0</v>
      </c>
      <c r="J54" s="80">
        <f t="shared" si="6"/>
        <v>0</v>
      </c>
      <c r="K54" s="80">
        <f t="shared" si="6"/>
        <v>0</v>
      </c>
      <c r="L54" s="80">
        <f t="shared" si="6"/>
        <v>0</v>
      </c>
      <c r="M54" s="80">
        <f t="shared" si="6"/>
        <v>0</v>
      </c>
      <c r="N54" s="80">
        <f t="shared" si="6"/>
        <v>0</v>
      </c>
      <c r="O54" s="80">
        <f t="shared" si="6"/>
        <v>0</v>
      </c>
      <c r="P54" s="80">
        <f t="shared" si="6"/>
        <v>0</v>
      </c>
      <c r="Q54" s="80">
        <f t="shared" si="6"/>
        <v>0</v>
      </c>
      <c r="R54" s="81">
        <f t="shared" si="6"/>
        <v>0</v>
      </c>
      <c r="S54" s="87">
        <f>SUM(I54:R54)</f>
        <v>0</v>
      </c>
      <c r="T54" s="51"/>
      <c r="U54" s="51"/>
      <c r="AA54" s="128"/>
    </row>
    <row r="55" spans="1:27" s="52" customFormat="1" ht="15.75" x14ac:dyDescent="0.25">
      <c r="A55" s="45" t="s">
        <v>19</v>
      </c>
      <c r="B55" s="111"/>
      <c r="C55" s="51"/>
      <c r="D55" s="60" t="s">
        <v>0</v>
      </c>
      <c r="E55" s="104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51"/>
      <c r="S55" s="51"/>
      <c r="T55" s="51"/>
      <c r="U55" s="51"/>
      <c r="AA55" s="128"/>
    </row>
    <row r="56" spans="1:27" s="52" customFormat="1" ht="15.75" x14ac:dyDescent="0.25">
      <c r="A56" s="45" t="s">
        <v>75</v>
      </c>
      <c r="B56" s="111"/>
      <c r="C56" s="51"/>
      <c r="D56" s="51"/>
      <c r="E56" s="105" t="s">
        <v>22</v>
      </c>
      <c r="F56" s="56" t="s">
        <v>5</v>
      </c>
      <c r="G56" s="56" t="s">
        <v>23</v>
      </c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51"/>
      <c r="S56" s="51"/>
      <c r="T56" s="51"/>
      <c r="U56" s="51"/>
      <c r="AA56" s="128"/>
    </row>
    <row r="57" spans="1:27" s="52" customFormat="1" x14ac:dyDescent="0.2">
      <c r="A57" s="45" t="s">
        <v>29</v>
      </c>
      <c r="B57" s="111"/>
      <c r="C57" s="51"/>
      <c r="D57" s="51"/>
      <c r="E57" s="106"/>
      <c r="F57" s="49">
        <f t="shared" ref="F57:F62" si="7">SUM(G57:U57)</f>
        <v>0</v>
      </c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3"/>
      <c r="S57" s="53"/>
      <c r="T57" s="53"/>
      <c r="U57" s="53"/>
      <c r="AA57" s="128"/>
    </row>
    <row r="58" spans="1:27" s="52" customFormat="1" x14ac:dyDescent="0.2">
      <c r="A58" s="45"/>
      <c r="B58" s="132"/>
      <c r="C58" s="51"/>
      <c r="D58" s="51"/>
      <c r="E58" s="106"/>
      <c r="F58" s="49">
        <f t="shared" si="7"/>
        <v>0</v>
      </c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3"/>
      <c r="S58" s="53"/>
      <c r="T58" s="53"/>
      <c r="U58" s="53"/>
      <c r="AA58" s="128"/>
    </row>
    <row r="59" spans="1:27" s="52" customFormat="1" x14ac:dyDescent="0.2">
      <c r="A59" s="45" t="s">
        <v>30</v>
      </c>
      <c r="B59" s="111"/>
      <c r="C59" s="51"/>
      <c r="D59" s="51"/>
      <c r="E59" s="106"/>
      <c r="F59" s="49">
        <f t="shared" si="7"/>
        <v>0</v>
      </c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3"/>
      <c r="S59" s="53"/>
      <c r="T59" s="53"/>
      <c r="U59" s="53"/>
      <c r="AA59" s="128"/>
    </row>
    <row r="60" spans="1:27" s="52" customFormat="1" x14ac:dyDescent="0.2">
      <c r="A60" s="45" t="s">
        <v>31</v>
      </c>
      <c r="B60" s="111"/>
      <c r="C60" s="51"/>
      <c r="D60" s="51"/>
      <c r="E60" s="106"/>
      <c r="F60" s="49">
        <f t="shared" si="7"/>
        <v>0</v>
      </c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3"/>
      <c r="S60" s="53"/>
      <c r="T60" s="53"/>
      <c r="U60" s="53"/>
      <c r="AA60" s="128"/>
    </row>
    <row r="61" spans="1:27" s="52" customFormat="1" x14ac:dyDescent="0.2">
      <c r="A61" s="45" t="s">
        <v>32</v>
      </c>
      <c r="B61" s="111"/>
      <c r="C61" s="51"/>
      <c r="D61" s="51"/>
      <c r="E61" s="106"/>
      <c r="F61" s="49">
        <f t="shared" si="7"/>
        <v>0</v>
      </c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3"/>
      <c r="S61" s="53"/>
      <c r="T61" s="53"/>
      <c r="U61" s="53"/>
      <c r="AA61" s="128"/>
    </row>
    <row r="62" spans="1:27" s="52" customFormat="1" x14ac:dyDescent="0.2">
      <c r="A62" s="45" t="s">
        <v>33</v>
      </c>
      <c r="B62" s="111"/>
      <c r="C62" s="51"/>
      <c r="D62" s="51"/>
      <c r="E62" s="106"/>
      <c r="F62" s="49">
        <f t="shared" si="7"/>
        <v>0</v>
      </c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3"/>
      <c r="S62" s="53"/>
      <c r="T62" s="53"/>
      <c r="U62" s="53"/>
      <c r="AA62" s="128"/>
    </row>
    <row r="63" spans="1:27" s="52" customFormat="1" x14ac:dyDescent="0.2">
      <c r="A63" s="45" t="s">
        <v>34</v>
      </c>
      <c r="B63" s="111"/>
      <c r="C63" s="51"/>
      <c r="D63" s="51"/>
      <c r="E63" s="104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51"/>
      <c r="S63" s="51"/>
      <c r="T63" s="51"/>
      <c r="U63" s="51"/>
      <c r="AA63" s="128"/>
    </row>
    <row r="64" spans="1:27" s="52" customFormat="1" ht="15.75" x14ac:dyDescent="0.25">
      <c r="A64" s="45" t="s">
        <v>35</v>
      </c>
      <c r="B64" s="111"/>
      <c r="C64" s="51"/>
      <c r="D64" s="60" t="s">
        <v>24</v>
      </c>
      <c r="E64" s="104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51"/>
      <c r="S64" s="51"/>
      <c r="T64" s="51"/>
      <c r="U64" s="51"/>
      <c r="AA64" s="128"/>
    </row>
    <row r="65" spans="1:27" s="52" customFormat="1" ht="15.75" x14ac:dyDescent="0.25">
      <c r="A65" s="50" t="s">
        <v>36</v>
      </c>
      <c r="B65" s="111"/>
      <c r="C65" s="51"/>
      <c r="D65" s="51"/>
      <c r="E65" s="105"/>
      <c r="F65" s="56" t="s">
        <v>5</v>
      </c>
      <c r="G65" s="56" t="s">
        <v>23</v>
      </c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51"/>
      <c r="S65" s="51"/>
      <c r="T65" s="51"/>
      <c r="U65" s="51"/>
      <c r="AA65" s="128"/>
    </row>
    <row r="66" spans="1:27" s="52" customFormat="1" x14ac:dyDescent="0.2">
      <c r="A66" s="45" t="s">
        <v>37</v>
      </c>
      <c r="B66" s="111"/>
      <c r="C66" s="51"/>
      <c r="D66" s="51"/>
      <c r="E66" s="106"/>
      <c r="F66" s="49">
        <f>SUM(G66:U66)</f>
        <v>0</v>
      </c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3"/>
      <c r="S66" s="53"/>
      <c r="T66" s="53"/>
      <c r="U66" s="53"/>
      <c r="AA66" s="128"/>
    </row>
    <row r="67" spans="1:27" s="52" customFormat="1" x14ac:dyDescent="0.2">
      <c r="A67" s="51"/>
      <c r="B67" s="110"/>
      <c r="C67" s="51"/>
      <c r="D67" s="51"/>
      <c r="E67" s="106"/>
      <c r="F67" s="49">
        <f t="shared" ref="F67:F73" si="8">SUM(G67:U67)</f>
        <v>0</v>
      </c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3"/>
      <c r="S67" s="53"/>
      <c r="T67" s="53"/>
      <c r="U67" s="53"/>
      <c r="AA67" s="128"/>
    </row>
    <row r="68" spans="1:27" s="52" customFormat="1" x14ac:dyDescent="0.2">
      <c r="A68" s="51"/>
      <c r="B68" s="110"/>
      <c r="C68" s="51"/>
      <c r="D68" s="51"/>
      <c r="E68" s="106"/>
      <c r="F68" s="49">
        <f t="shared" si="8"/>
        <v>0</v>
      </c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3"/>
      <c r="S68" s="53"/>
      <c r="T68" s="53"/>
      <c r="U68" s="53"/>
      <c r="AA68" s="128"/>
    </row>
    <row r="69" spans="1:27" s="52" customFormat="1" x14ac:dyDescent="0.2">
      <c r="A69" s="51"/>
      <c r="B69" s="110"/>
      <c r="C69" s="51"/>
      <c r="D69" s="51"/>
      <c r="E69" s="106"/>
      <c r="F69" s="49">
        <f t="shared" si="8"/>
        <v>0</v>
      </c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3"/>
      <c r="S69" s="53"/>
      <c r="T69" s="53"/>
      <c r="U69" s="53"/>
      <c r="AA69" s="128"/>
    </row>
    <row r="70" spans="1:27" s="52" customFormat="1" x14ac:dyDescent="0.2">
      <c r="A70" s="51"/>
      <c r="B70" s="110"/>
      <c r="C70" s="51"/>
      <c r="D70" s="51"/>
      <c r="E70" s="106"/>
      <c r="F70" s="49">
        <f t="shared" si="8"/>
        <v>0</v>
      </c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3"/>
      <c r="S70" s="53"/>
      <c r="T70" s="53"/>
      <c r="U70" s="53"/>
      <c r="AA70" s="128"/>
    </row>
    <row r="71" spans="1:27" s="52" customFormat="1" x14ac:dyDescent="0.2">
      <c r="A71" s="51"/>
      <c r="B71" s="110"/>
      <c r="C71" s="51"/>
      <c r="D71" s="51"/>
      <c r="E71" s="106"/>
      <c r="F71" s="49">
        <f t="shared" si="8"/>
        <v>0</v>
      </c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3"/>
      <c r="S71" s="53"/>
      <c r="T71" s="53"/>
      <c r="U71" s="53"/>
      <c r="AA71" s="128"/>
    </row>
    <row r="72" spans="1:27" s="52" customFormat="1" ht="15.6" customHeight="1" x14ac:dyDescent="0.25">
      <c r="A72" s="57" t="s">
        <v>24</v>
      </c>
      <c r="B72" s="112" t="str">
        <f>IF(B54+F66+F67+F68+F69+F70+F71+F72+F73=B59+B60+B61+B62+B63+B64+B65+B66,"OK","NON")</f>
        <v>OK</v>
      </c>
      <c r="C72" s="51"/>
      <c r="D72" s="49"/>
      <c r="E72" s="106"/>
      <c r="F72" s="49">
        <f t="shared" si="8"/>
        <v>0</v>
      </c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3"/>
      <c r="S72" s="53"/>
      <c r="T72" s="53"/>
      <c r="U72" s="53"/>
      <c r="AA72" s="128"/>
    </row>
    <row r="73" spans="1:27" s="52" customFormat="1" ht="18" x14ac:dyDescent="0.25">
      <c r="A73" s="57" t="s">
        <v>25</v>
      </c>
      <c r="B73" s="112">
        <f>B56+S54-B53-F57-F58-F59-F60-F61-F62</f>
        <v>0</v>
      </c>
      <c r="C73" s="51"/>
      <c r="D73" s="77"/>
      <c r="E73" s="106"/>
      <c r="F73" s="49">
        <f t="shared" si="8"/>
        <v>0</v>
      </c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3"/>
      <c r="S73" s="53"/>
      <c r="T73" s="53"/>
      <c r="U73" s="53"/>
      <c r="AA73" s="128"/>
    </row>
    <row r="74" spans="1:27" s="52" customFormat="1" x14ac:dyDescent="0.2">
      <c r="B74" s="96"/>
      <c r="C74" s="51"/>
      <c r="D74" s="51"/>
      <c r="E74" s="107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62"/>
      <c r="S74" s="62"/>
      <c r="T74" s="62"/>
      <c r="U74" s="62"/>
      <c r="V74" s="64"/>
      <c r="AA74" s="128"/>
    </row>
    <row r="75" spans="1:27" s="46" customFormat="1" x14ac:dyDescent="0.2">
      <c r="A75" s="46" t="s">
        <v>20</v>
      </c>
      <c r="B75" s="113" t="s">
        <v>20</v>
      </c>
      <c r="C75" s="46" t="s">
        <v>20</v>
      </c>
      <c r="D75" s="46" t="s">
        <v>20</v>
      </c>
      <c r="E75" s="108" t="s">
        <v>20</v>
      </c>
      <c r="F75" s="66" t="s">
        <v>20</v>
      </c>
      <c r="G75" s="82" t="s">
        <v>20</v>
      </c>
      <c r="H75" s="82" t="s">
        <v>20</v>
      </c>
      <c r="I75" s="82" t="s">
        <v>20</v>
      </c>
      <c r="J75" s="82" t="s">
        <v>20</v>
      </c>
      <c r="K75" s="82" t="s">
        <v>20</v>
      </c>
      <c r="L75" s="82" t="s">
        <v>20</v>
      </c>
      <c r="M75" s="82" t="s">
        <v>20</v>
      </c>
      <c r="N75" s="82" t="s">
        <v>20</v>
      </c>
      <c r="O75" s="82" t="s">
        <v>20</v>
      </c>
      <c r="P75" s="82" t="s">
        <v>20</v>
      </c>
      <c r="Q75" s="82" t="s">
        <v>20</v>
      </c>
      <c r="R75" s="83" t="s">
        <v>20</v>
      </c>
      <c r="S75" s="83"/>
      <c r="T75" s="83"/>
      <c r="U75" s="83"/>
      <c r="AA75" s="129"/>
    </row>
    <row r="76" spans="1:27" s="117" customFormat="1" ht="26.25" thickBot="1" x14ac:dyDescent="0.4">
      <c r="A76" s="116" t="s">
        <v>20</v>
      </c>
      <c r="B76" s="115" t="s">
        <v>39</v>
      </c>
      <c r="D76" s="117" t="s">
        <v>28</v>
      </c>
      <c r="E76" s="125">
        <f>$X$16</f>
        <v>43088</v>
      </c>
      <c r="F76" s="118"/>
      <c r="G76" s="118"/>
      <c r="H76" s="121"/>
      <c r="I76" s="118"/>
      <c r="J76" s="118"/>
      <c r="K76" s="118"/>
      <c r="L76" s="118"/>
      <c r="M76" s="118"/>
      <c r="N76" s="118"/>
      <c r="O76" s="118"/>
      <c r="P76" s="118"/>
      <c r="Q76" s="118"/>
      <c r="U76" s="117">
        <v>4</v>
      </c>
      <c r="AA76" s="126"/>
    </row>
    <row r="77" spans="1:27" s="52" customFormat="1" ht="16.5" thickBot="1" x14ac:dyDescent="0.3">
      <c r="A77" s="45"/>
      <c r="B77" s="110"/>
      <c r="C77" s="51"/>
      <c r="D77" s="51"/>
      <c r="E77" s="104"/>
      <c r="F77" s="79" t="s">
        <v>70</v>
      </c>
      <c r="H77" s="103"/>
      <c r="I77" s="91">
        <v>100</v>
      </c>
      <c r="J77" s="92">
        <v>50</v>
      </c>
      <c r="K77" s="92">
        <v>20</v>
      </c>
      <c r="L77" s="92">
        <v>10</v>
      </c>
      <c r="M77" s="92">
        <v>5</v>
      </c>
      <c r="N77" s="92">
        <v>2</v>
      </c>
      <c r="O77" s="92">
        <v>1</v>
      </c>
      <c r="P77" s="92">
        <v>0.25</v>
      </c>
      <c r="Q77" s="92">
        <v>0.1</v>
      </c>
      <c r="R77" s="93">
        <v>0.05</v>
      </c>
      <c r="S77" s="51"/>
      <c r="T77" s="51"/>
      <c r="U77" s="51"/>
      <c r="AA77" s="127">
        <f>B78+B79+B80</f>
        <v>0</v>
      </c>
    </row>
    <row r="78" spans="1:27" s="52" customFormat="1" ht="15.75" x14ac:dyDescent="0.25">
      <c r="A78" s="45" t="s">
        <v>17</v>
      </c>
      <c r="B78" s="111"/>
      <c r="C78" s="51"/>
      <c r="D78" s="60" t="s">
        <v>21</v>
      </c>
      <c r="E78" s="105"/>
      <c r="F78" s="51"/>
      <c r="G78" s="62"/>
      <c r="H78" s="133" t="s">
        <v>71</v>
      </c>
      <c r="I78" s="135"/>
      <c r="J78" s="136"/>
      <c r="K78" s="136"/>
      <c r="L78" s="136"/>
      <c r="M78" s="136"/>
      <c r="N78" s="136"/>
      <c r="O78" s="136"/>
      <c r="P78" s="136"/>
      <c r="Q78" s="136"/>
      <c r="R78" s="137"/>
      <c r="S78" s="51"/>
      <c r="T78" s="51"/>
      <c r="U78" s="51"/>
      <c r="AA78" s="128"/>
    </row>
    <row r="79" spans="1:27" s="52" customFormat="1" ht="15.75" thickBot="1" x14ac:dyDescent="0.25">
      <c r="A79" s="45" t="s">
        <v>18</v>
      </c>
      <c r="B79" s="111"/>
      <c r="C79" s="51"/>
      <c r="E79" s="104"/>
      <c r="F79" s="51"/>
      <c r="G79" s="62"/>
      <c r="H79" s="89" t="s">
        <v>5</v>
      </c>
      <c r="I79" s="90">
        <f t="shared" ref="I79:R79" si="9">I77*I78</f>
        <v>0</v>
      </c>
      <c r="J79" s="80">
        <f t="shared" si="9"/>
        <v>0</v>
      </c>
      <c r="K79" s="80">
        <f t="shared" si="9"/>
        <v>0</v>
      </c>
      <c r="L79" s="80">
        <f t="shared" si="9"/>
        <v>0</v>
      </c>
      <c r="M79" s="80">
        <f t="shared" si="9"/>
        <v>0</v>
      </c>
      <c r="N79" s="80">
        <f t="shared" si="9"/>
        <v>0</v>
      </c>
      <c r="O79" s="80">
        <f t="shared" si="9"/>
        <v>0</v>
      </c>
      <c r="P79" s="80">
        <f t="shared" si="9"/>
        <v>0</v>
      </c>
      <c r="Q79" s="80">
        <f t="shared" si="9"/>
        <v>0</v>
      </c>
      <c r="R79" s="81">
        <f t="shared" si="9"/>
        <v>0</v>
      </c>
      <c r="S79" s="87">
        <f>SUM(I79:R79)</f>
        <v>0</v>
      </c>
      <c r="T79" s="51"/>
      <c r="U79" s="51"/>
      <c r="AA79" s="128"/>
    </row>
    <row r="80" spans="1:27" s="52" customFormat="1" ht="15.75" x14ac:dyDescent="0.25">
      <c r="A80" s="45" t="s">
        <v>19</v>
      </c>
      <c r="B80" s="111"/>
      <c r="C80" s="51"/>
      <c r="D80" s="60" t="s">
        <v>0</v>
      </c>
      <c r="E80" s="104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51"/>
      <c r="S80" s="51"/>
      <c r="T80" s="51"/>
      <c r="U80" s="51"/>
      <c r="AA80" s="128"/>
    </row>
    <row r="81" spans="1:27" s="52" customFormat="1" ht="15.75" x14ac:dyDescent="0.25">
      <c r="A81" s="45" t="s">
        <v>75</v>
      </c>
      <c r="B81" s="111"/>
      <c r="C81" s="51"/>
      <c r="D81" s="51"/>
      <c r="E81" s="105" t="s">
        <v>22</v>
      </c>
      <c r="F81" s="56" t="s">
        <v>5</v>
      </c>
      <c r="G81" s="56" t="s">
        <v>23</v>
      </c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51"/>
      <c r="S81" s="51"/>
      <c r="T81" s="51"/>
      <c r="U81" s="51"/>
      <c r="AA81" s="128"/>
    </row>
    <row r="82" spans="1:27" s="52" customFormat="1" x14ac:dyDescent="0.2">
      <c r="A82" s="45" t="s">
        <v>29</v>
      </c>
      <c r="B82" s="111"/>
      <c r="C82" s="51"/>
      <c r="D82" s="51"/>
      <c r="E82" s="106"/>
      <c r="F82" s="49">
        <f t="shared" ref="F82:F87" si="10">SUM(G82:U82)</f>
        <v>0</v>
      </c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3"/>
      <c r="S82" s="53"/>
      <c r="T82" s="53"/>
      <c r="U82" s="53"/>
      <c r="AA82" s="128"/>
    </row>
    <row r="83" spans="1:27" s="52" customFormat="1" x14ac:dyDescent="0.2">
      <c r="A83" s="45"/>
      <c r="B83" s="132"/>
      <c r="C83" s="51"/>
      <c r="D83" s="51"/>
      <c r="E83" s="106"/>
      <c r="F83" s="49">
        <f t="shared" si="10"/>
        <v>0</v>
      </c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3"/>
      <c r="S83" s="53"/>
      <c r="T83" s="53"/>
      <c r="U83" s="53"/>
      <c r="AA83" s="128"/>
    </row>
    <row r="84" spans="1:27" s="52" customFormat="1" x14ac:dyDescent="0.2">
      <c r="A84" s="45" t="s">
        <v>30</v>
      </c>
      <c r="B84" s="111"/>
      <c r="C84" s="51"/>
      <c r="D84" s="51"/>
      <c r="E84" s="106"/>
      <c r="F84" s="49">
        <f t="shared" si="10"/>
        <v>0</v>
      </c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3"/>
      <c r="S84" s="53"/>
      <c r="T84" s="53"/>
      <c r="U84" s="53"/>
      <c r="AA84" s="128"/>
    </row>
    <row r="85" spans="1:27" s="52" customFormat="1" x14ac:dyDescent="0.2">
      <c r="A85" s="45" t="s">
        <v>31</v>
      </c>
      <c r="B85" s="111"/>
      <c r="C85" s="51"/>
      <c r="D85" s="51"/>
      <c r="E85" s="106"/>
      <c r="F85" s="49">
        <f t="shared" si="10"/>
        <v>0</v>
      </c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3"/>
      <c r="S85" s="53"/>
      <c r="T85" s="53"/>
      <c r="U85" s="53"/>
      <c r="AA85" s="128"/>
    </row>
    <row r="86" spans="1:27" s="52" customFormat="1" x14ac:dyDescent="0.2">
      <c r="A86" s="45" t="s">
        <v>32</v>
      </c>
      <c r="B86" s="111"/>
      <c r="C86" s="51"/>
      <c r="D86" s="51"/>
      <c r="E86" s="106"/>
      <c r="F86" s="49">
        <f t="shared" si="10"/>
        <v>0</v>
      </c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3"/>
      <c r="S86" s="53"/>
      <c r="T86" s="53"/>
      <c r="U86" s="53"/>
      <c r="AA86" s="128"/>
    </row>
    <row r="87" spans="1:27" s="52" customFormat="1" x14ac:dyDescent="0.2">
      <c r="A87" s="45" t="s">
        <v>33</v>
      </c>
      <c r="B87" s="111"/>
      <c r="C87" s="51"/>
      <c r="D87" s="51"/>
      <c r="E87" s="106"/>
      <c r="F87" s="49">
        <f t="shared" si="10"/>
        <v>0</v>
      </c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3"/>
      <c r="S87" s="53"/>
      <c r="T87" s="53"/>
      <c r="U87" s="53"/>
      <c r="AA87" s="128"/>
    </row>
    <row r="88" spans="1:27" s="52" customFormat="1" x14ac:dyDescent="0.2">
      <c r="A88" s="45" t="s">
        <v>34</v>
      </c>
      <c r="B88" s="111"/>
      <c r="C88" s="51"/>
      <c r="D88" s="51"/>
      <c r="E88" s="104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51"/>
      <c r="S88" s="51"/>
      <c r="T88" s="51"/>
      <c r="U88" s="51"/>
      <c r="AA88" s="128"/>
    </row>
    <row r="89" spans="1:27" s="52" customFormat="1" ht="15.75" x14ac:dyDescent="0.25">
      <c r="A89" s="45" t="s">
        <v>35</v>
      </c>
      <c r="B89" s="111"/>
      <c r="C89" s="51"/>
      <c r="D89" s="60" t="s">
        <v>24</v>
      </c>
      <c r="E89" s="104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51"/>
      <c r="S89" s="51"/>
      <c r="T89" s="51"/>
      <c r="U89" s="51"/>
      <c r="AA89" s="128"/>
    </row>
    <row r="90" spans="1:27" s="52" customFormat="1" ht="15.75" x14ac:dyDescent="0.25">
      <c r="A90" s="50" t="s">
        <v>36</v>
      </c>
      <c r="B90" s="111"/>
      <c r="C90" s="51"/>
      <c r="D90" s="51"/>
      <c r="E90" s="105"/>
      <c r="F90" s="56" t="s">
        <v>5</v>
      </c>
      <c r="G90" s="56" t="s">
        <v>23</v>
      </c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51"/>
      <c r="S90" s="51"/>
      <c r="T90" s="51"/>
      <c r="U90" s="51"/>
      <c r="AA90" s="128"/>
    </row>
    <row r="91" spans="1:27" s="52" customFormat="1" x14ac:dyDescent="0.2">
      <c r="A91" s="45" t="s">
        <v>37</v>
      </c>
      <c r="B91" s="111"/>
      <c r="C91" s="51"/>
      <c r="D91" s="51"/>
      <c r="E91" s="106"/>
      <c r="F91" s="49">
        <f>SUM(G91:U91)</f>
        <v>0</v>
      </c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3"/>
      <c r="S91" s="53"/>
      <c r="T91" s="53"/>
      <c r="U91" s="53"/>
      <c r="AA91" s="128"/>
    </row>
    <row r="92" spans="1:27" s="52" customFormat="1" x14ac:dyDescent="0.2">
      <c r="A92" s="51"/>
      <c r="B92" s="110"/>
      <c r="C92" s="51"/>
      <c r="D92" s="51"/>
      <c r="E92" s="106"/>
      <c r="F92" s="49">
        <f t="shared" ref="F92:F98" si="11">SUM(G92:U92)</f>
        <v>0</v>
      </c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3"/>
      <c r="S92" s="53"/>
      <c r="T92" s="53"/>
      <c r="U92" s="53"/>
      <c r="AA92" s="128"/>
    </row>
    <row r="93" spans="1:27" s="52" customFormat="1" x14ac:dyDescent="0.2">
      <c r="A93" s="51"/>
      <c r="B93" s="110"/>
      <c r="C93" s="51"/>
      <c r="D93" s="51"/>
      <c r="E93" s="106"/>
      <c r="F93" s="49">
        <f t="shared" si="11"/>
        <v>0</v>
      </c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3"/>
      <c r="S93" s="53"/>
      <c r="T93" s="53"/>
      <c r="U93" s="53"/>
      <c r="AA93" s="128"/>
    </row>
    <row r="94" spans="1:27" s="52" customFormat="1" x14ac:dyDescent="0.2">
      <c r="A94" s="51"/>
      <c r="B94" s="110"/>
      <c r="C94" s="51"/>
      <c r="D94" s="51"/>
      <c r="E94" s="106"/>
      <c r="F94" s="49">
        <f t="shared" si="11"/>
        <v>0</v>
      </c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3"/>
      <c r="S94" s="53"/>
      <c r="T94" s="53"/>
      <c r="U94" s="53"/>
      <c r="AA94" s="128"/>
    </row>
    <row r="95" spans="1:27" s="52" customFormat="1" x14ac:dyDescent="0.2">
      <c r="A95" s="51"/>
      <c r="B95" s="110"/>
      <c r="C95" s="51"/>
      <c r="D95" s="51"/>
      <c r="E95" s="106"/>
      <c r="F95" s="49">
        <f t="shared" si="11"/>
        <v>0</v>
      </c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3"/>
      <c r="S95" s="53"/>
      <c r="T95" s="53"/>
      <c r="U95" s="53"/>
      <c r="AA95" s="128"/>
    </row>
    <row r="96" spans="1:27" s="52" customFormat="1" x14ac:dyDescent="0.2">
      <c r="A96" s="51"/>
      <c r="B96" s="110"/>
      <c r="C96" s="51"/>
      <c r="D96" s="51"/>
      <c r="E96" s="106"/>
      <c r="F96" s="49">
        <f t="shared" si="11"/>
        <v>0</v>
      </c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3"/>
      <c r="S96" s="53"/>
      <c r="T96" s="53"/>
      <c r="U96" s="53"/>
      <c r="AA96" s="128"/>
    </row>
    <row r="97" spans="1:27" s="52" customFormat="1" ht="15.6" customHeight="1" x14ac:dyDescent="0.25">
      <c r="A97" s="57" t="s">
        <v>24</v>
      </c>
      <c r="B97" s="112" t="str">
        <f>IF(B79+F91+F92+F93+F94+F95+F96+F97+F98=B84+B85+B86+B87+B88+B89+B90+B91,"OK","NON")</f>
        <v>OK</v>
      </c>
      <c r="C97" s="51"/>
      <c r="D97" s="49"/>
      <c r="E97" s="106"/>
      <c r="F97" s="49">
        <f t="shared" si="11"/>
        <v>0</v>
      </c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3"/>
      <c r="S97" s="53"/>
      <c r="T97" s="53"/>
      <c r="U97" s="53"/>
      <c r="AA97" s="128"/>
    </row>
    <row r="98" spans="1:27" s="52" customFormat="1" ht="18" x14ac:dyDescent="0.25">
      <c r="A98" s="57" t="s">
        <v>25</v>
      </c>
      <c r="B98" s="112">
        <f>B81+S79-B78-F82-F83-F84-F85-F86-F87</f>
        <v>0</v>
      </c>
      <c r="C98" s="51"/>
      <c r="D98" s="77"/>
      <c r="E98" s="106"/>
      <c r="F98" s="49">
        <f t="shared" si="11"/>
        <v>0</v>
      </c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3"/>
      <c r="S98" s="53"/>
      <c r="T98" s="53"/>
      <c r="U98" s="53"/>
      <c r="AA98" s="128"/>
    </row>
    <row r="99" spans="1:27" s="52" customFormat="1" x14ac:dyDescent="0.2">
      <c r="B99" s="96"/>
      <c r="C99" s="51"/>
      <c r="D99" s="51"/>
      <c r="E99" s="107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62"/>
      <c r="S99" s="62"/>
      <c r="T99" s="62"/>
      <c r="U99" s="62"/>
      <c r="V99" s="64"/>
      <c r="AA99" s="128"/>
    </row>
    <row r="100" spans="1:27" s="46" customFormat="1" x14ac:dyDescent="0.2">
      <c r="A100" s="46" t="s">
        <v>20</v>
      </c>
      <c r="B100" s="113" t="s">
        <v>20</v>
      </c>
      <c r="C100" s="46" t="s">
        <v>20</v>
      </c>
      <c r="D100" s="46" t="s">
        <v>20</v>
      </c>
      <c r="E100" s="108" t="s">
        <v>20</v>
      </c>
      <c r="F100" s="66" t="s">
        <v>20</v>
      </c>
      <c r="G100" s="82" t="s">
        <v>20</v>
      </c>
      <c r="H100" s="82" t="s">
        <v>20</v>
      </c>
      <c r="I100" s="82" t="s">
        <v>20</v>
      </c>
      <c r="J100" s="82" t="s">
        <v>20</v>
      </c>
      <c r="K100" s="82" t="s">
        <v>20</v>
      </c>
      <c r="L100" s="82" t="s">
        <v>20</v>
      </c>
      <c r="M100" s="82" t="s">
        <v>20</v>
      </c>
      <c r="N100" s="82" t="s">
        <v>20</v>
      </c>
      <c r="O100" s="82" t="s">
        <v>20</v>
      </c>
      <c r="P100" s="82" t="s">
        <v>20</v>
      </c>
      <c r="Q100" s="82" t="s">
        <v>20</v>
      </c>
      <c r="R100" s="83" t="s">
        <v>20</v>
      </c>
      <c r="S100" s="83"/>
      <c r="T100" s="83"/>
      <c r="U100" s="83"/>
      <c r="AA100" s="129"/>
    </row>
    <row r="101" spans="1:27" s="117" customFormat="1" ht="26.25" thickBot="1" x14ac:dyDescent="0.4">
      <c r="A101" s="116" t="s">
        <v>20</v>
      </c>
      <c r="B101" s="115" t="s">
        <v>40</v>
      </c>
      <c r="D101" s="117" t="s">
        <v>28</v>
      </c>
      <c r="E101" s="125">
        <f>$X$16</f>
        <v>43088</v>
      </c>
      <c r="F101" s="118"/>
      <c r="G101" s="118"/>
      <c r="H101" s="121"/>
      <c r="I101" s="118"/>
      <c r="J101" s="118"/>
      <c r="K101" s="118"/>
      <c r="L101" s="118"/>
      <c r="M101" s="118"/>
      <c r="N101" s="118"/>
      <c r="O101" s="118"/>
      <c r="P101" s="118"/>
      <c r="Q101" s="118"/>
      <c r="U101" s="117">
        <v>5</v>
      </c>
      <c r="AA101" s="126"/>
    </row>
    <row r="102" spans="1:27" s="52" customFormat="1" ht="16.5" thickBot="1" x14ac:dyDescent="0.3">
      <c r="A102" s="45"/>
      <c r="B102" s="110"/>
      <c r="C102" s="51"/>
      <c r="D102" s="51"/>
      <c r="E102" s="104"/>
      <c r="F102" s="79" t="s">
        <v>70</v>
      </c>
      <c r="H102" s="103"/>
      <c r="I102" s="91">
        <v>100</v>
      </c>
      <c r="J102" s="92">
        <v>50</v>
      </c>
      <c r="K102" s="92">
        <v>20</v>
      </c>
      <c r="L102" s="92">
        <v>10</v>
      </c>
      <c r="M102" s="92">
        <v>5</v>
      </c>
      <c r="N102" s="92">
        <v>2</v>
      </c>
      <c r="O102" s="92">
        <v>1</v>
      </c>
      <c r="P102" s="92">
        <v>0.25</v>
      </c>
      <c r="Q102" s="92">
        <v>0.1</v>
      </c>
      <c r="R102" s="93">
        <v>0.05</v>
      </c>
      <c r="S102" s="51"/>
      <c r="T102" s="51"/>
      <c r="U102" s="51"/>
      <c r="AA102" s="127">
        <f>B103+B104+B105</f>
        <v>0</v>
      </c>
    </row>
    <row r="103" spans="1:27" s="52" customFormat="1" ht="15.75" x14ac:dyDescent="0.25">
      <c r="A103" s="45" t="s">
        <v>17</v>
      </c>
      <c r="B103" s="111"/>
      <c r="C103" s="51"/>
      <c r="D103" s="60" t="s">
        <v>21</v>
      </c>
      <c r="E103" s="105"/>
      <c r="F103" s="51"/>
      <c r="G103" s="62"/>
      <c r="H103" s="133" t="s">
        <v>71</v>
      </c>
      <c r="I103" s="135"/>
      <c r="J103" s="136"/>
      <c r="K103" s="136"/>
      <c r="L103" s="136"/>
      <c r="M103" s="136"/>
      <c r="N103" s="136"/>
      <c r="O103" s="136"/>
      <c r="P103" s="136"/>
      <c r="Q103" s="136"/>
      <c r="R103" s="137"/>
      <c r="S103" s="51"/>
      <c r="T103" s="51"/>
      <c r="U103" s="51"/>
      <c r="AA103" s="128"/>
    </row>
    <row r="104" spans="1:27" s="52" customFormat="1" ht="15.75" thickBot="1" x14ac:dyDescent="0.25">
      <c r="A104" s="45" t="s">
        <v>18</v>
      </c>
      <c r="B104" s="111"/>
      <c r="C104" s="51"/>
      <c r="E104" s="104"/>
      <c r="F104" s="51"/>
      <c r="G104" s="62"/>
      <c r="H104" s="89" t="s">
        <v>5</v>
      </c>
      <c r="I104" s="90">
        <f t="shared" ref="I104:R104" si="12">I102*I103</f>
        <v>0</v>
      </c>
      <c r="J104" s="80">
        <f t="shared" si="12"/>
        <v>0</v>
      </c>
      <c r="K104" s="80">
        <f t="shared" si="12"/>
        <v>0</v>
      </c>
      <c r="L104" s="80">
        <f t="shared" si="12"/>
        <v>0</v>
      </c>
      <c r="M104" s="80">
        <f t="shared" si="12"/>
        <v>0</v>
      </c>
      <c r="N104" s="80">
        <f t="shared" si="12"/>
        <v>0</v>
      </c>
      <c r="O104" s="80">
        <f t="shared" si="12"/>
        <v>0</v>
      </c>
      <c r="P104" s="80">
        <f t="shared" si="12"/>
        <v>0</v>
      </c>
      <c r="Q104" s="80">
        <f t="shared" si="12"/>
        <v>0</v>
      </c>
      <c r="R104" s="81">
        <f t="shared" si="12"/>
        <v>0</v>
      </c>
      <c r="S104" s="87">
        <f>SUM(I104:R104)</f>
        <v>0</v>
      </c>
      <c r="T104" s="51"/>
      <c r="U104" s="51"/>
      <c r="AA104" s="128"/>
    </row>
    <row r="105" spans="1:27" s="52" customFormat="1" ht="15.75" x14ac:dyDescent="0.25">
      <c r="A105" s="45" t="s">
        <v>19</v>
      </c>
      <c r="B105" s="111"/>
      <c r="C105" s="51"/>
      <c r="D105" s="60" t="s">
        <v>0</v>
      </c>
      <c r="E105" s="104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51"/>
      <c r="S105" s="51"/>
      <c r="T105" s="51"/>
      <c r="U105" s="51"/>
      <c r="AA105" s="128"/>
    </row>
    <row r="106" spans="1:27" s="52" customFormat="1" ht="15.75" x14ac:dyDescent="0.25">
      <c r="A106" s="45" t="s">
        <v>75</v>
      </c>
      <c r="B106" s="111"/>
      <c r="C106" s="51"/>
      <c r="D106" s="51"/>
      <c r="E106" s="105" t="s">
        <v>22</v>
      </c>
      <c r="F106" s="56" t="s">
        <v>5</v>
      </c>
      <c r="G106" s="56" t="s">
        <v>23</v>
      </c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51"/>
      <c r="S106" s="51"/>
      <c r="T106" s="51"/>
      <c r="U106" s="51"/>
      <c r="AA106" s="128"/>
    </row>
    <row r="107" spans="1:27" s="52" customFormat="1" x14ac:dyDescent="0.2">
      <c r="A107" s="45" t="s">
        <v>29</v>
      </c>
      <c r="B107" s="111"/>
      <c r="C107" s="51"/>
      <c r="D107" s="51"/>
      <c r="E107" s="106"/>
      <c r="F107" s="49">
        <f t="shared" ref="F107:F112" si="13">SUM(G107:U107)</f>
        <v>0</v>
      </c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3"/>
      <c r="S107" s="53"/>
      <c r="T107" s="53"/>
      <c r="U107" s="53"/>
      <c r="AA107" s="128"/>
    </row>
    <row r="108" spans="1:27" s="52" customFormat="1" x14ac:dyDescent="0.2">
      <c r="A108" s="45"/>
      <c r="B108" s="132"/>
      <c r="C108" s="51"/>
      <c r="D108" s="51"/>
      <c r="E108" s="106"/>
      <c r="F108" s="49">
        <f t="shared" si="13"/>
        <v>0</v>
      </c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3"/>
      <c r="S108" s="53"/>
      <c r="T108" s="53"/>
      <c r="U108" s="53"/>
      <c r="AA108" s="128"/>
    </row>
    <row r="109" spans="1:27" s="52" customFormat="1" x14ac:dyDescent="0.2">
      <c r="A109" s="45" t="s">
        <v>30</v>
      </c>
      <c r="B109" s="111"/>
      <c r="C109" s="51"/>
      <c r="D109" s="51"/>
      <c r="E109" s="106"/>
      <c r="F109" s="49">
        <f t="shared" si="13"/>
        <v>0</v>
      </c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3"/>
      <c r="S109" s="53"/>
      <c r="T109" s="53"/>
      <c r="U109" s="53"/>
      <c r="AA109" s="128"/>
    </row>
    <row r="110" spans="1:27" s="52" customFormat="1" x14ac:dyDescent="0.2">
      <c r="A110" s="45" t="s">
        <v>31</v>
      </c>
      <c r="B110" s="111"/>
      <c r="C110" s="51"/>
      <c r="D110" s="51"/>
      <c r="E110" s="106"/>
      <c r="F110" s="49">
        <f t="shared" si="13"/>
        <v>0</v>
      </c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3"/>
      <c r="S110" s="53"/>
      <c r="T110" s="53"/>
      <c r="U110" s="53"/>
      <c r="AA110" s="128"/>
    </row>
    <row r="111" spans="1:27" s="52" customFormat="1" x14ac:dyDescent="0.2">
      <c r="A111" s="45" t="s">
        <v>32</v>
      </c>
      <c r="B111" s="111"/>
      <c r="C111" s="51"/>
      <c r="D111" s="51"/>
      <c r="E111" s="106"/>
      <c r="F111" s="49">
        <f t="shared" si="13"/>
        <v>0</v>
      </c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3"/>
      <c r="S111" s="53"/>
      <c r="T111" s="53"/>
      <c r="U111" s="53"/>
      <c r="AA111" s="128"/>
    </row>
    <row r="112" spans="1:27" s="52" customFormat="1" x14ac:dyDescent="0.2">
      <c r="A112" s="45" t="s">
        <v>33</v>
      </c>
      <c r="B112" s="111"/>
      <c r="C112" s="51"/>
      <c r="D112" s="51"/>
      <c r="E112" s="106"/>
      <c r="F112" s="49">
        <f t="shared" si="13"/>
        <v>0</v>
      </c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3"/>
      <c r="S112" s="53"/>
      <c r="T112" s="53"/>
      <c r="U112" s="53"/>
      <c r="AA112" s="128"/>
    </row>
    <row r="113" spans="1:27" s="52" customFormat="1" x14ac:dyDescent="0.2">
      <c r="A113" s="45" t="s">
        <v>34</v>
      </c>
      <c r="B113" s="111"/>
      <c r="C113" s="51"/>
      <c r="D113" s="51"/>
      <c r="E113" s="104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51"/>
      <c r="S113" s="51"/>
      <c r="T113" s="51"/>
      <c r="U113" s="51"/>
      <c r="AA113" s="128"/>
    </row>
    <row r="114" spans="1:27" s="52" customFormat="1" ht="15.75" x14ac:dyDescent="0.25">
      <c r="A114" s="45" t="s">
        <v>35</v>
      </c>
      <c r="B114" s="111"/>
      <c r="C114" s="51"/>
      <c r="D114" s="60" t="s">
        <v>24</v>
      </c>
      <c r="E114" s="104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51"/>
      <c r="S114" s="51"/>
      <c r="T114" s="51"/>
      <c r="U114" s="51"/>
      <c r="AA114" s="128"/>
    </row>
    <row r="115" spans="1:27" s="52" customFormat="1" ht="15.75" x14ac:dyDescent="0.25">
      <c r="A115" s="50" t="s">
        <v>36</v>
      </c>
      <c r="B115" s="111"/>
      <c r="C115" s="51"/>
      <c r="D115" s="51"/>
      <c r="E115" s="105"/>
      <c r="F115" s="56" t="s">
        <v>5</v>
      </c>
      <c r="G115" s="56" t="s">
        <v>23</v>
      </c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51"/>
      <c r="S115" s="51"/>
      <c r="T115" s="51"/>
      <c r="U115" s="51"/>
      <c r="AA115" s="128"/>
    </row>
    <row r="116" spans="1:27" s="52" customFormat="1" x14ac:dyDescent="0.2">
      <c r="A116" s="45" t="s">
        <v>37</v>
      </c>
      <c r="B116" s="111"/>
      <c r="C116" s="51"/>
      <c r="D116" s="51"/>
      <c r="E116" s="106"/>
      <c r="F116" s="49">
        <f>SUM(G116:U116)</f>
        <v>0</v>
      </c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3"/>
      <c r="S116" s="53"/>
      <c r="T116" s="53"/>
      <c r="U116" s="53"/>
      <c r="AA116" s="128"/>
    </row>
    <row r="117" spans="1:27" s="52" customFormat="1" x14ac:dyDescent="0.2">
      <c r="A117" s="51"/>
      <c r="B117" s="110"/>
      <c r="C117" s="51"/>
      <c r="D117" s="51"/>
      <c r="E117" s="106"/>
      <c r="F117" s="49">
        <f t="shared" ref="F117:F123" si="14">SUM(G117:U117)</f>
        <v>0</v>
      </c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3"/>
      <c r="S117" s="53"/>
      <c r="T117" s="53"/>
      <c r="U117" s="53"/>
      <c r="AA117" s="128"/>
    </row>
    <row r="118" spans="1:27" s="52" customFormat="1" x14ac:dyDescent="0.2">
      <c r="A118" s="51"/>
      <c r="B118" s="110"/>
      <c r="C118" s="51"/>
      <c r="D118" s="51"/>
      <c r="E118" s="106"/>
      <c r="F118" s="49">
        <f t="shared" si="14"/>
        <v>0</v>
      </c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3"/>
      <c r="S118" s="53"/>
      <c r="T118" s="53"/>
      <c r="U118" s="53"/>
      <c r="AA118" s="128"/>
    </row>
    <row r="119" spans="1:27" s="52" customFormat="1" x14ac:dyDescent="0.2">
      <c r="A119" s="51"/>
      <c r="B119" s="110"/>
      <c r="C119" s="51"/>
      <c r="D119" s="51"/>
      <c r="E119" s="106"/>
      <c r="F119" s="49">
        <f t="shared" si="14"/>
        <v>0</v>
      </c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3"/>
      <c r="S119" s="53"/>
      <c r="T119" s="53"/>
      <c r="U119" s="53"/>
      <c r="AA119" s="128"/>
    </row>
    <row r="120" spans="1:27" s="52" customFormat="1" x14ac:dyDescent="0.2">
      <c r="A120" s="51"/>
      <c r="B120" s="110"/>
      <c r="C120" s="51"/>
      <c r="D120" s="51"/>
      <c r="E120" s="106"/>
      <c r="F120" s="49">
        <f t="shared" si="14"/>
        <v>0</v>
      </c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3"/>
      <c r="S120" s="53"/>
      <c r="T120" s="53"/>
      <c r="U120" s="53"/>
      <c r="AA120" s="128"/>
    </row>
    <row r="121" spans="1:27" s="52" customFormat="1" x14ac:dyDescent="0.2">
      <c r="A121" s="51"/>
      <c r="B121" s="110"/>
      <c r="C121" s="51"/>
      <c r="D121" s="51"/>
      <c r="E121" s="106"/>
      <c r="F121" s="49">
        <f t="shared" si="14"/>
        <v>0</v>
      </c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3"/>
      <c r="S121" s="53"/>
      <c r="T121" s="53"/>
      <c r="U121" s="53"/>
      <c r="AA121" s="128"/>
    </row>
    <row r="122" spans="1:27" s="52" customFormat="1" ht="15.6" customHeight="1" x14ac:dyDescent="0.25">
      <c r="A122" s="57" t="s">
        <v>24</v>
      </c>
      <c r="B122" s="112" t="str">
        <f>IF(B104+F116+F117+F118+F119+F120+F121+F122+F123=B109+B110+B111+B112+B113+B114+B115+B116,"OK","NON")</f>
        <v>OK</v>
      </c>
      <c r="C122" s="51"/>
      <c r="D122" s="49"/>
      <c r="E122" s="106"/>
      <c r="F122" s="49">
        <f t="shared" si="14"/>
        <v>0</v>
      </c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3"/>
      <c r="S122" s="53"/>
      <c r="T122" s="53"/>
      <c r="U122" s="53"/>
      <c r="AA122" s="128"/>
    </row>
    <row r="123" spans="1:27" s="52" customFormat="1" ht="18" x14ac:dyDescent="0.25">
      <c r="A123" s="57" t="s">
        <v>25</v>
      </c>
      <c r="B123" s="112">
        <f>B106+S104-B103-F107-F108-F109-F110-F111-F112</f>
        <v>0</v>
      </c>
      <c r="C123" s="51"/>
      <c r="D123" s="77"/>
      <c r="E123" s="106"/>
      <c r="F123" s="49">
        <f t="shared" si="14"/>
        <v>0</v>
      </c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3"/>
      <c r="S123" s="53"/>
      <c r="T123" s="53"/>
      <c r="U123" s="53"/>
      <c r="AA123" s="128"/>
    </row>
    <row r="124" spans="1:27" s="52" customFormat="1" x14ac:dyDescent="0.2">
      <c r="B124" s="96"/>
      <c r="C124" s="51"/>
      <c r="D124" s="51"/>
      <c r="E124" s="107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62"/>
      <c r="S124" s="62"/>
      <c r="T124" s="62"/>
      <c r="U124" s="62"/>
      <c r="V124" s="64"/>
      <c r="AA124" s="128"/>
    </row>
    <row r="125" spans="1:27" s="46" customFormat="1" x14ac:dyDescent="0.2">
      <c r="A125" s="46" t="s">
        <v>20</v>
      </c>
      <c r="B125" s="113" t="s">
        <v>20</v>
      </c>
      <c r="C125" s="46" t="s">
        <v>20</v>
      </c>
      <c r="D125" s="46" t="s">
        <v>20</v>
      </c>
      <c r="E125" s="108" t="s">
        <v>20</v>
      </c>
      <c r="F125" s="66" t="s">
        <v>20</v>
      </c>
      <c r="G125" s="82" t="s">
        <v>20</v>
      </c>
      <c r="H125" s="82" t="s">
        <v>20</v>
      </c>
      <c r="I125" s="82" t="s">
        <v>20</v>
      </c>
      <c r="J125" s="82" t="s">
        <v>20</v>
      </c>
      <c r="K125" s="82" t="s">
        <v>20</v>
      </c>
      <c r="L125" s="82" t="s">
        <v>20</v>
      </c>
      <c r="M125" s="82" t="s">
        <v>20</v>
      </c>
      <c r="N125" s="82" t="s">
        <v>20</v>
      </c>
      <c r="O125" s="82" t="s">
        <v>20</v>
      </c>
      <c r="P125" s="82" t="s">
        <v>20</v>
      </c>
      <c r="Q125" s="82" t="s">
        <v>20</v>
      </c>
      <c r="R125" s="83" t="s">
        <v>20</v>
      </c>
      <c r="S125" s="83"/>
      <c r="T125" s="83"/>
      <c r="U125" s="83"/>
      <c r="AA125" s="129"/>
    </row>
    <row r="126" spans="1:27" s="117" customFormat="1" ht="26.25" thickBot="1" x14ac:dyDescent="0.4">
      <c r="A126" s="116" t="s">
        <v>20</v>
      </c>
      <c r="B126" s="115" t="s">
        <v>41</v>
      </c>
      <c r="D126" s="117" t="s">
        <v>28</v>
      </c>
      <c r="E126" s="125">
        <f>$X$16</f>
        <v>43088</v>
      </c>
      <c r="F126" s="118"/>
      <c r="G126" s="118"/>
      <c r="H126" s="121"/>
      <c r="I126" s="118"/>
      <c r="J126" s="118"/>
      <c r="K126" s="118"/>
      <c r="L126" s="118"/>
      <c r="M126" s="118"/>
      <c r="N126" s="118"/>
      <c r="O126" s="118"/>
      <c r="P126" s="118"/>
      <c r="Q126" s="118"/>
      <c r="U126" s="117">
        <v>6</v>
      </c>
      <c r="AA126" s="126"/>
    </row>
    <row r="127" spans="1:27" s="52" customFormat="1" ht="16.5" thickBot="1" x14ac:dyDescent="0.3">
      <c r="A127" s="45"/>
      <c r="B127" s="110"/>
      <c r="C127" s="51"/>
      <c r="D127" s="51"/>
      <c r="E127" s="104"/>
      <c r="F127" s="79" t="s">
        <v>70</v>
      </c>
      <c r="H127" s="103"/>
      <c r="I127" s="91">
        <v>100</v>
      </c>
      <c r="J127" s="92">
        <v>50</v>
      </c>
      <c r="K127" s="92">
        <v>20</v>
      </c>
      <c r="L127" s="92">
        <v>10</v>
      </c>
      <c r="M127" s="92">
        <v>5</v>
      </c>
      <c r="N127" s="92">
        <v>2</v>
      </c>
      <c r="O127" s="92">
        <v>1</v>
      </c>
      <c r="P127" s="92">
        <v>0.25</v>
      </c>
      <c r="Q127" s="92">
        <v>0.1</v>
      </c>
      <c r="R127" s="93">
        <v>0.05</v>
      </c>
      <c r="S127" s="51"/>
      <c r="T127" s="51"/>
      <c r="U127" s="51"/>
      <c r="AA127" s="127">
        <f>B128+B129+B130</f>
        <v>0</v>
      </c>
    </row>
    <row r="128" spans="1:27" s="52" customFormat="1" ht="15.75" x14ac:dyDescent="0.25">
      <c r="A128" s="45" t="s">
        <v>17</v>
      </c>
      <c r="B128" s="111"/>
      <c r="C128" s="51"/>
      <c r="D128" s="60" t="s">
        <v>21</v>
      </c>
      <c r="E128" s="105"/>
      <c r="F128" s="51"/>
      <c r="G128" s="62"/>
      <c r="H128" s="133" t="s">
        <v>71</v>
      </c>
      <c r="I128" s="135"/>
      <c r="J128" s="136"/>
      <c r="K128" s="136"/>
      <c r="L128" s="136"/>
      <c r="M128" s="136"/>
      <c r="N128" s="136"/>
      <c r="O128" s="136"/>
      <c r="P128" s="136"/>
      <c r="Q128" s="136"/>
      <c r="R128" s="137"/>
      <c r="S128" s="51"/>
      <c r="T128" s="51"/>
      <c r="U128" s="51"/>
      <c r="AA128" s="128"/>
    </row>
    <row r="129" spans="1:27" s="52" customFormat="1" ht="15.75" thickBot="1" x14ac:dyDescent="0.25">
      <c r="A129" s="45" t="s">
        <v>18</v>
      </c>
      <c r="B129" s="111"/>
      <c r="C129" s="51"/>
      <c r="E129" s="104"/>
      <c r="F129" s="51"/>
      <c r="G129" s="62"/>
      <c r="H129" s="89" t="s">
        <v>5</v>
      </c>
      <c r="I129" s="90">
        <f t="shared" ref="I129:R129" si="15">I127*I128</f>
        <v>0</v>
      </c>
      <c r="J129" s="80">
        <f t="shared" si="15"/>
        <v>0</v>
      </c>
      <c r="K129" s="80">
        <f t="shared" si="15"/>
        <v>0</v>
      </c>
      <c r="L129" s="80">
        <f t="shared" si="15"/>
        <v>0</v>
      </c>
      <c r="M129" s="80">
        <f t="shared" si="15"/>
        <v>0</v>
      </c>
      <c r="N129" s="80">
        <f t="shared" si="15"/>
        <v>0</v>
      </c>
      <c r="O129" s="80">
        <f t="shared" si="15"/>
        <v>0</v>
      </c>
      <c r="P129" s="80">
        <f t="shared" si="15"/>
        <v>0</v>
      </c>
      <c r="Q129" s="80">
        <f t="shared" si="15"/>
        <v>0</v>
      </c>
      <c r="R129" s="81">
        <f t="shared" si="15"/>
        <v>0</v>
      </c>
      <c r="S129" s="87">
        <f>SUM(I129:R129)</f>
        <v>0</v>
      </c>
      <c r="T129" s="51"/>
      <c r="U129" s="51"/>
      <c r="AA129" s="128"/>
    </row>
    <row r="130" spans="1:27" s="52" customFormat="1" ht="15.75" x14ac:dyDescent="0.25">
      <c r="A130" s="45" t="s">
        <v>19</v>
      </c>
      <c r="B130" s="111"/>
      <c r="C130" s="51"/>
      <c r="D130" s="60" t="s">
        <v>0</v>
      </c>
      <c r="E130" s="104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51"/>
      <c r="S130" s="51"/>
      <c r="T130" s="51"/>
      <c r="U130" s="51"/>
      <c r="AA130" s="128"/>
    </row>
    <row r="131" spans="1:27" s="52" customFormat="1" ht="15.75" x14ac:dyDescent="0.25">
      <c r="A131" s="45" t="s">
        <v>75</v>
      </c>
      <c r="B131" s="111"/>
      <c r="C131" s="51"/>
      <c r="D131" s="51"/>
      <c r="E131" s="105" t="s">
        <v>22</v>
      </c>
      <c r="F131" s="56" t="s">
        <v>5</v>
      </c>
      <c r="G131" s="56" t="s">
        <v>23</v>
      </c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51"/>
      <c r="S131" s="51"/>
      <c r="T131" s="51"/>
      <c r="U131" s="51"/>
      <c r="AA131" s="128"/>
    </row>
    <row r="132" spans="1:27" s="52" customFormat="1" x14ac:dyDescent="0.2">
      <c r="A132" s="45" t="s">
        <v>29</v>
      </c>
      <c r="B132" s="111"/>
      <c r="C132" s="51"/>
      <c r="D132" s="51"/>
      <c r="E132" s="106"/>
      <c r="F132" s="49">
        <f t="shared" ref="F132:F137" si="16">SUM(G132:U132)</f>
        <v>0</v>
      </c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3"/>
      <c r="S132" s="53"/>
      <c r="T132" s="53"/>
      <c r="U132" s="53"/>
      <c r="AA132" s="128"/>
    </row>
    <row r="133" spans="1:27" s="52" customFormat="1" x14ac:dyDescent="0.2">
      <c r="A133" s="45"/>
      <c r="B133" s="132"/>
      <c r="C133" s="51"/>
      <c r="D133" s="51"/>
      <c r="E133" s="106"/>
      <c r="F133" s="49">
        <f t="shared" si="16"/>
        <v>0</v>
      </c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3"/>
      <c r="S133" s="53"/>
      <c r="T133" s="53"/>
      <c r="U133" s="53"/>
      <c r="AA133" s="128"/>
    </row>
    <row r="134" spans="1:27" s="52" customFormat="1" x14ac:dyDescent="0.2">
      <c r="A134" s="45" t="s">
        <v>30</v>
      </c>
      <c r="B134" s="111"/>
      <c r="C134" s="51"/>
      <c r="D134" s="51"/>
      <c r="E134" s="106"/>
      <c r="F134" s="49">
        <f t="shared" si="16"/>
        <v>0</v>
      </c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3"/>
      <c r="S134" s="53"/>
      <c r="T134" s="53"/>
      <c r="U134" s="53"/>
      <c r="AA134" s="128"/>
    </row>
    <row r="135" spans="1:27" s="52" customFormat="1" x14ac:dyDescent="0.2">
      <c r="A135" s="45" t="s">
        <v>31</v>
      </c>
      <c r="B135" s="111"/>
      <c r="C135" s="51"/>
      <c r="D135" s="51"/>
      <c r="E135" s="106"/>
      <c r="F135" s="49">
        <f t="shared" si="16"/>
        <v>0</v>
      </c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3"/>
      <c r="S135" s="53"/>
      <c r="T135" s="53"/>
      <c r="U135" s="53"/>
      <c r="AA135" s="128"/>
    </row>
    <row r="136" spans="1:27" s="52" customFormat="1" x14ac:dyDescent="0.2">
      <c r="A136" s="45" t="s">
        <v>32</v>
      </c>
      <c r="B136" s="111"/>
      <c r="C136" s="51"/>
      <c r="D136" s="51"/>
      <c r="E136" s="106"/>
      <c r="F136" s="49">
        <f t="shared" si="16"/>
        <v>0</v>
      </c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3"/>
      <c r="S136" s="53"/>
      <c r="T136" s="53"/>
      <c r="U136" s="53"/>
      <c r="AA136" s="128"/>
    </row>
    <row r="137" spans="1:27" s="52" customFormat="1" x14ac:dyDescent="0.2">
      <c r="A137" s="45" t="s">
        <v>33</v>
      </c>
      <c r="B137" s="111"/>
      <c r="C137" s="51"/>
      <c r="D137" s="51"/>
      <c r="E137" s="106"/>
      <c r="F137" s="49">
        <f t="shared" si="16"/>
        <v>0</v>
      </c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3"/>
      <c r="S137" s="53"/>
      <c r="T137" s="53"/>
      <c r="U137" s="53"/>
      <c r="AA137" s="128"/>
    </row>
    <row r="138" spans="1:27" s="52" customFormat="1" x14ac:dyDescent="0.2">
      <c r="A138" s="45" t="s">
        <v>34</v>
      </c>
      <c r="B138" s="111"/>
      <c r="C138" s="51"/>
      <c r="D138" s="51"/>
      <c r="E138" s="104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51"/>
      <c r="S138" s="51"/>
      <c r="T138" s="51"/>
      <c r="U138" s="51"/>
      <c r="AA138" s="128"/>
    </row>
    <row r="139" spans="1:27" s="52" customFormat="1" ht="15.75" x14ac:dyDescent="0.25">
      <c r="A139" s="45" t="s">
        <v>35</v>
      </c>
      <c r="B139" s="111"/>
      <c r="C139" s="51"/>
      <c r="D139" s="60" t="s">
        <v>24</v>
      </c>
      <c r="E139" s="104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51"/>
      <c r="S139" s="51"/>
      <c r="T139" s="51"/>
      <c r="U139" s="51"/>
      <c r="AA139" s="128"/>
    </row>
    <row r="140" spans="1:27" s="52" customFormat="1" ht="15.75" x14ac:dyDescent="0.25">
      <c r="A140" s="50" t="s">
        <v>36</v>
      </c>
      <c r="B140" s="111"/>
      <c r="C140" s="51"/>
      <c r="D140" s="51"/>
      <c r="E140" s="105"/>
      <c r="F140" s="56" t="s">
        <v>5</v>
      </c>
      <c r="G140" s="56" t="s">
        <v>23</v>
      </c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51"/>
      <c r="S140" s="51"/>
      <c r="T140" s="51"/>
      <c r="U140" s="51"/>
      <c r="AA140" s="128"/>
    </row>
    <row r="141" spans="1:27" s="52" customFormat="1" x14ac:dyDescent="0.2">
      <c r="A141" s="45" t="s">
        <v>37</v>
      </c>
      <c r="B141" s="111"/>
      <c r="C141" s="51"/>
      <c r="D141" s="51"/>
      <c r="E141" s="106"/>
      <c r="F141" s="49">
        <f>SUM(G141:U141)</f>
        <v>0</v>
      </c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3"/>
      <c r="S141" s="53"/>
      <c r="T141" s="53"/>
      <c r="U141" s="53"/>
      <c r="AA141" s="128"/>
    </row>
    <row r="142" spans="1:27" s="52" customFormat="1" x14ac:dyDescent="0.2">
      <c r="A142" s="51"/>
      <c r="B142" s="110"/>
      <c r="C142" s="51"/>
      <c r="D142" s="51"/>
      <c r="E142" s="106"/>
      <c r="F142" s="49">
        <f t="shared" ref="F142:F148" si="17">SUM(G142:U142)</f>
        <v>0</v>
      </c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3"/>
      <c r="S142" s="53"/>
      <c r="T142" s="53"/>
      <c r="U142" s="53"/>
      <c r="AA142" s="128"/>
    </row>
    <row r="143" spans="1:27" s="52" customFormat="1" x14ac:dyDescent="0.2">
      <c r="A143" s="51"/>
      <c r="B143" s="110"/>
      <c r="C143" s="51"/>
      <c r="D143" s="51"/>
      <c r="E143" s="106"/>
      <c r="F143" s="49">
        <f t="shared" si="17"/>
        <v>0</v>
      </c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3"/>
      <c r="S143" s="53"/>
      <c r="T143" s="53"/>
      <c r="U143" s="53"/>
      <c r="AA143" s="128"/>
    </row>
    <row r="144" spans="1:27" s="52" customFormat="1" x14ac:dyDescent="0.2">
      <c r="A144" s="51"/>
      <c r="B144" s="110"/>
      <c r="C144" s="51"/>
      <c r="D144" s="51"/>
      <c r="E144" s="106"/>
      <c r="F144" s="49">
        <f t="shared" si="17"/>
        <v>0</v>
      </c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3"/>
      <c r="S144" s="53"/>
      <c r="T144" s="53"/>
      <c r="U144" s="53"/>
      <c r="AA144" s="128"/>
    </row>
    <row r="145" spans="1:27" s="52" customFormat="1" x14ac:dyDescent="0.2">
      <c r="A145" s="51"/>
      <c r="B145" s="110"/>
      <c r="C145" s="51"/>
      <c r="D145" s="51"/>
      <c r="E145" s="106"/>
      <c r="F145" s="49">
        <f t="shared" si="17"/>
        <v>0</v>
      </c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3"/>
      <c r="S145" s="53"/>
      <c r="T145" s="53"/>
      <c r="U145" s="53"/>
      <c r="AA145" s="128"/>
    </row>
    <row r="146" spans="1:27" s="52" customFormat="1" x14ac:dyDescent="0.2">
      <c r="A146" s="51"/>
      <c r="B146" s="110"/>
      <c r="C146" s="51"/>
      <c r="D146" s="51"/>
      <c r="E146" s="106"/>
      <c r="F146" s="49">
        <f t="shared" si="17"/>
        <v>0</v>
      </c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3"/>
      <c r="S146" s="53"/>
      <c r="T146" s="53"/>
      <c r="U146" s="53"/>
      <c r="AA146" s="128"/>
    </row>
    <row r="147" spans="1:27" s="52" customFormat="1" ht="15.6" customHeight="1" x14ac:dyDescent="0.25">
      <c r="A147" s="57" t="s">
        <v>24</v>
      </c>
      <c r="B147" s="112" t="str">
        <f>IF(B129+F141+F142+F143+F144+F145+F146+F147+F148=B134+B135+B136+B137+B138+B139+B140+B141,"OK","NON")</f>
        <v>OK</v>
      </c>
      <c r="C147" s="51"/>
      <c r="D147" s="49"/>
      <c r="E147" s="106"/>
      <c r="F147" s="49">
        <f t="shared" si="17"/>
        <v>0</v>
      </c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3"/>
      <c r="S147" s="53"/>
      <c r="T147" s="53"/>
      <c r="U147" s="53"/>
      <c r="AA147" s="128"/>
    </row>
    <row r="148" spans="1:27" s="52" customFormat="1" ht="18" x14ac:dyDescent="0.25">
      <c r="A148" s="57" t="s">
        <v>25</v>
      </c>
      <c r="B148" s="112">
        <f>B131+S129-B128-F132-F133-F134-F135-F136-F137</f>
        <v>0</v>
      </c>
      <c r="C148" s="51"/>
      <c r="D148" s="77"/>
      <c r="E148" s="106"/>
      <c r="F148" s="49">
        <f t="shared" si="17"/>
        <v>0</v>
      </c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3"/>
      <c r="S148" s="53"/>
      <c r="T148" s="53"/>
      <c r="U148" s="53"/>
      <c r="AA148" s="128"/>
    </row>
    <row r="149" spans="1:27" s="52" customFormat="1" x14ac:dyDescent="0.2">
      <c r="B149" s="96"/>
      <c r="C149" s="51"/>
      <c r="D149" s="51"/>
      <c r="E149" s="107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62"/>
      <c r="S149" s="62"/>
      <c r="T149" s="62"/>
      <c r="U149" s="62"/>
      <c r="V149" s="64"/>
      <c r="AA149" s="128"/>
    </row>
    <row r="150" spans="1:27" s="46" customFormat="1" x14ac:dyDescent="0.2">
      <c r="A150" s="46" t="s">
        <v>20</v>
      </c>
      <c r="B150" s="113" t="s">
        <v>20</v>
      </c>
      <c r="C150" s="46" t="s">
        <v>20</v>
      </c>
      <c r="D150" s="46" t="s">
        <v>20</v>
      </c>
      <c r="E150" s="108" t="s">
        <v>20</v>
      </c>
      <c r="F150" s="66" t="s">
        <v>20</v>
      </c>
      <c r="G150" s="82" t="s">
        <v>20</v>
      </c>
      <c r="H150" s="82" t="s">
        <v>20</v>
      </c>
      <c r="I150" s="82" t="s">
        <v>20</v>
      </c>
      <c r="J150" s="82" t="s">
        <v>20</v>
      </c>
      <c r="K150" s="82" t="s">
        <v>20</v>
      </c>
      <c r="L150" s="82" t="s">
        <v>20</v>
      </c>
      <c r="M150" s="82" t="s">
        <v>20</v>
      </c>
      <c r="N150" s="82" t="s">
        <v>20</v>
      </c>
      <c r="O150" s="82" t="s">
        <v>20</v>
      </c>
      <c r="P150" s="82" t="s">
        <v>20</v>
      </c>
      <c r="Q150" s="82" t="s">
        <v>20</v>
      </c>
      <c r="R150" s="83" t="s">
        <v>20</v>
      </c>
      <c r="S150" s="83"/>
      <c r="T150" s="83"/>
      <c r="U150" s="83"/>
      <c r="AA150" s="129"/>
    </row>
    <row r="151" spans="1:27" s="117" customFormat="1" ht="26.25" thickBot="1" x14ac:dyDescent="0.4">
      <c r="A151" s="116" t="s">
        <v>20</v>
      </c>
      <c r="B151" s="115" t="s">
        <v>55</v>
      </c>
      <c r="D151" s="117" t="s">
        <v>28</v>
      </c>
      <c r="E151" s="125">
        <f>$X$16</f>
        <v>43088</v>
      </c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U151" s="117">
        <v>7</v>
      </c>
      <c r="AA151" s="126"/>
    </row>
    <row r="152" spans="1:27" s="52" customFormat="1" ht="16.5" thickBot="1" x14ac:dyDescent="0.3">
      <c r="A152" s="45"/>
      <c r="B152" s="110"/>
      <c r="C152" s="51"/>
      <c r="D152" s="51"/>
      <c r="E152" s="104"/>
      <c r="F152" s="79" t="s">
        <v>70</v>
      </c>
      <c r="H152" s="103"/>
      <c r="I152" s="91">
        <v>100</v>
      </c>
      <c r="J152" s="92">
        <v>50</v>
      </c>
      <c r="K152" s="92">
        <v>20</v>
      </c>
      <c r="L152" s="92">
        <v>10</v>
      </c>
      <c r="M152" s="92">
        <v>5</v>
      </c>
      <c r="N152" s="92">
        <v>2</v>
      </c>
      <c r="O152" s="92">
        <v>1</v>
      </c>
      <c r="P152" s="92">
        <v>0.25</v>
      </c>
      <c r="Q152" s="92">
        <v>0.1</v>
      </c>
      <c r="R152" s="93">
        <v>0.05</v>
      </c>
      <c r="S152" s="51"/>
      <c r="T152" s="51"/>
      <c r="U152" s="51"/>
      <c r="AA152" s="127">
        <f>B153+B154+B155</f>
        <v>0</v>
      </c>
    </row>
    <row r="153" spans="1:27" s="52" customFormat="1" ht="15.75" x14ac:dyDescent="0.25">
      <c r="A153" s="45" t="s">
        <v>17</v>
      </c>
      <c r="B153" s="111"/>
      <c r="C153" s="51"/>
      <c r="D153" s="60" t="s">
        <v>21</v>
      </c>
      <c r="E153" s="105"/>
      <c r="F153" s="51"/>
      <c r="G153" s="62"/>
      <c r="H153" s="133" t="s">
        <v>71</v>
      </c>
      <c r="I153" s="135"/>
      <c r="J153" s="136"/>
      <c r="K153" s="136"/>
      <c r="L153" s="136"/>
      <c r="M153" s="136"/>
      <c r="N153" s="136"/>
      <c r="O153" s="136"/>
      <c r="P153" s="136"/>
      <c r="Q153" s="136"/>
      <c r="R153" s="137"/>
      <c r="S153" s="51"/>
      <c r="T153" s="51"/>
      <c r="U153" s="51"/>
      <c r="AA153" s="128"/>
    </row>
    <row r="154" spans="1:27" s="52" customFormat="1" ht="15.75" thickBot="1" x14ac:dyDescent="0.25">
      <c r="A154" s="45" t="s">
        <v>18</v>
      </c>
      <c r="B154" s="111"/>
      <c r="C154" s="51"/>
      <c r="E154" s="104"/>
      <c r="F154" s="51"/>
      <c r="G154" s="62"/>
      <c r="H154" s="89" t="s">
        <v>5</v>
      </c>
      <c r="I154" s="90">
        <f t="shared" ref="I154:R154" si="18">I152*I153</f>
        <v>0</v>
      </c>
      <c r="J154" s="80">
        <f t="shared" si="18"/>
        <v>0</v>
      </c>
      <c r="K154" s="80">
        <f t="shared" si="18"/>
        <v>0</v>
      </c>
      <c r="L154" s="80">
        <f t="shared" si="18"/>
        <v>0</v>
      </c>
      <c r="M154" s="80">
        <f t="shared" si="18"/>
        <v>0</v>
      </c>
      <c r="N154" s="80">
        <f t="shared" si="18"/>
        <v>0</v>
      </c>
      <c r="O154" s="80">
        <f t="shared" si="18"/>
        <v>0</v>
      </c>
      <c r="P154" s="80">
        <f t="shared" si="18"/>
        <v>0</v>
      </c>
      <c r="Q154" s="80">
        <f t="shared" si="18"/>
        <v>0</v>
      </c>
      <c r="R154" s="81">
        <f t="shared" si="18"/>
        <v>0</v>
      </c>
      <c r="S154" s="87">
        <f>SUM(I154:R154)</f>
        <v>0</v>
      </c>
      <c r="T154" s="51"/>
      <c r="U154" s="51"/>
      <c r="AA154" s="128"/>
    </row>
    <row r="155" spans="1:27" s="52" customFormat="1" ht="15.75" x14ac:dyDescent="0.25">
      <c r="A155" s="45" t="s">
        <v>19</v>
      </c>
      <c r="B155" s="111"/>
      <c r="C155" s="51"/>
      <c r="D155" s="60" t="s">
        <v>0</v>
      </c>
      <c r="E155" s="104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51"/>
      <c r="S155" s="51"/>
      <c r="T155" s="51"/>
      <c r="U155" s="51"/>
      <c r="AA155" s="128"/>
    </row>
    <row r="156" spans="1:27" s="52" customFormat="1" ht="15.75" x14ac:dyDescent="0.25">
      <c r="A156" s="45" t="s">
        <v>75</v>
      </c>
      <c r="B156" s="111"/>
      <c r="C156" s="51"/>
      <c r="D156" s="51"/>
      <c r="E156" s="105" t="s">
        <v>22</v>
      </c>
      <c r="F156" s="56" t="s">
        <v>5</v>
      </c>
      <c r="G156" s="56" t="s">
        <v>23</v>
      </c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51"/>
      <c r="S156" s="51"/>
      <c r="T156" s="51"/>
      <c r="U156" s="51"/>
      <c r="AA156" s="128"/>
    </row>
    <row r="157" spans="1:27" s="52" customFormat="1" x14ac:dyDescent="0.2">
      <c r="A157" s="45" t="s">
        <v>29</v>
      </c>
      <c r="B157" s="111"/>
      <c r="C157" s="51"/>
      <c r="D157" s="51"/>
      <c r="E157" s="106"/>
      <c r="F157" s="49">
        <f t="shared" ref="F157:F162" si="19">SUM(G157:U157)</f>
        <v>0</v>
      </c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3"/>
      <c r="S157" s="53"/>
      <c r="T157" s="53"/>
      <c r="U157" s="53"/>
      <c r="AA157" s="128"/>
    </row>
    <row r="158" spans="1:27" s="52" customFormat="1" x14ac:dyDescent="0.2">
      <c r="A158" s="45"/>
      <c r="B158" s="132"/>
      <c r="C158" s="51"/>
      <c r="D158" s="51"/>
      <c r="E158" s="106"/>
      <c r="F158" s="49">
        <f t="shared" si="19"/>
        <v>0</v>
      </c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3"/>
      <c r="S158" s="53"/>
      <c r="T158" s="53"/>
      <c r="U158" s="53"/>
      <c r="AA158" s="128"/>
    </row>
    <row r="159" spans="1:27" s="52" customFormat="1" x14ac:dyDescent="0.2">
      <c r="A159" s="45" t="s">
        <v>30</v>
      </c>
      <c r="B159" s="111"/>
      <c r="C159" s="51"/>
      <c r="D159" s="51"/>
      <c r="E159" s="106"/>
      <c r="F159" s="49">
        <f t="shared" si="19"/>
        <v>0</v>
      </c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3"/>
      <c r="S159" s="53"/>
      <c r="T159" s="53"/>
      <c r="U159" s="53"/>
      <c r="AA159" s="128"/>
    </row>
    <row r="160" spans="1:27" s="52" customFormat="1" x14ac:dyDescent="0.2">
      <c r="A160" s="45" t="s">
        <v>31</v>
      </c>
      <c r="B160" s="111"/>
      <c r="C160" s="51"/>
      <c r="D160" s="51"/>
      <c r="E160" s="106"/>
      <c r="F160" s="49">
        <f t="shared" si="19"/>
        <v>0</v>
      </c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3"/>
      <c r="S160" s="53"/>
      <c r="T160" s="53"/>
      <c r="U160" s="53"/>
      <c r="AA160" s="128"/>
    </row>
    <row r="161" spans="1:27" s="52" customFormat="1" x14ac:dyDescent="0.2">
      <c r="A161" s="45" t="s">
        <v>32</v>
      </c>
      <c r="B161" s="111"/>
      <c r="C161" s="51"/>
      <c r="D161" s="51"/>
      <c r="E161" s="106"/>
      <c r="F161" s="49">
        <f t="shared" si="19"/>
        <v>0</v>
      </c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3"/>
      <c r="S161" s="53"/>
      <c r="T161" s="53"/>
      <c r="U161" s="53"/>
      <c r="AA161" s="128"/>
    </row>
    <row r="162" spans="1:27" s="52" customFormat="1" x14ac:dyDescent="0.2">
      <c r="A162" s="45" t="s">
        <v>33</v>
      </c>
      <c r="B162" s="111"/>
      <c r="C162" s="51"/>
      <c r="D162" s="51"/>
      <c r="E162" s="106"/>
      <c r="F162" s="49">
        <f t="shared" si="19"/>
        <v>0</v>
      </c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3"/>
      <c r="S162" s="53"/>
      <c r="T162" s="53"/>
      <c r="U162" s="53"/>
      <c r="AA162" s="128"/>
    </row>
    <row r="163" spans="1:27" s="52" customFormat="1" x14ac:dyDescent="0.2">
      <c r="A163" s="45" t="s">
        <v>34</v>
      </c>
      <c r="B163" s="111"/>
      <c r="C163" s="51"/>
      <c r="D163" s="51"/>
      <c r="E163" s="104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51"/>
      <c r="S163" s="51"/>
      <c r="T163" s="51"/>
      <c r="U163" s="51"/>
      <c r="AA163" s="128"/>
    </row>
    <row r="164" spans="1:27" s="52" customFormat="1" ht="15.75" x14ac:dyDescent="0.25">
      <c r="A164" s="45" t="s">
        <v>35</v>
      </c>
      <c r="B164" s="111"/>
      <c r="C164" s="51"/>
      <c r="D164" s="60" t="s">
        <v>24</v>
      </c>
      <c r="E164" s="104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51"/>
      <c r="S164" s="51"/>
      <c r="T164" s="51"/>
      <c r="U164" s="51"/>
      <c r="AA164" s="128"/>
    </row>
    <row r="165" spans="1:27" s="52" customFormat="1" ht="15.75" x14ac:dyDescent="0.25">
      <c r="A165" s="50" t="s">
        <v>36</v>
      </c>
      <c r="B165" s="111"/>
      <c r="C165" s="51"/>
      <c r="D165" s="51"/>
      <c r="E165" s="105"/>
      <c r="F165" s="56" t="s">
        <v>5</v>
      </c>
      <c r="G165" s="56" t="s">
        <v>23</v>
      </c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51"/>
      <c r="S165" s="51"/>
      <c r="T165" s="51"/>
      <c r="U165" s="51"/>
      <c r="AA165" s="128"/>
    </row>
    <row r="166" spans="1:27" s="52" customFormat="1" x14ac:dyDescent="0.2">
      <c r="A166" s="45" t="s">
        <v>37</v>
      </c>
      <c r="B166" s="111"/>
      <c r="C166" s="51"/>
      <c r="D166" s="51"/>
      <c r="E166" s="106"/>
      <c r="F166" s="49">
        <f>SUM(G166:U166)</f>
        <v>0</v>
      </c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3"/>
      <c r="S166" s="53"/>
      <c r="T166" s="53"/>
      <c r="U166" s="53"/>
      <c r="AA166" s="128"/>
    </row>
    <row r="167" spans="1:27" s="52" customFormat="1" x14ac:dyDescent="0.2">
      <c r="A167" s="51"/>
      <c r="B167" s="110"/>
      <c r="C167" s="51"/>
      <c r="D167" s="51"/>
      <c r="E167" s="106"/>
      <c r="F167" s="49">
        <f t="shared" ref="F167:F173" si="20">SUM(G167:U167)</f>
        <v>0</v>
      </c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3"/>
      <c r="S167" s="53"/>
      <c r="T167" s="53"/>
      <c r="U167" s="53"/>
      <c r="AA167" s="128"/>
    </row>
    <row r="168" spans="1:27" s="52" customFormat="1" x14ac:dyDescent="0.2">
      <c r="A168" s="51"/>
      <c r="B168" s="110"/>
      <c r="C168" s="51"/>
      <c r="D168" s="51"/>
      <c r="E168" s="106"/>
      <c r="F168" s="49">
        <f t="shared" si="20"/>
        <v>0</v>
      </c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3"/>
      <c r="S168" s="53"/>
      <c r="T168" s="53"/>
      <c r="U168" s="53"/>
      <c r="AA168" s="128"/>
    </row>
    <row r="169" spans="1:27" s="52" customFormat="1" x14ac:dyDescent="0.2">
      <c r="A169" s="51"/>
      <c r="B169" s="110"/>
      <c r="C169" s="51"/>
      <c r="D169" s="51"/>
      <c r="E169" s="106"/>
      <c r="F169" s="49">
        <f t="shared" si="20"/>
        <v>0</v>
      </c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3"/>
      <c r="S169" s="53"/>
      <c r="T169" s="53"/>
      <c r="U169" s="53"/>
      <c r="AA169" s="128"/>
    </row>
    <row r="170" spans="1:27" s="52" customFormat="1" x14ac:dyDescent="0.2">
      <c r="A170" s="51"/>
      <c r="B170" s="110"/>
      <c r="C170" s="51"/>
      <c r="D170" s="51"/>
      <c r="E170" s="106"/>
      <c r="F170" s="49">
        <f t="shared" si="20"/>
        <v>0</v>
      </c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3"/>
      <c r="S170" s="53"/>
      <c r="T170" s="53"/>
      <c r="U170" s="53"/>
      <c r="AA170" s="128"/>
    </row>
    <row r="171" spans="1:27" s="52" customFormat="1" x14ac:dyDescent="0.2">
      <c r="A171" s="51"/>
      <c r="B171" s="110"/>
      <c r="C171" s="51"/>
      <c r="D171" s="51"/>
      <c r="E171" s="106"/>
      <c r="F171" s="49">
        <f t="shared" si="20"/>
        <v>0</v>
      </c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3"/>
      <c r="S171" s="53"/>
      <c r="T171" s="53"/>
      <c r="U171" s="53"/>
      <c r="AA171" s="128"/>
    </row>
    <row r="172" spans="1:27" s="52" customFormat="1" ht="15.6" customHeight="1" x14ac:dyDescent="0.25">
      <c r="A172" s="57" t="s">
        <v>24</v>
      </c>
      <c r="B172" s="112" t="str">
        <f>IF(B154+F166+F167+F168+F169+F170+F171+F172+F173=B159+B160+B161+B162+B163+B164+B165+B166,"OK","NON")</f>
        <v>OK</v>
      </c>
      <c r="C172" s="51"/>
      <c r="D172" s="49"/>
      <c r="E172" s="106"/>
      <c r="F172" s="49">
        <f t="shared" si="20"/>
        <v>0</v>
      </c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3"/>
      <c r="S172" s="53"/>
      <c r="T172" s="53"/>
      <c r="U172" s="53"/>
      <c r="AA172" s="128"/>
    </row>
    <row r="173" spans="1:27" s="52" customFormat="1" ht="18" x14ac:dyDescent="0.25">
      <c r="A173" s="57" t="s">
        <v>25</v>
      </c>
      <c r="B173" s="112">
        <f>B156+S154-B153-F157-F158-F159-F160-F161-F162</f>
        <v>0</v>
      </c>
      <c r="C173" s="51"/>
      <c r="D173" s="77"/>
      <c r="E173" s="106"/>
      <c r="F173" s="49">
        <f t="shared" si="20"/>
        <v>0</v>
      </c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3"/>
      <c r="S173" s="53"/>
      <c r="T173" s="53"/>
      <c r="U173" s="53"/>
      <c r="AA173" s="128"/>
    </row>
    <row r="174" spans="1:27" s="52" customFormat="1" x14ac:dyDescent="0.2">
      <c r="B174" s="96"/>
      <c r="C174" s="51"/>
      <c r="D174" s="51"/>
      <c r="E174" s="107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62"/>
      <c r="S174" s="62"/>
      <c r="T174" s="62"/>
      <c r="U174" s="62"/>
      <c r="V174" s="64"/>
      <c r="AA174" s="128"/>
    </row>
    <row r="175" spans="1:27" s="46" customFormat="1" x14ac:dyDescent="0.2">
      <c r="A175" s="46" t="s">
        <v>20</v>
      </c>
      <c r="B175" s="113" t="s">
        <v>20</v>
      </c>
      <c r="C175" s="46" t="s">
        <v>20</v>
      </c>
      <c r="D175" s="46" t="s">
        <v>20</v>
      </c>
      <c r="E175" s="108" t="s">
        <v>20</v>
      </c>
      <c r="F175" s="66" t="s">
        <v>20</v>
      </c>
      <c r="G175" s="82" t="s">
        <v>20</v>
      </c>
      <c r="H175" s="82" t="s">
        <v>20</v>
      </c>
      <c r="I175" s="82" t="s">
        <v>20</v>
      </c>
      <c r="J175" s="82" t="s">
        <v>20</v>
      </c>
      <c r="K175" s="82" t="s">
        <v>20</v>
      </c>
      <c r="L175" s="82" t="s">
        <v>20</v>
      </c>
      <c r="M175" s="82" t="s">
        <v>20</v>
      </c>
      <c r="N175" s="82" t="s">
        <v>20</v>
      </c>
      <c r="O175" s="82" t="s">
        <v>20</v>
      </c>
      <c r="P175" s="82" t="s">
        <v>20</v>
      </c>
      <c r="Q175" s="82" t="s">
        <v>20</v>
      </c>
      <c r="R175" s="83" t="s">
        <v>20</v>
      </c>
      <c r="S175" s="83"/>
      <c r="T175" s="83"/>
      <c r="U175" s="83"/>
      <c r="AA175" s="129"/>
    </row>
    <row r="176" spans="1:27" s="117" customFormat="1" ht="26.25" thickBot="1" x14ac:dyDescent="0.4">
      <c r="A176" s="116" t="s">
        <v>20</v>
      </c>
      <c r="B176" s="115" t="s">
        <v>56</v>
      </c>
      <c r="D176" s="117" t="s">
        <v>28</v>
      </c>
      <c r="E176" s="125">
        <f>$X$16</f>
        <v>43088</v>
      </c>
      <c r="F176" s="118"/>
      <c r="G176" s="118"/>
      <c r="H176" s="121"/>
      <c r="I176" s="118"/>
      <c r="J176" s="118"/>
      <c r="K176" s="118"/>
      <c r="L176" s="118"/>
      <c r="M176" s="118"/>
      <c r="N176" s="118"/>
      <c r="O176" s="118"/>
      <c r="P176" s="118"/>
      <c r="Q176" s="118"/>
      <c r="U176" s="117">
        <v>8</v>
      </c>
      <c r="AA176" s="126"/>
    </row>
    <row r="177" spans="1:27" s="52" customFormat="1" ht="16.5" thickBot="1" x14ac:dyDescent="0.3">
      <c r="A177" s="45"/>
      <c r="B177" s="110"/>
      <c r="C177" s="51"/>
      <c r="D177" s="51"/>
      <c r="E177" s="104"/>
      <c r="F177" s="79" t="s">
        <v>70</v>
      </c>
      <c r="H177" s="103"/>
      <c r="I177" s="91">
        <v>100</v>
      </c>
      <c r="J177" s="92">
        <v>50</v>
      </c>
      <c r="K177" s="92">
        <v>20</v>
      </c>
      <c r="L177" s="92">
        <v>10</v>
      </c>
      <c r="M177" s="92">
        <v>5</v>
      </c>
      <c r="N177" s="92">
        <v>2</v>
      </c>
      <c r="O177" s="92">
        <v>1</v>
      </c>
      <c r="P177" s="92">
        <v>0.25</v>
      </c>
      <c r="Q177" s="92">
        <v>0.1</v>
      </c>
      <c r="R177" s="93">
        <v>0.05</v>
      </c>
      <c r="S177" s="51"/>
      <c r="T177" s="51"/>
      <c r="U177" s="51"/>
      <c r="AA177" s="127">
        <f>B178+B179+B180</f>
        <v>0</v>
      </c>
    </row>
    <row r="178" spans="1:27" s="52" customFormat="1" ht="15.75" x14ac:dyDescent="0.25">
      <c r="A178" s="45" t="s">
        <v>17</v>
      </c>
      <c r="B178" s="111"/>
      <c r="C178" s="51"/>
      <c r="D178" s="60" t="s">
        <v>21</v>
      </c>
      <c r="E178" s="105"/>
      <c r="F178" s="51"/>
      <c r="G178" s="62"/>
      <c r="H178" s="133" t="s">
        <v>71</v>
      </c>
      <c r="I178" s="135"/>
      <c r="J178" s="136"/>
      <c r="K178" s="136"/>
      <c r="L178" s="136"/>
      <c r="M178" s="136"/>
      <c r="N178" s="136"/>
      <c r="O178" s="136"/>
      <c r="P178" s="136"/>
      <c r="Q178" s="136"/>
      <c r="R178" s="137"/>
      <c r="S178" s="51"/>
      <c r="T178" s="51"/>
      <c r="U178" s="51"/>
      <c r="AA178" s="128"/>
    </row>
    <row r="179" spans="1:27" s="52" customFormat="1" ht="15.75" thickBot="1" x14ac:dyDescent="0.25">
      <c r="A179" s="45" t="s">
        <v>18</v>
      </c>
      <c r="B179" s="111"/>
      <c r="C179" s="51"/>
      <c r="E179" s="104"/>
      <c r="F179" s="51"/>
      <c r="G179" s="62"/>
      <c r="H179" s="89" t="s">
        <v>5</v>
      </c>
      <c r="I179" s="90">
        <f t="shared" ref="I179:R179" si="21">I177*I178</f>
        <v>0</v>
      </c>
      <c r="J179" s="80">
        <f t="shared" si="21"/>
        <v>0</v>
      </c>
      <c r="K179" s="80">
        <f t="shared" si="21"/>
        <v>0</v>
      </c>
      <c r="L179" s="80">
        <f t="shared" si="21"/>
        <v>0</v>
      </c>
      <c r="M179" s="80">
        <f t="shared" si="21"/>
        <v>0</v>
      </c>
      <c r="N179" s="80">
        <f t="shared" si="21"/>
        <v>0</v>
      </c>
      <c r="O179" s="80">
        <f t="shared" si="21"/>
        <v>0</v>
      </c>
      <c r="P179" s="80">
        <f t="shared" si="21"/>
        <v>0</v>
      </c>
      <c r="Q179" s="80">
        <f t="shared" si="21"/>
        <v>0</v>
      </c>
      <c r="R179" s="81">
        <f t="shared" si="21"/>
        <v>0</v>
      </c>
      <c r="S179" s="87">
        <f>SUM(I179:R179)</f>
        <v>0</v>
      </c>
      <c r="T179" s="51"/>
      <c r="U179" s="51"/>
      <c r="AA179" s="128"/>
    </row>
    <row r="180" spans="1:27" s="52" customFormat="1" ht="15.75" x14ac:dyDescent="0.25">
      <c r="A180" s="45" t="s">
        <v>19</v>
      </c>
      <c r="B180" s="111"/>
      <c r="C180" s="51"/>
      <c r="D180" s="60" t="s">
        <v>0</v>
      </c>
      <c r="E180" s="104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51"/>
      <c r="S180" s="51"/>
      <c r="T180" s="51"/>
      <c r="U180" s="51"/>
      <c r="AA180" s="128"/>
    </row>
    <row r="181" spans="1:27" s="52" customFormat="1" ht="15.75" x14ac:dyDescent="0.25">
      <c r="A181" s="45" t="s">
        <v>75</v>
      </c>
      <c r="B181" s="111"/>
      <c r="C181" s="51"/>
      <c r="D181" s="51"/>
      <c r="E181" s="105" t="s">
        <v>22</v>
      </c>
      <c r="F181" s="56" t="s">
        <v>5</v>
      </c>
      <c r="G181" s="56" t="s">
        <v>23</v>
      </c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51"/>
      <c r="S181" s="51"/>
      <c r="T181" s="51"/>
      <c r="U181" s="51"/>
      <c r="AA181" s="128"/>
    </row>
    <row r="182" spans="1:27" s="52" customFormat="1" x14ac:dyDescent="0.2">
      <c r="A182" s="45" t="s">
        <v>29</v>
      </c>
      <c r="B182" s="111"/>
      <c r="C182" s="51"/>
      <c r="D182" s="51"/>
      <c r="E182" s="106"/>
      <c r="F182" s="49">
        <f t="shared" ref="F182:F187" si="22">SUM(G182:U182)</f>
        <v>0</v>
      </c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3"/>
      <c r="S182" s="53"/>
      <c r="T182" s="53"/>
      <c r="U182" s="53"/>
      <c r="AA182" s="128"/>
    </row>
    <row r="183" spans="1:27" s="52" customFormat="1" x14ac:dyDescent="0.2">
      <c r="A183" s="45"/>
      <c r="B183" s="132"/>
      <c r="C183" s="51"/>
      <c r="D183" s="51"/>
      <c r="E183" s="106"/>
      <c r="F183" s="49">
        <f t="shared" si="22"/>
        <v>0</v>
      </c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3"/>
      <c r="S183" s="53"/>
      <c r="T183" s="53"/>
      <c r="U183" s="53"/>
      <c r="AA183" s="128"/>
    </row>
    <row r="184" spans="1:27" s="52" customFormat="1" x14ac:dyDescent="0.2">
      <c r="A184" s="45" t="s">
        <v>30</v>
      </c>
      <c r="B184" s="111"/>
      <c r="C184" s="51"/>
      <c r="D184" s="51"/>
      <c r="E184" s="106"/>
      <c r="F184" s="49">
        <f t="shared" si="22"/>
        <v>0</v>
      </c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3"/>
      <c r="S184" s="53"/>
      <c r="T184" s="53"/>
      <c r="U184" s="53"/>
      <c r="AA184" s="128"/>
    </row>
    <row r="185" spans="1:27" s="52" customFormat="1" x14ac:dyDescent="0.2">
      <c r="A185" s="45" t="s">
        <v>31</v>
      </c>
      <c r="B185" s="111"/>
      <c r="C185" s="51"/>
      <c r="D185" s="51"/>
      <c r="E185" s="106"/>
      <c r="F185" s="49">
        <f t="shared" si="22"/>
        <v>0</v>
      </c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3"/>
      <c r="S185" s="53"/>
      <c r="T185" s="53"/>
      <c r="U185" s="53"/>
      <c r="AA185" s="128"/>
    </row>
    <row r="186" spans="1:27" s="52" customFormat="1" x14ac:dyDescent="0.2">
      <c r="A186" s="45" t="s">
        <v>32</v>
      </c>
      <c r="B186" s="111"/>
      <c r="C186" s="51"/>
      <c r="D186" s="51"/>
      <c r="E186" s="106"/>
      <c r="F186" s="49">
        <f t="shared" si="22"/>
        <v>0</v>
      </c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3"/>
      <c r="S186" s="53"/>
      <c r="T186" s="53"/>
      <c r="U186" s="53"/>
      <c r="AA186" s="128"/>
    </row>
    <row r="187" spans="1:27" s="52" customFormat="1" x14ac:dyDescent="0.2">
      <c r="A187" s="45" t="s">
        <v>33</v>
      </c>
      <c r="B187" s="111"/>
      <c r="C187" s="51"/>
      <c r="D187" s="51"/>
      <c r="E187" s="106"/>
      <c r="F187" s="49">
        <f t="shared" si="22"/>
        <v>0</v>
      </c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3"/>
      <c r="S187" s="53"/>
      <c r="T187" s="53"/>
      <c r="U187" s="53"/>
      <c r="AA187" s="128"/>
    </row>
    <row r="188" spans="1:27" s="52" customFormat="1" x14ac:dyDescent="0.2">
      <c r="A188" s="45" t="s">
        <v>34</v>
      </c>
      <c r="B188" s="111"/>
      <c r="C188" s="51"/>
      <c r="D188" s="51"/>
      <c r="E188" s="104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51"/>
      <c r="S188" s="51"/>
      <c r="T188" s="51"/>
      <c r="U188" s="51"/>
      <c r="AA188" s="128"/>
    </row>
    <row r="189" spans="1:27" s="52" customFormat="1" ht="15.75" x14ac:dyDescent="0.25">
      <c r="A189" s="45" t="s">
        <v>35</v>
      </c>
      <c r="B189" s="111"/>
      <c r="C189" s="51"/>
      <c r="D189" s="60" t="s">
        <v>24</v>
      </c>
      <c r="E189" s="104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51"/>
      <c r="S189" s="51"/>
      <c r="T189" s="51"/>
      <c r="U189" s="51"/>
      <c r="AA189" s="128"/>
    </row>
    <row r="190" spans="1:27" s="52" customFormat="1" ht="15.75" x14ac:dyDescent="0.25">
      <c r="A190" s="50" t="s">
        <v>36</v>
      </c>
      <c r="B190" s="111"/>
      <c r="C190" s="51"/>
      <c r="D190" s="51"/>
      <c r="E190" s="105"/>
      <c r="F190" s="56" t="s">
        <v>5</v>
      </c>
      <c r="G190" s="56" t="s">
        <v>23</v>
      </c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51"/>
      <c r="S190" s="51"/>
      <c r="T190" s="51"/>
      <c r="U190" s="51"/>
      <c r="AA190" s="128"/>
    </row>
    <row r="191" spans="1:27" s="52" customFormat="1" x14ac:dyDescent="0.2">
      <c r="A191" s="45" t="s">
        <v>37</v>
      </c>
      <c r="B191" s="111"/>
      <c r="C191" s="51"/>
      <c r="D191" s="51"/>
      <c r="E191" s="106"/>
      <c r="F191" s="49">
        <f>SUM(G191:U191)</f>
        <v>0</v>
      </c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3"/>
      <c r="S191" s="53"/>
      <c r="T191" s="53"/>
      <c r="U191" s="53"/>
      <c r="AA191" s="128"/>
    </row>
    <row r="192" spans="1:27" s="52" customFormat="1" x14ac:dyDescent="0.2">
      <c r="A192" s="51"/>
      <c r="B192" s="110"/>
      <c r="C192" s="51"/>
      <c r="D192" s="51"/>
      <c r="E192" s="106"/>
      <c r="F192" s="49">
        <f t="shared" ref="F192:F198" si="23">SUM(G192:U192)</f>
        <v>0</v>
      </c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3"/>
      <c r="S192" s="53"/>
      <c r="T192" s="53"/>
      <c r="U192" s="53"/>
      <c r="AA192" s="128"/>
    </row>
    <row r="193" spans="1:27" s="52" customFormat="1" x14ac:dyDescent="0.2">
      <c r="A193" s="51"/>
      <c r="B193" s="110"/>
      <c r="C193" s="51"/>
      <c r="D193" s="51"/>
      <c r="E193" s="106"/>
      <c r="F193" s="49">
        <f t="shared" si="23"/>
        <v>0</v>
      </c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3"/>
      <c r="S193" s="53"/>
      <c r="T193" s="53"/>
      <c r="U193" s="53"/>
      <c r="AA193" s="128"/>
    </row>
    <row r="194" spans="1:27" s="52" customFormat="1" x14ac:dyDescent="0.2">
      <c r="A194" s="51"/>
      <c r="B194" s="110"/>
      <c r="C194" s="51"/>
      <c r="D194" s="51"/>
      <c r="E194" s="106"/>
      <c r="F194" s="49">
        <f t="shared" si="23"/>
        <v>0</v>
      </c>
      <c r="G194" s="54"/>
      <c r="H194" s="54"/>
      <c r="I194" s="54"/>
      <c r="J194" s="54"/>
      <c r="K194" s="54"/>
      <c r="L194" s="54"/>
      <c r="M194" s="54"/>
      <c r="N194" s="54"/>
      <c r="O194" s="54"/>
      <c r="P194" s="54"/>
      <c r="Q194" s="54"/>
      <c r="R194" s="53"/>
      <c r="S194" s="53"/>
      <c r="T194" s="53"/>
      <c r="U194" s="53"/>
      <c r="AA194" s="128"/>
    </row>
    <row r="195" spans="1:27" s="52" customFormat="1" x14ac:dyDescent="0.2">
      <c r="A195" s="51"/>
      <c r="B195" s="110"/>
      <c r="C195" s="51"/>
      <c r="D195" s="51"/>
      <c r="E195" s="106"/>
      <c r="F195" s="49">
        <f t="shared" si="23"/>
        <v>0</v>
      </c>
      <c r="G195" s="54"/>
      <c r="H195" s="54"/>
      <c r="I195" s="54"/>
      <c r="J195" s="54"/>
      <c r="K195" s="54"/>
      <c r="L195" s="54"/>
      <c r="M195" s="54"/>
      <c r="N195" s="54"/>
      <c r="O195" s="54"/>
      <c r="P195" s="54"/>
      <c r="Q195" s="54"/>
      <c r="R195" s="53"/>
      <c r="S195" s="53"/>
      <c r="T195" s="53"/>
      <c r="U195" s="53"/>
      <c r="AA195" s="128"/>
    </row>
    <row r="196" spans="1:27" s="52" customFormat="1" x14ac:dyDescent="0.2">
      <c r="A196" s="51"/>
      <c r="B196" s="110"/>
      <c r="C196" s="51"/>
      <c r="D196" s="51"/>
      <c r="E196" s="106"/>
      <c r="F196" s="49">
        <f t="shared" si="23"/>
        <v>0</v>
      </c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3"/>
      <c r="S196" s="53"/>
      <c r="T196" s="53"/>
      <c r="U196" s="53"/>
      <c r="AA196" s="128"/>
    </row>
    <row r="197" spans="1:27" s="52" customFormat="1" ht="15.6" customHeight="1" x14ac:dyDescent="0.25">
      <c r="A197" s="57" t="s">
        <v>24</v>
      </c>
      <c r="B197" s="112" t="str">
        <f>IF(B179+F191+F192+F193+F194+F195+F196+F197+F198=B184+B185+B186+B187+B188+B189+B190+B191,"OK","NON")</f>
        <v>OK</v>
      </c>
      <c r="C197" s="51"/>
      <c r="D197" s="49"/>
      <c r="E197" s="106"/>
      <c r="F197" s="49">
        <f t="shared" si="23"/>
        <v>0</v>
      </c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3"/>
      <c r="S197" s="53"/>
      <c r="T197" s="53"/>
      <c r="U197" s="53"/>
      <c r="AA197" s="128"/>
    </row>
    <row r="198" spans="1:27" s="52" customFormat="1" ht="18" x14ac:dyDescent="0.25">
      <c r="A198" s="57" t="s">
        <v>25</v>
      </c>
      <c r="B198" s="112">
        <f>B181+S179-B178-F182-F183-F184-F185-F186-F187</f>
        <v>0</v>
      </c>
      <c r="C198" s="51"/>
      <c r="D198" s="77"/>
      <c r="E198" s="106"/>
      <c r="F198" s="49">
        <f t="shared" si="23"/>
        <v>0</v>
      </c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3"/>
      <c r="S198" s="53"/>
      <c r="T198" s="53"/>
      <c r="U198" s="53"/>
      <c r="AA198" s="128"/>
    </row>
    <row r="199" spans="1:27" s="52" customFormat="1" x14ac:dyDescent="0.2">
      <c r="B199" s="96"/>
      <c r="C199" s="51"/>
      <c r="D199" s="51"/>
      <c r="E199" s="107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62"/>
      <c r="S199" s="62"/>
      <c r="T199" s="62"/>
      <c r="U199" s="62"/>
      <c r="V199" s="64"/>
      <c r="AA199" s="128"/>
    </row>
    <row r="200" spans="1:27" s="46" customFormat="1" x14ac:dyDescent="0.2">
      <c r="A200" s="46" t="s">
        <v>20</v>
      </c>
      <c r="B200" s="113" t="s">
        <v>20</v>
      </c>
      <c r="C200" s="46" t="s">
        <v>20</v>
      </c>
      <c r="D200" s="46" t="s">
        <v>20</v>
      </c>
      <c r="E200" s="108" t="s">
        <v>20</v>
      </c>
      <c r="F200" s="66" t="s">
        <v>20</v>
      </c>
      <c r="G200" s="82" t="s">
        <v>20</v>
      </c>
      <c r="H200" s="82" t="s">
        <v>20</v>
      </c>
      <c r="I200" s="82" t="s">
        <v>20</v>
      </c>
      <c r="J200" s="82" t="s">
        <v>20</v>
      </c>
      <c r="K200" s="82" t="s">
        <v>20</v>
      </c>
      <c r="L200" s="82" t="s">
        <v>20</v>
      </c>
      <c r="M200" s="82" t="s">
        <v>20</v>
      </c>
      <c r="N200" s="82" t="s">
        <v>20</v>
      </c>
      <c r="O200" s="82" t="s">
        <v>20</v>
      </c>
      <c r="P200" s="82" t="s">
        <v>20</v>
      </c>
      <c r="Q200" s="82" t="s">
        <v>20</v>
      </c>
      <c r="R200" s="83" t="s">
        <v>20</v>
      </c>
      <c r="S200" s="83"/>
      <c r="T200" s="83"/>
      <c r="U200" s="83"/>
      <c r="AA200" s="129"/>
    </row>
    <row r="201" spans="1:27" s="117" customFormat="1" ht="26.25" thickBot="1" x14ac:dyDescent="0.4">
      <c r="A201" s="116" t="s">
        <v>20</v>
      </c>
      <c r="B201" s="115" t="s">
        <v>57</v>
      </c>
      <c r="D201" s="117" t="s">
        <v>28</v>
      </c>
      <c r="E201" s="125">
        <f>$X$16</f>
        <v>43088</v>
      </c>
      <c r="F201" s="118"/>
      <c r="G201" s="118"/>
      <c r="H201" s="121"/>
      <c r="I201" s="118"/>
      <c r="J201" s="118"/>
      <c r="K201" s="118"/>
      <c r="L201" s="118"/>
      <c r="M201" s="118"/>
      <c r="N201" s="118"/>
      <c r="O201" s="118"/>
      <c r="P201" s="118"/>
      <c r="Q201" s="118"/>
      <c r="U201" s="117">
        <v>9</v>
      </c>
      <c r="AA201" s="126"/>
    </row>
    <row r="202" spans="1:27" s="52" customFormat="1" ht="16.5" thickBot="1" x14ac:dyDescent="0.3">
      <c r="A202" s="45"/>
      <c r="B202" s="110"/>
      <c r="C202" s="51"/>
      <c r="D202" s="51"/>
      <c r="E202" s="104"/>
      <c r="F202" s="79" t="s">
        <v>70</v>
      </c>
      <c r="H202" s="103"/>
      <c r="I202" s="91">
        <v>100</v>
      </c>
      <c r="J202" s="92">
        <v>50</v>
      </c>
      <c r="K202" s="92">
        <v>20</v>
      </c>
      <c r="L202" s="92">
        <v>10</v>
      </c>
      <c r="M202" s="92">
        <v>5</v>
      </c>
      <c r="N202" s="92">
        <v>2</v>
      </c>
      <c r="O202" s="92">
        <v>1</v>
      </c>
      <c r="P202" s="92">
        <v>0.25</v>
      </c>
      <c r="Q202" s="92">
        <v>0.1</v>
      </c>
      <c r="R202" s="93">
        <v>0.05</v>
      </c>
      <c r="S202" s="51"/>
      <c r="T202" s="51"/>
      <c r="U202" s="51"/>
      <c r="AA202" s="127">
        <f>B203+B204+B205</f>
        <v>0</v>
      </c>
    </row>
    <row r="203" spans="1:27" s="52" customFormat="1" ht="15.75" x14ac:dyDescent="0.25">
      <c r="A203" s="45" t="s">
        <v>17</v>
      </c>
      <c r="B203" s="111"/>
      <c r="C203" s="51"/>
      <c r="D203" s="60" t="s">
        <v>21</v>
      </c>
      <c r="E203" s="105"/>
      <c r="F203" s="51"/>
      <c r="G203" s="62"/>
      <c r="H203" s="133" t="s">
        <v>71</v>
      </c>
      <c r="I203" s="135"/>
      <c r="J203" s="136"/>
      <c r="K203" s="136"/>
      <c r="L203" s="136"/>
      <c r="M203" s="136"/>
      <c r="N203" s="136"/>
      <c r="O203" s="136"/>
      <c r="P203" s="136"/>
      <c r="Q203" s="136"/>
      <c r="R203" s="137"/>
      <c r="S203" s="51"/>
      <c r="T203" s="51"/>
      <c r="U203" s="51"/>
      <c r="AA203" s="128"/>
    </row>
    <row r="204" spans="1:27" s="52" customFormat="1" ht="15.75" thickBot="1" x14ac:dyDescent="0.25">
      <c r="A204" s="45" t="s">
        <v>18</v>
      </c>
      <c r="B204" s="111"/>
      <c r="C204" s="51"/>
      <c r="E204" s="104"/>
      <c r="F204" s="51"/>
      <c r="G204" s="62"/>
      <c r="H204" s="89" t="s">
        <v>5</v>
      </c>
      <c r="I204" s="90">
        <f t="shared" ref="I204:R204" si="24">I202*I203</f>
        <v>0</v>
      </c>
      <c r="J204" s="80">
        <f t="shared" si="24"/>
        <v>0</v>
      </c>
      <c r="K204" s="80">
        <f t="shared" si="24"/>
        <v>0</v>
      </c>
      <c r="L204" s="80">
        <f t="shared" si="24"/>
        <v>0</v>
      </c>
      <c r="M204" s="80">
        <f t="shared" si="24"/>
        <v>0</v>
      </c>
      <c r="N204" s="80">
        <f t="shared" si="24"/>
        <v>0</v>
      </c>
      <c r="O204" s="80">
        <f t="shared" si="24"/>
        <v>0</v>
      </c>
      <c r="P204" s="80">
        <f t="shared" si="24"/>
        <v>0</v>
      </c>
      <c r="Q204" s="80">
        <f t="shared" si="24"/>
        <v>0</v>
      </c>
      <c r="R204" s="81">
        <f t="shared" si="24"/>
        <v>0</v>
      </c>
      <c r="S204" s="87">
        <f>SUM(I204:R204)</f>
        <v>0</v>
      </c>
      <c r="T204" s="51"/>
      <c r="U204" s="51"/>
      <c r="AA204" s="128"/>
    </row>
    <row r="205" spans="1:27" s="52" customFormat="1" ht="15.75" x14ac:dyDescent="0.25">
      <c r="A205" s="45" t="s">
        <v>19</v>
      </c>
      <c r="B205" s="111"/>
      <c r="C205" s="51"/>
      <c r="D205" s="60" t="s">
        <v>0</v>
      </c>
      <c r="E205" s="104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51"/>
      <c r="S205" s="51"/>
      <c r="T205" s="51"/>
      <c r="U205" s="51"/>
      <c r="AA205" s="128"/>
    </row>
    <row r="206" spans="1:27" s="52" customFormat="1" ht="15.75" x14ac:dyDescent="0.25">
      <c r="A206" s="45" t="s">
        <v>75</v>
      </c>
      <c r="B206" s="111"/>
      <c r="C206" s="51"/>
      <c r="D206" s="51"/>
      <c r="E206" s="105" t="s">
        <v>22</v>
      </c>
      <c r="F206" s="56" t="s">
        <v>5</v>
      </c>
      <c r="G206" s="56" t="s">
        <v>23</v>
      </c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51"/>
      <c r="S206" s="51"/>
      <c r="T206" s="51"/>
      <c r="U206" s="51"/>
      <c r="AA206" s="128"/>
    </row>
    <row r="207" spans="1:27" s="52" customFormat="1" x14ac:dyDescent="0.2">
      <c r="A207" s="45" t="s">
        <v>29</v>
      </c>
      <c r="B207" s="111"/>
      <c r="C207" s="51"/>
      <c r="D207" s="51"/>
      <c r="E207" s="106"/>
      <c r="F207" s="49">
        <f t="shared" ref="F207:F212" si="25">SUM(G207:U207)</f>
        <v>0</v>
      </c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3"/>
      <c r="S207" s="53"/>
      <c r="T207" s="53"/>
      <c r="U207" s="53"/>
      <c r="AA207" s="128"/>
    </row>
    <row r="208" spans="1:27" s="52" customFormat="1" x14ac:dyDescent="0.2">
      <c r="A208" s="45"/>
      <c r="B208" s="132"/>
      <c r="C208" s="51"/>
      <c r="D208" s="51"/>
      <c r="E208" s="106"/>
      <c r="F208" s="49">
        <f t="shared" si="25"/>
        <v>0</v>
      </c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3"/>
      <c r="S208" s="53"/>
      <c r="T208" s="53"/>
      <c r="U208" s="53"/>
      <c r="AA208" s="128"/>
    </row>
    <row r="209" spans="1:27" s="52" customFormat="1" x14ac:dyDescent="0.2">
      <c r="A209" s="45" t="s">
        <v>30</v>
      </c>
      <c r="B209" s="111"/>
      <c r="C209" s="51"/>
      <c r="D209" s="51"/>
      <c r="E209" s="106"/>
      <c r="F209" s="49">
        <f t="shared" si="25"/>
        <v>0</v>
      </c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3"/>
      <c r="S209" s="53"/>
      <c r="T209" s="53"/>
      <c r="U209" s="53"/>
      <c r="AA209" s="128"/>
    </row>
    <row r="210" spans="1:27" s="52" customFormat="1" x14ac:dyDescent="0.2">
      <c r="A210" s="45" t="s">
        <v>31</v>
      </c>
      <c r="B210" s="111"/>
      <c r="C210" s="51"/>
      <c r="D210" s="51"/>
      <c r="E210" s="106"/>
      <c r="F210" s="49">
        <f t="shared" si="25"/>
        <v>0</v>
      </c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3"/>
      <c r="S210" s="53"/>
      <c r="T210" s="53"/>
      <c r="U210" s="53"/>
      <c r="AA210" s="128"/>
    </row>
    <row r="211" spans="1:27" s="52" customFormat="1" x14ac:dyDescent="0.2">
      <c r="A211" s="45" t="s">
        <v>32</v>
      </c>
      <c r="B211" s="111"/>
      <c r="C211" s="51"/>
      <c r="D211" s="51"/>
      <c r="E211" s="106"/>
      <c r="F211" s="49">
        <f t="shared" si="25"/>
        <v>0</v>
      </c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3"/>
      <c r="S211" s="53"/>
      <c r="T211" s="53"/>
      <c r="U211" s="53"/>
      <c r="AA211" s="128"/>
    </row>
    <row r="212" spans="1:27" s="52" customFormat="1" x14ac:dyDescent="0.2">
      <c r="A212" s="45" t="s">
        <v>33</v>
      </c>
      <c r="B212" s="111"/>
      <c r="C212" s="51"/>
      <c r="D212" s="51"/>
      <c r="E212" s="106"/>
      <c r="F212" s="49">
        <f t="shared" si="25"/>
        <v>0</v>
      </c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3"/>
      <c r="S212" s="53"/>
      <c r="T212" s="53"/>
      <c r="U212" s="53"/>
      <c r="AA212" s="128"/>
    </row>
    <row r="213" spans="1:27" s="52" customFormat="1" x14ac:dyDescent="0.2">
      <c r="A213" s="45" t="s">
        <v>34</v>
      </c>
      <c r="B213" s="111"/>
      <c r="C213" s="51"/>
      <c r="D213" s="51"/>
      <c r="E213" s="104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51"/>
      <c r="S213" s="51"/>
      <c r="T213" s="51"/>
      <c r="U213" s="51"/>
      <c r="AA213" s="128"/>
    </row>
    <row r="214" spans="1:27" s="52" customFormat="1" ht="15.75" x14ac:dyDescent="0.25">
      <c r="A214" s="45" t="s">
        <v>35</v>
      </c>
      <c r="B214" s="111"/>
      <c r="C214" s="51"/>
      <c r="D214" s="60" t="s">
        <v>24</v>
      </c>
      <c r="E214" s="104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51"/>
      <c r="S214" s="51"/>
      <c r="T214" s="51"/>
      <c r="U214" s="51"/>
      <c r="AA214" s="128"/>
    </row>
    <row r="215" spans="1:27" s="52" customFormat="1" ht="15.75" x14ac:dyDescent="0.25">
      <c r="A215" s="50" t="s">
        <v>36</v>
      </c>
      <c r="B215" s="111"/>
      <c r="C215" s="51"/>
      <c r="D215" s="51"/>
      <c r="E215" s="105"/>
      <c r="F215" s="56" t="s">
        <v>5</v>
      </c>
      <c r="G215" s="56" t="s">
        <v>23</v>
      </c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51"/>
      <c r="S215" s="51"/>
      <c r="T215" s="51"/>
      <c r="U215" s="51"/>
      <c r="AA215" s="128"/>
    </row>
    <row r="216" spans="1:27" s="52" customFormat="1" x14ac:dyDescent="0.2">
      <c r="A216" s="45" t="s">
        <v>37</v>
      </c>
      <c r="B216" s="111"/>
      <c r="C216" s="51"/>
      <c r="D216" s="51"/>
      <c r="E216" s="106"/>
      <c r="F216" s="49">
        <f>SUM(G216:U216)</f>
        <v>0</v>
      </c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3"/>
      <c r="S216" s="53"/>
      <c r="T216" s="53"/>
      <c r="U216" s="53"/>
      <c r="AA216" s="128"/>
    </row>
    <row r="217" spans="1:27" s="52" customFormat="1" x14ac:dyDescent="0.2">
      <c r="A217" s="51"/>
      <c r="B217" s="110"/>
      <c r="C217" s="51"/>
      <c r="D217" s="51"/>
      <c r="E217" s="106"/>
      <c r="F217" s="49">
        <f t="shared" ref="F217:F223" si="26">SUM(G217:U217)</f>
        <v>0</v>
      </c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3"/>
      <c r="S217" s="53"/>
      <c r="T217" s="53"/>
      <c r="U217" s="53"/>
      <c r="AA217" s="128"/>
    </row>
    <row r="218" spans="1:27" s="52" customFormat="1" x14ac:dyDescent="0.2">
      <c r="A218" s="45" t="s">
        <v>79</v>
      </c>
      <c r="B218" s="148"/>
      <c r="C218" s="51"/>
      <c r="D218" s="51"/>
      <c r="E218" s="106"/>
      <c r="F218" s="49">
        <f t="shared" si="26"/>
        <v>0</v>
      </c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3"/>
      <c r="S218" s="53"/>
      <c r="T218" s="53"/>
      <c r="U218" s="53"/>
      <c r="AA218" s="128"/>
    </row>
    <row r="219" spans="1:27" s="52" customFormat="1" x14ac:dyDescent="0.2">
      <c r="A219" s="45" t="s">
        <v>80</v>
      </c>
      <c r="B219" s="148"/>
      <c r="C219" s="51"/>
      <c r="D219" s="51"/>
      <c r="E219" s="106"/>
      <c r="F219" s="49">
        <f t="shared" si="26"/>
        <v>0</v>
      </c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3"/>
      <c r="S219" s="53"/>
      <c r="T219" s="53"/>
      <c r="U219" s="53"/>
      <c r="AA219" s="128"/>
    </row>
    <row r="220" spans="1:27" s="52" customFormat="1" x14ac:dyDescent="0.2">
      <c r="A220" s="51"/>
      <c r="B220" s="110"/>
      <c r="C220" s="51"/>
      <c r="D220" s="51"/>
      <c r="E220" s="106"/>
      <c r="F220" s="49">
        <f t="shared" si="26"/>
        <v>0</v>
      </c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3"/>
      <c r="S220" s="53"/>
      <c r="T220" s="53"/>
      <c r="U220" s="53"/>
      <c r="AA220" s="128"/>
    </row>
    <row r="221" spans="1:27" s="52" customFormat="1" x14ac:dyDescent="0.2">
      <c r="A221" s="51"/>
      <c r="B221" s="110"/>
      <c r="C221" s="51"/>
      <c r="D221" s="51"/>
      <c r="E221" s="106"/>
      <c r="F221" s="49">
        <f t="shared" si="26"/>
        <v>0</v>
      </c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3"/>
      <c r="S221" s="53"/>
      <c r="T221" s="53"/>
      <c r="U221" s="53"/>
      <c r="AA221" s="128"/>
    </row>
    <row r="222" spans="1:27" s="52" customFormat="1" ht="15.6" customHeight="1" x14ac:dyDescent="0.25">
      <c r="A222" s="57" t="s">
        <v>24</v>
      </c>
      <c r="B222" s="112" t="str">
        <f>IF(B204+F216+F217+F218+F219+F220+F221+F222+F223=B209+B210+B211+B212+B213+B214+B215+B216,"OK","NON")</f>
        <v>OK</v>
      </c>
      <c r="C222" s="51"/>
      <c r="D222" s="49"/>
      <c r="E222" s="106"/>
      <c r="F222" s="49">
        <f t="shared" si="26"/>
        <v>0</v>
      </c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3"/>
      <c r="S222" s="53"/>
      <c r="T222" s="53"/>
      <c r="U222" s="53"/>
      <c r="AA222" s="128"/>
    </row>
    <row r="223" spans="1:27" s="52" customFormat="1" ht="18" x14ac:dyDescent="0.25">
      <c r="A223" s="57" t="s">
        <v>25</v>
      </c>
      <c r="B223" s="112">
        <f>B206+S204-B203-F207-F208-F209-F210-F211-F212</f>
        <v>0</v>
      </c>
      <c r="C223" s="51"/>
      <c r="D223" s="77"/>
      <c r="E223" s="106"/>
      <c r="F223" s="49">
        <f t="shared" si="26"/>
        <v>0</v>
      </c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3"/>
      <c r="S223" s="53"/>
      <c r="T223" s="53"/>
      <c r="U223" s="53"/>
      <c r="AA223" s="128"/>
    </row>
    <row r="224" spans="1:27" s="52" customFormat="1" x14ac:dyDescent="0.2">
      <c r="B224" s="96"/>
      <c r="C224" s="51"/>
      <c r="D224" s="51"/>
      <c r="E224" s="107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62"/>
      <c r="S224" s="62"/>
      <c r="T224" s="62"/>
      <c r="U224" s="62"/>
      <c r="V224" s="64"/>
      <c r="AA224" s="128"/>
    </row>
    <row r="225" spans="1:27" s="46" customFormat="1" x14ac:dyDescent="0.2">
      <c r="A225" s="46" t="s">
        <v>20</v>
      </c>
      <c r="B225" s="113" t="s">
        <v>20</v>
      </c>
      <c r="C225" s="46" t="s">
        <v>20</v>
      </c>
      <c r="D225" s="46" t="s">
        <v>20</v>
      </c>
      <c r="E225" s="108" t="s">
        <v>20</v>
      </c>
      <c r="F225" s="66" t="s">
        <v>20</v>
      </c>
      <c r="G225" s="82" t="s">
        <v>20</v>
      </c>
      <c r="H225" s="82" t="s">
        <v>20</v>
      </c>
      <c r="I225" s="82" t="s">
        <v>20</v>
      </c>
      <c r="J225" s="82" t="s">
        <v>20</v>
      </c>
      <c r="K225" s="82" t="s">
        <v>20</v>
      </c>
      <c r="L225" s="82" t="s">
        <v>20</v>
      </c>
      <c r="M225" s="82" t="s">
        <v>20</v>
      </c>
      <c r="N225" s="82" t="s">
        <v>20</v>
      </c>
      <c r="O225" s="82" t="s">
        <v>20</v>
      </c>
      <c r="P225" s="82" t="s">
        <v>20</v>
      </c>
      <c r="Q225" s="82" t="s">
        <v>20</v>
      </c>
      <c r="R225" s="83" t="s">
        <v>20</v>
      </c>
      <c r="S225" s="83"/>
      <c r="T225" s="83"/>
      <c r="U225" s="83"/>
      <c r="AA225" s="129"/>
    </row>
    <row r="226" spans="1:27" s="117" customFormat="1" ht="26.25" thickBot="1" x14ac:dyDescent="0.4">
      <c r="A226" s="116" t="s">
        <v>20</v>
      </c>
      <c r="B226" s="115" t="s">
        <v>42</v>
      </c>
      <c r="D226" s="117" t="s">
        <v>28</v>
      </c>
      <c r="E226" s="125">
        <f>$X$16</f>
        <v>43088</v>
      </c>
      <c r="F226" s="118"/>
      <c r="G226" s="118"/>
      <c r="H226" s="121"/>
      <c r="I226" s="118"/>
      <c r="J226" s="118"/>
      <c r="K226" s="118"/>
      <c r="L226" s="118"/>
      <c r="M226" s="118"/>
      <c r="N226" s="118"/>
      <c r="O226" s="118"/>
      <c r="P226" s="118"/>
      <c r="Q226" s="118"/>
      <c r="U226" s="117">
        <v>10</v>
      </c>
      <c r="AA226" s="126"/>
    </row>
    <row r="227" spans="1:27" s="52" customFormat="1" ht="16.5" thickBot="1" x14ac:dyDescent="0.3">
      <c r="A227" s="45"/>
      <c r="B227" s="110"/>
      <c r="C227" s="51"/>
      <c r="D227" s="51"/>
      <c r="E227" s="104"/>
      <c r="F227" s="79" t="s">
        <v>70</v>
      </c>
      <c r="H227" s="103"/>
      <c r="I227" s="91">
        <v>100</v>
      </c>
      <c r="J227" s="92">
        <v>50</v>
      </c>
      <c r="K227" s="92">
        <v>20</v>
      </c>
      <c r="L227" s="92">
        <v>10</v>
      </c>
      <c r="M227" s="92">
        <v>5</v>
      </c>
      <c r="N227" s="92">
        <v>2</v>
      </c>
      <c r="O227" s="92">
        <v>1</v>
      </c>
      <c r="P227" s="92">
        <v>0.25</v>
      </c>
      <c r="Q227" s="92">
        <v>0.1</v>
      </c>
      <c r="R227" s="93">
        <v>0.05</v>
      </c>
      <c r="S227" s="51"/>
      <c r="T227" s="51"/>
      <c r="U227" s="51"/>
      <c r="AA227" s="127">
        <f>B228+B229+B230</f>
        <v>0</v>
      </c>
    </row>
    <row r="228" spans="1:27" s="52" customFormat="1" ht="15.75" x14ac:dyDescent="0.25">
      <c r="A228" s="45" t="s">
        <v>17</v>
      </c>
      <c r="B228" s="111"/>
      <c r="C228" s="51"/>
      <c r="D228" s="60" t="s">
        <v>21</v>
      </c>
      <c r="E228" s="105"/>
      <c r="F228" s="51"/>
      <c r="G228" s="62"/>
      <c r="H228" s="133" t="s">
        <v>71</v>
      </c>
      <c r="I228" s="135"/>
      <c r="J228" s="136"/>
      <c r="K228" s="136"/>
      <c r="L228" s="136"/>
      <c r="M228" s="136"/>
      <c r="N228" s="136"/>
      <c r="O228" s="136"/>
      <c r="P228" s="136"/>
      <c r="Q228" s="136"/>
      <c r="R228" s="137"/>
      <c r="S228" s="51"/>
      <c r="T228" s="51"/>
      <c r="U228" s="51"/>
      <c r="AA228" s="128"/>
    </row>
    <row r="229" spans="1:27" s="52" customFormat="1" ht="15.75" thickBot="1" x14ac:dyDescent="0.25">
      <c r="A229" s="45" t="s">
        <v>18</v>
      </c>
      <c r="B229" s="111"/>
      <c r="C229" s="51"/>
      <c r="E229" s="104"/>
      <c r="F229" s="51"/>
      <c r="G229" s="62"/>
      <c r="H229" s="89" t="s">
        <v>5</v>
      </c>
      <c r="I229" s="90">
        <f t="shared" ref="I229:R229" si="27">I227*I228</f>
        <v>0</v>
      </c>
      <c r="J229" s="80">
        <f t="shared" si="27"/>
        <v>0</v>
      </c>
      <c r="K229" s="80">
        <f t="shared" si="27"/>
        <v>0</v>
      </c>
      <c r="L229" s="80">
        <f t="shared" si="27"/>
        <v>0</v>
      </c>
      <c r="M229" s="80">
        <f t="shared" si="27"/>
        <v>0</v>
      </c>
      <c r="N229" s="80">
        <f t="shared" si="27"/>
        <v>0</v>
      </c>
      <c r="O229" s="80">
        <f t="shared" si="27"/>
        <v>0</v>
      </c>
      <c r="P229" s="80">
        <f t="shared" si="27"/>
        <v>0</v>
      </c>
      <c r="Q229" s="80">
        <f t="shared" si="27"/>
        <v>0</v>
      </c>
      <c r="R229" s="81">
        <f t="shared" si="27"/>
        <v>0</v>
      </c>
      <c r="S229" s="87">
        <f>SUM(I229:R229)</f>
        <v>0</v>
      </c>
      <c r="T229" s="51"/>
      <c r="U229" s="51"/>
      <c r="AA229" s="128"/>
    </row>
    <row r="230" spans="1:27" s="52" customFormat="1" ht="15.75" x14ac:dyDescent="0.25">
      <c r="A230" s="45" t="s">
        <v>19</v>
      </c>
      <c r="B230" s="111"/>
      <c r="C230" s="51"/>
      <c r="D230" s="60" t="s">
        <v>0</v>
      </c>
      <c r="E230" s="104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51"/>
      <c r="S230" s="51"/>
      <c r="T230" s="51"/>
      <c r="U230" s="51"/>
      <c r="AA230" s="128"/>
    </row>
    <row r="231" spans="1:27" s="52" customFormat="1" ht="15.75" x14ac:dyDescent="0.25">
      <c r="A231" s="45" t="s">
        <v>75</v>
      </c>
      <c r="B231" s="111"/>
      <c r="C231" s="51"/>
      <c r="D231" s="51"/>
      <c r="E231" s="105" t="s">
        <v>22</v>
      </c>
      <c r="F231" s="56" t="s">
        <v>5</v>
      </c>
      <c r="G231" s="56" t="s">
        <v>23</v>
      </c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51"/>
      <c r="S231" s="51"/>
      <c r="T231" s="51"/>
      <c r="U231" s="51"/>
      <c r="AA231" s="128"/>
    </row>
    <row r="232" spans="1:27" s="52" customFormat="1" x14ac:dyDescent="0.2">
      <c r="A232" s="45" t="s">
        <v>29</v>
      </c>
      <c r="B232" s="111"/>
      <c r="C232" s="51"/>
      <c r="D232" s="51"/>
      <c r="E232" s="106"/>
      <c r="F232" s="49">
        <f t="shared" ref="F232:F237" si="28">SUM(G232:U232)</f>
        <v>0</v>
      </c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3"/>
      <c r="S232" s="53"/>
      <c r="T232" s="53"/>
      <c r="U232" s="53"/>
      <c r="AA232" s="128"/>
    </row>
    <row r="233" spans="1:27" s="52" customFormat="1" x14ac:dyDescent="0.2">
      <c r="A233" s="45"/>
      <c r="B233" s="132"/>
      <c r="C233" s="51"/>
      <c r="D233" s="51"/>
      <c r="E233" s="106"/>
      <c r="F233" s="49">
        <f t="shared" si="28"/>
        <v>0</v>
      </c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3"/>
      <c r="S233" s="53"/>
      <c r="T233" s="53"/>
      <c r="U233" s="53"/>
      <c r="AA233" s="128"/>
    </row>
    <row r="234" spans="1:27" s="52" customFormat="1" x14ac:dyDescent="0.2">
      <c r="A234" s="45" t="s">
        <v>30</v>
      </c>
      <c r="B234" s="111"/>
      <c r="C234" s="51"/>
      <c r="D234" s="51"/>
      <c r="E234" s="106"/>
      <c r="F234" s="49">
        <f t="shared" si="28"/>
        <v>0</v>
      </c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3"/>
      <c r="S234" s="53"/>
      <c r="T234" s="53"/>
      <c r="U234" s="53"/>
      <c r="AA234" s="128"/>
    </row>
    <row r="235" spans="1:27" s="52" customFormat="1" x14ac:dyDescent="0.2">
      <c r="A235" s="45" t="s">
        <v>31</v>
      </c>
      <c r="B235" s="111"/>
      <c r="C235" s="51"/>
      <c r="D235" s="51"/>
      <c r="E235" s="106"/>
      <c r="F235" s="49">
        <f t="shared" si="28"/>
        <v>0</v>
      </c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3"/>
      <c r="S235" s="53"/>
      <c r="T235" s="53"/>
      <c r="U235" s="53"/>
      <c r="AA235" s="128"/>
    </row>
    <row r="236" spans="1:27" s="52" customFormat="1" x14ac:dyDescent="0.2">
      <c r="A236" s="45" t="s">
        <v>32</v>
      </c>
      <c r="B236" s="111"/>
      <c r="C236" s="51"/>
      <c r="D236" s="51"/>
      <c r="E236" s="106"/>
      <c r="F236" s="49">
        <f t="shared" si="28"/>
        <v>0</v>
      </c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3"/>
      <c r="S236" s="53"/>
      <c r="T236" s="53"/>
      <c r="U236" s="53"/>
      <c r="AA236" s="128"/>
    </row>
    <row r="237" spans="1:27" s="52" customFormat="1" x14ac:dyDescent="0.2">
      <c r="A237" s="45" t="s">
        <v>33</v>
      </c>
      <c r="B237" s="111"/>
      <c r="C237" s="51"/>
      <c r="D237" s="51"/>
      <c r="E237" s="106"/>
      <c r="F237" s="49">
        <f t="shared" si="28"/>
        <v>0</v>
      </c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3"/>
      <c r="S237" s="53"/>
      <c r="T237" s="53"/>
      <c r="U237" s="53"/>
      <c r="AA237" s="128"/>
    </row>
    <row r="238" spans="1:27" s="52" customFormat="1" x14ac:dyDescent="0.2">
      <c r="A238" s="45" t="s">
        <v>34</v>
      </c>
      <c r="B238" s="111"/>
      <c r="C238" s="51"/>
      <c r="D238" s="51"/>
      <c r="E238" s="104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51"/>
      <c r="S238" s="51"/>
      <c r="T238" s="51"/>
      <c r="U238" s="51"/>
      <c r="AA238" s="128"/>
    </row>
    <row r="239" spans="1:27" s="52" customFormat="1" ht="15.75" x14ac:dyDescent="0.25">
      <c r="A239" s="45" t="s">
        <v>35</v>
      </c>
      <c r="B239" s="111"/>
      <c r="C239" s="51"/>
      <c r="D239" s="60" t="s">
        <v>24</v>
      </c>
      <c r="E239" s="104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51"/>
      <c r="S239" s="51"/>
      <c r="T239" s="51"/>
      <c r="U239" s="51"/>
      <c r="AA239" s="128"/>
    </row>
    <row r="240" spans="1:27" s="52" customFormat="1" ht="15.75" x14ac:dyDescent="0.25">
      <c r="A240" s="50" t="s">
        <v>36</v>
      </c>
      <c r="B240" s="111"/>
      <c r="C240" s="51"/>
      <c r="D240" s="51"/>
      <c r="E240" s="105"/>
      <c r="F240" s="56" t="s">
        <v>5</v>
      </c>
      <c r="G240" s="56" t="s">
        <v>23</v>
      </c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51"/>
      <c r="S240" s="51"/>
      <c r="T240" s="51"/>
      <c r="U240" s="51"/>
      <c r="AA240" s="128"/>
    </row>
    <row r="241" spans="1:27" s="52" customFormat="1" x14ac:dyDescent="0.2">
      <c r="A241" s="45" t="s">
        <v>37</v>
      </c>
      <c r="B241" s="111"/>
      <c r="C241" s="51"/>
      <c r="D241" s="51"/>
      <c r="E241" s="106"/>
      <c r="F241" s="49">
        <f>SUM(G241:U241)</f>
        <v>0</v>
      </c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3"/>
      <c r="S241" s="53"/>
      <c r="T241" s="53"/>
      <c r="U241" s="53"/>
      <c r="AA241" s="128"/>
    </row>
    <row r="242" spans="1:27" s="52" customFormat="1" x14ac:dyDescent="0.2">
      <c r="A242" s="51"/>
      <c r="B242" s="110"/>
      <c r="C242" s="51"/>
      <c r="D242" s="51"/>
      <c r="E242" s="106"/>
      <c r="F242" s="49">
        <f t="shared" ref="F242:F248" si="29">SUM(G242:U242)</f>
        <v>0</v>
      </c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3"/>
      <c r="S242" s="53"/>
      <c r="T242" s="53"/>
      <c r="U242" s="53"/>
      <c r="AA242" s="128"/>
    </row>
    <row r="243" spans="1:27" s="52" customFormat="1" x14ac:dyDescent="0.2">
      <c r="A243" s="51"/>
      <c r="B243" s="110"/>
      <c r="C243" s="51"/>
      <c r="D243" s="51"/>
      <c r="E243" s="106"/>
      <c r="F243" s="49">
        <f t="shared" si="29"/>
        <v>0</v>
      </c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3"/>
      <c r="S243" s="53"/>
      <c r="T243" s="53"/>
      <c r="U243" s="53"/>
      <c r="AA243" s="128"/>
    </row>
    <row r="244" spans="1:27" s="52" customFormat="1" x14ac:dyDescent="0.2">
      <c r="A244" s="51"/>
      <c r="B244" s="110"/>
      <c r="C244" s="51"/>
      <c r="D244" s="51"/>
      <c r="E244" s="106"/>
      <c r="F244" s="49">
        <f t="shared" si="29"/>
        <v>0</v>
      </c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3"/>
      <c r="S244" s="53"/>
      <c r="T244" s="53"/>
      <c r="U244" s="53"/>
      <c r="AA244" s="128"/>
    </row>
    <row r="245" spans="1:27" s="52" customFormat="1" x14ac:dyDescent="0.2">
      <c r="A245" s="51"/>
      <c r="B245" s="110"/>
      <c r="C245" s="51"/>
      <c r="D245" s="51"/>
      <c r="E245" s="106"/>
      <c r="F245" s="49">
        <f t="shared" si="29"/>
        <v>0</v>
      </c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3"/>
      <c r="S245" s="53"/>
      <c r="T245" s="53"/>
      <c r="U245" s="53"/>
      <c r="AA245" s="128"/>
    </row>
    <row r="246" spans="1:27" s="52" customFormat="1" x14ac:dyDescent="0.2">
      <c r="A246" s="51"/>
      <c r="B246" s="110"/>
      <c r="C246" s="51"/>
      <c r="D246" s="51"/>
      <c r="E246" s="106"/>
      <c r="F246" s="49">
        <f t="shared" si="29"/>
        <v>0</v>
      </c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3"/>
      <c r="S246" s="53"/>
      <c r="T246" s="53"/>
      <c r="U246" s="53"/>
      <c r="AA246" s="128"/>
    </row>
    <row r="247" spans="1:27" s="52" customFormat="1" ht="15.6" customHeight="1" x14ac:dyDescent="0.25">
      <c r="A247" s="57" t="s">
        <v>24</v>
      </c>
      <c r="B247" s="112" t="str">
        <f>IF(B229+F241+F242+F243+F244+F245+F246+F247+F248=B234+B235+B236+B237+B238+B239+B240+B241,"OK","NON")</f>
        <v>OK</v>
      </c>
      <c r="C247" s="51"/>
      <c r="D247" s="49"/>
      <c r="E247" s="106"/>
      <c r="F247" s="49">
        <f t="shared" si="29"/>
        <v>0</v>
      </c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3"/>
      <c r="S247" s="53"/>
      <c r="T247" s="53"/>
      <c r="U247" s="53"/>
      <c r="AA247" s="128"/>
    </row>
    <row r="248" spans="1:27" s="52" customFormat="1" ht="18" x14ac:dyDescent="0.25">
      <c r="A248" s="57" t="s">
        <v>25</v>
      </c>
      <c r="B248" s="112">
        <f>B231+S229-B228-F232-F233-F234-F235-F236-F237</f>
        <v>0</v>
      </c>
      <c r="C248" s="51"/>
      <c r="D248" s="77"/>
      <c r="E248" s="106"/>
      <c r="F248" s="49">
        <f t="shared" si="29"/>
        <v>0</v>
      </c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3"/>
      <c r="S248" s="53"/>
      <c r="T248" s="53"/>
      <c r="U248" s="53"/>
      <c r="AA248" s="128"/>
    </row>
    <row r="249" spans="1:27" s="52" customFormat="1" x14ac:dyDescent="0.2">
      <c r="B249" s="96"/>
      <c r="C249" s="51"/>
      <c r="D249" s="51"/>
      <c r="E249" s="107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62"/>
      <c r="S249" s="62"/>
      <c r="T249" s="62"/>
      <c r="U249" s="62"/>
      <c r="V249" s="64"/>
      <c r="AA249" s="128"/>
    </row>
    <row r="250" spans="1:27" s="46" customFormat="1" x14ac:dyDescent="0.2">
      <c r="A250" s="46" t="s">
        <v>20</v>
      </c>
      <c r="B250" s="113" t="s">
        <v>20</v>
      </c>
      <c r="C250" s="46" t="s">
        <v>20</v>
      </c>
      <c r="D250" s="46" t="s">
        <v>20</v>
      </c>
      <c r="E250" s="108" t="s">
        <v>20</v>
      </c>
      <c r="F250" s="66" t="s">
        <v>20</v>
      </c>
      <c r="G250" s="82" t="s">
        <v>20</v>
      </c>
      <c r="H250" s="82" t="s">
        <v>20</v>
      </c>
      <c r="I250" s="82" t="s">
        <v>20</v>
      </c>
      <c r="J250" s="82" t="s">
        <v>20</v>
      </c>
      <c r="K250" s="82" t="s">
        <v>20</v>
      </c>
      <c r="L250" s="82" t="s">
        <v>20</v>
      </c>
      <c r="M250" s="82" t="s">
        <v>20</v>
      </c>
      <c r="N250" s="82" t="s">
        <v>20</v>
      </c>
      <c r="O250" s="82" t="s">
        <v>20</v>
      </c>
      <c r="P250" s="82" t="s">
        <v>20</v>
      </c>
      <c r="Q250" s="82" t="s">
        <v>20</v>
      </c>
      <c r="R250" s="83" t="s">
        <v>20</v>
      </c>
      <c r="S250" s="83"/>
      <c r="T250" s="83"/>
      <c r="U250" s="83"/>
      <c r="AA250" s="129"/>
    </row>
    <row r="251" spans="1:27" s="117" customFormat="1" ht="26.25" thickBot="1" x14ac:dyDescent="0.4">
      <c r="A251" s="116" t="s">
        <v>20</v>
      </c>
      <c r="B251" s="115" t="s">
        <v>43</v>
      </c>
      <c r="D251" s="117" t="s">
        <v>28</v>
      </c>
      <c r="E251" s="125">
        <f>$X$16</f>
        <v>43088</v>
      </c>
      <c r="F251" s="118"/>
      <c r="G251" s="118"/>
      <c r="H251" s="118"/>
      <c r="I251" s="118"/>
      <c r="J251" s="118"/>
      <c r="K251" s="118"/>
      <c r="L251" s="118"/>
      <c r="M251" s="118"/>
      <c r="N251" s="118"/>
      <c r="O251" s="118"/>
      <c r="P251" s="118"/>
      <c r="Q251" s="118"/>
      <c r="U251" s="117">
        <v>11</v>
      </c>
      <c r="AA251" s="126"/>
    </row>
    <row r="252" spans="1:27" s="52" customFormat="1" ht="16.5" thickBot="1" x14ac:dyDescent="0.3">
      <c r="A252" s="45"/>
      <c r="B252" s="110"/>
      <c r="C252" s="51"/>
      <c r="D252" s="51"/>
      <c r="E252" s="104"/>
      <c r="F252" s="79" t="s">
        <v>70</v>
      </c>
      <c r="H252" s="103"/>
      <c r="I252" s="91">
        <v>100</v>
      </c>
      <c r="J252" s="92">
        <v>50</v>
      </c>
      <c r="K252" s="92">
        <v>20</v>
      </c>
      <c r="L252" s="92">
        <v>10</v>
      </c>
      <c r="M252" s="92">
        <v>5</v>
      </c>
      <c r="N252" s="92">
        <v>2</v>
      </c>
      <c r="O252" s="92">
        <v>1</v>
      </c>
      <c r="P252" s="92">
        <v>0.25</v>
      </c>
      <c r="Q252" s="92">
        <v>0.1</v>
      </c>
      <c r="R252" s="93">
        <v>0.05</v>
      </c>
      <c r="S252" s="51"/>
      <c r="T252" s="51"/>
      <c r="U252" s="51"/>
      <c r="AA252" s="127">
        <f>B253+B254+B255</f>
        <v>0</v>
      </c>
    </row>
    <row r="253" spans="1:27" s="52" customFormat="1" ht="15.75" x14ac:dyDescent="0.25">
      <c r="A253" s="45" t="s">
        <v>17</v>
      </c>
      <c r="B253" s="111"/>
      <c r="C253" s="51"/>
      <c r="D253" s="60" t="s">
        <v>21</v>
      </c>
      <c r="E253" s="105"/>
      <c r="F253" s="51"/>
      <c r="G253" s="62"/>
      <c r="H253" s="133" t="s">
        <v>71</v>
      </c>
      <c r="I253" s="135"/>
      <c r="J253" s="136"/>
      <c r="K253" s="136"/>
      <c r="L253" s="136"/>
      <c r="M253" s="136"/>
      <c r="N253" s="136"/>
      <c r="O253" s="136"/>
      <c r="P253" s="136"/>
      <c r="Q253" s="136"/>
      <c r="R253" s="137"/>
      <c r="S253" s="51"/>
      <c r="T253" s="51"/>
      <c r="U253" s="51"/>
      <c r="AA253" s="128"/>
    </row>
    <row r="254" spans="1:27" s="52" customFormat="1" ht="15.75" thickBot="1" x14ac:dyDescent="0.25">
      <c r="A254" s="45" t="s">
        <v>18</v>
      </c>
      <c r="B254" s="111"/>
      <c r="C254" s="51"/>
      <c r="E254" s="104"/>
      <c r="F254" s="51"/>
      <c r="G254" s="62"/>
      <c r="H254" s="89" t="s">
        <v>5</v>
      </c>
      <c r="I254" s="90">
        <f t="shared" ref="I254:R254" si="30">I252*I253</f>
        <v>0</v>
      </c>
      <c r="J254" s="80">
        <f t="shared" si="30"/>
        <v>0</v>
      </c>
      <c r="K254" s="80">
        <f t="shared" si="30"/>
        <v>0</v>
      </c>
      <c r="L254" s="80">
        <f t="shared" si="30"/>
        <v>0</v>
      </c>
      <c r="M254" s="80">
        <f t="shared" si="30"/>
        <v>0</v>
      </c>
      <c r="N254" s="80">
        <f t="shared" si="30"/>
        <v>0</v>
      </c>
      <c r="O254" s="80">
        <f t="shared" si="30"/>
        <v>0</v>
      </c>
      <c r="P254" s="80">
        <f t="shared" si="30"/>
        <v>0</v>
      </c>
      <c r="Q254" s="80">
        <f t="shared" si="30"/>
        <v>0</v>
      </c>
      <c r="R254" s="81">
        <f t="shared" si="30"/>
        <v>0</v>
      </c>
      <c r="S254" s="87">
        <f>SUM(I254:R254)</f>
        <v>0</v>
      </c>
      <c r="T254" s="51"/>
      <c r="U254" s="51"/>
      <c r="AA254" s="128"/>
    </row>
    <row r="255" spans="1:27" s="52" customFormat="1" ht="15.75" x14ac:dyDescent="0.25">
      <c r="A255" s="45" t="s">
        <v>19</v>
      </c>
      <c r="B255" s="111"/>
      <c r="C255" s="51"/>
      <c r="D255" s="60" t="s">
        <v>0</v>
      </c>
      <c r="E255" s="104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51"/>
      <c r="S255" s="51"/>
      <c r="T255" s="51"/>
      <c r="U255" s="51"/>
      <c r="AA255" s="128"/>
    </row>
    <row r="256" spans="1:27" s="52" customFormat="1" ht="15.75" x14ac:dyDescent="0.25">
      <c r="A256" s="45" t="s">
        <v>75</v>
      </c>
      <c r="B256" s="111"/>
      <c r="C256" s="51"/>
      <c r="D256" s="51"/>
      <c r="E256" s="105" t="s">
        <v>22</v>
      </c>
      <c r="F256" s="56" t="s">
        <v>5</v>
      </c>
      <c r="G256" s="56" t="s">
        <v>23</v>
      </c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51"/>
      <c r="S256" s="51"/>
      <c r="T256" s="51"/>
      <c r="U256" s="51"/>
      <c r="AA256" s="128"/>
    </row>
    <row r="257" spans="1:27" s="52" customFormat="1" x14ac:dyDescent="0.2">
      <c r="A257" s="45" t="s">
        <v>29</v>
      </c>
      <c r="B257" s="111"/>
      <c r="C257" s="51"/>
      <c r="D257" s="51"/>
      <c r="E257" s="106"/>
      <c r="F257" s="49">
        <f t="shared" ref="F257:F262" si="31">SUM(G257:U257)</f>
        <v>0</v>
      </c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3"/>
      <c r="S257" s="53"/>
      <c r="T257" s="53"/>
      <c r="U257" s="53"/>
      <c r="AA257" s="128"/>
    </row>
    <row r="258" spans="1:27" s="52" customFormat="1" x14ac:dyDescent="0.2">
      <c r="A258" s="45"/>
      <c r="B258" s="132"/>
      <c r="C258" s="51"/>
      <c r="D258" s="51"/>
      <c r="E258" s="106"/>
      <c r="F258" s="49">
        <f t="shared" si="31"/>
        <v>0</v>
      </c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3"/>
      <c r="S258" s="53"/>
      <c r="T258" s="53"/>
      <c r="U258" s="53"/>
      <c r="AA258" s="128"/>
    </row>
    <row r="259" spans="1:27" s="52" customFormat="1" x14ac:dyDescent="0.2">
      <c r="A259" s="45" t="s">
        <v>30</v>
      </c>
      <c r="B259" s="111"/>
      <c r="C259" s="51"/>
      <c r="D259" s="51"/>
      <c r="E259" s="106"/>
      <c r="F259" s="49">
        <f t="shared" si="31"/>
        <v>0</v>
      </c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3"/>
      <c r="S259" s="53"/>
      <c r="T259" s="53"/>
      <c r="U259" s="53"/>
      <c r="AA259" s="128"/>
    </row>
    <row r="260" spans="1:27" s="52" customFormat="1" x14ac:dyDescent="0.2">
      <c r="A260" s="45" t="s">
        <v>31</v>
      </c>
      <c r="B260" s="111"/>
      <c r="C260" s="51"/>
      <c r="D260" s="51"/>
      <c r="E260" s="106"/>
      <c r="F260" s="49">
        <f t="shared" si="31"/>
        <v>0</v>
      </c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3"/>
      <c r="S260" s="53"/>
      <c r="T260" s="53"/>
      <c r="U260" s="53"/>
      <c r="AA260" s="128"/>
    </row>
    <row r="261" spans="1:27" s="52" customFormat="1" x14ac:dyDescent="0.2">
      <c r="A261" s="45" t="s">
        <v>32</v>
      </c>
      <c r="B261" s="111"/>
      <c r="C261" s="51"/>
      <c r="D261" s="51"/>
      <c r="E261" s="106"/>
      <c r="F261" s="49">
        <f t="shared" si="31"/>
        <v>0</v>
      </c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3"/>
      <c r="S261" s="53"/>
      <c r="T261" s="53"/>
      <c r="U261" s="53"/>
      <c r="AA261" s="128"/>
    </row>
    <row r="262" spans="1:27" s="52" customFormat="1" x14ac:dyDescent="0.2">
      <c r="A262" s="45" t="s">
        <v>33</v>
      </c>
      <c r="B262" s="111"/>
      <c r="C262" s="51"/>
      <c r="D262" s="51"/>
      <c r="E262" s="106"/>
      <c r="F262" s="49">
        <f t="shared" si="31"/>
        <v>0</v>
      </c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3"/>
      <c r="S262" s="53"/>
      <c r="T262" s="53"/>
      <c r="U262" s="53"/>
      <c r="AA262" s="128"/>
    </row>
    <row r="263" spans="1:27" s="52" customFormat="1" x14ac:dyDescent="0.2">
      <c r="A263" s="45" t="s">
        <v>34</v>
      </c>
      <c r="B263" s="111"/>
      <c r="C263" s="51"/>
      <c r="D263" s="51"/>
      <c r="E263" s="104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51"/>
      <c r="S263" s="51"/>
      <c r="T263" s="51"/>
      <c r="U263" s="51"/>
      <c r="AA263" s="128"/>
    </row>
    <row r="264" spans="1:27" s="52" customFormat="1" ht="15.75" x14ac:dyDescent="0.25">
      <c r="A264" s="45" t="s">
        <v>35</v>
      </c>
      <c r="B264" s="111"/>
      <c r="C264" s="51"/>
      <c r="D264" s="60" t="s">
        <v>24</v>
      </c>
      <c r="E264" s="104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51"/>
      <c r="S264" s="51"/>
      <c r="T264" s="51"/>
      <c r="U264" s="51"/>
      <c r="AA264" s="128"/>
    </row>
    <row r="265" spans="1:27" s="52" customFormat="1" ht="15.75" x14ac:dyDescent="0.25">
      <c r="A265" s="50" t="s">
        <v>36</v>
      </c>
      <c r="B265" s="111"/>
      <c r="C265" s="51"/>
      <c r="D265" s="51"/>
      <c r="E265" s="105"/>
      <c r="F265" s="56" t="s">
        <v>5</v>
      </c>
      <c r="G265" s="56" t="s">
        <v>23</v>
      </c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51"/>
      <c r="S265" s="51"/>
      <c r="T265" s="51"/>
      <c r="U265" s="51"/>
      <c r="AA265" s="128"/>
    </row>
    <row r="266" spans="1:27" s="52" customFormat="1" x14ac:dyDescent="0.2">
      <c r="A266" s="45" t="s">
        <v>37</v>
      </c>
      <c r="B266" s="111"/>
      <c r="C266" s="51"/>
      <c r="D266" s="51"/>
      <c r="E266" s="106"/>
      <c r="F266" s="49">
        <f>SUM(G266:U266)</f>
        <v>0</v>
      </c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3"/>
      <c r="S266" s="53"/>
      <c r="T266" s="53"/>
      <c r="U266" s="53"/>
      <c r="AA266" s="128"/>
    </row>
    <row r="267" spans="1:27" s="52" customFormat="1" x14ac:dyDescent="0.2">
      <c r="A267" s="51"/>
      <c r="B267" s="110"/>
      <c r="C267" s="51"/>
      <c r="D267" s="51"/>
      <c r="E267" s="106"/>
      <c r="F267" s="49">
        <f t="shared" ref="F267:F273" si="32">SUM(G267:U267)</f>
        <v>0</v>
      </c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3"/>
      <c r="S267" s="53"/>
      <c r="T267" s="53"/>
      <c r="U267" s="53"/>
      <c r="AA267" s="128"/>
    </row>
    <row r="268" spans="1:27" s="52" customFormat="1" x14ac:dyDescent="0.2">
      <c r="A268" s="51"/>
      <c r="B268" s="110"/>
      <c r="C268" s="51"/>
      <c r="D268" s="51"/>
      <c r="E268" s="106"/>
      <c r="F268" s="49">
        <f t="shared" si="32"/>
        <v>0</v>
      </c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3"/>
      <c r="S268" s="53"/>
      <c r="T268" s="53"/>
      <c r="U268" s="53"/>
      <c r="AA268" s="128"/>
    </row>
    <row r="269" spans="1:27" s="52" customFormat="1" x14ac:dyDescent="0.2">
      <c r="A269" s="51"/>
      <c r="B269" s="110"/>
      <c r="C269" s="51"/>
      <c r="D269" s="51"/>
      <c r="E269" s="106"/>
      <c r="F269" s="49">
        <f t="shared" si="32"/>
        <v>0</v>
      </c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3"/>
      <c r="S269" s="53"/>
      <c r="T269" s="53"/>
      <c r="U269" s="53"/>
      <c r="AA269" s="128"/>
    </row>
    <row r="270" spans="1:27" s="52" customFormat="1" x14ac:dyDescent="0.2">
      <c r="A270" s="51"/>
      <c r="B270" s="110"/>
      <c r="C270" s="51"/>
      <c r="D270" s="51"/>
      <c r="E270" s="106"/>
      <c r="F270" s="49">
        <f t="shared" si="32"/>
        <v>0</v>
      </c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3"/>
      <c r="S270" s="53"/>
      <c r="T270" s="53"/>
      <c r="U270" s="53"/>
      <c r="AA270" s="128"/>
    </row>
    <row r="271" spans="1:27" s="52" customFormat="1" x14ac:dyDescent="0.2">
      <c r="A271" s="51"/>
      <c r="B271" s="110"/>
      <c r="C271" s="51"/>
      <c r="D271" s="51"/>
      <c r="E271" s="106"/>
      <c r="F271" s="49">
        <f t="shared" si="32"/>
        <v>0</v>
      </c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3"/>
      <c r="S271" s="53"/>
      <c r="T271" s="53"/>
      <c r="U271" s="53"/>
      <c r="AA271" s="128"/>
    </row>
    <row r="272" spans="1:27" s="52" customFormat="1" ht="15.6" customHeight="1" x14ac:dyDescent="0.25">
      <c r="A272" s="57" t="s">
        <v>24</v>
      </c>
      <c r="B272" s="112" t="str">
        <f>IF(B254+F266+F267+F268+F269+F270+F271+F272+F273=B259+B260+B261+B262+B263+B264+B265+B266,"OK","NON")</f>
        <v>OK</v>
      </c>
      <c r="C272" s="51"/>
      <c r="D272" s="49"/>
      <c r="E272" s="106"/>
      <c r="F272" s="49">
        <f t="shared" si="32"/>
        <v>0</v>
      </c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3"/>
      <c r="S272" s="53"/>
      <c r="T272" s="53"/>
      <c r="U272" s="53"/>
      <c r="AA272" s="128"/>
    </row>
    <row r="273" spans="1:27" s="52" customFormat="1" ht="18" x14ac:dyDescent="0.25">
      <c r="A273" s="57" t="s">
        <v>25</v>
      </c>
      <c r="B273" s="112">
        <f>B256+S254-B253-F257-F258-F259-F260-F261-F262</f>
        <v>0</v>
      </c>
      <c r="C273" s="51"/>
      <c r="D273" s="77"/>
      <c r="E273" s="106"/>
      <c r="F273" s="49">
        <f t="shared" si="32"/>
        <v>0</v>
      </c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3"/>
      <c r="S273" s="53"/>
      <c r="T273" s="53"/>
      <c r="U273" s="53"/>
      <c r="AA273" s="128"/>
    </row>
    <row r="274" spans="1:27" s="52" customFormat="1" x14ac:dyDescent="0.2">
      <c r="B274" s="96"/>
      <c r="C274" s="51"/>
      <c r="D274" s="51"/>
      <c r="E274" s="107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62"/>
      <c r="S274" s="62"/>
      <c r="T274" s="62"/>
      <c r="U274" s="62"/>
      <c r="V274" s="64"/>
      <c r="AA274" s="128"/>
    </row>
    <row r="275" spans="1:27" s="46" customFormat="1" x14ac:dyDescent="0.2">
      <c r="A275" s="46" t="s">
        <v>20</v>
      </c>
      <c r="B275" s="113" t="s">
        <v>20</v>
      </c>
      <c r="C275" s="46" t="s">
        <v>20</v>
      </c>
      <c r="D275" s="46" t="s">
        <v>20</v>
      </c>
      <c r="E275" s="108" t="s">
        <v>20</v>
      </c>
      <c r="F275" s="66" t="s">
        <v>20</v>
      </c>
      <c r="G275" s="82" t="s">
        <v>20</v>
      </c>
      <c r="H275" s="82" t="s">
        <v>20</v>
      </c>
      <c r="I275" s="82" t="s">
        <v>20</v>
      </c>
      <c r="J275" s="82" t="s">
        <v>20</v>
      </c>
      <c r="K275" s="82" t="s">
        <v>20</v>
      </c>
      <c r="L275" s="82" t="s">
        <v>20</v>
      </c>
      <c r="M275" s="82" t="s">
        <v>20</v>
      </c>
      <c r="N275" s="82" t="s">
        <v>20</v>
      </c>
      <c r="O275" s="82" t="s">
        <v>20</v>
      </c>
      <c r="P275" s="82" t="s">
        <v>20</v>
      </c>
      <c r="Q275" s="82" t="s">
        <v>20</v>
      </c>
      <c r="R275" s="83" t="s">
        <v>20</v>
      </c>
      <c r="S275" s="83"/>
      <c r="T275" s="83"/>
      <c r="U275" s="83"/>
      <c r="AA275" s="129"/>
    </row>
    <row r="276" spans="1:27" s="117" customFormat="1" ht="26.25" thickBot="1" x14ac:dyDescent="0.4">
      <c r="A276" s="116" t="s">
        <v>20</v>
      </c>
      <c r="B276" s="115" t="s">
        <v>44</v>
      </c>
      <c r="D276" s="117" t="s">
        <v>28</v>
      </c>
      <c r="E276" s="125">
        <f>$X$16</f>
        <v>43088</v>
      </c>
      <c r="F276" s="118"/>
      <c r="G276" s="118"/>
      <c r="H276" s="121"/>
      <c r="I276" s="118"/>
      <c r="J276" s="118"/>
      <c r="K276" s="118"/>
      <c r="L276" s="118"/>
      <c r="M276" s="118"/>
      <c r="N276" s="118"/>
      <c r="O276" s="118"/>
      <c r="P276" s="118"/>
      <c r="Q276" s="118"/>
      <c r="U276" s="117">
        <v>12</v>
      </c>
      <c r="AA276" s="126"/>
    </row>
    <row r="277" spans="1:27" s="52" customFormat="1" ht="16.5" thickBot="1" x14ac:dyDescent="0.3">
      <c r="A277" s="45"/>
      <c r="B277" s="110"/>
      <c r="C277" s="51"/>
      <c r="D277" s="51"/>
      <c r="E277" s="104"/>
      <c r="F277" s="79" t="s">
        <v>70</v>
      </c>
      <c r="H277" s="103"/>
      <c r="I277" s="91">
        <v>100</v>
      </c>
      <c r="J277" s="92">
        <v>50</v>
      </c>
      <c r="K277" s="92">
        <v>20</v>
      </c>
      <c r="L277" s="92">
        <v>10</v>
      </c>
      <c r="M277" s="92">
        <v>5</v>
      </c>
      <c r="N277" s="92">
        <v>2</v>
      </c>
      <c r="O277" s="92">
        <v>1</v>
      </c>
      <c r="P277" s="92">
        <v>0.25</v>
      </c>
      <c r="Q277" s="92">
        <v>0.1</v>
      </c>
      <c r="R277" s="93">
        <v>0.05</v>
      </c>
      <c r="S277" s="51"/>
      <c r="T277" s="51"/>
      <c r="U277" s="51"/>
      <c r="AA277" s="127">
        <f>B278+B279+B280</f>
        <v>0</v>
      </c>
    </row>
    <row r="278" spans="1:27" s="52" customFormat="1" ht="15.75" x14ac:dyDescent="0.25">
      <c r="A278" s="45" t="s">
        <v>17</v>
      </c>
      <c r="B278" s="111"/>
      <c r="C278" s="51"/>
      <c r="D278" s="60" t="s">
        <v>21</v>
      </c>
      <c r="E278" s="105"/>
      <c r="F278" s="51"/>
      <c r="G278" s="62"/>
      <c r="H278" s="133" t="s">
        <v>71</v>
      </c>
      <c r="I278" s="135"/>
      <c r="J278" s="136"/>
      <c r="K278" s="136"/>
      <c r="L278" s="136"/>
      <c r="M278" s="136"/>
      <c r="N278" s="136"/>
      <c r="O278" s="136"/>
      <c r="P278" s="136"/>
      <c r="Q278" s="136"/>
      <c r="R278" s="137"/>
      <c r="S278" s="51"/>
      <c r="T278" s="51"/>
      <c r="U278" s="51"/>
      <c r="AA278" s="128"/>
    </row>
    <row r="279" spans="1:27" s="52" customFormat="1" ht="15.75" thickBot="1" x14ac:dyDescent="0.25">
      <c r="A279" s="45" t="s">
        <v>18</v>
      </c>
      <c r="B279" s="111"/>
      <c r="C279" s="51"/>
      <c r="E279" s="104"/>
      <c r="F279" s="51"/>
      <c r="G279" s="62"/>
      <c r="H279" s="89" t="s">
        <v>5</v>
      </c>
      <c r="I279" s="90">
        <f t="shared" ref="I279:R279" si="33">I277*I278</f>
        <v>0</v>
      </c>
      <c r="J279" s="80">
        <f t="shared" si="33"/>
        <v>0</v>
      </c>
      <c r="K279" s="80">
        <f t="shared" si="33"/>
        <v>0</v>
      </c>
      <c r="L279" s="80">
        <f t="shared" si="33"/>
        <v>0</v>
      </c>
      <c r="M279" s="80">
        <f t="shared" si="33"/>
        <v>0</v>
      </c>
      <c r="N279" s="80">
        <f t="shared" si="33"/>
        <v>0</v>
      </c>
      <c r="O279" s="80">
        <f t="shared" si="33"/>
        <v>0</v>
      </c>
      <c r="P279" s="80">
        <f t="shared" si="33"/>
        <v>0</v>
      </c>
      <c r="Q279" s="80">
        <f t="shared" si="33"/>
        <v>0</v>
      </c>
      <c r="R279" s="81">
        <f t="shared" si="33"/>
        <v>0</v>
      </c>
      <c r="S279" s="87">
        <f>SUM(I279:R279)</f>
        <v>0</v>
      </c>
      <c r="T279" s="51"/>
      <c r="U279" s="51"/>
      <c r="AA279" s="128"/>
    </row>
    <row r="280" spans="1:27" s="52" customFormat="1" ht="15.75" x14ac:dyDescent="0.25">
      <c r="A280" s="45" t="s">
        <v>19</v>
      </c>
      <c r="B280" s="111"/>
      <c r="C280" s="51"/>
      <c r="D280" s="60" t="s">
        <v>0</v>
      </c>
      <c r="E280" s="104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51"/>
      <c r="S280" s="51"/>
      <c r="T280" s="51"/>
      <c r="U280" s="51"/>
      <c r="AA280" s="128"/>
    </row>
    <row r="281" spans="1:27" s="52" customFormat="1" ht="15.75" x14ac:dyDescent="0.25">
      <c r="A281" s="45" t="s">
        <v>75</v>
      </c>
      <c r="B281" s="111"/>
      <c r="C281" s="51"/>
      <c r="D281" s="51"/>
      <c r="E281" s="105" t="s">
        <v>22</v>
      </c>
      <c r="F281" s="56" t="s">
        <v>5</v>
      </c>
      <c r="G281" s="56" t="s">
        <v>23</v>
      </c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51"/>
      <c r="S281" s="51"/>
      <c r="T281" s="51"/>
      <c r="U281" s="51"/>
      <c r="AA281" s="128"/>
    </row>
    <row r="282" spans="1:27" s="52" customFormat="1" x14ac:dyDescent="0.2">
      <c r="A282" s="45" t="s">
        <v>29</v>
      </c>
      <c r="B282" s="111"/>
      <c r="C282" s="51"/>
      <c r="D282" s="51"/>
      <c r="E282" s="106"/>
      <c r="F282" s="49">
        <f t="shared" ref="F282:F287" si="34">SUM(G282:U282)</f>
        <v>0</v>
      </c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3"/>
      <c r="S282" s="53"/>
      <c r="T282" s="53"/>
      <c r="U282" s="53"/>
      <c r="AA282" s="128"/>
    </row>
    <row r="283" spans="1:27" s="52" customFormat="1" x14ac:dyDescent="0.2">
      <c r="A283" s="45"/>
      <c r="B283" s="132"/>
      <c r="C283" s="51"/>
      <c r="D283" s="51"/>
      <c r="E283" s="106"/>
      <c r="F283" s="49">
        <f t="shared" si="34"/>
        <v>0</v>
      </c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3"/>
      <c r="S283" s="53"/>
      <c r="T283" s="53"/>
      <c r="U283" s="53"/>
      <c r="AA283" s="128"/>
    </row>
    <row r="284" spans="1:27" s="52" customFormat="1" x14ac:dyDescent="0.2">
      <c r="A284" s="45" t="s">
        <v>30</v>
      </c>
      <c r="B284" s="111"/>
      <c r="C284" s="51"/>
      <c r="D284" s="51"/>
      <c r="E284" s="106"/>
      <c r="F284" s="49">
        <f t="shared" si="34"/>
        <v>0</v>
      </c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3"/>
      <c r="S284" s="53"/>
      <c r="T284" s="53"/>
      <c r="U284" s="53"/>
      <c r="AA284" s="128"/>
    </row>
    <row r="285" spans="1:27" s="52" customFormat="1" x14ac:dyDescent="0.2">
      <c r="A285" s="45" t="s">
        <v>31</v>
      </c>
      <c r="B285" s="111"/>
      <c r="C285" s="51"/>
      <c r="D285" s="51"/>
      <c r="E285" s="106"/>
      <c r="F285" s="49">
        <f t="shared" si="34"/>
        <v>0</v>
      </c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3"/>
      <c r="S285" s="53"/>
      <c r="T285" s="53"/>
      <c r="U285" s="53"/>
      <c r="AA285" s="128"/>
    </row>
    <row r="286" spans="1:27" s="52" customFormat="1" x14ac:dyDescent="0.2">
      <c r="A286" s="45" t="s">
        <v>32</v>
      </c>
      <c r="B286" s="111"/>
      <c r="C286" s="51"/>
      <c r="D286" s="51"/>
      <c r="E286" s="106"/>
      <c r="F286" s="49">
        <f t="shared" si="34"/>
        <v>0</v>
      </c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3"/>
      <c r="S286" s="53"/>
      <c r="T286" s="53"/>
      <c r="U286" s="53"/>
      <c r="AA286" s="128"/>
    </row>
    <row r="287" spans="1:27" s="52" customFormat="1" x14ac:dyDescent="0.2">
      <c r="A287" s="45" t="s">
        <v>33</v>
      </c>
      <c r="B287" s="111"/>
      <c r="C287" s="51"/>
      <c r="D287" s="51"/>
      <c r="E287" s="106"/>
      <c r="F287" s="49">
        <f t="shared" si="34"/>
        <v>0</v>
      </c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3"/>
      <c r="S287" s="53"/>
      <c r="T287" s="53"/>
      <c r="U287" s="53"/>
      <c r="AA287" s="128"/>
    </row>
    <row r="288" spans="1:27" s="52" customFormat="1" x14ac:dyDescent="0.2">
      <c r="A288" s="45" t="s">
        <v>34</v>
      </c>
      <c r="B288" s="111"/>
      <c r="C288" s="51"/>
      <c r="D288" s="51"/>
      <c r="E288" s="104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51"/>
      <c r="S288" s="51"/>
      <c r="T288" s="51"/>
      <c r="U288" s="51"/>
      <c r="AA288" s="128"/>
    </row>
    <row r="289" spans="1:27" s="52" customFormat="1" ht="15.75" x14ac:dyDescent="0.25">
      <c r="A289" s="45" t="s">
        <v>35</v>
      </c>
      <c r="B289" s="111"/>
      <c r="C289" s="51"/>
      <c r="D289" s="60" t="s">
        <v>24</v>
      </c>
      <c r="E289" s="104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51"/>
      <c r="S289" s="51"/>
      <c r="T289" s="51"/>
      <c r="U289" s="51"/>
      <c r="AA289" s="128"/>
    </row>
    <row r="290" spans="1:27" s="52" customFormat="1" ht="15.75" x14ac:dyDescent="0.25">
      <c r="A290" s="50" t="s">
        <v>36</v>
      </c>
      <c r="B290" s="111"/>
      <c r="C290" s="51"/>
      <c r="D290" s="51"/>
      <c r="E290" s="105"/>
      <c r="F290" s="56" t="s">
        <v>5</v>
      </c>
      <c r="G290" s="56" t="s">
        <v>23</v>
      </c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51"/>
      <c r="S290" s="51"/>
      <c r="T290" s="51"/>
      <c r="U290" s="51"/>
      <c r="AA290" s="128"/>
    </row>
    <row r="291" spans="1:27" s="52" customFormat="1" x14ac:dyDescent="0.2">
      <c r="A291" s="45" t="s">
        <v>37</v>
      </c>
      <c r="B291" s="111"/>
      <c r="C291" s="51"/>
      <c r="D291" s="51"/>
      <c r="E291" s="106"/>
      <c r="F291" s="49">
        <f>SUM(G291:U291)</f>
        <v>0</v>
      </c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3"/>
      <c r="S291" s="53"/>
      <c r="T291" s="53"/>
      <c r="U291" s="53"/>
      <c r="AA291" s="128"/>
    </row>
    <row r="292" spans="1:27" s="52" customFormat="1" x14ac:dyDescent="0.2">
      <c r="A292" s="51"/>
      <c r="B292" s="110"/>
      <c r="C292" s="51"/>
      <c r="D292" s="51"/>
      <c r="E292" s="106"/>
      <c r="F292" s="49">
        <f t="shared" ref="F292:F298" si="35">SUM(G292:U292)</f>
        <v>0</v>
      </c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3"/>
      <c r="S292" s="53"/>
      <c r="T292" s="53"/>
      <c r="U292" s="53"/>
      <c r="AA292" s="128"/>
    </row>
    <row r="293" spans="1:27" s="52" customFormat="1" x14ac:dyDescent="0.2">
      <c r="A293" s="51"/>
      <c r="B293" s="110"/>
      <c r="C293" s="51"/>
      <c r="D293" s="51"/>
      <c r="E293" s="106"/>
      <c r="F293" s="49">
        <f t="shared" si="35"/>
        <v>0</v>
      </c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3"/>
      <c r="S293" s="53"/>
      <c r="T293" s="53"/>
      <c r="U293" s="53"/>
      <c r="AA293" s="128"/>
    </row>
    <row r="294" spans="1:27" s="52" customFormat="1" x14ac:dyDescent="0.2">
      <c r="A294" s="51"/>
      <c r="B294" s="110"/>
      <c r="C294" s="51"/>
      <c r="D294" s="51"/>
      <c r="E294" s="106"/>
      <c r="F294" s="49">
        <f t="shared" si="35"/>
        <v>0</v>
      </c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3"/>
      <c r="S294" s="53"/>
      <c r="T294" s="53"/>
      <c r="U294" s="53"/>
      <c r="AA294" s="128"/>
    </row>
    <row r="295" spans="1:27" s="52" customFormat="1" x14ac:dyDescent="0.2">
      <c r="A295" s="51"/>
      <c r="B295" s="110"/>
      <c r="C295" s="51"/>
      <c r="D295" s="51"/>
      <c r="E295" s="106"/>
      <c r="F295" s="49">
        <f t="shared" si="35"/>
        <v>0</v>
      </c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3"/>
      <c r="S295" s="53"/>
      <c r="T295" s="53"/>
      <c r="U295" s="53"/>
      <c r="AA295" s="128"/>
    </row>
    <row r="296" spans="1:27" s="52" customFormat="1" x14ac:dyDescent="0.2">
      <c r="A296" s="51"/>
      <c r="B296" s="110"/>
      <c r="C296" s="51"/>
      <c r="D296" s="51"/>
      <c r="E296" s="106"/>
      <c r="F296" s="49">
        <f t="shared" si="35"/>
        <v>0</v>
      </c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3"/>
      <c r="S296" s="53"/>
      <c r="T296" s="53"/>
      <c r="U296" s="53"/>
      <c r="AA296" s="128"/>
    </row>
    <row r="297" spans="1:27" s="52" customFormat="1" ht="15.6" customHeight="1" x14ac:dyDescent="0.25">
      <c r="A297" s="57" t="s">
        <v>24</v>
      </c>
      <c r="B297" s="112" t="str">
        <f>IF(B279+F291+F292+F293+F294+F295+F296+F297+F298=B284+B285+B286+B287+B288+B289+B290+B291,"OK","NON")</f>
        <v>OK</v>
      </c>
      <c r="C297" s="51"/>
      <c r="D297" s="49"/>
      <c r="E297" s="106"/>
      <c r="F297" s="49">
        <f t="shared" si="35"/>
        <v>0</v>
      </c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3"/>
      <c r="S297" s="53"/>
      <c r="T297" s="53"/>
      <c r="U297" s="53"/>
      <c r="AA297" s="128"/>
    </row>
    <row r="298" spans="1:27" s="52" customFormat="1" ht="18" x14ac:dyDescent="0.25">
      <c r="A298" s="57" t="s">
        <v>25</v>
      </c>
      <c r="B298" s="112">
        <f>B281+S279-B278-F282-F283-F284-F285-F286-F287</f>
        <v>0</v>
      </c>
      <c r="C298" s="51"/>
      <c r="D298" s="77"/>
      <c r="E298" s="106"/>
      <c r="F298" s="49">
        <f t="shared" si="35"/>
        <v>0</v>
      </c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3"/>
      <c r="S298" s="53"/>
      <c r="T298" s="53"/>
      <c r="U298" s="53"/>
      <c r="AA298" s="128"/>
    </row>
    <row r="299" spans="1:27" s="52" customFormat="1" x14ac:dyDescent="0.2">
      <c r="B299" s="96"/>
      <c r="C299" s="51"/>
      <c r="D299" s="51"/>
      <c r="E299" s="107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62"/>
      <c r="S299" s="62"/>
      <c r="T299" s="62"/>
      <c r="U299" s="62"/>
      <c r="V299" s="64"/>
      <c r="AA299" s="128"/>
    </row>
    <row r="300" spans="1:27" s="46" customFormat="1" x14ac:dyDescent="0.2">
      <c r="A300" s="46" t="s">
        <v>20</v>
      </c>
      <c r="B300" s="113" t="s">
        <v>20</v>
      </c>
      <c r="C300" s="46" t="s">
        <v>20</v>
      </c>
      <c r="D300" s="46" t="s">
        <v>20</v>
      </c>
      <c r="E300" s="108" t="s">
        <v>20</v>
      </c>
      <c r="F300" s="66" t="s">
        <v>20</v>
      </c>
      <c r="G300" s="82" t="s">
        <v>20</v>
      </c>
      <c r="H300" s="82" t="s">
        <v>20</v>
      </c>
      <c r="I300" s="82" t="s">
        <v>20</v>
      </c>
      <c r="J300" s="82" t="s">
        <v>20</v>
      </c>
      <c r="K300" s="82" t="s">
        <v>20</v>
      </c>
      <c r="L300" s="82" t="s">
        <v>20</v>
      </c>
      <c r="M300" s="82" t="s">
        <v>20</v>
      </c>
      <c r="N300" s="82" t="s">
        <v>20</v>
      </c>
      <c r="O300" s="82" t="s">
        <v>20</v>
      </c>
      <c r="P300" s="82" t="s">
        <v>20</v>
      </c>
      <c r="Q300" s="82" t="s">
        <v>20</v>
      </c>
      <c r="R300" s="83" t="s">
        <v>20</v>
      </c>
      <c r="S300" s="83"/>
      <c r="T300" s="83"/>
      <c r="U300" s="83"/>
      <c r="AA300" s="129"/>
    </row>
    <row r="301" spans="1:27" s="117" customFormat="1" ht="26.25" thickBot="1" x14ac:dyDescent="0.4">
      <c r="A301" s="116" t="s">
        <v>20</v>
      </c>
      <c r="B301" s="115" t="s">
        <v>45</v>
      </c>
      <c r="D301" s="117" t="s">
        <v>28</v>
      </c>
      <c r="E301" s="125">
        <f>$X$16</f>
        <v>43088</v>
      </c>
      <c r="F301" s="118"/>
      <c r="G301" s="118"/>
      <c r="H301" s="121"/>
      <c r="I301" s="118"/>
      <c r="J301" s="118"/>
      <c r="K301" s="118"/>
      <c r="L301" s="118"/>
      <c r="M301" s="118"/>
      <c r="N301" s="118"/>
      <c r="O301" s="118"/>
      <c r="P301" s="118"/>
      <c r="Q301" s="118"/>
      <c r="U301" s="117">
        <v>13</v>
      </c>
      <c r="AA301" s="126"/>
    </row>
    <row r="302" spans="1:27" s="52" customFormat="1" ht="16.5" thickBot="1" x14ac:dyDescent="0.3">
      <c r="A302" s="45"/>
      <c r="B302" s="110"/>
      <c r="C302" s="51"/>
      <c r="D302" s="51"/>
      <c r="E302" s="104"/>
      <c r="F302" s="79" t="s">
        <v>70</v>
      </c>
      <c r="H302" s="103"/>
      <c r="I302" s="91">
        <v>100</v>
      </c>
      <c r="J302" s="92">
        <v>50</v>
      </c>
      <c r="K302" s="92">
        <v>20</v>
      </c>
      <c r="L302" s="92">
        <v>10</v>
      </c>
      <c r="M302" s="92">
        <v>5</v>
      </c>
      <c r="N302" s="92">
        <v>2</v>
      </c>
      <c r="O302" s="92">
        <v>1</v>
      </c>
      <c r="P302" s="92">
        <v>0.25</v>
      </c>
      <c r="Q302" s="92">
        <v>0.1</v>
      </c>
      <c r="R302" s="93">
        <v>0.05</v>
      </c>
      <c r="S302" s="51"/>
      <c r="T302" s="51"/>
      <c r="U302" s="51"/>
      <c r="AA302" s="127">
        <f>B303+B304+B305</f>
        <v>0</v>
      </c>
    </row>
    <row r="303" spans="1:27" s="52" customFormat="1" ht="15.75" x14ac:dyDescent="0.25">
      <c r="A303" s="45" t="s">
        <v>17</v>
      </c>
      <c r="B303" s="111"/>
      <c r="C303" s="51"/>
      <c r="D303" s="60" t="s">
        <v>21</v>
      </c>
      <c r="E303" s="105"/>
      <c r="F303" s="51"/>
      <c r="G303" s="62"/>
      <c r="H303" s="133" t="s">
        <v>71</v>
      </c>
      <c r="I303" s="135"/>
      <c r="J303" s="136"/>
      <c r="K303" s="136"/>
      <c r="L303" s="136"/>
      <c r="M303" s="136"/>
      <c r="N303" s="136"/>
      <c r="O303" s="136"/>
      <c r="P303" s="136"/>
      <c r="Q303" s="136"/>
      <c r="R303" s="137"/>
      <c r="S303" s="51"/>
      <c r="T303" s="51"/>
      <c r="U303" s="51"/>
      <c r="AA303" s="128"/>
    </row>
    <row r="304" spans="1:27" s="52" customFormat="1" ht="15.75" thickBot="1" x14ac:dyDescent="0.25">
      <c r="A304" s="45" t="s">
        <v>18</v>
      </c>
      <c r="B304" s="111"/>
      <c r="C304" s="51"/>
      <c r="E304" s="104"/>
      <c r="F304" s="51"/>
      <c r="G304" s="62"/>
      <c r="H304" s="89" t="s">
        <v>5</v>
      </c>
      <c r="I304" s="90">
        <f t="shared" ref="I304:R304" si="36">I302*I303</f>
        <v>0</v>
      </c>
      <c r="J304" s="80">
        <f t="shared" si="36"/>
        <v>0</v>
      </c>
      <c r="K304" s="80">
        <f t="shared" si="36"/>
        <v>0</v>
      </c>
      <c r="L304" s="80">
        <f t="shared" si="36"/>
        <v>0</v>
      </c>
      <c r="M304" s="80">
        <f t="shared" si="36"/>
        <v>0</v>
      </c>
      <c r="N304" s="80">
        <f t="shared" si="36"/>
        <v>0</v>
      </c>
      <c r="O304" s="80">
        <f t="shared" si="36"/>
        <v>0</v>
      </c>
      <c r="P304" s="80">
        <f t="shared" si="36"/>
        <v>0</v>
      </c>
      <c r="Q304" s="80">
        <f t="shared" si="36"/>
        <v>0</v>
      </c>
      <c r="R304" s="81">
        <f t="shared" si="36"/>
        <v>0</v>
      </c>
      <c r="S304" s="87">
        <f>SUM(I304:R304)</f>
        <v>0</v>
      </c>
      <c r="T304" s="51"/>
      <c r="U304" s="51"/>
      <c r="AA304" s="128"/>
    </row>
    <row r="305" spans="1:27" s="52" customFormat="1" ht="15.75" x14ac:dyDescent="0.25">
      <c r="A305" s="45" t="s">
        <v>19</v>
      </c>
      <c r="B305" s="111"/>
      <c r="C305" s="51"/>
      <c r="D305" s="60" t="s">
        <v>0</v>
      </c>
      <c r="E305" s="104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51"/>
      <c r="S305" s="51"/>
      <c r="T305" s="51"/>
      <c r="U305" s="51"/>
      <c r="AA305" s="128"/>
    </row>
    <row r="306" spans="1:27" s="52" customFormat="1" ht="15.75" x14ac:dyDescent="0.25">
      <c r="A306" s="45" t="s">
        <v>75</v>
      </c>
      <c r="B306" s="111"/>
      <c r="C306" s="51"/>
      <c r="D306" s="51"/>
      <c r="E306" s="105" t="s">
        <v>22</v>
      </c>
      <c r="F306" s="56" t="s">
        <v>5</v>
      </c>
      <c r="G306" s="56" t="s">
        <v>23</v>
      </c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51"/>
      <c r="S306" s="51"/>
      <c r="T306" s="51"/>
      <c r="U306" s="51"/>
      <c r="AA306" s="128"/>
    </row>
    <row r="307" spans="1:27" s="52" customFormat="1" x14ac:dyDescent="0.2">
      <c r="A307" s="45" t="s">
        <v>29</v>
      </c>
      <c r="B307" s="111"/>
      <c r="C307" s="51"/>
      <c r="D307" s="51"/>
      <c r="E307" s="106"/>
      <c r="F307" s="49">
        <f t="shared" ref="F307:F312" si="37">SUM(G307:U307)</f>
        <v>0</v>
      </c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3"/>
      <c r="S307" s="53"/>
      <c r="T307" s="53"/>
      <c r="U307" s="53"/>
      <c r="AA307" s="128"/>
    </row>
    <row r="308" spans="1:27" s="52" customFormat="1" x14ac:dyDescent="0.2">
      <c r="A308" s="45"/>
      <c r="B308" s="132"/>
      <c r="C308" s="51"/>
      <c r="D308" s="51"/>
      <c r="E308" s="106"/>
      <c r="F308" s="49">
        <f t="shared" si="37"/>
        <v>0</v>
      </c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3"/>
      <c r="S308" s="53"/>
      <c r="T308" s="53"/>
      <c r="U308" s="53"/>
      <c r="AA308" s="128"/>
    </row>
    <row r="309" spans="1:27" s="52" customFormat="1" x14ac:dyDescent="0.2">
      <c r="A309" s="45" t="s">
        <v>30</v>
      </c>
      <c r="B309" s="111"/>
      <c r="C309" s="51"/>
      <c r="D309" s="51"/>
      <c r="E309" s="106"/>
      <c r="F309" s="49">
        <f t="shared" si="37"/>
        <v>0</v>
      </c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3"/>
      <c r="S309" s="53"/>
      <c r="T309" s="53"/>
      <c r="U309" s="53"/>
      <c r="AA309" s="128"/>
    </row>
    <row r="310" spans="1:27" s="52" customFormat="1" x14ac:dyDescent="0.2">
      <c r="A310" s="45" t="s">
        <v>31</v>
      </c>
      <c r="B310" s="111"/>
      <c r="C310" s="51"/>
      <c r="D310" s="51"/>
      <c r="E310" s="106"/>
      <c r="F310" s="49">
        <f t="shared" si="37"/>
        <v>0</v>
      </c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3"/>
      <c r="S310" s="53"/>
      <c r="T310" s="53"/>
      <c r="U310" s="53"/>
      <c r="AA310" s="128"/>
    </row>
    <row r="311" spans="1:27" s="52" customFormat="1" x14ac:dyDescent="0.2">
      <c r="A311" s="45" t="s">
        <v>32</v>
      </c>
      <c r="B311" s="111"/>
      <c r="C311" s="51"/>
      <c r="D311" s="51"/>
      <c r="E311" s="106"/>
      <c r="F311" s="49">
        <f t="shared" si="37"/>
        <v>0</v>
      </c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3"/>
      <c r="S311" s="53"/>
      <c r="T311" s="53"/>
      <c r="U311" s="53"/>
      <c r="AA311" s="128"/>
    </row>
    <row r="312" spans="1:27" s="52" customFormat="1" x14ac:dyDescent="0.2">
      <c r="A312" s="45" t="s">
        <v>33</v>
      </c>
      <c r="B312" s="111"/>
      <c r="C312" s="51"/>
      <c r="D312" s="51"/>
      <c r="E312" s="106"/>
      <c r="F312" s="49">
        <f t="shared" si="37"/>
        <v>0</v>
      </c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3"/>
      <c r="S312" s="53"/>
      <c r="T312" s="53"/>
      <c r="U312" s="53"/>
      <c r="AA312" s="128"/>
    </row>
    <row r="313" spans="1:27" s="52" customFormat="1" x14ac:dyDescent="0.2">
      <c r="A313" s="45" t="s">
        <v>34</v>
      </c>
      <c r="B313" s="111"/>
      <c r="C313" s="51"/>
      <c r="D313" s="51"/>
      <c r="E313" s="104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51"/>
      <c r="S313" s="51"/>
      <c r="T313" s="51"/>
      <c r="U313" s="51"/>
      <c r="AA313" s="128"/>
    </row>
    <row r="314" spans="1:27" s="52" customFormat="1" ht="15.75" x14ac:dyDescent="0.25">
      <c r="A314" s="45" t="s">
        <v>35</v>
      </c>
      <c r="B314" s="111"/>
      <c r="C314" s="51"/>
      <c r="D314" s="60" t="s">
        <v>24</v>
      </c>
      <c r="E314" s="104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51"/>
      <c r="S314" s="51"/>
      <c r="T314" s="51"/>
      <c r="U314" s="51"/>
      <c r="AA314" s="128"/>
    </row>
    <row r="315" spans="1:27" s="52" customFormat="1" ht="15.75" x14ac:dyDescent="0.25">
      <c r="A315" s="50" t="s">
        <v>36</v>
      </c>
      <c r="B315" s="111"/>
      <c r="C315" s="51"/>
      <c r="D315" s="51"/>
      <c r="E315" s="105"/>
      <c r="F315" s="56" t="s">
        <v>5</v>
      </c>
      <c r="G315" s="56" t="s">
        <v>23</v>
      </c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51"/>
      <c r="S315" s="51"/>
      <c r="T315" s="51"/>
      <c r="U315" s="51"/>
      <c r="AA315" s="128"/>
    </row>
    <row r="316" spans="1:27" s="52" customFormat="1" x14ac:dyDescent="0.2">
      <c r="A316" s="45" t="s">
        <v>37</v>
      </c>
      <c r="B316" s="111"/>
      <c r="C316" s="51"/>
      <c r="D316" s="51"/>
      <c r="E316" s="106"/>
      <c r="F316" s="49">
        <f>SUM(G316:U316)</f>
        <v>0</v>
      </c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3"/>
      <c r="S316" s="53"/>
      <c r="T316" s="53"/>
      <c r="U316" s="53"/>
      <c r="AA316" s="128"/>
    </row>
    <row r="317" spans="1:27" s="52" customFormat="1" x14ac:dyDescent="0.2">
      <c r="A317" s="51"/>
      <c r="B317" s="110"/>
      <c r="C317" s="51"/>
      <c r="D317" s="51"/>
      <c r="E317" s="106"/>
      <c r="F317" s="49">
        <f t="shared" ref="F317:F323" si="38">SUM(G317:U317)</f>
        <v>0</v>
      </c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3"/>
      <c r="S317" s="53"/>
      <c r="T317" s="53"/>
      <c r="U317" s="53"/>
      <c r="AA317" s="128"/>
    </row>
    <row r="318" spans="1:27" s="52" customFormat="1" x14ac:dyDescent="0.2">
      <c r="A318" s="51"/>
      <c r="B318" s="110"/>
      <c r="C318" s="51"/>
      <c r="D318" s="51"/>
      <c r="E318" s="106"/>
      <c r="F318" s="49">
        <f t="shared" si="38"/>
        <v>0</v>
      </c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3"/>
      <c r="S318" s="53"/>
      <c r="T318" s="53"/>
      <c r="U318" s="53"/>
      <c r="AA318" s="128"/>
    </row>
    <row r="319" spans="1:27" s="52" customFormat="1" x14ac:dyDescent="0.2">
      <c r="A319" s="51"/>
      <c r="B319" s="110"/>
      <c r="C319" s="51"/>
      <c r="D319" s="51"/>
      <c r="E319" s="106"/>
      <c r="F319" s="49">
        <f t="shared" si="38"/>
        <v>0</v>
      </c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3"/>
      <c r="S319" s="53"/>
      <c r="T319" s="53"/>
      <c r="U319" s="53"/>
      <c r="AA319" s="128"/>
    </row>
    <row r="320" spans="1:27" s="52" customFormat="1" x14ac:dyDescent="0.2">
      <c r="A320" s="51"/>
      <c r="B320" s="110"/>
      <c r="C320" s="51"/>
      <c r="D320" s="51"/>
      <c r="E320" s="106"/>
      <c r="F320" s="49">
        <f t="shared" si="38"/>
        <v>0</v>
      </c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3"/>
      <c r="S320" s="53"/>
      <c r="T320" s="53"/>
      <c r="U320" s="53"/>
      <c r="AA320" s="128"/>
    </row>
    <row r="321" spans="1:27" s="52" customFormat="1" x14ac:dyDescent="0.2">
      <c r="A321" s="51"/>
      <c r="B321" s="110"/>
      <c r="C321" s="51"/>
      <c r="D321" s="51"/>
      <c r="E321" s="106"/>
      <c r="F321" s="49">
        <f t="shared" si="38"/>
        <v>0</v>
      </c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3"/>
      <c r="S321" s="53"/>
      <c r="T321" s="53"/>
      <c r="U321" s="53"/>
      <c r="AA321" s="128"/>
    </row>
    <row r="322" spans="1:27" s="52" customFormat="1" ht="15.6" customHeight="1" x14ac:dyDescent="0.25">
      <c r="A322" s="57" t="s">
        <v>24</v>
      </c>
      <c r="B322" s="112" t="str">
        <f>IF(B304+F316+F317+F318+F319+F320+F321+F322+F323=B309+B310+B311+B312+B313+B314+B315+B316,"OK","NON")</f>
        <v>OK</v>
      </c>
      <c r="C322" s="51"/>
      <c r="D322" s="49"/>
      <c r="E322" s="106"/>
      <c r="F322" s="49">
        <f t="shared" si="38"/>
        <v>0</v>
      </c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3"/>
      <c r="S322" s="53"/>
      <c r="T322" s="53"/>
      <c r="U322" s="53"/>
      <c r="AA322" s="128"/>
    </row>
    <row r="323" spans="1:27" s="52" customFormat="1" ht="18" x14ac:dyDescent="0.25">
      <c r="A323" s="57" t="s">
        <v>25</v>
      </c>
      <c r="B323" s="112">
        <f>B306+S304-B303-F307-F308-F309-F310-F311-F312</f>
        <v>0</v>
      </c>
      <c r="C323" s="51"/>
      <c r="D323" s="77"/>
      <c r="E323" s="106"/>
      <c r="F323" s="49">
        <f t="shared" si="38"/>
        <v>0</v>
      </c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3"/>
      <c r="S323" s="53"/>
      <c r="T323" s="53"/>
      <c r="U323" s="53"/>
      <c r="AA323" s="128"/>
    </row>
    <row r="324" spans="1:27" s="52" customFormat="1" x14ac:dyDescent="0.2">
      <c r="B324" s="96"/>
      <c r="C324" s="51"/>
      <c r="D324" s="51"/>
      <c r="E324" s="107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62"/>
      <c r="S324" s="62"/>
      <c r="T324" s="62"/>
      <c r="U324" s="62"/>
      <c r="V324" s="64"/>
      <c r="AA324" s="128"/>
    </row>
    <row r="325" spans="1:27" s="46" customFormat="1" x14ac:dyDescent="0.2">
      <c r="A325" s="46" t="s">
        <v>20</v>
      </c>
      <c r="B325" s="113" t="s">
        <v>20</v>
      </c>
      <c r="C325" s="46" t="s">
        <v>20</v>
      </c>
      <c r="D325" s="46" t="s">
        <v>20</v>
      </c>
      <c r="E325" s="108" t="s">
        <v>20</v>
      </c>
      <c r="F325" s="66" t="s">
        <v>20</v>
      </c>
      <c r="G325" s="82" t="s">
        <v>20</v>
      </c>
      <c r="H325" s="82" t="s">
        <v>20</v>
      </c>
      <c r="I325" s="82" t="s">
        <v>20</v>
      </c>
      <c r="J325" s="82" t="s">
        <v>20</v>
      </c>
      <c r="K325" s="82" t="s">
        <v>20</v>
      </c>
      <c r="L325" s="82" t="s">
        <v>20</v>
      </c>
      <c r="M325" s="82" t="s">
        <v>20</v>
      </c>
      <c r="N325" s="82" t="s">
        <v>20</v>
      </c>
      <c r="O325" s="82" t="s">
        <v>20</v>
      </c>
      <c r="P325" s="82" t="s">
        <v>20</v>
      </c>
      <c r="Q325" s="82" t="s">
        <v>20</v>
      </c>
      <c r="R325" s="83" t="s">
        <v>20</v>
      </c>
      <c r="S325" s="83"/>
      <c r="T325" s="83"/>
      <c r="U325" s="83"/>
      <c r="AA325" s="129"/>
    </row>
    <row r="326" spans="1:27" s="117" customFormat="1" ht="26.25" thickBot="1" x14ac:dyDescent="0.4">
      <c r="A326" s="116" t="s">
        <v>20</v>
      </c>
      <c r="B326" s="115" t="s">
        <v>46</v>
      </c>
      <c r="D326" s="117" t="s">
        <v>28</v>
      </c>
      <c r="E326" s="125">
        <f>$X$16</f>
        <v>43088</v>
      </c>
      <c r="F326" s="118"/>
      <c r="G326" s="118"/>
      <c r="H326" s="121"/>
      <c r="I326" s="118"/>
      <c r="J326" s="118"/>
      <c r="K326" s="118"/>
      <c r="L326" s="118"/>
      <c r="M326" s="118"/>
      <c r="N326" s="118"/>
      <c r="O326" s="118"/>
      <c r="P326" s="118"/>
      <c r="Q326" s="118"/>
      <c r="U326" s="117">
        <v>14</v>
      </c>
      <c r="AA326" s="126"/>
    </row>
    <row r="327" spans="1:27" s="52" customFormat="1" ht="16.5" thickBot="1" x14ac:dyDescent="0.3">
      <c r="A327" s="45"/>
      <c r="B327" s="110"/>
      <c r="C327" s="51"/>
      <c r="D327" s="51"/>
      <c r="E327" s="104"/>
      <c r="F327" s="79" t="s">
        <v>70</v>
      </c>
      <c r="H327" s="103"/>
      <c r="I327" s="91">
        <v>100</v>
      </c>
      <c r="J327" s="92">
        <v>50</v>
      </c>
      <c r="K327" s="92">
        <v>20</v>
      </c>
      <c r="L327" s="92">
        <v>10</v>
      </c>
      <c r="M327" s="92">
        <v>5</v>
      </c>
      <c r="N327" s="92">
        <v>2</v>
      </c>
      <c r="O327" s="92">
        <v>1</v>
      </c>
      <c r="P327" s="92">
        <v>0.25</v>
      </c>
      <c r="Q327" s="92">
        <v>0.1</v>
      </c>
      <c r="R327" s="93">
        <v>0.05</v>
      </c>
      <c r="S327" s="51"/>
      <c r="T327" s="51"/>
      <c r="U327" s="51"/>
      <c r="AA327" s="127">
        <f>B328+B329+B330</f>
        <v>0</v>
      </c>
    </row>
    <row r="328" spans="1:27" s="52" customFormat="1" ht="15.75" x14ac:dyDescent="0.25">
      <c r="A328" s="45" t="s">
        <v>17</v>
      </c>
      <c r="B328" s="111"/>
      <c r="C328" s="51"/>
      <c r="D328" s="60" t="s">
        <v>21</v>
      </c>
      <c r="E328" s="105"/>
      <c r="F328" s="51"/>
      <c r="G328" s="62"/>
      <c r="H328" s="133" t="s">
        <v>71</v>
      </c>
      <c r="I328" s="135"/>
      <c r="J328" s="136"/>
      <c r="K328" s="136"/>
      <c r="L328" s="136"/>
      <c r="M328" s="136"/>
      <c r="N328" s="136"/>
      <c r="O328" s="136"/>
      <c r="P328" s="136"/>
      <c r="Q328" s="136"/>
      <c r="R328" s="137"/>
      <c r="S328" s="51"/>
      <c r="T328" s="51"/>
      <c r="U328" s="51"/>
      <c r="AA328" s="128"/>
    </row>
    <row r="329" spans="1:27" s="52" customFormat="1" ht="15.75" thickBot="1" x14ac:dyDescent="0.25">
      <c r="A329" s="45" t="s">
        <v>18</v>
      </c>
      <c r="B329" s="111"/>
      <c r="C329" s="51"/>
      <c r="E329" s="104"/>
      <c r="F329" s="51"/>
      <c r="G329" s="62"/>
      <c r="H329" s="89" t="s">
        <v>5</v>
      </c>
      <c r="I329" s="90">
        <f t="shared" ref="I329:R329" si="39">I327*I328</f>
        <v>0</v>
      </c>
      <c r="J329" s="80">
        <f t="shared" si="39"/>
        <v>0</v>
      </c>
      <c r="K329" s="80">
        <f t="shared" si="39"/>
        <v>0</v>
      </c>
      <c r="L329" s="80">
        <f t="shared" si="39"/>
        <v>0</v>
      </c>
      <c r="M329" s="80">
        <f t="shared" si="39"/>
        <v>0</v>
      </c>
      <c r="N329" s="80">
        <f t="shared" si="39"/>
        <v>0</v>
      </c>
      <c r="O329" s="80">
        <f t="shared" si="39"/>
        <v>0</v>
      </c>
      <c r="P329" s="80">
        <f t="shared" si="39"/>
        <v>0</v>
      </c>
      <c r="Q329" s="80">
        <f t="shared" si="39"/>
        <v>0</v>
      </c>
      <c r="R329" s="81">
        <f t="shared" si="39"/>
        <v>0</v>
      </c>
      <c r="S329" s="87">
        <f>SUM(I329:R329)</f>
        <v>0</v>
      </c>
      <c r="T329" s="51"/>
      <c r="U329" s="51"/>
      <c r="AA329" s="128"/>
    </row>
    <row r="330" spans="1:27" s="52" customFormat="1" ht="15.75" x14ac:dyDescent="0.25">
      <c r="A330" s="45" t="s">
        <v>19</v>
      </c>
      <c r="B330" s="111"/>
      <c r="C330" s="51"/>
      <c r="D330" s="60" t="s">
        <v>0</v>
      </c>
      <c r="E330" s="104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51"/>
      <c r="S330" s="51"/>
      <c r="T330" s="51"/>
      <c r="U330" s="51"/>
      <c r="AA330" s="128"/>
    </row>
    <row r="331" spans="1:27" s="52" customFormat="1" ht="15.75" x14ac:dyDescent="0.25">
      <c r="A331" s="45" t="s">
        <v>75</v>
      </c>
      <c r="B331" s="111"/>
      <c r="C331" s="51"/>
      <c r="D331" s="51"/>
      <c r="E331" s="105" t="s">
        <v>22</v>
      </c>
      <c r="F331" s="56" t="s">
        <v>5</v>
      </c>
      <c r="G331" s="56" t="s">
        <v>23</v>
      </c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51"/>
      <c r="S331" s="51"/>
      <c r="T331" s="51"/>
      <c r="U331" s="51"/>
      <c r="AA331" s="128"/>
    </row>
    <row r="332" spans="1:27" s="52" customFormat="1" x14ac:dyDescent="0.2">
      <c r="A332" s="45" t="s">
        <v>29</v>
      </c>
      <c r="B332" s="111"/>
      <c r="C332" s="51"/>
      <c r="D332" s="51"/>
      <c r="E332" s="106"/>
      <c r="F332" s="49">
        <f t="shared" ref="F332:F337" si="40">SUM(G332:U332)</f>
        <v>0</v>
      </c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3"/>
      <c r="S332" s="53"/>
      <c r="T332" s="53"/>
      <c r="U332" s="53"/>
      <c r="AA332" s="128"/>
    </row>
    <row r="333" spans="1:27" s="52" customFormat="1" x14ac:dyDescent="0.2">
      <c r="A333" s="45"/>
      <c r="B333" s="132"/>
      <c r="C333" s="51"/>
      <c r="D333" s="51"/>
      <c r="E333" s="106"/>
      <c r="F333" s="49">
        <f t="shared" si="40"/>
        <v>0</v>
      </c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3"/>
      <c r="S333" s="53"/>
      <c r="T333" s="53"/>
      <c r="U333" s="53"/>
      <c r="AA333" s="128"/>
    </row>
    <row r="334" spans="1:27" s="52" customFormat="1" x14ac:dyDescent="0.2">
      <c r="A334" s="45" t="s">
        <v>30</v>
      </c>
      <c r="B334" s="111"/>
      <c r="C334" s="51"/>
      <c r="D334" s="51"/>
      <c r="E334" s="106"/>
      <c r="F334" s="49">
        <f t="shared" si="40"/>
        <v>0</v>
      </c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3"/>
      <c r="S334" s="53"/>
      <c r="T334" s="53"/>
      <c r="U334" s="53"/>
      <c r="AA334" s="128"/>
    </row>
    <row r="335" spans="1:27" s="52" customFormat="1" x14ac:dyDescent="0.2">
      <c r="A335" s="45" t="s">
        <v>31</v>
      </c>
      <c r="B335" s="111"/>
      <c r="C335" s="51"/>
      <c r="D335" s="51"/>
      <c r="E335" s="106"/>
      <c r="F335" s="49">
        <f t="shared" si="40"/>
        <v>0</v>
      </c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3"/>
      <c r="S335" s="53"/>
      <c r="T335" s="53"/>
      <c r="U335" s="53"/>
      <c r="AA335" s="128"/>
    </row>
    <row r="336" spans="1:27" s="52" customFormat="1" x14ac:dyDescent="0.2">
      <c r="A336" s="45" t="s">
        <v>32</v>
      </c>
      <c r="B336" s="111"/>
      <c r="C336" s="51"/>
      <c r="D336" s="51"/>
      <c r="E336" s="106"/>
      <c r="F336" s="49">
        <f t="shared" si="40"/>
        <v>0</v>
      </c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3"/>
      <c r="S336" s="53"/>
      <c r="T336" s="53"/>
      <c r="U336" s="53"/>
      <c r="AA336" s="128"/>
    </row>
    <row r="337" spans="1:27" s="52" customFormat="1" x14ac:dyDescent="0.2">
      <c r="A337" s="45" t="s">
        <v>33</v>
      </c>
      <c r="B337" s="111"/>
      <c r="C337" s="51"/>
      <c r="D337" s="51"/>
      <c r="E337" s="106"/>
      <c r="F337" s="49">
        <f t="shared" si="40"/>
        <v>0</v>
      </c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3"/>
      <c r="S337" s="53"/>
      <c r="T337" s="53"/>
      <c r="U337" s="53"/>
      <c r="AA337" s="128"/>
    </row>
    <row r="338" spans="1:27" s="52" customFormat="1" x14ac:dyDescent="0.2">
      <c r="A338" s="45" t="s">
        <v>34</v>
      </c>
      <c r="B338" s="111"/>
      <c r="C338" s="51"/>
      <c r="D338" s="51"/>
      <c r="E338" s="104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51"/>
      <c r="S338" s="51"/>
      <c r="T338" s="51"/>
      <c r="U338" s="51"/>
      <c r="AA338" s="128"/>
    </row>
    <row r="339" spans="1:27" s="52" customFormat="1" ht="15.75" x14ac:dyDescent="0.25">
      <c r="A339" s="45" t="s">
        <v>35</v>
      </c>
      <c r="B339" s="111"/>
      <c r="C339" s="51"/>
      <c r="D339" s="60" t="s">
        <v>24</v>
      </c>
      <c r="E339" s="104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51"/>
      <c r="S339" s="51"/>
      <c r="T339" s="51"/>
      <c r="U339" s="51"/>
      <c r="AA339" s="128"/>
    </row>
    <row r="340" spans="1:27" s="52" customFormat="1" ht="15.75" x14ac:dyDescent="0.25">
      <c r="A340" s="50" t="s">
        <v>36</v>
      </c>
      <c r="B340" s="111"/>
      <c r="C340" s="51"/>
      <c r="D340" s="51"/>
      <c r="E340" s="105"/>
      <c r="F340" s="56" t="s">
        <v>5</v>
      </c>
      <c r="G340" s="56" t="s">
        <v>23</v>
      </c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51"/>
      <c r="S340" s="51"/>
      <c r="T340" s="51"/>
      <c r="U340" s="51"/>
      <c r="AA340" s="128"/>
    </row>
    <row r="341" spans="1:27" s="52" customFormat="1" x14ac:dyDescent="0.2">
      <c r="A341" s="45" t="s">
        <v>37</v>
      </c>
      <c r="B341" s="111"/>
      <c r="C341" s="51"/>
      <c r="D341" s="51"/>
      <c r="E341" s="106"/>
      <c r="F341" s="49">
        <f>SUM(G341:U341)</f>
        <v>0</v>
      </c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3"/>
      <c r="S341" s="53"/>
      <c r="T341" s="53"/>
      <c r="U341" s="53"/>
      <c r="AA341" s="128"/>
    </row>
    <row r="342" spans="1:27" s="52" customFormat="1" x14ac:dyDescent="0.2">
      <c r="A342" s="51"/>
      <c r="B342" s="110"/>
      <c r="C342" s="51"/>
      <c r="D342" s="51"/>
      <c r="E342" s="106"/>
      <c r="F342" s="49">
        <f t="shared" ref="F342:F348" si="41">SUM(G342:U342)</f>
        <v>0</v>
      </c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3"/>
      <c r="S342" s="53"/>
      <c r="T342" s="53"/>
      <c r="U342" s="53"/>
      <c r="AA342" s="128"/>
    </row>
    <row r="343" spans="1:27" s="52" customFormat="1" x14ac:dyDescent="0.2">
      <c r="A343" s="51"/>
      <c r="B343" s="110"/>
      <c r="C343" s="51"/>
      <c r="D343" s="51"/>
      <c r="E343" s="106"/>
      <c r="F343" s="49">
        <f t="shared" si="41"/>
        <v>0</v>
      </c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3"/>
      <c r="S343" s="53"/>
      <c r="T343" s="53"/>
      <c r="U343" s="53"/>
      <c r="AA343" s="128"/>
    </row>
    <row r="344" spans="1:27" s="52" customFormat="1" x14ac:dyDescent="0.2">
      <c r="A344" s="51"/>
      <c r="B344" s="110"/>
      <c r="C344" s="51"/>
      <c r="D344" s="51"/>
      <c r="E344" s="106"/>
      <c r="F344" s="49">
        <f t="shared" si="41"/>
        <v>0</v>
      </c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3"/>
      <c r="S344" s="53"/>
      <c r="T344" s="53"/>
      <c r="U344" s="53"/>
      <c r="AA344" s="128"/>
    </row>
    <row r="345" spans="1:27" s="52" customFormat="1" x14ac:dyDescent="0.2">
      <c r="A345" s="51"/>
      <c r="B345" s="110"/>
      <c r="C345" s="51"/>
      <c r="D345" s="51"/>
      <c r="E345" s="106"/>
      <c r="F345" s="49">
        <f t="shared" si="41"/>
        <v>0</v>
      </c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3"/>
      <c r="S345" s="53"/>
      <c r="T345" s="53"/>
      <c r="U345" s="53"/>
      <c r="AA345" s="128"/>
    </row>
    <row r="346" spans="1:27" s="52" customFormat="1" x14ac:dyDescent="0.2">
      <c r="A346" s="51"/>
      <c r="B346" s="110"/>
      <c r="C346" s="51"/>
      <c r="D346" s="51"/>
      <c r="E346" s="106"/>
      <c r="F346" s="49">
        <f t="shared" si="41"/>
        <v>0</v>
      </c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3"/>
      <c r="S346" s="53"/>
      <c r="T346" s="53"/>
      <c r="U346" s="53"/>
      <c r="AA346" s="128"/>
    </row>
    <row r="347" spans="1:27" s="52" customFormat="1" ht="15.6" customHeight="1" x14ac:dyDescent="0.25">
      <c r="A347" s="57" t="s">
        <v>24</v>
      </c>
      <c r="B347" s="112" t="str">
        <f>IF(B329+F341+F342+F343+F344+F345+F346+F347+F348=B334+B335+B336+B337+B338+B339+B340+B341,"OK","NON")</f>
        <v>OK</v>
      </c>
      <c r="C347" s="51"/>
      <c r="D347" s="49"/>
      <c r="E347" s="106"/>
      <c r="F347" s="49">
        <f t="shared" si="41"/>
        <v>0</v>
      </c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3"/>
      <c r="S347" s="53"/>
      <c r="T347" s="53"/>
      <c r="U347" s="53"/>
      <c r="AA347" s="128"/>
    </row>
    <row r="348" spans="1:27" s="52" customFormat="1" ht="18" x14ac:dyDescent="0.25">
      <c r="A348" s="57" t="s">
        <v>25</v>
      </c>
      <c r="B348" s="112">
        <f>B331+S329-B328-F332-F333-F334-F335-F336-F337</f>
        <v>0</v>
      </c>
      <c r="C348" s="51"/>
      <c r="D348" s="77"/>
      <c r="E348" s="106"/>
      <c r="F348" s="49">
        <f t="shared" si="41"/>
        <v>0</v>
      </c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3"/>
      <c r="S348" s="53"/>
      <c r="T348" s="53"/>
      <c r="U348" s="53"/>
      <c r="AA348" s="128"/>
    </row>
    <row r="349" spans="1:27" s="52" customFormat="1" x14ac:dyDescent="0.2">
      <c r="B349" s="96"/>
      <c r="C349" s="51"/>
      <c r="D349" s="51"/>
      <c r="E349" s="107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62"/>
      <c r="S349" s="62"/>
      <c r="T349" s="62"/>
      <c r="U349" s="62"/>
      <c r="V349" s="64"/>
      <c r="AA349" s="128"/>
    </row>
    <row r="350" spans="1:27" s="46" customFormat="1" x14ac:dyDescent="0.2">
      <c r="A350" s="46" t="s">
        <v>20</v>
      </c>
      <c r="B350" s="113" t="s">
        <v>20</v>
      </c>
      <c r="C350" s="46" t="s">
        <v>20</v>
      </c>
      <c r="D350" s="46" t="s">
        <v>20</v>
      </c>
      <c r="E350" s="108" t="s">
        <v>20</v>
      </c>
      <c r="F350" s="66" t="s">
        <v>20</v>
      </c>
      <c r="G350" s="82" t="s">
        <v>20</v>
      </c>
      <c r="H350" s="82" t="s">
        <v>20</v>
      </c>
      <c r="I350" s="82" t="s">
        <v>20</v>
      </c>
      <c r="J350" s="82" t="s">
        <v>20</v>
      </c>
      <c r="K350" s="82" t="s">
        <v>20</v>
      </c>
      <c r="L350" s="82" t="s">
        <v>20</v>
      </c>
      <c r="M350" s="82" t="s">
        <v>20</v>
      </c>
      <c r="N350" s="82" t="s">
        <v>20</v>
      </c>
      <c r="O350" s="82" t="s">
        <v>20</v>
      </c>
      <c r="P350" s="82" t="s">
        <v>20</v>
      </c>
      <c r="Q350" s="82" t="s">
        <v>20</v>
      </c>
      <c r="R350" s="83" t="s">
        <v>20</v>
      </c>
      <c r="S350" s="83"/>
      <c r="T350" s="83"/>
      <c r="U350" s="83"/>
      <c r="AA350" s="129"/>
    </row>
    <row r="351" spans="1:27" s="117" customFormat="1" ht="26.25" thickBot="1" x14ac:dyDescent="0.4">
      <c r="A351" s="116" t="s">
        <v>20</v>
      </c>
      <c r="B351" s="115" t="s">
        <v>47</v>
      </c>
      <c r="D351" s="117" t="s">
        <v>28</v>
      </c>
      <c r="E351" s="125">
        <f>$X$16</f>
        <v>43088</v>
      </c>
      <c r="F351" s="118"/>
      <c r="G351" s="118"/>
      <c r="H351" s="121"/>
      <c r="I351" s="118"/>
      <c r="J351" s="118"/>
      <c r="K351" s="118"/>
      <c r="L351" s="118"/>
      <c r="M351" s="118"/>
      <c r="N351" s="118"/>
      <c r="O351" s="118"/>
      <c r="P351" s="118"/>
      <c r="Q351" s="118"/>
      <c r="U351" s="117">
        <v>15</v>
      </c>
      <c r="AA351" s="126"/>
    </row>
    <row r="352" spans="1:27" s="52" customFormat="1" ht="16.5" thickBot="1" x14ac:dyDescent="0.3">
      <c r="A352" s="45"/>
      <c r="B352" s="110"/>
      <c r="C352" s="51"/>
      <c r="D352" s="51"/>
      <c r="E352" s="104"/>
      <c r="F352" s="79" t="s">
        <v>70</v>
      </c>
      <c r="H352" s="103"/>
      <c r="I352" s="91">
        <v>100</v>
      </c>
      <c r="J352" s="92">
        <v>50</v>
      </c>
      <c r="K352" s="92">
        <v>20</v>
      </c>
      <c r="L352" s="92">
        <v>10</v>
      </c>
      <c r="M352" s="92">
        <v>5</v>
      </c>
      <c r="N352" s="92">
        <v>2</v>
      </c>
      <c r="O352" s="92">
        <v>1</v>
      </c>
      <c r="P352" s="92">
        <v>0.25</v>
      </c>
      <c r="Q352" s="92">
        <v>0.1</v>
      </c>
      <c r="R352" s="93">
        <v>0.05</v>
      </c>
      <c r="S352" s="51"/>
      <c r="T352" s="51"/>
      <c r="U352" s="51"/>
      <c r="AA352" s="127">
        <f>B353+B354+B355</f>
        <v>0</v>
      </c>
    </row>
    <row r="353" spans="1:27" s="52" customFormat="1" ht="15.75" x14ac:dyDescent="0.25">
      <c r="A353" s="45" t="s">
        <v>17</v>
      </c>
      <c r="B353" s="111"/>
      <c r="C353" s="51"/>
      <c r="D353" s="60" t="s">
        <v>21</v>
      </c>
      <c r="E353" s="105"/>
      <c r="F353" s="51"/>
      <c r="G353" s="62"/>
      <c r="H353" s="133" t="s">
        <v>71</v>
      </c>
      <c r="I353" s="135"/>
      <c r="J353" s="136"/>
      <c r="K353" s="136"/>
      <c r="L353" s="136"/>
      <c r="M353" s="136"/>
      <c r="N353" s="136"/>
      <c r="O353" s="136"/>
      <c r="P353" s="136"/>
      <c r="Q353" s="136"/>
      <c r="R353" s="137"/>
      <c r="S353" s="51"/>
      <c r="T353" s="51"/>
      <c r="U353" s="51"/>
      <c r="AA353" s="128"/>
    </row>
    <row r="354" spans="1:27" s="52" customFormat="1" ht="15.75" thickBot="1" x14ac:dyDescent="0.25">
      <c r="A354" s="45" t="s">
        <v>18</v>
      </c>
      <c r="B354" s="111"/>
      <c r="C354" s="51"/>
      <c r="E354" s="104"/>
      <c r="F354" s="51"/>
      <c r="G354" s="62"/>
      <c r="H354" s="89" t="s">
        <v>5</v>
      </c>
      <c r="I354" s="90">
        <f t="shared" ref="I354:R354" si="42">I352*I353</f>
        <v>0</v>
      </c>
      <c r="J354" s="80">
        <f t="shared" si="42"/>
        <v>0</v>
      </c>
      <c r="K354" s="80">
        <f t="shared" si="42"/>
        <v>0</v>
      </c>
      <c r="L354" s="80">
        <f t="shared" si="42"/>
        <v>0</v>
      </c>
      <c r="M354" s="80">
        <f t="shared" si="42"/>
        <v>0</v>
      </c>
      <c r="N354" s="80">
        <f t="shared" si="42"/>
        <v>0</v>
      </c>
      <c r="O354" s="80">
        <f t="shared" si="42"/>
        <v>0</v>
      </c>
      <c r="P354" s="80">
        <f t="shared" si="42"/>
        <v>0</v>
      </c>
      <c r="Q354" s="80">
        <f t="shared" si="42"/>
        <v>0</v>
      </c>
      <c r="R354" s="81">
        <f t="shared" si="42"/>
        <v>0</v>
      </c>
      <c r="S354" s="87">
        <f>SUM(I354:R354)</f>
        <v>0</v>
      </c>
      <c r="T354" s="51"/>
      <c r="U354" s="51"/>
      <c r="AA354" s="128"/>
    </row>
    <row r="355" spans="1:27" s="52" customFormat="1" ht="15.75" x14ac:dyDescent="0.25">
      <c r="A355" s="45" t="s">
        <v>19</v>
      </c>
      <c r="B355" s="111"/>
      <c r="C355" s="51"/>
      <c r="D355" s="60" t="s">
        <v>0</v>
      </c>
      <c r="E355" s="104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51"/>
      <c r="S355" s="51"/>
      <c r="T355" s="51"/>
      <c r="U355" s="51"/>
      <c r="AA355" s="128"/>
    </row>
    <row r="356" spans="1:27" s="52" customFormat="1" ht="15.75" x14ac:dyDescent="0.25">
      <c r="A356" s="45" t="s">
        <v>75</v>
      </c>
      <c r="B356" s="111"/>
      <c r="C356" s="51"/>
      <c r="D356" s="51"/>
      <c r="E356" s="105" t="s">
        <v>22</v>
      </c>
      <c r="F356" s="56" t="s">
        <v>5</v>
      </c>
      <c r="G356" s="56" t="s">
        <v>23</v>
      </c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51"/>
      <c r="S356" s="51"/>
      <c r="T356" s="51"/>
      <c r="U356" s="51"/>
      <c r="AA356" s="128"/>
    </row>
    <row r="357" spans="1:27" s="52" customFormat="1" x14ac:dyDescent="0.2">
      <c r="A357" s="45" t="s">
        <v>29</v>
      </c>
      <c r="B357" s="111"/>
      <c r="C357" s="51"/>
      <c r="D357" s="51"/>
      <c r="E357" s="106"/>
      <c r="F357" s="49">
        <f t="shared" ref="F357:F362" si="43">SUM(G357:U357)</f>
        <v>0</v>
      </c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3"/>
      <c r="S357" s="53"/>
      <c r="T357" s="53"/>
      <c r="U357" s="53"/>
      <c r="AA357" s="128"/>
    </row>
    <row r="358" spans="1:27" s="52" customFormat="1" x14ac:dyDescent="0.2">
      <c r="A358" s="45"/>
      <c r="B358" s="132"/>
      <c r="C358" s="51"/>
      <c r="D358" s="51"/>
      <c r="E358" s="106"/>
      <c r="F358" s="49">
        <f t="shared" si="43"/>
        <v>0</v>
      </c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3"/>
      <c r="S358" s="53"/>
      <c r="T358" s="53"/>
      <c r="U358" s="53"/>
      <c r="AA358" s="128"/>
    </row>
    <row r="359" spans="1:27" s="52" customFormat="1" x14ac:dyDescent="0.2">
      <c r="A359" s="45" t="s">
        <v>30</v>
      </c>
      <c r="B359" s="111"/>
      <c r="C359" s="51"/>
      <c r="D359" s="51"/>
      <c r="E359" s="106"/>
      <c r="F359" s="49">
        <f t="shared" si="43"/>
        <v>0</v>
      </c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3"/>
      <c r="S359" s="53"/>
      <c r="T359" s="53"/>
      <c r="U359" s="53"/>
      <c r="AA359" s="128"/>
    </row>
    <row r="360" spans="1:27" s="52" customFormat="1" x14ac:dyDescent="0.2">
      <c r="A360" s="45" t="s">
        <v>31</v>
      </c>
      <c r="B360" s="111"/>
      <c r="C360" s="51"/>
      <c r="D360" s="51"/>
      <c r="E360" s="106"/>
      <c r="F360" s="49">
        <f t="shared" si="43"/>
        <v>0</v>
      </c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3"/>
      <c r="S360" s="53"/>
      <c r="T360" s="53"/>
      <c r="U360" s="53"/>
      <c r="AA360" s="128"/>
    </row>
    <row r="361" spans="1:27" s="52" customFormat="1" x14ac:dyDescent="0.2">
      <c r="A361" s="45" t="s">
        <v>32</v>
      </c>
      <c r="B361" s="111"/>
      <c r="C361" s="51"/>
      <c r="D361" s="51"/>
      <c r="E361" s="106"/>
      <c r="F361" s="49">
        <f t="shared" si="43"/>
        <v>0</v>
      </c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3"/>
      <c r="S361" s="53"/>
      <c r="T361" s="53"/>
      <c r="U361" s="53"/>
      <c r="AA361" s="128"/>
    </row>
    <row r="362" spans="1:27" s="52" customFormat="1" x14ac:dyDescent="0.2">
      <c r="A362" s="45" t="s">
        <v>33</v>
      </c>
      <c r="B362" s="111"/>
      <c r="C362" s="51"/>
      <c r="D362" s="51"/>
      <c r="E362" s="106"/>
      <c r="F362" s="49">
        <f t="shared" si="43"/>
        <v>0</v>
      </c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3"/>
      <c r="S362" s="53"/>
      <c r="T362" s="53"/>
      <c r="U362" s="53"/>
      <c r="AA362" s="128"/>
    </row>
    <row r="363" spans="1:27" s="52" customFormat="1" x14ac:dyDescent="0.2">
      <c r="A363" s="45" t="s">
        <v>34</v>
      </c>
      <c r="B363" s="111"/>
      <c r="C363" s="51"/>
      <c r="D363" s="51"/>
      <c r="E363" s="104"/>
      <c r="F363" s="49"/>
      <c r="G363" s="49"/>
      <c r="H363" s="49"/>
      <c r="I363" s="49"/>
      <c r="J363" s="49"/>
      <c r="K363" s="49"/>
      <c r="L363" s="49"/>
      <c r="M363" s="49"/>
      <c r="N363" s="49"/>
      <c r="O363" s="49"/>
      <c r="P363" s="49"/>
      <c r="Q363" s="49"/>
      <c r="R363" s="51"/>
      <c r="S363" s="51"/>
      <c r="T363" s="51"/>
      <c r="U363" s="51"/>
      <c r="AA363" s="128"/>
    </row>
    <row r="364" spans="1:27" s="52" customFormat="1" ht="15.75" x14ac:dyDescent="0.25">
      <c r="A364" s="45" t="s">
        <v>35</v>
      </c>
      <c r="B364" s="111"/>
      <c r="C364" s="51"/>
      <c r="D364" s="60" t="s">
        <v>24</v>
      </c>
      <c r="E364" s="104"/>
      <c r="F364" s="49"/>
      <c r="G364" s="49"/>
      <c r="H364" s="49"/>
      <c r="I364" s="49"/>
      <c r="J364" s="49"/>
      <c r="K364" s="49"/>
      <c r="L364" s="49"/>
      <c r="M364" s="49"/>
      <c r="N364" s="49"/>
      <c r="O364" s="49"/>
      <c r="P364" s="49"/>
      <c r="Q364" s="49"/>
      <c r="R364" s="51"/>
      <c r="S364" s="51"/>
      <c r="T364" s="51"/>
      <c r="U364" s="51"/>
      <c r="AA364" s="128"/>
    </row>
    <row r="365" spans="1:27" s="52" customFormat="1" ht="15.75" x14ac:dyDescent="0.25">
      <c r="A365" s="50" t="s">
        <v>36</v>
      </c>
      <c r="B365" s="111"/>
      <c r="C365" s="51"/>
      <c r="D365" s="51"/>
      <c r="E365" s="105"/>
      <c r="F365" s="56" t="s">
        <v>5</v>
      </c>
      <c r="G365" s="56" t="s">
        <v>23</v>
      </c>
      <c r="H365" s="49"/>
      <c r="I365" s="49"/>
      <c r="J365" s="49"/>
      <c r="K365" s="49"/>
      <c r="L365" s="49"/>
      <c r="M365" s="49"/>
      <c r="N365" s="49"/>
      <c r="O365" s="49"/>
      <c r="P365" s="49"/>
      <c r="Q365" s="49"/>
      <c r="R365" s="51"/>
      <c r="S365" s="51"/>
      <c r="T365" s="51"/>
      <c r="U365" s="51"/>
      <c r="AA365" s="128"/>
    </row>
    <row r="366" spans="1:27" s="52" customFormat="1" x14ac:dyDescent="0.2">
      <c r="A366" s="45" t="s">
        <v>37</v>
      </c>
      <c r="B366" s="111"/>
      <c r="C366" s="51"/>
      <c r="D366" s="51"/>
      <c r="E366" s="106"/>
      <c r="F366" s="49">
        <f>SUM(G366:U366)</f>
        <v>0</v>
      </c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3"/>
      <c r="S366" s="53"/>
      <c r="T366" s="53"/>
      <c r="U366" s="53"/>
      <c r="AA366" s="128"/>
    </row>
    <row r="367" spans="1:27" s="52" customFormat="1" x14ac:dyDescent="0.2">
      <c r="A367" s="51"/>
      <c r="B367" s="110"/>
      <c r="C367" s="51"/>
      <c r="D367" s="51"/>
      <c r="E367" s="106"/>
      <c r="F367" s="49">
        <f t="shared" ref="F367:F373" si="44">SUM(G367:U367)</f>
        <v>0</v>
      </c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3"/>
      <c r="S367" s="53"/>
      <c r="T367" s="53"/>
      <c r="U367" s="53"/>
      <c r="AA367" s="128"/>
    </row>
    <row r="368" spans="1:27" s="52" customFormat="1" x14ac:dyDescent="0.2">
      <c r="A368" s="51"/>
      <c r="B368" s="110"/>
      <c r="C368" s="51"/>
      <c r="D368" s="51"/>
      <c r="E368" s="106"/>
      <c r="F368" s="49">
        <f t="shared" si="44"/>
        <v>0</v>
      </c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3"/>
      <c r="S368" s="53"/>
      <c r="T368" s="53"/>
      <c r="U368" s="53"/>
      <c r="AA368" s="128"/>
    </row>
    <row r="369" spans="1:27" s="52" customFormat="1" x14ac:dyDescent="0.2">
      <c r="A369" s="51"/>
      <c r="B369" s="110"/>
      <c r="C369" s="51"/>
      <c r="D369" s="51"/>
      <c r="E369" s="106"/>
      <c r="F369" s="49">
        <f t="shared" si="44"/>
        <v>0</v>
      </c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3"/>
      <c r="S369" s="53"/>
      <c r="T369" s="53"/>
      <c r="U369" s="53"/>
      <c r="AA369" s="128"/>
    </row>
    <row r="370" spans="1:27" s="52" customFormat="1" x14ac:dyDescent="0.2">
      <c r="A370" s="51"/>
      <c r="B370" s="110"/>
      <c r="C370" s="51"/>
      <c r="D370" s="51"/>
      <c r="E370" s="106"/>
      <c r="F370" s="49">
        <f t="shared" si="44"/>
        <v>0</v>
      </c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3"/>
      <c r="S370" s="53"/>
      <c r="T370" s="53"/>
      <c r="U370" s="53"/>
      <c r="AA370" s="128"/>
    </row>
    <row r="371" spans="1:27" s="52" customFormat="1" x14ac:dyDescent="0.2">
      <c r="A371" s="51"/>
      <c r="B371" s="110"/>
      <c r="C371" s="51"/>
      <c r="D371" s="51"/>
      <c r="E371" s="106"/>
      <c r="F371" s="49">
        <f t="shared" si="44"/>
        <v>0</v>
      </c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3"/>
      <c r="S371" s="53"/>
      <c r="T371" s="53"/>
      <c r="U371" s="53"/>
      <c r="AA371" s="128"/>
    </row>
    <row r="372" spans="1:27" s="52" customFormat="1" ht="15.6" customHeight="1" x14ac:dyDescent="0.25">
      <c r="A372" s="57" t="s">
        <v>24</v>
      </c>
      <c r="B372" s="112" t="str">
        <f>IF(B354+F366+F367+F368+F369+F370+F371+F372+F373=B359+B360+B361+B362+B363+B364+B365+B366,"OK","NON")</f>
        <v>OK</v>
      </c>
      <c r="C372" s="51"/>
      <c r="D372" s="49"/>
      <c r="E372" s="106"/>
      <c r="F372" s="49">
        <f t="shared" si="44"/>
        <v>0</v>
      </c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3"/>
      <c r="S372" s="53"/>
      <c r="T372" s="53"/>
      <c r="U372" s="53"/>
      <c r="AA372" s="128"/>
    </row>
    <row r="373" spans="1:27" s="52" customFormat="1" ht="18" x14ac:dyDescent="0.25">
      <c r="A373" s="57" t="s">
        <v>25</v>
      </c>
      <c r="B373" s="112">
        <f>B356+S354-B353-F357-F358-F359-F360-F361-F362</f>
        <v>0</v>
      </c>
      <c r="C373" s="51"/>
      <c r="D373" s="77"/>
      <c r="E373" s="106"/>
      <c r="F373" s="49">
        <f t="shared" si="44"/>
        <v>0</v>
      </c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3"/>
      <c r="S373" s="53"/>
      <c r="T373" s="53"/>
      <c r="U373" s="53"/>
      <c r="AA373" s="128"/>
    </row>
    <row r="374" spans="1:27" s="52" customFormat="1" x14ac:dyDescent="0.2">
      <c r="B374" s="96"/>
      <c r="C374" s="51"/>
      <c r="D374" s="51"/>
      <c r="E374" s="107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62"/>
      <c r="S374" s="62"/>
      <c r="T374" s="62"/>
      <c r="U374" s="62"/>
      <c r="V374" s="64"/>
      <c r="AA374" s="128"/>
    </row>
    <row r="375" spans="1:27" s="46" customFormat="1" x14ac:dyDescent="0.2">
      <c r="A375" s="46" t="s">
        <v>20</v>
      </c>
      <c r="B375" s="113" t="s">
        <v>20</v>
      </c>
      <c r="C375" s="46" t="s">
        <v>20</v>
      </c>
      <c r="D375" s="46" t="s">
        <v>20</v>
      </c>
      <c r="E375" s="108" t="s">
        <v>20</v>
      </c>
      <c r="F375" s="66" t="s">
        <v>20</v>
      </c>
      <c r="G375" s="82" t="s">
        <v>20</v>
      </c>
      <c r="H375" s="82" t="s">
        <v>20</v>
      </c>
      <c r="I375" s="82" t="s">
        <v>20</v>
      </c>
      <c r="J375" s="82" t="s">
        <v>20</v>
      </c>
      <c r="K375" s="82" t="s">
        <v>20</v>
      </c>
      <c r="L375" s="82" t="s">
        <v>20</v>
      </c>
      <c r="M375" s="82" t="s">
        <v>20</v>
      </c>
      <c r="N375" s="82" t="s">
        <v>20</v>
      </c>
      <c r="O375" s="82" t="s">
        <v>20</v>
      </c>
      <c r="P375" s="82" t="s">
        <v>20</v>
      </c>
      <c r="Q375" s="82" t="s">
        <v>20</v>
      </c>
      <c r="R375" s="83" t="s">
        <v>20</v>
      </c>
      <c r="S375" s="83"/>
      <c r="T375" s="83"/>
      <c r="U375" s="83"/>
      <c r="AA375" s="129"/>
    </row>
    <row r="376" spans="1:27" s="117" customFormat="1" ht="26.25" thickBot="1" x14ac:dyDescent="0.4">
      <c r="A376" s="116" t="s">
        <v>20</v>
      </c>
      <c r="B376" s="115" t="s">
        <v>48</v>
      </c>
      <c r="D376" s="117" t="s">
        <v>28</v>
      </c>
      <c r="E376" s="125">
        <f>$X$16</f>
        <v>43088</v>
      </c>
      <c r="F376" s="118"/>
      <c r="G376" s="118"/>
      <c r="H376" s="121"/>
      <c r="I376" s="118"/>
      <c r="J376" s="118"/>
      <c r="K376" s="118"/>
      <c r="L376" s="118"/>
      <c r="M376" s="118"/>
      <c r="N376" s="118"/>
      <c r="O376" s="118"/>
      <c r="P376" s="118"/>
      <c r="Q376" s="118"/>
      <c r="U376" s="117">
        <v>16</v>
      </c>
      <c r="AA376" s="126"/>
    </row>
    <row r="377" spans="1:27" s="52" customFormat="1" ht="16.5" thickBot="1" x14ac:dyDescent="0.3">
      <c r="A377" s="45"/>
      <c r="B377" s="110"/>
      <c r="C377" s="51"/>
      <c r="D377" s="51"/>
      <c r="E377" s="104"/>
      <c r="F377" s="79" t="s">
        <v>70</v>
      </c>
      <c r="H377" s="103"/>
      <c r="I377" s="91">
        <v>100</v>
      </c>
      <c r="J377" s="92">
        <v>50</v>
      </c>
      <c r="K377" s="92">
        <v>20</v>
      </c>
      <c r="L377" s="92">
        <v>10</v>
      </c>
      <c r="M377" s="92">
        <v>5</v>
      </c>
      <c r="N377" s="92">
        <v>2</v>
      </c>
      <c r="O377" s="92">
        <v>1</v>
      </c>
      <c r="P377" s="92">
        <v>0.25</v>
      </c>
      <c r="Q377" s="92">
        <v>0.1</v>
      </c>
      <c r="R377" s="93">
        <v>0.05</v>
      </c>
      <c r="S377" s="51"/>
      <c r="T377" s="51"/>
      <c r="U377" s="51"/>
      <c r="AA377" s="127">
        <f>B378+B379+B380</f>
        <v>0</v>
      </c>
    </row>
    <row r="378" spans="1:27" s="52" customFormat="1" ht="15.75" x14ac:dyDescent="0.25">
      <c r="A378" s="45" t="s">
        <v>17</v>
      </c>
      <c r="B378" s="111"/>
      <c r="C378" s="51"/>
      <c r="D378" s="60" t="s">
        <v>21</v>
      </c>
      <c r="E378" s="105"/>
      <c r="F378" s="51"/>
      <c r="G378" s="62"/>
      <c r="H378" s="133" t="s">
        <v>71</v>
      </c>
      <c r="I378" s="135"/>
      <c r="J378" s="136"/>
      <c r="K378" s="136"/>
      <c r="L378" s="136"/>
      <c r="M378" s="136"/>
      <c r="N378" s="136"/>
      <c r="O378" s="136"/>
      <c r="P378" s="136"/>
      <c r="Q378" s="136"/>
      <c r="R378" s="137"/>
      <c r="S378" s="51"/>
      <c r="T378" s="51"/>
      <c r="U378" s="51"/>
      <c r="AA378" s="128"/>
    </row>
    <row r="379" spans="1:27" s="52" customFormat="1" ht="15.75" thickBot="1" x14ac:dyDescent="0.25">
      <c r="A379" s="45" t="s">
        <v>18</v>
      </c>
      <c r="B379" s="111"/>
      <c r="C379" s="51"/>
      <c r="E379" s="104"/>
      <c r="F379" s="51"/>
      <c r="G379" s="62"/>
      <c r="H379" s="89" t="s">
        <v>5</v>
      </c>
      <c r="I379" s="90">
        <f t="shared" ref="I379:R379" si="45">I377*I378</f>
        <v>0</v>
      </c>
      <c r="J379" s="80">
        <f t="shared" si="45"/>
        <v>0</v>
      </c>
      <c r="K379" s="80">
        <f t="shared" si="45"/>
        <v>0</v>
      </c>
      <c r="L379" s="80">
        <f t="shared" si="45"/>
        <v>0</v>
      </c>
      <c r="M379" s="80">
        <f t="shared" si="45"/>
        <v>0</v>
      </c>
      <c r="N379" s="80">
        <f t="shared" si="45"/>
        <v>0</v>
      </c>
      <c r="O379" s="80">
        <f t="shared" si="45"/>
        <v>0</v>
      </c>
      <c r="P379" s="80">
        <f t="shared" si="45"/>
        <v>0</v>
      </c>
      <c r="Q379" s="80">
        <f t="shared" si="45"/>
        <v>0</v>
      </c>
      <c r="R379" s="81">
        <f t="shared" si="45"/>
        <v>0</v>
      </c>
      <c r="S379" s="87">
        <f>SUM(I379:R379)</f>
        <v>0</v>
      </c>
      <c r="T379" s="51"/>
      <c r="U379" s="51"/>
      <c r="AA379" s="128"/>
    </row>
    <row r="380" spans="1:27" s="52" customFormat="1" ht="15.75" x14ac:dyDescent="0.25">
      <c r="A380" s="45" t="s">
        <v>19</v>
      </c>
      <c r="B380" s="111"/>
      <c r="C380" s="51"/>
      <c r="D380" s="60" t="s">
        <v>0</v>
      </c>
      <c r="E380" s="104"/>
      <c r="F380" s="49"/>
      <c r="G380" s="49"/>
      <c r="H380" s="49"/>
      <c r="I380" s="49"/>
      <c r="J380" s="49"/>
      <c r="K380" s="49"/>
      <c r="L380" s="49"/>
      <c r="M380" s="49"/>
      <c r="N380" s="49"/>
      <c r="O380" s="49"/>
      <c r="P380" s="49"/>
      <c r="Q380" s="49"/>
      <c r="R380" s="51"/>
      <c r="S380" s="51"/>
      <c r="T380" s="51"/>
      <c r="U380" s="51"/>
      <c r="AA380" s="128"/>
    </row>
    <row r="381" spans="1:27" s="52" customFormat="1" ht="15.75" x14ac:dyDescent="0.25">
      <c r="A381" s="45" t="s">
        <v>75</v>
      </c>
      <c r="B381" s="111"/>
      <c r="C381" s="51"/>
      <c r="D381" s="51"/>
      <c r="E381" s="105" t="s">
        <v>22</v>
      </c>
      <c r="F381" s="56" t="s">
        <v>5</v>
      </c>
      <c r="G381" s="56" t="s">
        <v>23</v>
      </c>
      <c r="H381" s="49"/>
      <c r="I381" s="49"/>
      <c r="J381" s="49"/>
      <c r="K381" s="49"/>
      <c r="L381" s="49"/>
      <c r="M381" s="49"/>
      <c r="N381" s="49"/>
      <c r="O381" s="49"/>
      <c r="P381" s="49"/>
      <c r="Q381" s="49"/>
      <c r="R381" s="51"/>
      <c r="S381" s="51"/>
      <c r="T381" s="51"/>
      <c r="U381" s="51"/>
      <c r="AA381" s="128"/>
    </row>
    <row r="382" spans="1:27" s="52" customFormat="1" x14ac:dyDescent="0.2">
      <c r="A382" s="45" t="s">
        <v>29</v>
      </c>
      <c r="B382" s="111"/>
      <c r="C382" s="51"/>
      <c r="D382" s="51"/>
      <c r="E382" s="106"/>
      <c r="F382" s="49">
        <f t="shared" ref="F382:F387" si="46">SUM(G382:U382)</f>
        <v>0</v>
      </c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3"/>
      <c r="S382" s="53"/>
      <c r="T382" s="53"/>
      <c r="U382" s="53"/>
      <c r="AA382" s="128"/>
    </row>
    <row r="383" spans="1:27" s="52" customFormat="1" x14ac:dyDescent="0.2">
      <c r="A383" s="45"/>
      <c r="B383" s="132"/>
      <c r="C383" s="51"/>
      <c r="D383" s="51"/>
      <c r="E383" s="106"/>
      <c r="F383" s="49">
        <f t="shared" si="46"/>
        <v>0</v>
      </c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3"/>
      <c r="S383" s="53"/>
      <c r="T383" s="53"/>
      <c r="U383" s="53"/>
      <c r="AA383" s="128"/>
    </row>
    <row r="384" spans="1:27" s="52" customFormat="1" x14ac:dyDescent="0.2">
      <c r="A384" s="45" t="s">
        <v>30</v>
      </c>
      <c r="B384" s="111"/>
      <c r="C384" s="51"/>
      <c r="D384" s="51"/>
      <c r="E384" s="106"/>
      <c r="F384" s="49">
        <f t="shared" si="46"/>
        <v>0</v>
      </c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3"/>
      <c r="S384" s="53"/>
      <c r="T384" s="53"/>
      <c r="U384" s="53"/>
      <c r="AA384" s="128"/>
    </row>
    <row r="385" spans="1:27" s="52" customFormat="1" x14ac:dyDescent="0.2">
      <c r="A385" s="45" t="s">
        <v>31</v>
      </c>
      <c r="B385" s="111"/>
      <c r="C385" s="51"/>
      <c r="D385" s="51"/>
      <c r="E385" s="106"/>
      <c r="F385" s="49">
        <f t="shared" si="46"/>
        <v>0</v>
      </c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3"/>
      <c r="S385" s="53"/>
      <c r="T385" s="53"/>
      <c r="U385" s="53"/>
      <c r="AA385" s="128"/>
    </row>
    <row r="386" spans="1:27" s="52" customFormat="1" x14ac:dyDescent="0.2">
      <c r="A386" s="45" t="s">
        <v>32</v>
      </c>
      <c r="B386" s="111"/>
      <c r="C386" s="51"/>
      <c r="D386" s="51"/>
      <c r="E386" s="106"/>
      <c r="F386" s="49">
        <f t="shared" si="46"/>
        <v>0</v>
      </c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3"/>
      <c r="S386" s="53"/>
      <c r="T386" s="53"/>
      <c r="U386" s="53"/>
      <c r="AA386" s="128"/>
    </row>
    <row r="387" spans="1:27" s="52" customFormat="1" x14ac:dyDescent="0.2">
      <c r="A387" s="45" t="s">
        <v>33</v>
      </c>
      <c r="B387" s="111"/>
      <c r="C387" s="51"/>
      <c r="D387" s="51"/>
      <c r="E387" s="106"/>
      <c r="F387" s="49">
        <f t="shared" si="46"/>
        <v>0</v>
      </c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3"/>
      <c r="S387" s="53"/>
      <c r="T387" s="53"/>
      <c r="U387" s="53"/>
      <c r="AA387" s="128"/>
    </row>
    <row r="388" spans="1:27" s="52" customFormat="1" x14ac:dyDescent="0.2">
      <c r="A388" s="45" t="s">
        <v>34</v>
      </c>
      <c r="B388" s="111"/>
      <c r="C388" s="51"/>
      <c r="D388" s="51"/>
      <c r="E388" s="104"/>
      <c r="F388" s="49"/>
      <c r="G388" s="49"/>
      <c r="H388" s="49"/>
      <c r="I388" s="49"/>
      <c r="J388" s="49"/>
      <c r="K388" s="49"/>
      <c r="L388" s="49"/>
      <c r="M388" s="49"/>
      <c r="N388" s="49"/>
      <c r="O388" s="49"/>
      <c r="P388" s="49"/>
      <c r="Q388" s="49"/>
      <c r="R388" s="51"/>
      <c r="S388" s="51"/>
      <c r="T388" s="51"/>
      <c r="U388" s="51"/>
      <c r="AA388" s="128"/>
    </row>
    <row r="389" spans="1:27" s="52" customFormat="1" ht="15.75" x14ac:dyDescent="0.25">
      <c r="A389" s="45" t="s">
        <v>35</v>
      </c>
      <c r="B389" s="111"/>
      <c r="C389" s="51"/>
      <c r="D389" s="60" t="s">
        <v>24</v>
      </c>
      <c r="E389" s="104"/>
      <c r="F389" s="49"/>
      <c r="G389" s="49"/>
      <c r="H389" s="49"/>
      <c r="I389" s="49"/>
      <c r="J389" s="49"/>
      <c r="K389" s="49"/>
      <c r="L389" s="49"/>
      <c r="M389" s="49"/>
      <c r="N389" s="49"/>
      <c r="O389" s="49"/>
      <c r="P389" s="49"/>
      <c r="Q389" s="49"/>
      <c r="R389" s="51"/>
      <c r="S389" s="51"/>
      <c r="T389" s="51"/>
      <c r="U389" s="51"/>
      <c r="AA389" s="128"/>
    </row>
    <row r="390" spans="1:27" s="52" customFormat="1" ht="15.75" x14ac:dyDescent="0.25">
      <c r="A390" s="50" t="s">
        <v>36</v>
      </c>
      <c r="B390" s="111"/>
      <c r="C390" s="51"/>
      <c r="D390" s="51"/>
      <c r="E390" s="105"/>
      <c r="F390" s="56" t="s">
        <v>5</v>
      </c>
      <c r="G390" s="56" t="s">
        <v>23</v>
      </c>
      <c r="H390" s="49"/>
      <c r="I390" s="49"/>
      <c r="J390" s="49"/>
      <c r="K390" s="49"/>
      <c r="L390" s="49"/>
      <c r="M390" s="49"/>
      <c r="N390" s="49"/>
      <c r="O390" s="49"/>
      <c r="P390" s="49"/>
      <c r="Q390" s="49"/>
      <c r="R390" s="51"/>
      <c r="S390" s="51"/>
      <c r="T390" s="51"/>
      <c r="U390" s="51"/>
      <c r="AA390" s="128"/>
    </row>
    <row r="391" spans="1:27" s="52" customFormat="1" x14ac:dyDescent="0.2">
      <c r="A391" s="45" t="s">
        <v>37</v>
      </c>
      <c r="B391" s="111"/>
      <c r="C391" s="51"/>
      <c r="D391" s="51"/>
      <c r="E391" s="106"/>
      <c r="F391" s="49">
        <f>SUM(G391:U391)</f>
        <v>0</v>
      </c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3"/>
      <c r="S391" s="53"/>
      <c r="T391" s="53"/>
      <c r="U391" s="53"/>
      <c r="AA391" s="128"/>
    </row>
    <row r="392" spans="1:27" s="52" customFormat="1" x14ac:dyDescent="0.2">
      <c r="A392" s="51"/>
      <c r="B392" s="110"/>
      <c r="C392" s="51"/>
      <c r="D392" s="51"/>
      <c r="E392" s="106"/>
      <c r="F392" s="49">
        <f t="shared" ref="F392:F398" si="47">SUM(G392:U392)</f>
        <v>0</v>
      </c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3"/>
      <c r="S392" s="53"/>
      <c r="T392" s="53"/>
      <c r="U392" s="53"/>
      <c r="AA392" s="128"/>
    </row>
    <row r="393" spans="1:27" s="52" customFormat="1" x14ac:dyDescent="0.2">
      <c r="A393" s="51"/>
      <c r="B393" s="110"/>
      <c r="C393" s="51"/>
      <c r="D393" s="51"/>
      <c r="E393" s="106"/>
      <c r="F393" s="49">
        <f t="shared" si="47"/>
        <v>0</v>
      </c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3"/>
      <c r="S393" s="53"/>
      <c r="T393" s="53"/>
      <c r="U393" s="53"/>
      <c r="AA393" s="128"/>
    </row>
    <row r="394" spans="1:27" s="52" customFormat="1" x14ac:dyDescent="0.2">
      <c r="A394" s="51"/>
      <c r="B394" s="110"/>
      <c r="C394" s="51"/>
      <c r="D394" s="51"/>
      <c r="E394" s="106"/>
      <c r="F394" s="49">
        <f t="shared" si="47"/>
        <v>0</v>
      </c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3"/>
      <c r="S394" s="53"/>
      <c r="T394" s="53"/>
      <c r="U394" s="53"/>
      <c r="AA394" s="128"/>
    </row>
    <row r="395" spans="1:27" s="52" customFormat="1" x14ac:dyDescent="0.2">
      <c r="A395" s="51"/>
      <c r="B395" s="110"/>
      <c r="C395" s="51"/>
      <c r="D395" s="51"/>
      <c r="E395" s="106"/>
      <c r="F395" s="49">
        <f t="shared" si="47"/>
        <v>0</v>
      </c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3"/>
      <c r="S395" s="53"/>
      <c r="T395" s="53"/>
      <c r="U395" s="53"/>
      <c r="AA395" s="128"/>
    </row>
    <row r="396" spans="1:27" s="52" customFormat="1" x14ac:dyDescent="0.2">
      <c r="A396" s="51"/>
      <c r="B396" s="110"/>
      <c r="C396" s="51"/>
      <c r="D396" s="51"/>
      <c r="E396" s="106"/>
      <c r="F396" s="49">
        <f t="shared" si="47"/>
        <v>0</v>
      </c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3"/>
      <c r="S396" s="53"/>
      <c r="T396" s="53"/>
      <c r="U396" s="53"/>
      <c r="AA396" s="128"/>
    </row>
    <row r="397" spans="1:27" s="52" customFormat="1" ht="15.6" customHeight="1" x14ac:dyDescent="0.25">
      <c r="A397" s="57" t="s">
        <v>24</v>
      </c>
      <c r="B397" s="112" t="str">
        <f>IF(B379+F391+F392+F393+F394+F395+F396+F397+F398=B384+B385+B386+B387+B388+B389+B390+B391,"OK","NON")</f>
        <v>OK</v>
      </c>
      <c r="C397" s="51"/>
      <c r="D397" s="49"/>
      <c r="E397" s="106"/>
      <c r="F397" s="49">
        <f t="shared" si="47"/>
        <v>0</v>
      </c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3"/>
      <c r="S397" s="53"/>
      <c r="T397" s="53"/>
      <c r="U397" s="53"/>
      <c r="AA397" s="128"/>
    </row>
    <row r="398" spans="1:27" s="52" customFormat="1" ht="18" x14ac:dyDescent="0.25">
      <c r="A398" s="57" t="s">
        <v>25</v>
      </c>
      <c r="B398" s="112">
        <f>B381+S379-B378-F382-F383-F384-F385-F386-F387</f>
        <v>0</v>
      </c>
      <c r="C398" s="51"/>
      <c r="D398" s="77"/>
      <c r="E398" s="106"/>
      <c r="F398" s="49">
        <f t="shared" si="47"/>
        <v>0</v>
      </c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3"/>
      <c r="S398" s="53"/>
      <c r="T398" s="53"/>
      <c r="U398" s="53"/>
      <c r="AA398" s="128"/>
    </row>
    <row r="399" spans="1:27" s="52" customFormat="1" x14ac:dyDescent="0.2">
      <c r="B399" s="96"/>
      <c r="C399" s="51"/>
      <c r="D399" s="51"/>
      <c r="E399" s="107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62"/>
      <c r="S399" s="62"/>
      <c r="T399" s="62"/>
      <c r="U399" s="62"/>
      <c r="V399" s="64"/>
      <c r="AA399" s="128"/>
    </row>
    <row r="400" spans="1:27" s="46" customFormat="1" x14ac:dyDescent="0.2">
      <c r="A400" s="46" t="s">
        <v>20</v>
      </c>
      <c r="B400" s="113" t="s">
        <v>20</v>
      </c>
      <c r="C400" s="46" t="s">
        <v>20</v>
      </c>
      <c r="D400" s="46" t="s">
        <v>20</v>
      </c>
      <c r="E400" s="108" t="s">
        <v>20</v>
      </c>
      <c r="F400" s="66" t="s">
        <v>20</v>
      </c>
      <c r="G400" s="82" t="s">
        <v>20</v>
      </c>
      <c r="H400" s="82" t="s">
        <v>20</v>
      </c>
      <c r="I400" s="82" t="s">
        <v>20</v>
      </c>
      <c r="J400" s="82" t="s">
        <v>20</v>
      </c>
      <c r="K400" s="82" t="s">
        <v>20</v>
      </c>
      <c r="L400" s="82" t="s">
        <v>20</v>
      </c>
      <c r="M400" s="82" t="s">
        <v>20</v>
      </c>
      <c r="N400" s="82" t="s">
        <v>20</v>
      </c>
      <c r="O400" s="82" t="s">
        <v>20</v>
      </c>
      <c r="P400" s="82" t="s">
        <v>20</v>
      </c>
      <c r="Q400" s="82" t="s">
        <v>20</v>
      </c>
      <c r="R400" s="83" t="s">
        <v>20</v>
      </c>
      <c r="S400" s="83"/>
      <c r="T400" s="83"/>
      <c r="U400" s="83"/>
      <c r="AA400" s="129"/>
    </row>
    <row r="401" spans="1:27" s="117" customFormat="1" ht="26.25" thickBot="1" x14ac:dyDescent="0.4">
      <c r="A401" s="116" t="s">
        <v>20</v>
      </c>
      <c r="B401" s="115" t="s">
        <v>49</v>
      </c>
      <c r="D401" s="117" t="s">
        <v>28</v>
      </c>
      <c r="E401" s="125">
        <f>$X$16</f>
        <v>43088</v>
      </c>
      <c r="F401" s="118"/>
      <c r="G401" s="118"/>
      <c r="H401" s="121"/>
      <c r="I401" s="118"/>
      <c r="J401" s="118"/>
      <c r="K401" s="118"/>
      <c r="L401" s="118"/>
      <c r="M401" s="118"/>
      <c r="N401" s="118"/>
      <c r="O401" s="118"/>
      <c r="P401" s="118"/>
      <c r="Q401" s="118"/>
      <c r="U401" s="117">
        <v>17</v>
      </c>
      <c r="AA401" s="126"/>
    </row>
    <row r="402" spans="1:27" s="52" customFormat="1" ht="16.5" thickBot="1" x14ac:dyDescent="0.3">
      <c r="A402" s="45"/>
      <c r="B402" s="110"/>
      <c r="C402" s="51"/>
      <c r="D402" s="51"/>
      <c r="E402" s="104"/>
      <c r="F402" s="79" t="s">
        <v>70</v>
      </c>
      <c r="H402" s="103"/>
      <c r="I402" s="91">
        <v>100</v>
      </c>
      <c r="J402" s="92">
        <v>50</v>
      </c>
      <c r="K402" s="92">
        <v>20</v>
      </c>
      <c r="L402" s="92">
        <v>10</v>
      </c>
      <c r="M402" s="92">
        <v>5</v>
      </c>
      <c r="N402" s="92">
        <v>2</v>
      </c>
      <c r="O402" s="92">
        <v>1</v>
      </c>
      <c r="P402" s="92">
        <v>0.25</v>
      </c>
      <c r="Q402" s="92">
        <v>0.1</v>
      </c>
      <c r="R402" s="93">
        <v>0.05</v>
      </c>
      <c r="S402" s="51"/>
      <c r="T402" s="51"/>
      <c r="U402" s="51"/>
      <c r="AA402" s="127">
        <f>B403+B404+B405</f>
        <v>0</v>
      </c>
    </row>
    <row r="403" spans="1:27" s="52" customFormat="1" ht="15.75" x14ac:dyDescent="0.25">
      <c r="A403" s="45" t="s">
        <v>17</v>
      </c>
      <c r="B403" s="111"/>
      <c r="C403" s="51"/>
      <c r="D403" s="60" t="s">
        <v>21</v>
      </c>
      <c r="E403" s="105"/>
      <c r="F403" s="51"/>
      <c r="G403" s="62"/>
      <c r="H403" s="133" t="s">
        <v>71</v>
      </c>
      <c r="I403" s="135"/>
      <c r="J403" s="136"/>
      <c r="K403" s="136"/>
      <c r="L403" s="136"/>
      <c r="M403" s="136"/>
      <c r="N403" s="136"/>
      <c r="O403" s="136"/>
      <c r="P403" s="136"/>
      <c r="Q403" s="136"/>
      <c r="R403" s="137"/>
      <c r="S403" s="51"/>
      <c r="T403" s="51"/>
      <c r="U403" s="51"/>
      <c r="AA403" s="128"/>
    </row>
    <row r="404" spans="1:27" s="52" customFormat="1" ht="15.75" thickBot="1" x14ac:dyDescent="0.25">
      <c r="A404" s="45" t="s">
        <v>18</v>
      </c>
      <c r="B404" s="111"/>
      <c r="C404" s="51"/>
      <c r="E404" s="104"/>
      <c r="F404" s="51"/>
      <c r="G404" s="62"/>
      <c r="H404" s="89" t="s">
        <v>5</v>
      </c>
      <c r="I404" s="90">
        <f t="shared" ref="I404:R404" si="48">I402*I403</f>
        <v>0</v>
      </c>
      <c r="J404" s="80">
        <f t="shared" si="48"/>
        <v>0</v>
      </c>
      <c r="K404" s="80">
        <f t="shared" si="48"/>
        <v>0</v>
      </c>
      <c r="L404" s="80">
        <f t="shared" si="48"/>
        <v>0</v>
      </c>
      <c r="M404" s="80">
        <f t="shared" si="48"/>
        <v>0</v>
      </c>
      <c r="N404" s="80">
        <f t="shared" si="48"/>
        <v>0</v>
      </c>
      <c r="O404" s="80">
        <f t="shared" si="48"/>
        <v>0</v>
      </c>
      <c r="P404" s="80">
        <f t="shared" si="48"/>
        <v>0</v>
      </c>
      <c r="Q404" s="80">
        <f t="shared" si="48"/>
        <v>0</v>
      </c>
      <c r="R404" s="81">
        <f t="shared" si="48"/>
        <v>0</v>
      </c>
      <c r="S404" s="87">
        <f>SUM(I404:R404)</f>
        <v>0</v>
      </c>
      <c r="T404" s="51"/>
      <c r="U404" s="51"/>
      <c r="AA404" s="128"/>
    </row>
    <row r="405" spans="1:27" s="52" customFormat="1" ht="15.75" x14ac:dyDescent="0.25">
      <c r="A405" s="45" t="s">
        <v>19</v>
      </c>
      <c r="B405" s="111"/>
      <c r="C405" s="51"/>
      <c r="D405" s="60" t="s">
        <v>0</v>
      </c>
      <c r="E405" s="104"/>
      <c r="F405" s="49"/>
      <c r="G405" s="49"/>
      <c r="H405" s="49"/>
      <c r="I405" s="49"/>
      <c r="J405" s="49"/>
      <c r="K405" s="49"/>
      <c r="L405" s="49"/>
      <c r="M405" s="49"/>
      <c r="N405" s="49"/>
      <c r="O405" s="49"/>
      <c r="P405" s="49"/>
      <c r="Q405" s="49"/>
      <c r="R405" s="51"/>
      <c r="S405" s="51"/>
      <c r="T405" s="51"/>
      <c r="U405" s="51"/>
      <c r="AA405" s="128"/>
    </row>
    <row r="406" spans="1:27" s="52" customFormat="1" ht="15.75" x14ac:dyDescent="0.25">
      <c r="A406" s="45" t="s">
        <v>75</v>
      </c>
      <c r="B406" s="111"/>
      <c r="C406" s="51"/>
      <c r="D406" s="51"/>
      <c r="E406" s="105" t="s">
        <v>22</v>
      </c>
      <c r="F406" s="56" t="s">
        <v>5</v>
      </c>
      <c r="G406" s="56" t="s">
        <v>23</v>
      </c>
      <c r="H406" s="49"/>
      <c r="I406" s="49"/>
      <c r="J406" s="49"/>
      <c r="K406" s="49"/>
      <c r="L406" s="49"/>
      <c r="M406" s="49"/>
      <c r="N406" s="49"/>
      <c r="O406" s="49"/>
      <c r="P406" s="49"/>
      <c r="Q406" s="49"/>
      <c r="R406" s="51"/>
      <c r="S406" s="51"/>
      <c r="T406" s="51"/>
      <c r="U406" s="51"/>
      <c r="AA406" s="128"/>
    </row>
    <row r="407" spans="1:27" s="52" customFormat="1" x14ac:dyDescent="0.2">
      <c r="A407" s="45" t="s">
        <v>29</v>
      </c>
      <c r="B407" s="111"/>
      <c r="C407" s="51"/>
      <c r="D407" s="51"/>
      <c r="E407" s="106"/>
      <c r="F407" s="49">
        <f t="shared" ref="F407:F412" si="49">SUM(G407:U407)</f>
        <v>0</v>
      </c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3"/>
      <c r="S407" s="53"/>
      <c r="T407" s="53"/>
      <c r="U407" s="53"/>
      <c r="AA407" s="128"/>
    </row>
    <row r="408" spans="1:27" s="52" customFormat="1" x14ac:dyDescent="0.2">
      <c r="A408" s="45"/>
      <c r="B408" s="132"/>
      <c r="C408" s="51"/>
      <c r="D408" s="51"/>
      <c r="E408" s="106"/>
      <c r="F408" s="49">
        <f t="shared" si="49"/>
        <v>0</v>
      </c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3"/>
      <c r="S408" s="53"/>
      <c r="T408" s="53"/>
      <c r="U408" s="53"/>
      <c r="AA408" s="128"/>
    </row>
    <row r="409" spans="1:27" s="52" customFormat="1" x14ac:dyDescent="0.2">
      <c r="A409" s="45" t="s">
        <v>30</v>
      </c>
      <c r="B409" s="111"/>
      <c r="C409" s="51"/>
      <c r="D409" s="51"/>
      <c r="E409" s="106"/>
      <c r="F409" s="49">
        <f t="shared" si="49"/>
        <v>0</v>
      </c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3"/>
      <c r="S409" s="53"/>
      <c r="T409" s="53"/>
      <c r="U409" s="53"/>
      <c r="AA409" s="128"/>
    </row>
    <row r="410" spans="1:27" s="52" customFormat="1" x14ac:dyDescent="0.2">
      <c r="A410" s="45" t="s">
        <v>31</v>
      </c>
      <c r="B410" s="111"/>
      <c r="C410" s="51"/>
      <c r="D410" s="51"/>
      <c r="E410" s="106"/>
      <c r="F410" s="49">
        <f t="shared" si="49"/>
        <v>0</v>
      </c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3"/>
      <c r="S410" s="53"/>
      <c r="T410" s="53"/>
      <c r="U410" s="53"/>
      <c r="AA410" s="128"/>
    </row>
    <row r="411" spans="1:27" s="52" customFormat="1" x14ac:dyDescent="0.2">
      <c r="A411" s="45" t="s">
        <v>32</v>
      </c>
      <c r="B411" s="111"/>
      <c r="C411" s="51"/>
      <c r="D411" s="51"/>
      <c r="E411" s="106"/>
      <c r="F411" s="49">
        <f t="shared" si="49"/>
        <v>0</v>
      </c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3"/>
      <c r="S411" s="53"/>
      <c r="T411" s="53"/>
      <c r="U411" s="53"/>
      <c r="AA411" s="128"/>
    </row>
    <row r="412" spans="1:27" s="52" customFormat="1" x14ac:dyDescent="0.2">
      <c r="A412" s="45" t="s">
        <v>33</v>
      </c>
      <c r="B412" s="111"/>
      <c r="C412" s="51"/>
      <c r="D412" s="51"/>
      <c r="E412" s="106"/>
      <c r="F412" s="49">
        <f t="shared" si="49"/>
        <v>0</v>
      </c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3"/>
      <c r="S412" s="53"/>
      <c r="T412" s="53"/>
      <c r="U412" s="53"/>
      <c r="AA412" s="128"/>
    </row>
    <row r="413" spans="1:27" s="52" customFormat="1" x14ac:dyDescent="0.2">
      <c r="A413" s="45" t="s">
        <v>34</v>
      </c>
      <c r="B413" s="111"/>
      <c r="C413" s="51"/>
      <c r="D413" s="51"/>
      <c r="E413" s="104"/>
      <c r="F413" s="49"/>
      <c r="G413" s="49"/>
      <c r="H413" s="49"/>
      <c r="I413" s="49"/>
      <c r="J413" s="49"/>
      <c r="K413" s="49"/>
      <c r="L413" s="49"/>
      <c r="M413" s="49"/>
      <c r="N413" s="49"/>
      <c r="O413" s="49"/>
      <c r="P413" s="49"/>
      <c r="Q413" s="49"/>
      <c r="R413" s="51"/>
      <c r="S413" s="51"/>
      <c r="T413" s="51"/>
      <c r="U413" s="51"/>
      <c r="AA413" s="128"/>
    </row>
    <row r="414" spans="1:27" s="52" customFormat="1" ht="15.75" x14ac:dyDescent="0.25">
      <c r="A414" s="45" t="s">
        <v>35</v>
      </c>
      <c r="B414" s="111"/>
      <c r="C414" s="51"/>
      <c r="D414" s="60" t="s">
        <v>24</v>
      </c>
      <c r="E414" s="104"/>
      <c r="F414" s="49"/>
      <c r="G414" s="49"/>
      <c r="H414" s="49"/>
      <c r="I414" s="49"/>
      <c r="J414" s="49"/>
      <c r="K414" s="49"/>
      <c r="L414" s="49"/>
      <c r="M414" s="49"/>
      <c r="N414" s="49"/>
      <c r="O414" s="49"/>
      <c r="P414" s="49"/>
      <c r="Q414" s="49"/>
      <c r="R414" s="51"/>
      <c r="S414" s="51"/>
      <c r="T414" s="51"/>
      <c r="U414" s="51"/>
      <c r="AA414" s="128"/>
    </row>
    <row r="415" spans="1:27" s="52" customFormat="1" ht="15.75" x14ac:dyDescent="0.25">
      <c r="A415" s="50" t="s">
        <v>36</v>
      </c>
      <c r="B415" s="111"/>
      <c r="C415" s="51"/>
      <c r="D415" s="51"/>
      <c r="E415" s="105"/>
      <c r="F415" s="56" t="s">
        <v>5</v>
      </c>
      <c r="G415" s="56" t="s">
        <v>23</v>
      </c>
      <c r="H415" s="49"/>
      <c r="I415" s="49"/>
      <c r="J415" s="49"/>
      <c r="K415" s="49"/>
      <c r="L415" s="49"/>
      <c r="M415" s="49"/>
      <c r="N415" s="49"/>
      <c r="O415" s="49"/>
      <c r="P415" s="49"/>
      <c r="Q415" s="49"/>
      <c r="R415" s="51"/>
      <c r="S415" s="51"/>
      <c r="T415" s="51"/>
      <c r="U415" s="51"/>
      <c r="AA415" s="128"/>
    </row>
    <row r="416" spans="1:27" s="52" customFormat="1" x14ac:dyDescent="0.2">
      <c r="A416" s="45" t="s">
        <v>37</v>
      </c>
      <c r="B416" s="111"/>
      <c r="C416" s="51"/>
      <c r="D416" s="51"/>
      <c r="E416" s="106"/>
      <c r="F416" s="49">
        <f>SUM(G416:U416)</f>
        <v>0</v>
      </c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3"/>
      <c r="S416" s="53"/>
      <c r="T416" s="53"/>
      <c r="U416" s="53"/>
      <c r="AA416" s="128"/>
    </row>
    <row r="417" spans="1:27" s="52" customFormat="1" x14ac:dyDescent="0.2">
      <c r="A417" s="51"/>
      <c r="B417" s="110"/>
      <c r="C417" s="51"/>
      <c r="D417" s="51"/>
      <c r="E417" s="106"/>
      <c r="F417" s="49">
        <f t="shared" ref="F417:F423" si="50">SUM(G417:U417)</f>
        <v>0</v>
      </c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3"/>
      <c r="S417" s="53"/>
      <c r="T417" s="53"/>
      <c r="U417" s="53"/>
      <c r="AA417" s="128"/>
    </row>
    <row r="418" spans="1:27" s="52" customFormat="1" x14ac:dyDescent="0.2">
      <c r="A418" s="51"/>
      <c r="B418" s="110"/>
      <c r="C418" s="51"/>
      <c r="D418" s="51"/>
      <c r="E418" s="106"/>
      <c r="F418" s="49">
        <f t="shared" si="50"/>
        <v>0</v>
      </c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3"/>
      <c r="S418" s="53"/>
      <c r="T418" s="53"/>
      <c r="U418" s="53"/>
      <c r="AA418" s="128"/>
    </row>
    <row r="419" spans="1:27" s="52" customFormat="1" x14ac:dyDescent="0.2">
      <c r="A419" s="51"/>
      <c r="B419" s="110"/>
      <c r="C419" s="51"/>
      <c r="D419" s="51"/>
      <c r="E419" s="106"/>
      <c r="F419" s="49">
        <f t="shared" si="50"/>
        <v>0</v>
      </c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3"/>
      <c r="S419" s="53"/>
      <c r="T419" s="53"/>
      <c r="U419" s="53"/>
      <c r="AA419" s="128"/>
    </row>
    <row r="420" spans="1:27" s="52" customFormat="1" x14ac:dyDescent="0.2">
      <c r="A420" s="51"/>
      <c r="B420" s="110"/>
      <c r="C420" s="51"/>
      <c r="D420" s="51"/>
      <c r="E420" s="106"/>
      <c r="F420" s="49">
        <f t="shared" si="50"/>
        <v>0</v>
      </c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3"/>
      <c r="S420" s="53"/>
      <c r="T420" s="53"/>
      <c r="U420" s="53"/>
      <c r="AA420" s="128"/>
    </row>
    <row r="421" spans="1:27" s="52" customFormat="1" x14ac:dyDescent="0.2">
      <c r="A421" s="51"/>
      <c r="B421" s="110"/>
      <c r="C421" s="51"/>
      <c r="D421" s="51"/>
      <c r="E421" s="106"/>
      <c r="F421" s="49">
        <f t="shared" si="50"/>
        <v>0</v>
      </c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3"/>
      <c r="S421" s="53"/>
      <c r="T421" s="53"/>
      <c r="U421" s="53"/>
      <c r="AA421" s="128"/>
    </row>
    <row r="422" spans="1:27" s="52" customFormat="1" ht="15.6" customHeight="1" x14ac:dyDescent="0.25">
      <c r="A422" s="57" t="s">
        <v>24</v>
      </c>
      <c r="B422" s="112" t="str">
        <f>IF(B404+F416+F417+F418+F419+F420+F421+F422+F423=B409+B410+B411+B412+B413+B414+B415+B416,"OK","NON")</f>
        <v>OK</v>
      </c>
      <c r="C422" s="51"/>
      <c r="D422" s="49"/>
      <c r="E422" s="106"/>
      <c r="F422" s="49">
        <f t="shared" si="50"/>
        <v>0</v>
      </c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3"/>
      <c r="S422" s="53"/>
      <c r="T422" s="53"/>
      <c r="U422" s="53"/>
      <c r="AA422" s="128"/>
    </row>
    <row r="423" spans="1:27" s="52" customFormat="1" ht="18" x14ac:dyDescent="0.25">
      <c r="A423" s="57" t="s">
        <v>25</v>
      </c>
      <c r="B423" s="112">
        <f>B406+S404-B403-F407-F408-F409-F410-F411-F412</f>
        <v>0</v>
      </c>
      <c r="C423" s="51"/>
      <c r="D423" s="77"/>
      <c r="E423" s="106"/>
      <c r="F423" s="49">
        <f t="shared" si="50"/>
        <v>0</v>
      </c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3"/>
      <c r="S423" s="53"/>
      <c r="T423" s="53"/>
      <c r="U423" s="53"/>
      <c r="AA423" s="128"/>
    </row>
    <row r="424" spans="1:27" s="52" customFormat="1" x14ac:dyDescent="0.2">
      <c r="B424" s="96"/>
      <c r="C424" s="51"/>
      <c r="D424" s="51"/>
      <c r="E424" s="107"/>
      <c r="F424" s="55"/>
      <c r="G424" s="55"/>
      <c r="H424" s="55"/>
      <c r="I424" s="55"/>
      <c r="J424" s="55"/>
      <c r="K424" s="55"/>
      <c r="L424" s="55"/>
      <c r="M424" s="55"/>
      <c r="N424" s="55"/>
      <c r="O424" s="55"/>
      <c r="P424" s="55"/>
      <c r="Q424" s="55"/>
      <c r="R424" s="62"/>
      <c r="S424" s="62"/>
      <c r="T424" s="62"/>
      <c r="U424" s="62"/>
      <c r="V424" s="64"/>
      <c r="AA424" s="128"/>
    </row>
    <row r="425" spans="1:27" s="46" customFormat="1" x14ac:dyDescent="0.2">
      <c r="A425" s="46" t="s">
        <v>20</v>
      </c>
      <c r="B425" s="113" t="s">
        <v>20</v>
      </c>
      <c r="C425" s="46" t="s">
        <v>20</v>
      </c>
      <c r="D425" s="46" t="s">
        <v>20</v>
      </c>
      <c r="E425" s="108" t="s">
        <v>20</v>
      </c>
      <c r="F425" s="66" t="s">
        <v>20</v>
      </c>
      <c r="G425" s="82" t="s">
        <v>20</v>
      </c>
      <c r="H425" s="82" t="s">
        <v>20</v>
      </c>
      <c r="I425" s="82" t="s">
        <v>20</v>
      </c>
      <c r="J425" s="82" t="s">
        <v>20</v>
      </c>
      <c r="K425" s="82" t="s">
        <v>20</v>
      </c>
      <c r="L425" s="82" t="s">
        <v>20</v>
      </c>
      <c r="M425" s="82" t="s">
        <v>20</v>
      </c>
      <c r="N425" s="82" t="s">
        <v>20</v>
      </c>
      <c r="O425" s="82" t="s">
        <v>20</v>
      </c>
      <c r="P425" s="82" t="s">
        <v>20</v>
      </c>
      <c r="Q425" s="82" t="s">
        <v>20</v>
      </c>
      <c r="R425" s="83" t="s">
        <v>20</v>
      </c>
      <c r="S425" s="83"/>
      <c r="T425" s="83"/>
      <c r="U425" s="83"/>
      <c r="AA425" s="129"/>
    </row>
    <row r="426" spans="1:27" s="117" customFormat="1" ht="26.25" thickBot="1" x14ac:dyDescent="0.4">
      <c r="A426" s="116" t="s">
        <v>20</v>
      </c>
      <c r="B426" s="115" t="s">
        <v>50</v>
      </c>
      <c r="D426" s="117" t="s">
        <v>28</v>
      </c>
      <c r="E426" s="125">
        <f>$X$16</f>
        <v>43088</v>
      </c>
      <c r="F426" s="118"/>
      <c r="G426" s="118"/>
      <c r="H426" s="121"/>
      <c r="I426" s="118"/>
      <c r="J426" s="118"/>
      <c r="K426" s="118"/>
      <c r="L426" s="118"/>
      <c r="M426" s="118"/>
      <c r="N426" s="118"/>
      <c r="O426" s="118"/>
      <c r="P426" s="118"/>
      <c r="Q426" s="118"/>
      <c r="U426" s="117">
        <v>18</v>
      </c>
      <c r="AA426" s="126"/>
    </row>
    <row r="427" spans="1:27" s="52" customFormat="1" ht="16.5" thickBot="1" x14ac:dyDescent="0.3">
      <c r="A427" s="45"/>
      <c r="B427" s="110"/>
      <c r="C427" s="51"/>
      <c r="D427" s="51"/>
      <c r="E427" s="104"/>
      <c r="F427" s="79" t="s">
        <v>70</v>
      </c>
      <c r="H427" s="103"/>
      <c r="I427" s="91">
        <v>100</v>
      </c>
      <c r="J427" s="92">
        <v>50</v>
      </c>
      <c r="K427" s="92">
        <v>20</v>
      </c>
      <c r="L427" s="92">
        <v>10</v>
      </c>
      <c r="M427" s="92">
        <v>5</v>
      </c>
      <c r="N427" s="92">
        <v>2</v>
      </c>
      <c r="O427" s="92">
        <v>1</v>
      </c>
      <c r="P427" s="92">
        <v>0.25</v>
      </c>
      <c r="Q427" s="92">
        <v>0.1</v>
      </c>
      <c r="R427" s="93">
        <v>0.05</v>
      </c>
      <c r="S427" s="51"/>
      <c r="T427" s="51"/>
      <c r="U427" s="51"/>
      <c r="AA427" s="127">
        <f>B428+B429+B430</f>
        <v>0</v>
      </c>
    </row>
    <row r="428" spans="1:27" s="52" customFormat="1" ht="15.75" x14ac:dyDescent="0.25">
      <c r="A428" s="45" t="s">
        <v>17</v>
      </c>
      <c r="B428" s="111"/>
      <c r="C428" s="51"/>
      <c r="D428" s="60" t="s">
        <v>21</v>
      </c>
      <c r="E428" s="105"/>
      <c r="F428" s="51"/>
      <c r="G428" s="62"/>
      <c r="H428" s="133" t="s">
        <v>71</v>
      </c>
      <c r="I428" s="135"/>
      <c r="J428" s="136"/>
      <c r="K428" s="136"/>
      <c r="L428" s="136"/>
      <c r="M428" s="136"/>
      <c r="N428" s="136"/>
      <c r="O428" s="136"/>
      <c r="P428" s="136"/>
      <c r="Q428" s="136"/>
      <c r="R428" s="137"/>
      <c r="S428" s="51"/>
      <c r="T428" s="51"/>
      <c r="U428" s="51"/>
      <c r="AA428" s="128"/>
    </row>
    <row r="429" spans="1:27" s="52" customFormat="1" ht="15.75" thickBot="1" x14ac:dyDescent="0.25">
      <c r="A429" s="45" t="s">
        <v>18</v>
      </c>
      <c r="B429" s="111"/>
      <c r="C429" s="51"/>
      <c r="E429" s="104"/>
      <c r="F429" s="51"/>
      <c r="G429" s="62"/>
      <c r="H429" s="89" t="s">
        <v>5</v>
      </c>
      <c r="I429" s="90">
        <f t="shared" ref="I429:R429" si="51">I427*I428</f>
        <v>0</v>
      </c>
      <c r="J429" s="80">
        <f t="shared" si="51"/>
        <v>0</v>
      </c>
      <c r="K429" s="80">
        <f t="shared" si="51"/>
        <v>0</v>
      </c>
      <c r="L429" s="80">
        <f t="shared" si="51"/>
        <v>0</v>
      </c>
      <c r="M429" s="80">
        <f t="shared" si="51"/>
        <v>0</v>
      </c>
      <c r="N429" s="80">
        <f t="shared" si="51"/>
        <v>0</v>
      </c>
      <c r="O429" s="80">
        <f t="shared" si="51"/>
        <v>0</v>
      </c>
      <c r="P429" s="80">
        <f t="shared" si="51"/>
        <v>0</v>
      </c>
      <c r="Q429" s="80">
        <f t="shared" si="51"/>
        <v>0</v>
      </c>
      <c r="R429" s="81">
        <f t="shared" si="51"/>
        <v>0</v>
      </c>
      <c r="S429" s="87">
        <f>SUM(I429:R429)</f>
        <v>0</v>
      </c>
      <c r="T429" s="51"/>
      <c r="U429" s="51"/>
      <c r="AA429" s="128"/>
    </row>
    <row r="430" spans="1:27" s="52" customFormat="1" ht="15.75" x14ac:dyDescent="0.25">
      <c r="A430" s="45" t="s">
        <v>19</v>
      </c>
      <c r="B430" s="111"/>
      <c r="C430" s="51"/>
      <c r="D430" s="60" t="s">
        <v>0</v>
      </c>
      <c r="E430" s="104"/>
      <c r="F430" s="49"/>
      <c r="G430" s="49"/>
      <c r="H430" s="49"/>
      <c r="I430" s="49"/>
      <c r="J430" s="49"/>
      <c r="K430" s="49"/>
      <c r="L430" s="49"/>
      <c r="M430" s="49"/>
      <c r="N430" s="49"/>
      <c r="O430" s="49"/>
      <c r="P430" s="49"/>
      <c r="Q430" s="49"/>
      <c r="R430" s="51"/>
      <c r="S430" s="51"/>
      <c r="T430" s="51"/>
      <c r="U430" s="51"/>
      <c r="AA430" s="128"/>
    </row>
    <row r="431" spans="1:27" s="52" customFormat="1" ht="15.75" x14ac:dyDescent="0.25">
      <c r="A431" s="45" t="s">
        <v>75</v>
      </c>
      <c r="B431" s="111"/>
      <c r="C431" s="51"/>
      <c r="D431" s="51"/>
      <c r="E431" s="105" t="s">
        <v>22</v>
      </c>
      <c r="F431" s="56" t="s">
        <v>5</v>
      </c>
      <c r="G431" s="56" t="s">
        <v>23</v>
      </c>
      <c r="H431" s="49"/>
      <c r="I431" s="49"/>
      <c r="J431" s="49"/>
      <c r="K431" s="49"/>
      <c r="L431" s="49"/>
      <c r="M431" s="49"/>
      <c r="N431" s="49"/>
      <c r="O431" s="49"/>
      <c r="P431" s="49"/>
      <c r="Q431" s="49"/>
      <c r="R431" s="51"/>
      <c r="S431" s="51"/>
      <c r="T431" s="51"/>
      <c r="U431" s="51"/>
      <c r="AA431" s="128"/>
    </row>
    <row r="432" spans="1:27" s="52" customFormat="1" x14ac:dyDescent="0.2">
      <c r="A432" s="45" t="s">
        <v>29</v>
      </c>
      <c r="B432" s="111"/>
      <c r="C432" s="51"/>
      <c r="D432" s="51"/>
      <c r="E432" s="106"/>
      <c r="F432" s="49">
        <f t="shared" ref="F432:F437" si="52">SUM(G432:U432)</f>
        <v>0</v>
      </c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3"/>
      <c r="S432" s="53"/>
      <c r="T432" s="53"/>
      <c r="U432" s="53"/>
      <c r="AA432" s="128"/>
    </row>
    <row r="433" spans="1:27" s="52" customFormat="1" x14ac:dyDescent="0.2">
      <c r="A433" s="45"/>
      <c r="B433" s="132"/>
      <c r="C433" s="51"/>
      <c r="D433" s="51"/>
      <c r="E433" s="106"/>
      <c r="F433" s="49">
        <f t="shared" si="52"/>
        <v>0</v>
      </c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3"/>
      <c r="S433" s="53"/>
      <c r="T433" s="53"/>
      <c r="U433" s="53"/>
      <c r="AA433" s="128"/>
    </row>
    <row r="434" spans="1:27" s="52" customFormat="1" x14ac:dyDescent="0.2">
      <c r="A434" s="45" t="s">
        <v>30</v>
      </c>
      <c r="B434" s="111"/>
      <c r="C434" s="51"/>
      <c r="D434" s="51"/>
      <c r="E434" s="106"/>
      <c r="F434" s="49">
        <f t="shared" si="52"/>
        <v>0</v>
      </c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3"/>
      <c r="S434" s="53"/>
      <c r="T434" s="53"/>
      <c r="U434" s="53"/>
      <c r="AA434" s="128"/>
    </row>
    <row r="435" spans="1:27" s="52" customFormat="1" x14ac:dyDescent="0.2">
      <c r="A435" s="45" t="s">
        <v>31</v>
      </c>
      <c r="B435" s="111"/>
      <c r="C435" s="51"/>
      <c r="D435" s="51"/>
      <c r="E435" s="106"/>
      <c r="F435" s="49">
        <f t="shared" si="52"/>
        <v>0</v>
      </c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3"/>
      <c r="S435" s="53"/>
      <c r="T435" s="53"/>
      <c r="U435" s="53"/>
      <c r="AA435" s="128"/>
    </row>
    <row r="436" spans="1:27" s="52" customFormat="1" x14ac:dyDescent="0.2">
      <c r="A436" s="45" t="s">
        <v>32</v>
      </c>
      <c r="B436" s="111"/>
      <c r="C436" s="51"/>
      <c r="D436" s="51"/>
      <c r="E436" s="106"/>
      <c r="F436" s="49">
        <f t="shared" si="52"/>
        <v>0</v>
      </c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3"/>
      <c r="S436" s="53"/>
      <c r="T436" s="53"/>
      <c r="U436" s="53"/>
      <c r="AA436" s="128"/>
    </row>
    <row r="437" spans="1:27" s="52" customFormat="1" x14ac:dyDescent="0.2">
      <c r="A437" s="45" t="s">
        <v>33</v>
      </c>
      <c r="B437" s="111"/>
      <c r="C437" s="51"/>
      <c r="D437" s="51"/>
      <c r="E437" s="106"/>
      <c r="F437" s="49">
        <f t="shared" si="52"/>
        <v>0</v>
      </c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3"/>
      <c r="S437" s="53"/>
      <c r="T437" s="53"/>
      <c r="U437" s="53"/>
      <c r="AA437" s="128"/>
    </row>
    <row r="438" spans="1:27" s="52" customFormat="1" x14ac:dyDescent="0.2">
      <c r="A438" s="45" t="s">
        <v>34</v>
      </c>
      <c r="B438" s="111"/>
      <c r="C438" s="51"/>
      <c r="D438" s="51"/>
      <c r="E438" s="104"/>
      <c r="F438" s="49"/>
      <c r="G438" s="49"/>
      <c r="H438" s="49"/>
      <c r="I438" s="49"/>
      <c r="J438" s="49"/>
      <c r="K438" s="49"/>
      <c r="L438" s="49"/>
      <c r="M438" s="49"/>
      <c r="N438" s="49"/>
      <c r="O438" s="49"/>
      <c r="P438" s="49"/>
      <c r="Q438" s="49"/>
      <c r="R438" s="51"/>
      <c r="S438" s="51"/>
      <c r="T438" s="51"/>
      <c r="U438" s="51"/>
      <c r="AA438" s="128"/>
    </row>
    <row r="439" spans="1:27" s="52" customFormat="1" ht="15.75" x14ac:dyDescent="0.25">
      <c r="A439" s="45" t="s">
        <v>35</v>
      </c>
      <c r="B439" s="111"/>
      <c r="C439" s="51"/>
      <c r="D439" s="60" t="s">
        <v>24</v>
      </c>
      <c r="E439" s="104"/>
      <c r="F439" s="49"/>
      <c r="G439" s="49"/>
      <c r="H439" s="49"/>
      <c r="I439" s="49"/>
      <c r="J439" s="49"/>
      <c r="K439" s="49"/>
      <c r="L439" s="49"/>
      <c r="M439" s="49"/>
      <c r="N439" s="49"/>
      <c r="O439" s="49"/>
      <c r="P439" s="49"/>
      <c r="Q439" s="49"/>
      <c r="R439" s="51"/>
      <c r="S439" s="51"/>
      <c r="T439" s="51"/>
      <c r="U439" s="51"/>
      <c r="AA439" s="128"/>
    </row>
    <row r="440" spans="1:27" s="52" customFormat="1" ht="15.75" x14ac:dyDescent="0.25">
      <c r="A440" s="50" t="s">
        <v>36</v>
      </c>
      <c r="B440" s="111"/>
      <c r="C440" s="51"/>
      <c r="D440" s="51"/>
      <c r="E440" s="105"/>
      <c r="F440" s="56" t="s">
        <v>5</v>
      </c>
      <c r="G440" s="56" t="s">
        <v>23</v>
      </c>
      <c r="H440" s="49"/>
      <c r="I440" s="49"/>
      <c r="J440" s="49"/>
      <c r="K440" s="49"/>
      <c r="L440" s="49"/>
      <c r="M440" s="49"/>
      <c r="N440" s="49"/>
      <c r="O440" s="49"/>
      <c r="P440" s="49"/>
      <c r="Q440" s="49"/>
      <c r="R440" s="51"/>
      <c r="S440" s="51"/>
      <c r="T440" s="51"/>
      <c r="U440" s="51"/>
      <c r="AA440" s="128"/>
    </row>
    <row r="441" spans="1:27" s="52" customFormat="1" x14ac:dyDescent="0.2">
      <c r="A441" s="45" t="s">
        <v>37</v>
      </c>
      <c r="B441" s="111"/>
      <c r="C441" s="51"/>
      <c r="D441" s="51"/>
      <c r="E441" s="106"/>
      <c r="F441" s="49">
        <f>SUM(G441:U441)</f>
        <v>0</v>
      </c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3"/>
      <c r="S441" s="53"/>
      <c r="T441" s="53"/>
      <c r="U441" s="53"/>
      <c r="AA441" s="128"/>
    </row>
    <row r="442" spans="1:27" s="52" customFormat="1" x14ac:dyDescent="0.2">
      <c r="A442" s="51"/>
      <c r="B442" s="110"/>
      <c r="C442" s="51"/>
      <c r="D442" s="51"/>
      <c r="E442" s="106"/>
      <c r="F442" s="49">
        <f t="shared" ref="F442:F448" si="53">SUM(G442:U442)</f>
        <v>0</v>
      </c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3"/>
      <c r="S442" s="53"/>
      <c r="T442" s="53"/>
      <c r="U442" s="53"/>
      <c r="AA442" s="128"/>
    </row>
    <row r="443" spans="1:27" s="52" customFormat="1" x14ac:dyDescent="0.2">
      <c r="A443" s="51"/>
      <c r="B443" s="110"/>
      <c r="C443" s="51"/>
      <c r="D443" s="51"/>
      <c r="E443" s="106"/>
      <c r="F443" s="49">
        <f t="shared" si="53"/>
        <v>0</v>
      </c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3"/>
      <c r="S443" s="53"/>
      <c r="T443" s="53"/>
      <c r="U443" s="53"/>
      <c r="AA443" s="128"/>
    </row>
    <row r="444" spans="1:27" s="52" customFormat="1" x14ac:dyDescent="0.2">
      <c r="A444" s="51"/>
      <c r="B444" s="110"/>
      <c r="C444" s="51"/>
      <c r="D444" s="51"/>
      <c r="E444" s="106"/>
      <c r="F444" s="49">
        <f t="shared" si="53"/>
        <v>0</v>
      </c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3"/>
      <c r="S444" s="53"/>
      <c r="T444" s="53"/>
      <c r="U444" s="53"/>
      <c r="AA444" s="128"/>
    </row>
    <row r="445" spans="1:27" s="52" customFormat="1" x14ac:dyDescent="0.2">
      <c r="A445" s="51"/>
      <c r="B445" s="110"/>
      <c r="C445" s="51"/>
      <c r="D445" s="51"/>
      <c r="E445" s="106"/>
      <c r="F445" s="49">
        <f t="shared" si="53"/>
        <v>0</v>
      </c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3"/>
      <c r="S445" s="53"/>
      <c r="T445" s="53"/>
      <c r="U445" s="53"/>
      <c r="AA445" s="128"/>
    </row>
    <row r="446" spans="1:27" s="52" customFormat="1" x14ac:dyDescent="0.2">
      <c r="A446" s="51"/>
      <c r="B446" s="110"/>
      <c r="C446" s="51"/>
      <c r="D446" s="51"/>
      <c r="E446" s="106"/>
      <c r="F446" s="49">
        <f t="shared" si="53"/>
        <v>0</v>
      </c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3"/>
      <c r="S446" s="53"/>
      <c r="T446" s="53"/>
      <c r="U446" s="53"/>
      <c r="AA446" s="128"/>
    </row>
    <row r="447" spans="1:27" s="52" customFormat="1" ht="15.6" customHeight="1" x14ac:dyDescent="0.25">
      <c r="A447" s="57" t="s">
        <v>24</v>
      </c>
      <c r="B447" s="112" t="str">
        <f>IF(B429+F441+F442+F443+F444+F445+F446+F447+F448=B434+B435+B436+B437+B438+B439+B440+B441,"OK","NON")</f>
        <v>OK</v>
      </c>
      <c r="C447" s="51"/>
      <c r="D447" s="49"/>
      <c r="E447" s="106"/>
      <c r="F447" s="49">
        <f t="shared" si="53"/>
        <v>0</v>
      </c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3"/>
      <c r="S447" s="53"/>
      <c r="T447" s="53"/>
      <c r="U447" s="53"/>
      <c r="AA447" s="128"/>
    </row>
    <row r="448" spans="1:27" s="52" customFormat="1" ht="18" x14ac:dyDescent="0.25">
      <c r="A448" s="57" t="s">
        <v>25</v>
      </c>
      <c r="B448" s="112">
        <f>B431+S429-B428-F432-F433-F434-F435-F436-F437</f>
        <v>0</v>
      </c>
      <c r="C448" s="51"/>
      <c r="D448" s="77"/>
      <c r="E448" s="106"/>
      <c r="F448" s="49">
        <f t="shared" si="53"/>
        <v>0</v>
      </c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3"/>
      <c r="S448" s="53"/>
      <c r="T448" s="53"/>
      <c r="U448" s="53"/>
      <c r="AA448" s="128"/>
    </row>
    <row r="449" spans="1:27" s="52" customFormat="1" x14ac:dyDescent="0.2">
      <c r="B449" s="96"/>
      <c r="C449" s="51"/>
      <c r="D449" s="51"/>
      <c r="E449" s="107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62"/>
      <c r="S449" s="62"/>
      <c r="T449" s="62"/>
      <c r="U449" s="62"/>
      <c r="V449" s="64"/>
      <c r="AA449" s="128"/>
    </row>
    <row r="450" spans="1:27" s="46" customFormat="1" x14ac:dyDescent="0.2">
      <c r="A450" s="46" t="s">
        <v>20</v>
      </c>
      <c r="B450" s="113" t="s">
        <v>20</v>
      </c>
      <c r="C450" s="46" t="s">
        <v>20</v>
      </c>
      <c r="D450" s="46" t="s">
        <v>20</v>
      </c>
      <c r="E450" s="108" t="s">
        <v>20</v>
      </c>
      <c r="F450" s="66" t="s">
        <v>20</v>
      </c>
      <c r="G450" s="82" t="s">
        <v>20</v>
      </c>
      <c r="H450" s="82" t="s">
        <v>20</v>
      </c>
      <c r="I450" s="82" t="s">
        <v>20</v>
      </c>
      <c r="J450" s="82" t="s">
        <v>20</v>
      </c>
      <c r="K450" s="82" t="s">
        <v>20</v>
      </c>
      <c r="L450" s="82" t="s">
        <v>20</v>
      </c>
      <c r="M450" s="82" t="s">
        <v>20</v>
      </c>
      <c r="N450" s="82" t="s">
        <v>20</v>
      </c>
      <c r="O450" s="82" t="s">
        <v>20</v>
      </c>
      <c r="P450" s="82" t="s">
        <v>20</v>
      </c>
      <c r="Q450" s="82" t="s">
        <v>20</v>
      </c>
      <c r="R450" s="83" t="s">
        <v>20</v>
      </c>
      <c r="S450" s="83"/>
      <c r="T450" s="83"/>
      <c r="U450" s="83"/>
      <c r="AA450" s="129"/>
    </row>
    <row r="451" spans="1:27" s="117" customFormat="1" ht="26.25" thickBot="1" x14ac:dyDescent="0.4">
      <c r="A451" s="116" t="s">
        <v>20</v>
      </c>
      <c r="B451" s="115" t="s">
        <v>51</v>
      </c>
      <c r="D451" s="117" t="s">
        <v>28</v>
      </c>
      <c r="E451" s="125">
        <f>$X$16</f>
        <v>43088</v>
      </c>
      <c r="F451" s="118"/>
      <c r="G451" s="118"/>
      <c r="H451" s="121"/>
      <c r="I451" s="118"/>
      <c r="J451" s="118"/>
      <c r="K451" s="118"/>
      <c r="L451" s="118"/>
      <c r="M451" s="118"/>
      <c r="N451" s="118"/>
      <c r="O451" s="118"/>
      <c r="P451" s="118"/>
      <c r="Q451" s="118"/>
      <c r="U451" s="117">
        <v>19</v>
      </c>
      <c r="AA451" s="126"/>
    </row>
    <row r="452" spans="1:27" s="52" customFormat="1" ht="16.5" thickBot="1" x14ac:dyDescent="0.3">
      <c r="A452" s="45"/>
      <c r="B452" s="110"/>
      <c r="C452" s="51"/>
      <c r="D452" s="51"/>
      <c r="E452" s="104"/>
      <c r="F452" s="79" t="s">
        <v>70</v>
      </c>
      <c r="H452" s="103"/>
      <c r="I452" s="91">
        <v>100</v>
      </c>
      <c r="J452" s="92">
        <v>50</v>
      </c>
      <c r="K452" s="92">
        <v>20</v>
      </c>
      <c r="L452" s="92">
        <v>10</v>
      </c>
      <c r="M452" s="92">
        <v>5</v>
      </c>
      <c r="N452" s="92">
        <v>2</v>
      </c>
      <c r="O452" s="92">
        <v>1</v>
      </c>
      <c r="P452" s="92">
        <v>0.25</v>
      </c>
      <c r="Q452" s="92">
        <v>0.1</v>
      </c>
      <c r="R452" s="93">
        <v>0.05</v>
      </c>
      <c r="S452" s="51"/>
      <c r="T452" s="51"/>
      <c r="U452" s="51"/>
      <c r="AA452" s="127">
        <f>B453+B454+B455</f>
        <v>0</v>
      </c>
    </row>
    <row r="453" spans="1:27" s="52" customFormat="1" ht="15.75" x14ac:dyDescent="0.25">
      <c r="A453" s="45" t="s">
        <v>17</v>
      </c>
      <c r="B453" s="111"/>
      <c r="C453" s="51"/>
      <c r="D453" s="60" t="s">
        <v>21</v>
      </c>
      <c r="E453" s="105"/>
      <c r="F453" s="51"/>
      <c r="G453" s="62"/>
      <c r="H453" s="133" t="s">
        <v>71</v>
      </c>
      <c r="I453" s="135"/>
      <c r="J453" s="136"/>
      <c r="K453" s="136"/>
      <c r="L453" s="136"/>
      <c r="M453" s="136"/>
      <c r="N453" s="136"/>
      <c r="O453" s="136"/>
      <c r="P453" s="136"/>
      <c r="Q453" s="136"/>
      <c r="R453" s="137"/>
      <c r="S453" s="51"/>
      <c r="T453" s="51"/>
      <c r="U453" s="51"/>
      <c r="AA453" s="128"/>
    </row>
    <row r="454" spans="1:27" s="52" customFormat="1" ht="15.75" thickBot="1" x14ac:dyDescent="0.25">
      <c r="A454" s="45" t="s">
        <v>18</v>
      </c>
      <c r="B454" s="111"/>
      <c r="C454" s="51"/>
      <c r="E454" s="104"/>
      <c r="F454" s="51"/>
      <c r="G454" s="62"/>
      <c r="H454" s="89" t="s">
        <v>5</v>
      </c>
      <c r="I454" s="90">
        <f t="shared" ref="I454:R454" si="54">I452*I453</f>
        <v>0</v>
      </c>
      <c r="J454" s="80">
        <f t="shared" si="54"/>
        <v>0</v>
      </c>
      <c r="K454" s="80">
        <f t="shared" si="54"/>
        <v>0</v>
      </c>
      <c r="L454" s="80">
        <f t="shared" si="54"/>
        <v>0</v>
      </c>
      <c r="M454" s="80">
        <f t="shared" si="54"/>
        <v>0</v>
      </c>
      <c r="N454" s="80">
        <f t="shared" si="54"/>
        <v>0</v>
      </c>
      <c r="O454" s="80">
        <f t="shared" si="54"/>
        <v>0</v>
      </c>
      <c r="P454" s="80">
        <f t="shared" si="54"/>
        <v>0</v>
      </c>
      <c r="Q454" s="80">
        <f t="shared" si="54"/>
        <v>0</v>
      </c>
      <c r="R454" s="81">
        <f t="shared" si="54"/>
        <v>0</v>
      </c>
      <c r="S454" s="87">
        <f>SUM(I454:R454)</f>
        <v>0</v>
      </c>
      <c r="T454" s="51"/>
      <c r="U454" s="51"/>
      <c r="AA454" s="128"/>
    </row>
    <row r="455" spans="1:27" s="52" customFormat="1" ht="15.75" x14ac:dyDescent="0.25">
      <c r="A455" s="45" t="s">
        <v>19</v>
      </c>
      <c r="B455" s="111"/>
      <c r="C455" s="51"/>
      <c r="D455" s="60" t="s">
        <v>0</v>
      </c>
      <c r="E455" s="104"/>
      <c r="F455" s="49"/>
      <c r="G455" s="49"/>
      <c r="H455" s="49"/>
      <c r="I455" s="49"/>
      <c r="J455" s="49"/>
      <c r="K455" s="49"/>
      <c r="L455" s="49"/>
      <c r="M455" s="49"/>
      <c r="N455" s="49"/>
      <c r="O455" s="49"/>
      <c r="P455" s="49"/>
      <c r="Q455" s="49"/>
      <c r="R455" s="51"/>
      <c r="S455" s="51"/>
      <c r="T455" s="51"/>
      <c r="U455" s="51"/>
      <c r="AA455" s="128"/>
    </row>
    <row r="456" spans="1:27" s="52" customFormat="1" ht="15.75" x14ac:dyDescent="0.25">
      <c r="A456" s="45" t="s">
        <v>75</v>
      </c>
      <c r="B456" s="111"/>
      <c r="C456" s="51"/>
      <c r="D456" s="51"/>
      <c r="E456" s="105" t="s">
        <v>22</v>
      </c>
      <c r="F456" s="56" t="s">
        <v>5</v>
      </c>
      <c r="G456" s="56" t="s">
        <v>23</v>
      </c>
      <c r="H456" s="49"/>
      <c r="I456" s="49"/>
      <c r="J456" s="49"/>
      <c r="K456" s="49"/>
      <c r="L456" s="49"/>
      <c r="M456" s="49"/>
      <c r="N456" s="49"/>
      <c r="O456" s="49"/>
      <c r="P456" s="49"/>
      <c r="Q456" s="49"/>
      <c r="R456" s="51"/>
      <c r="S456" s="51"/>
      <c r="T456" s="51"/>
      <c r="U456" s="51"/>
      <c r="AA456" s="128"/>
    </row>
    <row r="457" spans="1:27" s="52" customFormat="1" x14ac:dyDescent="0.2">
      <c r="A457" s="45" t="s">
        <v>29</v>
      </c>
      <c r="B457" s="111"/>
      <c r="C457" s="51"/>
      <c r="D457" s="51"/>
      <c r="E457" s="106"/>
      <c r="F457" s="49">
        <f t="shared" ref="F457:F462" si="55">SUM(G457:U457)</f>
        <v>0</v>
      </c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3"/>
      <c r="S457" s="53"/>
      <c r="T457" s="53"/>
      <c r="U457" s="53"/>
      <c r="AA457" s="128"/>
    </row>
    <row r="458" spans="1:27" s="52" customFormat="1" x14ac:dyDescent="0.2">
      <c r="A458" s="45"/>
      <c r="B458" s="132"/>
      <c r="C458" s="51"/>
      <c r="D458" s="51"/>
      <c r="E458" s="106"/>
      <c r="F458" s="49">
        <f t="shared" si="55"/>
        <v>0</v>
      </c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3"/>
      <c r="S458" s="53"/>
      <c r="T458" s="53"/>
      <c r="U458" s="53"/>
      <c r="AA458" s="128"/>
    </row>
    <row r="459" spans="1:27" s="52" customFormat="1" x14ac:dyDescent="0.2">
      <c r="A459" s="45" t="s">
        <v>30</v>
      </c>
      <c r="B459" s="111"/>
      <c r="C459" s="51"/>
      <c r="D459" s="51"/>
      <c r="E459" s="106"/>
      <c r="F459" s="49">
        <f t="shared" si="55"/>
        <v>0</v>
      </c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3"/>
      <c r="S459" s="53"/>
      <c r="T459" s="53"/>
      <c r="U459" s="53"/>
      <c r="AA459" s="128"/>
    </row>
    <row r="460" spans="1:27" s="52" customFormat="1" x14ac:dyDescent="0.2">
      <c r="A460" s="45" t="s">
        <v>31</v>
      </c>
      <c r="B460" s="111"/>
      <c r="C460" s="51"/>
      <c r="D460" s="51"/>
      <c r="E460" s="106"/>
      <c r="F460" s="49">
        <f t="shared" si="55"/>
        <v>0</v>
      </c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3"/>
      <c r="S460" s="53"/>
      <c r="T460" s="53"/>
      <c r="U460" s="53"/>
      <c r="AA460" s="128"/>
    </row>
    <row r="461" spans="1:27" s="52" customFormat="1" x14ac:dyDescent="0.2">
      <c r="A461" s="45" t="s">
        <v>32</v>
      </c>
      <c r="B461" s="111"/>
      <c r="C461" s="51"/>
      <c r="D461" s="51"/>
      <c r="E461" s="106"/>
      <c r="F461" s="49">
        <f t="shared" si="55"/>
        <v>0</v>
      </c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3"/>
      <c r="S461" s="53"/>
      <c r="T461" s="53"/>
      <c r="U461" s="53"/>
      <c r="AA461" s="128"/>
    </row>
    <row r="462" spans="1:27" s="52" customFormat="1" x14ac:dyDescent="0.2">
      <c r="A462" s="45" t="s">
        <v>33</v>
      </c>
      <c r="B462" s="111"/>
      <c r="C462" s="51"/>
      <c r="D462" s="51"/>
      <c r="E462" s="106"/>
      <c r="F462" s="49">
        <f t="shared" si="55"/>
        <v>0</v>
      </c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3"/>
      <c r="S462" s="53"/>
      <c r="T462" s="53"/>
      <c r="U462" s="53"/>
      <c r="AA462" s="128"/>
    </row>
    <row r="463" spans="1:27" s="52" customFormat="1" x14ac:dyDescent="0.2">
      <c r="A463" s="45" t="s">
        <v>34</v>
      </c>
      <c r="B463" s="111"/>
      <c r="C463" s="51"/>
      <c r="D463" s="51"/>
      <c r="E463" s="104"/>
      <c r="F463" s="49"/>
      <c r="G463" s="49"/>
      <c r="H463" s="49"/>
      <c r="I463" s="49"/>
      <c r="J463" s="49"/>
      <c r="K463" s="49"/>
      <c r="L463" s="49"/>
      <c r="M463" s="49"/>
      <c r="N463" s="49"/>
      <c r="O463" s="49"/>
      <c r="P463" s="49"/>
      <c r="Q463" s="49"/>
      <c r="R463" s="51"/>
      <c r="S463" s="51"/>
      <c r="T463" s="51"/>
      <c r="U463" s="51"/>
      <c r="AA463" s="128"/>
    </row>
    <row r="464" spans="1:27" s="52" customFormat="1" ht="15.75" x14ac:dyDescent="0.25">
      <c r="A464" s="45" t="s">
        <v>35</v>
      </c>
      <c r="B464" s="111"/>
      <c r="C464" s="51"/>
      <c r="D464" s="60" t="s">
        <v>24</v>
      </c>
      <c r="E464" s="104"/>
      <c r="F464" s="49"/>
      <c r="G464" s="49"/>
      <c r="H464" s="49"/>
      <c r="I464" s="49"/>
      <c r="J464" s="49"/>
      <c r="K464" s="49"/>
      <c r="L464" s="49"/>
      <c r="M464" s="49"/>
      <c r="N464" s="49"/>
      <c r="O464" s="49"/>
      <c r="P464" s="49"/>
      <c r="Q464" s="49"/>
      <c r="R464" s="51"/>
      <c r="S464" s="51"/>
      <c r="T464" s="51"/>
      <c r="U464" s="51"/>
      <c r="AA464" s="128"/>
    </row>
    <row r="465" spans="1:27" s="52" customFormat="1" ht="15.75" x14ac:dyDescent="0.25">
      <c r="A465" s="50" t="s">
        <v>36</v>
      </c>
      <c r="B465" s="111"/>
      <c r="C465" s="51"/>
      <c r="D465" s="51"/>
      <c r="E465" s="105"/>
      <c r="F465" s="56" t="s">
        <v>5</v>
      </c>
      <c r="G465" s="56" t="s">
        <v>23</v>
      </c>
      <c r="H465" s="49"/>
      <c r="I465" s="49"/>
      <c r="J465" s="49"/>
      <c r="K465" s="49"/>
      <c r="L465" s="49"/>
      <c r="M465" s="49"/>
      <c r="N465" s="49"/>
      <c r="O465" s="49"/>
      <c r="P465" s="49"/>
      <c r="Q465" s="49"/>
      <c r="R465" s="51"/>
      <c r="S465" s="51"/>
      <c r="T465" s="51"/>
      <c r="U465" s="51"/>
      <c r="AA465" s="128"/>
    </row>
    <row r="466" spans="1:27" s="52" customFormat="1" x14ac:dyDescent="0.2">
      <c r="A466" s="45" t="s">
        <v>37</v>
      </c>
      <c r="B466" s="111"/>
      <c r="C466" s="51"/>
      <c r="D466" s="51"/>
      <c r="E466" s="106"/>
      <c r="F466" s="49">
        <f>SUM(G466:U466)</f>
        <v>0</v>
      </c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3"/>
      <c r="S466" s="53"/>
      <c r="T466" s="53"/>
      <c r="U466" s="53"/>
      <c r="AA466" s="128"/>
    </row>
    <row r="467" spans="1:27" s="52" customFormat="1" x14ac:dyDescent="0.2">
      <c r="A467" s="51"/>
      <c r="B467" s="110"/>
      <c r="C467" s="51"/>
      <c r="D467" s="51"/>
      <c r="E467" s="106"/>
      <c r="F467" s="49">
        <f t="shared" ref="F467:F473" si="56">SUM(G467:U467)</f>
        <v>0</v>
      </c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3"/>
      <c r="S467" s="53"/>
      <c r="T467" s="53"/>
      <c r="U467" s="53"/>
      <c r="AA467" s="128"/>
    </row>
    <row r="468" spans="1:27" s="52" customFormat="1" x14ac:dyDescent="0.2">
      <c r="A468" s="51"/>
      <c r="B468" s="110"/>
      <c r="C468" s="51"/>
      <c r="D468" s="51"/>
      <c r="E468" s="106"/>
      <c r="F468" s="49">
        <f t="shared" si="56"/>
        <v>0</v>
      </c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3"/>
      <c r="S468" s="53"/>
      <c r="T468" s="53"/>
      <c r="U468" s="53"/>
      <c r="AA468" s="128"/>
    </row>
    <row r="469" spans="1:27" s="52" customFormat="1" x14ac:dyDescent="0.2">
      <c r="A469" s="51"/>
      <c r="B469" s="110"/>
      <c r="C469" s="51"/>
      <c r="D469" s="51"/>
      <c r="E469" s="106"/>
      <c r="F469" s="49">
        <f t="shared" si="56"/>
        <v>0</v>
      </c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3"/>
      <c r="S469" s="53"/>
      <c r="T469" s="53"/>
      <c r="U469" s="53"/>
      <c r="AA469" s="128"/>
    </row>
    <row r="470" spans="1:27" s="52" customFormat="1" x14ac:dyDescent="0.2">
      <c r="A470" s="51"/>
      <c r="B470" s="110"/>
      <c r="C470" s="51"/>
      <c r="D470" s="51"/>
      <c r="E470" s="106"/>
      <c r="F470" s="49">
        <f t="shared" si="56"/>
        <v>0</v>
      </c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3"/>
      <c r="S470" s="53"/>
      <c r="T470" s="53"/>
      <c r="U470" s="53"/>
      <c r="AA470" s="128"/>
    </row>
    <row r="471" spans="1:27" s="52" customFormat="1" x14ac:dyDescent="0.2">
      <c r="A471" s="51"/>
      <c r="B471" s="110"/>
      <c r="C471" s="51"/>
      <c r="D471" s="51"/>
      <c r="E471" s="106"/>
      <c r="F471" s="49">
        <f t="shared" si="56"/>
        <v>0</v>
      </c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3"/>
      <c r="S471" s="53"/>
      <c r="T471" s="53"/>
      <c r="U471" s="53"/>
      <c r="AA471" s="128"/>
    </row>
    <row r="472" spans="1:27" s="52" customFormat="1" ht="15.6" customHeight="1" x14ac:dyDescent="0.25">
      <c r="A472" s="57" t="s">
        <v>24</v>
      </c>
      <c r="B472" s="112" t="str">
        <f>IF(B454+F466+F467+F468+F469+F470+F471+F472+F473=B459+B460+B461+B462+B463+B464+B465+B466,"OK","NON")</f>
        <v>OK</v>
      </c>
      <c r="C472" s="51"/>
      <c r="D472" s="49"/>
      <c r="E472" s="106"/>
      <c r="F472" s="49">
        <f t="shared" si="56"/>
        <v>0</v>
      </c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3"/>
      <c r="S472" s="53"/>
      <c r="T472" s="53"/>
      <c r="U472" s="53"/>
      <c r="AA472" s="128"/>
    </row>
    <row r="473" spans="1:27" s="52" customFormat="1" ht="18" x14ac:dyDescent="0.25">
      <c r="A473" s="57" t="s">
        <v>25</v>
      </c>
      <c r="B473" s="112">
        <f>B456+S454-B453-F457-F458-F459-F460-F461-F462</f>
        <v>0</v>
      </c>
      <c r="C473" s="51"/>
      <c r="D473" s="77"/>
      <c r="E473" s="106"/>
      <c r="F473" s="49">
        <f t="shared" si="56"/>
        <v>0</v>
      </c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3"/>
      <c r="S473" s="53"/>
      <c r="T473" s="53"/>
      <c r="U473" s="53"/>
      <c r="AA473" s="128"/>
    </row>
    <row r="474" spans="1:27" s="52" customFormat="1" x14ac:dyDescent="0.2">
      <c r="B474" s="96"/>
      <c r="C474" s="51"/>
      <c r="D474" s="51"/>
      <c r="E474" s="107"/>
      <c r="F474" s="55"/>
      <c r="G474" s="55"/>
      <c r="H474" s="55"/>
      <c r="I474" s="55"/>
      <c r="J474" s="55"/>
      <c r="K474" s="55"/>
      <c r="L474" s="55"/>
      <c r="M474" s="55"/>
      <c r="N474" s="55"/>
      <c r="O474" s="55"/>
      <c r="P474" s="55"/>
      <c r="Q474" s="55"/>
      <c r="R474" s="62"/>
      <c r="S474" s="62"/>
      <c r="T474" s="62"/>
      <c r="U474" s="62"/>
      <c r="V474" s="64"/>
      <c r="AA474" s="128"/>
    </row>
    <row r="475" spans="1:27" s="46" customFormat="1" x14ac:dyDescent="0.2">
      <c r="A475" s="46" t="s">
        <v>20</v>
      </c>
      <c r="B475" s="113" t="s">
        <v>20</v>
      </c>
      <c r="C475" s="46" t="s">
        <v>20</v>
      </c>
      <c r="D475" s="46" t="s">
        <v>20</v>
      </c>
      <c r="E475" s="108" t="s">
        <v>20</v>
      </c>
      <c r="F475" s="66" t="s">
        <v>20</v>
      </c>
      <c r="G475" s="82" t="s">
        <v>20</v>
      </c>
      <c r="H475" s="82" t="s">
        <v>20</v>
      </c>
      <c r="I475" s="82" t="s">
        <v>20</v>
      </c>
      <c r="J475" s="82" t="s">
        <v>20</v>
      </c>
      <c r="K475" s="82" t="s">
        <v>20</v>
      </c>
      <c r="L475" s="82" t="s">
        <v>20</v>
      </c>
      <c r="M475" s="82" t="s">
        <v>20</v>
      </c>
      <c r="N475" s="82" t="s">
        <v>20</v>
      </c>
      <c r="O475" s="82" t="s">
        <v>20</v>
      </c>
      <c r="P475" s="82" t="s">
        <v>20</v>
      </c>
      <c r="Q475" s="82" t="s">
        <v>20</v>
      </c>
      <c r="R475" s="83" t="s">
        <v>20</v>
      </c>
      <c r="S475" s="83"/>
      <c r="T475" s="83"/>
      <c r="U475" s="83"/>
      <c r="AA475" s="129"/>
    </row>
    <row r="476" spans="1:27" s="117" customFormat="1" ht="26.25" thickBot="1" x14ac:dyDescent="0.4">
      <c r="A476" s="116" t="s">
        <v>20</v>
      </c>
      <c r="B476" s="115" t="s">
        <v>52</v>
      </c>
      <c r="D476" s="117" t="s">
        <v>28</v>
      </c>
      <c r="E476" s="125">
        <f>$X$16</f>
        <v>43088</v>
      </c>
      <c r="F476" s="118"/>
      <c r="G476" s="118"/>
      <c r="H476" s="121"/>
      <c r="I476" s="118"/>
      <c r="J476" s="118"/>
      <c r="K476" s="118"/>
      <c r="L476" s="118"/>
      <c r="M476" s="118"/>
      <c r="N476" s="118"/>
      <c r="O476" s="118"/>
      <c r="P476" s="118"/>
      <c r="Q476" s="118"/>
      <c r="U476" s="117">
        <v>20</v>
      </c>
      <c r="AA476" s="126"/>
    </row>
    <row r="477" spans="1:27" s="52" customFormat="1" ht="16.5" thickBot="1" x14ac:dyDescent="0.3">
      <c r="A477" s="45"/>
      <c r="B477" s="110"/>
      <c r="C477" s="51"/>
      <c r="D477" s="51"/>
      <c r="E477" s="104"/>
      <c r="F477" s="79" t="s">
        <v>70</v>
      </c>
      <c r="H477" s="103"/>
      <c r="I477" s="91">
        <v>100</v>
      </c>
      <c r="J477" s="92">
        <v>50</v>
      </c>
      <c r="K477" s="92">
        <v>20</v>
      </c>
      <c r="L477" s="92">
        <v>10</v>
      </c>
      <c r="M477" s="92">
        <v>5</v>
      </c>
      <c r="N477" s="92">
        <v>2</v>
      </c>
      <c r="O477" s="92">
        <v>1</v>
      </c>
      <c r="P477" s="92">
        <v>0.25</v>
      </c>
      <c r="Q477" s="92">
        <v>0.1</v>
      </c>
      <c r="R477" s="93">
        <v>0.05</v>
      </c>
      <c r="S477" s="51"/>
      <c r="T477" s="51"/>
      <c r="U477" s="51"/>
      <c r="AA477" s="127">
        <f>B478+B479+B480</f>
        <v>0</v>
      </c>
    </row>
    <row r="478" spans="1:27" s="52" customFormat="1" ht="15.75" x14ac:dyDescent="0.25">
      <c r="A478" s="45" t="s">
        <v>17</v>
      </c>
      <c r="B478" s="111"/>
      <c r="C478" s="51"/>
      <c r="D478" s="60" t="s">
        <v>21</v>
      </c>
      <c r="E478" s="105"/>
      <c r="F478" s="51"/>
      <c r="G478" s="62"/>
      <c r="H478" s="133" t="s">
        <v>71</v>
      </c>
      <c r="I478" s="135"/>
      <c r="J478" s="136"/>
      <c r="K478" s="136"/>
      <c r="L478" s="136"/>
      <c r="M478" s="136"/>
      <c r="N478" s="136"/>
      <c r="O478" s="136"/>
      <c r="P478" s="136"/>
      <c r="Q478" s="136"/>
      <c r="R478" s="137"/>
      <c r="S478" s="51"/>
      <c r="T478" s="51"/>
      <c r="U478" s="51"/>
      <c r="AA478" s="128"/>
    </row>
    <row r="479" spans="1:27" s="52" customFormat="1" ht="15.75" thickBot="1" x14ac:dyDescent="0.25">
      <c r="A479" s="45" t="s">
        <v>18</v>
      </c>
      <c r="B479" s="111"/>
      <c r="C479" s="51"/>
      <c r="E479" s="104"/>
      <c r="F479" s="51"/>
      <c r="G479" s="62"/>
      <c r="H479" s="89" t="s">
        <v>5</v>
      </c>
      <c r="I479" s="90">
        <f t="shared" ref="I479:R479" si="57">I477*I478</f>
        <v>0</v>
      </c>
      <c r="J479" s="80">
        <f t="shared" si="57"/>
        <v>0</v>
      </c>
      <c r="K479" s="80">
        <f t="shared" si="57"/>
        <v>0</v>
      </c>
      <c r="L479" s="80">
        <f t="shared" si="57"/>
        <v>0</v>
      </c>
      <c r="M479" s="80">
        <f t="shared" si="57"/>
        <v>0</v>
      </c>
      <c r="N479" s="80">
        <f t="shared" si="57"/>
        <v>0</v>
      </c>
      <c r="O479" s="80">
        <f t="shared" si="57"/>
        <v>0</v>
      </c>
      <c r="P479" s="80">
        <f t="shared" si="57"/>
        <v>0</v>
      </c>
      <c r="Q479" s="80">
        <f t="shared" si="57"/>
        <v>0</v>
      </c>
      <c r="R479" s="81">
        <f t="shared" si="57"/>
        <v>0</v>
      </c>
      <c r="S479" s="87">
        <f>SUM(I479:R479)</f>
        <v>0</v>
      </c>
      <c r="T479" s="51"/>
      <c r="U479" s="51"/>
      <c r="AA479" s="128"/>
    </row>
    <row r="480" spans="1:27" s="52" customFormat="1" ht="15.75" x14ac:dyDescent="0.25">
      <c r="A480" s="45" t="s">
        <v>19</v>
      </c>
      <c r="B480" s="111"/>
      <c r="C480" s="51"/>
      <c r="D480" s="60" t="s">
        <v>0</v>
      </c>
      <c r="E480" s="104"/>
      <c r="F480" s="49"/>
      <c r="G480" s="49"/>
      <c r="H480" s="49"/>
      <c r="I480" s="49"/>
      <c r="J480" s="49"/>
      <c r="K480" s="49"/>
      <c r="L480" s="49"/>
      <c r="M480" s="49"/>
      <c r="N480" s="49"/>
      <c r="O480" s="49"/>
      <c r="P480" s="49"/>
      <c r="Q480" s="49"/>
      <c r="R480" s="51"/>
      <c r="S480" s="51"/>
      <c r="T480" s="51"/>
      <c r="U480" s="51"/>
      <c r="AA480" s="128"/>
    </row>
    <row r="481" spans="1:27" s="52" customFormat="1" ht="15.75" x14ac:dyDescent="0.25">
      <c r="A481" s="45" t="s">
        <v>75</v>
      </c>
      <c r="B481" s="111"/>
      <c r="C481" s="51"/>
      <c r="D481" s="51"/>
      <c r="E481" s="105" t="s">
        <v>22</v>
      </c>
      <c r="F481" s="56" t="s">
        <v>5</v>
      </c>
      <c r="G481" s="56" t="s">
        <v>23</v>
      </c>
      <c r="H481" s="49"/>
      <c r="I481" s="49"/>
      <c r="J481" s="49"/>
      <c r="K481" s="49"/>
      <c r="L481" s="49"/>
      <c r="M481" s="49"/>
      <c r="N481" s="49"/>
      <c r="O481" s="49"/>
      <c r="P481" s="49"/>
      <c r="Q481" s="49"/>
      <c r="R481" s="51"/>
      <c r="S481" s="51"/>
      <c r="T481" s="51"/>
      <c r="U481" s="51"/>
      <c r="AA481" s="128"/>
    </row>
    <row r="482" spans="1:27" s="52" customFormat="1" x14ac:dyDescent="0.2">
      <c r="A482" s="45" t="s">
        <v>29</v>
      </c>
      <c r="B482" s="111"/>
      <c r="C482" s="51"/>
      <c r="D482" s="51"/>
      <c r="E482" s="106"/>
      <c r="F482" s="49">
        <f t="shared" ref="F482:F487" si="58">SUM(G482:U482)</f>
        <v>0</v>
      </c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3"/>
      <c r="S482" s="53"/>
      <c r="T482" s="53"/>
      <c r="U482" s="53"/>
      <c r="AA482" s="128"/>
    </row>
    <row r="483" spans="1:27" s="52" customFormat="1" x14ac:dyDescent="0.2">
      <c r="A483" s="45"/>
      <c r="B483" s="132"/>
      <c r="C483" s="51"/>
      <c r="D483" s="51"/>
      <c r="E483" s="106"/>
      <c r="F483" s="49">
        <f t="shared" si="58"/>
        <v>0</v>
      </c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3"/>
      <c r="S483" s="53"/>
      <c r="T483" s="53"/>
      <c r="U483" s="53"/>
      <c r="AA483" s="128"/>
    </row>
    <row r="484" spans="1:27" s="52" customFormat="1" x14ac:dyDescent="0.2">
      <c r="A484" s="45" t="s">
        <v>30</v>
      </c>
      <c r="B484" s="111"/>
      <c r="C484" s="51"/>
      <c r="D484" s="51"/>
      <c r="E484" s="106"/>
      <c r="F484" s="49">
        <f t="shared" si="58"/>
        <v>0</v>
      </c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3"/>
      <c r="S484" s="53"/>
      <c r="T484" s="53"/>
      <c r="U484" s="53"/>
      <c r="AA484" s="128"/>
    </row>
    <row r="485" spans="1:27" s="52" customFormat="1" x14ac:dyDescent="0.2">
      <c r="A485" s="45" t="s">
        <v>31</v>
      </c>
      <c r="B485" s="111"/>
      <c r="C485" s="51"/>
      <c r="D485" s="51"/>
      <c r="E485" s="106"/>
      <c r="F485" s="49">
        <f t="shared" si="58"/>
        <v>0</v>
      </c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3"/>
      <c r="S485" s="53"/>
      <c r="T485" s="53"/>
      <c r="U485" s="53"/>
      <c r="AA485" s="128"/>
    </row>
    <row r="486" spans="1:27" s="52" customFormat="1" x14ac:dyDescent="0.2">
      <c r="A486" s="45" t="s">
        <v>32</v>
      </c>
      <c r="B486" s="111"/>
      <c r="C486" s="51"/>
      <c r="D486" s="51"/>
      <c r="E486" s="106"/>
      <c r="F486" s="49">
        <f t="shared" si="58"/>
        <v>0</v>
      </c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3"/>
      <c r="S486" s="53"/>
      <c r="T486" s="53"/>
      <c r="U486" s="53"/>
      <c r="AA486" s="128"/>
    </row>
    <row r="487" spans="1:27" s="52" customFormat="1" x14ac:dyDescent="0.2">
      <c r="A487" s="45" t="s">
        <v>33</v>
      </c>
      <c r="B487" s="111"/>
      <c r="C487" s="51"/>
      <c r="D487" s="51"/>
      <c r="E487" s="106"/>
      <c r="F487" s="49">
        <f t="shared" si="58"/>
        <v>0</v>
      </c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3"/>
      <c r="S487" s="53"/>
      <c r="T487" s="53"/>
      <c r="U487" s="53"/>
      <c r="AA487" s="128"/>
    </row>
    <row r="488" spans="1:27" s="52" customFormat="1" x14ac:dyDescent="0.2">
      <c r="A488" s="45" t="s">
        <v>34</v>
      </c>
      <c r="B488" s="111"/>
      <c r="C488" s="51"/>
      <c r="D488" s="51"/>
      <c r="E488" s="104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51"/>
      <c r="S488" s="51"/>
      <c r="T488" s="51"/>
      <c r="U488" s="51"/>
      <c r="AA488" s="128"/>
    </row>
    <row r="489" spans="1:27" s="52" customFormat="1" ht="15.75" x14ac:dyDescent="0.25">
      <c r="A489" s="45" t="s">
        <v>35</v>
      </c>
      <c r="B489" s="111"/>
      <c r="C489" s="51"/>
      <c r="D489" s="60" t="s">
        <v>24</v>
      </c>
      <c r="E489" s="104"/>
      <c r="F489" s="49"/>
      <c r="G489" s="49"/>
      <c r="H489" s="49"/>
      <c r="I489" s="49"/>
      <c r="J489" s="49"/>
      <c r="K489" s="49"/>
      <c r="L489" s="49"/>
      <c r="M489" s="49"/>
      <c r="N489" s="49"/>
      <c r="O489" s="49"/>
      <c r="P489" s="49"/>
      <c r="Q489" s="49"/>
      <c r="R489" s="51"/>
      <c r="S489" s="51"/>
      <c r="T489" s="51"/>
      <c r="U489" s="51"/>
      <c r="AA489" s="128"/>
    </row>
    <row r="490" spans="1:27" s="52" customFormat="1" ht="15.75" x14ac:dyDescent="0.25">
      <c r="A490" s="50" t="s">
        <v>36</v>
      </c>
      <c r="B490" s="111"/>
      <c r="C490" s="51"/>
      <c r="D490" s="51"/>
      <c r="E490" s="105"/>
      <c r="F490" s="56" t="s">
        <v>5</v>
      </c>
      <c r="G490" s="56" t="s">
        <v>23</v>
      </c>
      <c r="H490" s="49"/>
      <c r="I490" s="49"/>
      <c r="J490" s="49"/>
      <c r="K490" s="49"/>
      <c r="L490" s="49"/>
      <c r="M490" s="49"/>
      <c r="N490" s="49"/>
      <c r="O490" s="49"/>
      <c r="P490" s="49"/>
      <c r="Q490" s="49"/>
      <c r="R490" s="51"/>
      <c r="S490" s="51"/>
      <c r="T490" s="51"/>
      <c r="U490" s="51"/>
      <c r="AA490" s="128"/>
    </row>
    <row r="491" spans="1:27" s="52" customFormat="1" x14ac:dyDescent="0.2">
      <c r="A491" s="45" t="s">
        <v>37</v>
      </c>
      <c r="B491" s="111"/>
      <c r="C491" s="51"/>
      <c r="D491" s="51"/>
      <c r="E491" s="106"/>
      <c r="F491" s="49">
        <f>SUM(G491:U491)</f>
        <v>0</v>
      </c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3"/>
      <c r="S491" s="53"/>
      <c r="T491" s="53"/>
      <c r="U491" s="53"/>
      <c r="AA491" s="128"/>
    </row>
    <row r="492" spans="1:27" s="52" customFormat="1" x14ac:dyDescent="0.2">
      <c r="A492" s="51"/>
      <c r="B492" s="110"/>
      <c r="C492" s="51"/>
      <c r="D492" s="51"/>
      <c r="E492" s="106"/>
      <c r="F492" s="49">
        <f t="shared" ref="F492:F498" si="59">SUM(G492:U492)</f>
        <v>0</v>
      </c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3"/>
      <c r="S492" s="53"/>
      <c r="T492" s="53"/>
      <c r="U492" s="53"/>
      <c r="AA492" s="128"/>
    </row>
    <row r="493" spans="1:27" s="52" customFormat="1" x14ac:dyDescent="0.2">
      <c r="A493" s="51"/>
      <c r="B493" s="110"/>
      <c r="C493" s="51"/>
      <c r="D493" s="51"/>
      <c r="E493" s="106"/>
      <c r="F493" s="49">
        <f t="shared" si="59"/>
        <v>0</v>
      </c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3"/>
      <c r="S493" s="53"/>
      <c r="T493" s="53"/>
      <c r="U493" s="53"/>
      <c r="AA493" s="128"/>
    </row>
    <row r="494" spans="1:27" s="52" customFormat="1" x14ac:dyDescent="0.2">
      <c r="A494" s="51"/>
      <c r="B494" s="110"/>
      <c r="C494" s="51"/>
      <c r="D494" s="51"/>
      <c r="E494" s="106"/>
      <c r="F494" s="49">
        <f t="shared" si="59"/>
        <v>0</v>
      </c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3"/>
      <c r="S494" s="53"/>
      <c r="T494" s="53"/>
      <c r="U494" s="53"/>
      <c r="AA494" s="128"/>
    </row>
    <row r="495" spans="1:27" s="52" customFormat="1" x14ac:dyDescent="0.2">
      <c r="A495" s="51"/>
      <c r="B495" s="110"/>
      <c r="C495" s="51"/>
      <c r="D495" s="51"/>
      <c r="E495" s="106"/>
      <c r="F495" s="49">
        <f t="shared" si="59"/>
        <v>0</v>
      </c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3"/>
      <c r="S495" s="53"/>
      <c r="T495" s="53"/>
      <c r="U495" s="53"/>
      <c r="AA495" s="128"/>
    </row>
    <row r="496" spans="1:27" s="52" customFormat="1" x14ac:dyDescent="0.2">
      <c r="A496" s="51"/>
      <c r="B496" s="110"/>
      <c r="C496" s="51"/>
      <c r="D496" s="51"/>
      <c r="E496" s="106"/>
      <c r="F496" s="49">
        <f t="shared" si="59"/>
        <v>0</v>
      </c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3"/>
      <c r="S496" s="53"/>
      <c r="T496" s="53"/>
      <c r="U496" s="53"/>
      <c r="AA496" s="128"/>
    </row>
    <row r="497" spans="1:27" s="52" customFormat="1" ht="15.6" customHeight="1" x14ac:dyDescent="0.25">
      <c r="A497" s="57" t="s">
        <v>24</v>
      </c>
      <c r="B497" s="112" t="str">
        <f>IF(B479+F491+F492+F493+F494+F495+F496+F497+F498=B484+B485+B486+B487+B488+B489+B490+B491,"OK","NON")</f>
        <v>OK</v>
      </c>
      <c r="C497" s="51"/>
      <c r="D497" s="49"/>
      <c r="E497" s="106"/>
      <c r="F497" s="49">
        <f t="shared" si="59"/>
        <v>0</v>
      </c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3"/>
      <c r="S497" s="53"/>
      <c r="T497" s="53"/>
      <c r="U497" s="53"/>
      <c r="AA497" s="128"/>
    </row>
    <row r="498" spans="1:27" s="52" customFormat="1" ht="18" x14ac:dyDescent="0.25">
      <c r="A498" s="57" t="s">
        <v>25</v>
      </c>
      <c r="B498" s="112">
        <f>B481+S479-B478-F482-F483-F484-F485-F486-F487</f>
        <v>0</v>
      </c>
      <c r="C498" s="51"/>
      <c r="D498" s="77"/>
      <c r="E498" s="106"/>
      <c r="F498" s="49">
        <f t="shared" si="59"/>
        <v>0</v>
      </c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3"/>
      <c r="S498" s="53"/>
      <c r="T498" s="53"/>
      <c r="U498" s="53"/>
      <c r="AA498" s="128"/>
    </row>
    <row r="499" spans="1:27" s="52" customFormat="1" x14ac:dyDescent="0.2">
      <c r="B499" s="96"/>
      <c r="C499" s="51"/>
      <c r="D499" s="51"/>
      <c r="E499" s="107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62"/>
      <c r="S499" s="62"/>
      <c r="T499" s="62"/>
      <c r="U499" s="62"/>
      <c r="V499" s="64"/>
      <c r="AA499" s="128"/>
    </row>
    <row r="500" spans="1:27" s="46" customFormat="1" x14ac:dyDescent="0.2">
      <c r="A500" s="46" t="s">
        <v>20</v>
      </c>
      <c r="B500" s="113" t="s">
        <v>20</v>
      </c>
      <c r="C500" s="46" t="s">
        <v>20</v>
      </c>
      <c r="D500" s="46" t="s">
        <v>20</v>
      </c>
      <c r="E500" s="108" t="s">
        <v>20</v>
      </c>
      <c r="F500" s="66" t="s">
        <v>20</v>
      </c>
      <c r="G500" s="82" t="s">
        <v>20</v>
      </c>
      <c r="H500" s="82" t="s">
        <v>20</v>
      </c>
      <c r="I500" s="82" t="s">
        <v>20</v>
      </c>
      <c r="J500" s="82" t="s">
        <v>20</v>
      </c>
      <c r="K500" s="82" t="s">
        <v>20</v>
      </c>
      <c r="L500" s="82" t="s">
        <v>20</v>
      </c>
      <c r="M500" s="82" t="s">
        <v>20</v>
      </c>
      <c r="N500" s="82" t="s">
        <v>20</v>
      </c>
      <c r="O500" s="82" t="s">
        <v>20</v>
      </c>
      <c r="P500" s="82" t="s">
        <v>20</v>
      </c>
      <c r="Q500" s="82" t="s">
        <v>20</v>
      </c>
      <c r="R500" s="83" t="s">
        <v>20</v>
      </c>
      <c r="S500" s="83"/>
      <c r="T500" s="83"/>
      <c r="U500" s="83"/>
      <c r="AA500" s="129"/>
    </row>
    <row r="501" spans="1:27" s="117" customFormat="1" ht="26.25" thickBot="1" x14ac:dyDescent="0.4">
      <c r="A501" s="116" t="s">
        <v>20</v>
      </c>
      <c r="B501" s="115" t="s">
        <v>53</v>
      </c>
      <c r="D501" s="117" t="s">
        <v>28</v>
      </c>
      <c r="E501" s="125">
        <f>$X$16</f>
        <v>43088</v>
      </c>
      <c r="F501" s="118"/>
      <c r="G501" s="118"/>
      <c r="H501" s="121"/>
      <c r="I501" s="118"/>
      <c r="J501" s="118"/>
      <c r="K501" s="118"/>
      <c r="L501" s="118"/>
      <c r="M501" s="118"/>
      <c r="N501" s="118"/>
      <c r="O501" s="118"/>
      <c r="P501" s="118"/>
      <c r="Q501" s="118"/>
      <c r="U501" s="117">
        <v>21</v>
      </c>
      <c r="AA501" s="126"/>
    </row>
    <row r="502" spans="1:27" s="52" customFormat="1" ht="16.5" thickBot="1" x14ac:dyDescent="0.3">
      <c r="A502" s="149"/>
      <c r="B502" s="150"/>
      <c r="C502" s="51"/>
      <c r="D502" s="51"/>
      <c r="E502" s="104"/>
      <c r="F502" s="79" t="s">
        <v>70</v>
      </c>
      <c r="H502" s="103"/>
      <c r="I502" s="91">
        <v>100</v>
      </c>
      <c r="J502" s="92">
        <v>50</v>
      </c>
      <c r="K502" s="92">
        <v>20</v>
      </c>
      <c r="L502" s="92">
        <v>10</v>
      </c>
      <c r="M502" s="92">
        <v>5</v>
      </c>
      <c r="N502" s="92">
        <v>2</v>
      </c>
      <c r="O502" s="92">
        <v>1</v>
      </c>
      <c r="P502" s="92">
        <v>0.25</v>
      </c>
      <c r="Q502" s="92">
        <v>0.1</v>
      </c>
      <c r="R502" s="93">
        <v>0.05</v>
      </c>
      <c r="S502" s="51"/>
      <c r="T502" s="51"/>
      <c r="U502" s="51"/>
      <c r="AA502" s="127">
        <f>B503+B504+B505</f>
        <v>0</v>
      </c>
    </row>
    <row r="503" spans="1:27" s="52" customFormat="1" ht="15.75" x14ac:dyDescent="0.25">
      <c r="A503" s="149" t="s">
        <v>17</v>
      </c>
      <c r="B503" s="151"/>
      <c r="C503" s="51"/>
      <c r="D503" s="60" t="s">
        <v>21</v>
      </c>
      <c r="E503" s="105"/>
      <c r="F503" s="51"/>
      <c r="G503" s="62"/>
      <c r="H503" s="133" t="s">
        <v>71</v>
      </c>
      <c r="I503" s="135"/>
      <c r="J503" s="136"/>
      <c r="K503" s="136"/>
      <c r="L503" s="136"/>
      <c r="M503" s="136"/>
      <c r="N503" s="136"/>
      <c r="O503" s="136"/>
      <c r="P503" s="136"/>
      <c r="Q503" s="136"/>
      <c r="R503" s="137"/>
      <c r="S503" s="51"/>
      <c r="T503" s="51"/>
      <c r="U503" s="51"/>
      <c r="AA503" s="128"/>
    </row>
    <row r="504" spans="1:27" s="52" customFormat="1" ht="15.75" thickBot="1" x14ac:dyDescent="0.25">
      <c r="A504" s="149" t="s">
        <v>18</v>
      </c>
      <c r="B504" s="151"/>
      <c r="C504" s="51"/>
      <c r="E504" s="104"/>
      <c r="F504" s="51"/>
      <c r="G504" s="62"/>
      <c r="H504" s="89" t="s">
        <v>5</v>
      </c>
      <c r="I504" s="90">
        <f t="shared" ref="I504:R504" si="60">I502*I503</f>
        <v>0</v>
      </c>
      <c r="J504" s="80">
        <f t="shared" si="60"/>
        <v>0</v>
      </c>
      <c r="K504" s="80">
        <f t="shared" si="60"/>
        <v>0</v>
      </c>
      <c r="L504" s="80">
        <f t="shared" si="60"/>
        <v>0</v>
      </c>
      <c r="M504" s="80">
        <f t="shared" si="60"/>
        <v>0</v>
      </c>
      <c r="N504" s="80">
        <f t="shared" si="60"/>
        <v>0</v>
      </c>
      <c r="O504" s="80">
        <f t="shared" si="60"/>
        <v>0</v>
      </c>
      <c r="P504" s="80">
        <f t="shared" si="60"/>
        <v>0</v>
      </c>
      <c r="Q504" s="80">
        <f t="shared" si="60"/>
        <v>0</v>
      </c>
      <c r="R504" s="81">
        <f t="shared" si="60"/>
        <v>0</v>
      </c>
      <c r="S504" s="87">
        <f>SUM(I504:R504)</f>
        <v>0</v>
      </c>
      <c r="T504" s="51"/>
      <c r="U504" s="51"/>
      <c r="AA504" s="128"/>
    </row>
    <row r="505" spans="1:27" s="52" customFormat="1" ht="15.75" x14ac:dyDescent="0.25">
      <c r="A505" s="149" t="s">
        <v>19</v>
      </c>
      <c r="B505" s="151"/>
      <c r="C505" s="51"/>
      <c r="D505" s="60" t="s">
        <v>0</v>
      </c>
      <c r="E505" s="104"/>
      <c r="F505" s="49"/>
      <c r="G505" s="49"/>
      <c r="H505" s="49"/>
      <c r="I505" s="49"/>
      <c r="J505" s="49"/>
      <c r="K505" s="49"/>
      <c r="L505" s="49"/>
      <c r="M505" s="49"/>
      <c r="N505" s="49"/>
      <c r="O505" s="49"/>
      <c r="P505" s="49"/>
      <c r="Q505" s="49"/>
      <c r="R505" s="51"/>
      <c r="S505" s="51"/>
      <c r="T505" s="51"/>
      <c r="U505" s="51"/>
      <c r="AA505" s="128"/>
    </row>
    <row r="506" spans="1:27" s="52" customFormat="1" ht="15.75" x14ac:dyDescent="0.25">
      <c r="A506" s="149" t="s">
        <v>75</v>
      </c>
      <c r="B506" s="151"/>
      <c r="C506" s="51"/>
      <c r="D506" s="51"/>
      <c r="E506" s="105" t="s">
        <v>22</v>
      </c>
      <c r="F506" s="56" t="s">
        <v>5</v>
      </c>
      <c r="G506" s="56" t="s">
        <v>23</v>
      </c>
      <c r="H506" s="49"/>
      <c r="I506" s="49"/>
      <c r="J506" s="49"/>
      <c r="K506" s="49"/>
      <c r="L506" s="49"/>
      <c r="M506" s="49"/>
      <c r="N506" s="49"/>
      <c r="O506" s="49"/>
      <c r="P506" s="49"/>
      <c r="Q506" s="49"/>
      <c r="R506" s="51"/>
      <c r="S506" s="51"/>
      <c r="T506" s="51"/>
      <c r="U506" s="51"/>
      <c r="AA506" s="128"/>
    </row>
    <row r="507" spans="1:27" s="52" customFormat="1" x14ac:dyDescent="0.2">
      <c r="A507" s="149" t="s">
        <v>29</v>
      </c>
      <c r="B507" s="151"/>
      <c r="C507" s="51"/>
      <c r="D507" s="51"/>
      <c r="E507" s="106"/>
      <c r="F507" s="49">
        <f t="shared" ref="F507:F512" si="61">SUM(G507:U507)</f>
        <v>0</v>
      </c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3"/>
      <c r="S507" s="53"/>
      <c r="T507" s="53"/>
      <c r="U507" s="53"/>
      <c r="AA507" s="128"/>
    </row>
    <row r="508" spans="1:27" s="52" customFormat="1" x14ac:dyDescent="0.2">
      <c r="A508" s="149"/>
      <c r="B508" s="152"/>
      <c r="C508" s="51"/>
      <c r="D508" s="51"/>
      <c r="E508" s="106"/>
      <c r="F508" s="49">
        <f t="shared" si="61"/>
        <v>0</v>
      </c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3"/>
      <c r="S508" s="53"/>
      <c r="T508" s="53"/>
      <c r="U508" s="53"/>
      <c r="AA508" s="128"/>
    </row>
    <row r="509" spans="1:27" s="52" customFormat="1" x14ac:dyDescent="0.2">
      <c r="A509" s="149" t="s">
        <v>30</v>
      </c>
      <c r="B509" s="151"/>
      <c r="C509" s="51"/>
      <c r="D509" s="51"/>
      <c r="E509" s="106"/>
      <c r="F509" s="49">
        <f t="shared" si="61"/>
        <v>0</v>
      </c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3"/>
      <c r="S509" s="53"/>
      <c r="T509" s="53"/>
      <c r="U509" s="53"/>
      <c r="AA509" s="128"/>
    </row>
    <row r="510" spans="1:27" s="52" customFormat="1" x14ac:dyDescent="0.2">
      <c r="A510" s="149" t="s">
        <v>31</v>
      </c>
      <c r="B510" s="151"/>
      <c r="C510" s="51"/>
      <c r="D510" s="51"/>
      <c r="E510" s="106"/>
      <c r="F510" s="49">
        <f t="shared" si="61"/>
        <v>0</v>
      </c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3"/>
      <c r="S510" s="53"/>
      <c r="T510" s="53"/>
      <c r="U510" s="53"/>
      <c r="AA510" s="128"/>
    </row>
    <row r="511" spans="1:27" s="52" customFormat="1" x14ac:dyDescent="0.2">
      <c r="A511" s="149" t="s">
        <v>32</v>
      </c>
      <c r="B511" s="151"/>
      <c r="C511" s="51"/>
      <c r="D511" s="51"/>
      <c r="E511" s="106"/>
      <c r="F511" s="49">
        <f t="shared" si="61"/>
        <v>0</v>
      </c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3"/>
      <c r="S511" s="53"/>
      <c r="T511" s="53"/>
      <c r="U511" s="53"/>
      <c r="AA511" s="128"/>
    </row>
    <row r="512" spans="1:27" s="52" customFormat="1" x14ac:dyDescent="0.2">
      <c r="A512" s="149" t="s">
        <v>33</v>
      </c>
      <c r="B512" s="151"/>
      <c r="C512" s="51"/>
      <c r="D512" s="51"/>
      <c r="E512" s="106"/>
      <c r="F512" s="49">
        <f t="shared" si="61"/>
        <v>0</v>
      </c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3"/>
      <c r="S512" s="53"/>
      <c r="T512" s="53"/>
      <c r="U512" s="53"/>
      <c r="AA512" s="128"/>
    </row>
    <row r="513" spans="1:27" s="52" customFormat="1" x14ac:dyDescent="0.2">
      <c r="A513" s="149" t="s">
        <v>34</v>
      </c>
      <c r="B513" s="151"/>
      <c r="C513" s="51"/>
      <c r="D513" s="51"/>
      <c r="E513" s="104"/>
      <c r="F513" s="49"/>
      <c r="G513" s="49"/>
      <c r="H513" s="49"/>
      <c r="I513" s="49"/>
      <c r="J513" s="49"/>
      <c r="K513" s="49"/>
      <c r="L513" s="49"/>
      <c r="M513" s="49"/>
      <c r="N513" s="49"/>
      <c r="O513" s="49"/>
      <c r="P513" s="49"/>
      <c r="Q513" s="49"/>
      <c r="R513" s="51"/>
      <c r="S513" s="51"/>
      <c r="T513" s="51"/>
      <c r="U513" s="51"/>
      <c r="AA513" s="128"/>
    </row>
    <row r="514" spans="1:27" s="52" customFormat="1" ht="15.75" x14ac:dyDescent="0.25">
      <c r="A514" s="149" t="s">
        <v>35</v>
      </c>
      <c r="B514" s="151"/>
      <c r="C514" s="51"/>
      <c r="D514" s="60" t="s">
        <v>24</v>
      </c>
      <c r="E514" s="104"/>
      <c r="F514" s="49"/>
      <c r="G514" s="49"/>
      <c r="H514" s="49"/>
      <c r="I514" s="49"/>
      <c r="J514" s="49"/>
      <c r="K514" s="49"/>
      <c r="L514" s="49"/>
      <c r="M514" s="49"/>
      <c r="N514" s="49"/>
      <c r="O514" s="49"/>
      <c r="P514" s="49"/>
      <c r="Q514" s="49"/>
      <c r="R514" s="51"/>
      <c r="S514" s="51"/>
      <c r="T514" s="51"/>
      <c r="U514" s="51"/>
      <c r="AA514" s="128"/>
    </row>
    <row r="515" spans="1:27" s="52" customFormat="1" ht="15.75" x14ac:dyDescent="0.25">
      <c r="A515" s="153" t="s">
        <v>36</v>
      </c>
      <c r="B515" s="151"/>
      <c r="C515" s="51"/>
      <c r="D515" s="51"/>
      <c r="E515" s="105"/>
      <c r="F515" s="56" t="s">
        <v>5</v>
      </c>
      <c r="G515" s="56" t="s">
        <v>23</v>
      </c>
      <c r="H515" s="49"/>
      <c r="I515" s="49"/>
      <c r="J515" s="49"/>
      <c r="K515" s="49"/>
      <c r="L515" s="49"/>
      <c r="M515" s="49"/>
      <c r="N515" s="49"/>
      <c r="O515" s="49"/>
      <c r="P515" s="49"/>
      <c r="Q515" s="49"/>
      <c r="R515" s="51"/>
      <c r="S515" s="51"/>
      <c r="T515" s="51"/>
      <c r="U515" s="51"/>
      <c r="AA515" s="128"/>
    </row>
    <row r="516" spans="1:27" s="52" customFormat="1" x14ac:dyDescent="0.2">
      <c r="A516" s="149" t="s">
        <v>37</v>
      </c>
      <c r="B516" s="151"/>
      <c r="C516" s="51"/>
      <c r="D516" s="51"/>
      <c r="E516" s="106"/>
      <c r="F516" s="49">
        <f>SUM(G516:U516)</f>
        <v>0</v>
      </c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3"/>
      <c r="S516" s="53"/>
      <c r="T516" s="53"/>
      <c r="U516" s="53"/>
      <c r="AA516" s="128"/>
    </row>
    <row r="517" spans="1:27" s="52" customFormat="1" x14ac:dyDescent="0.2">
      <c r="A517" s="154"/>
      <c r="B517" s="150"/>
      <c r="C517" s="51"/>
      <c r="D517" s="51"/>
      <c r="E517" s="106"/>
      <c r="F517" s="49">
        <f t="shared" ref="F517:F523" si="62">SUM(G517:U517)</f>
        <v>0</v>
      </c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3"/>
      <c r="S517" s="53"/>
      <c r="T517" s="53"/>
      <c r="U517" s="53"/>
      <c r="AA517" s="128"/>
    </row>
    <row r="518" spans="1:27" s="52" customFormat="1" x14ac:dyDescent="0.2">
      <c r="A518" s="154"/>
      <c r="B518" s="150"/>
      <c r="C518" s="51"/>
      <c r="D518" s="51"/>
      <c r="E518" s="106"/>
      <c r="F518" s="49">
        <f t="shared" si="62"/>
        <v>0</v>
      </c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3"/>
      <c r="S518" s="53"/>
      <c r="T518" s="53"/>
      <c r="U518" s="53"/>
      <c r="AA518" s="128"/>
    </row>
    <row r="519" spans="1:27" s="52" customFormat="1" x14ac:dyDescent="0.2">
      <c r="A519" s="51"/>
      <c r="B519" s="110"/>
      <c r="C519" s="51"/>
      <c r="D519" s="51"/>
      <c r="E519" s="106"/>
      <c r="F519" s="49">
        <f t="shared" si="62"/>
        <v>0</v>
      </c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3"/>
      <c r="S519" s="53"/>
      <c r="T519" s="53"/>
      <c r="U519" s="53"/>
      <c r="AA519" s="128"/>
    </row>
    <row r="520" spans="1:27" s="52" customFormat="1" x14ac:dyDescent="0.2">
      <c r="A520" s="51"/>
      <c r="B520" s="110"/>
      <c r="C520" s="51"/>
      <c r="D520" s="51"/>
      <c r="E520" s="106"/>
      <c r="F520" s="49">
        <f t="shared" si="62"/>
        <v>0</v>
      </c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3"/>
      <c r="S520" s="53"/>
      <c r="T520" s="53"/>
      <c r="U520" s="53"/>
      <c r="AA520" s="128"/>
    </row>
    <row r="521" spans="1:27" s="52" customFormat="1" x14ac:dyDescent="0.2">
      <c r="A521" s="51"/>
      <c r="B521" s="110"/>
      <c r="C521" s="51"/>
      <c r="D521" s="51"/>
      <c r="E521" s="106"/>
      <c r="F521" s="49">
        <f t="shared" si="62"/>
        <v>0</v>
      </c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3"/>
      <c r="S521" s="53"/>
      <c r="T521" s="53"/>
      <c r="U521" s="53"/>
      <c r="AA521" s="128"/>
    </row>
    <row r="522" spans="1:27" s="52" customFormat="1" ht="15.6" customHeight="1" x14ac:dyDescent="0.25">
      <c r="A522" s="57" t="s">
        <v>24</v>
      </c>
      <c r="B522" s="112" t="str">
        <f>IF(B504+F516+F517+F518+F519+F520+F521+F522+F523=B509+B510+B511+B512+B513+B514+B515+B516,"OK","NON")</f>
        <v>OK</v>
      </c>
      <c r="C522" s="51"/>
      <c r="D522" s="49"/>
      <c r="E522" s="106"/>
      <c r="F522" s="49">
        <f t="shared" si="62"/>
        <v>0</v>
      </c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3"/>
      <c r="S522" s="53"/>
      <c r="T522" s="53"/>
      <c r="U522" s="53"/>
      <c r="AA522" s="128"/>
    </row>
    <row r="523" spans="1:27" s="52" customFormat="1" ht="18" x14ac:dyDescent="0.25">
      <c r="A523" s="57" t="s">
        <v>25</v>
      </c>
      <c r="B523" s="112">
        <f>B506+S504-B503-F507-F508-F509-F510-F511-F512</f>
        <v>0</v>
      </c>
      <c r="C523" s="51"/>
      <c r="D523" s="77"/>
      <c r="E523" s="106"/>
      <c r="F523" s="49">
        <f t="shared" si="62"/>
        <v>0</v>
      </c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3"/>
      <c r="S523" s="53"/>
      <c r="T523" s="53"/>
      <c r="U523" s="53"/>
      <c r="AA523" s="128"/>
    </row>
    <row r="524" spans="1:27" s="52" customFormat="1" x14ac:dyDescent="0.2">
      <c r="B524" s="96"/>
      <c r="C524" s="51"/>
      <c r="D524" s="51"/>
      <c r="E524" s="107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62"/>
      <c r="S524" s="62"/>
      <c r="T524" s="62"/>
      <c r="U524" s="62"/>
      <c r="V524" s="64"/>
      <c r="AA524" s="128"/>
    </row>
    <row r="525" spans="1:27" s="46" customFormat="1" x14ac:dyDescent="0.2">
      <c r="A525" s="46" t="s">
        <v>20</v>
      </c>
      <c r="B525" s="113" t="s">
        <v>20</v>
      </c>
      <c r="C525" s="46" t="s">
        <v>20</v>
      </c>
      <c r="D525" s="46" t="s">
        <v>20</v>
      </c>
      <c r="E525" s="108" t="s">
        <v>20</v>
      </c>
      <c r="F525" s="66" t="s">
        <v>20</v>
      </c>
      <c r="G525" s="82" t="s">
        <v>20</v>
      </c>
      <c r="H525" s="82" t="s">
        <v>20</v>
      </c>
      <c r="I525" s="82" t="s">
        <v>20</v>
      </c>
      <c r="J525" s="82" t="s">
        <v>20</v>
      </c>
      <c r="K525" s="82" t="s">
        <v>20</v>
      </c>
      <c r="L525" s="82" t="s">
        <v>20</v>
      </c>
      <c r="M525" s="82" t="s">
        <v>20</v>
      </c>
      <c r="N525" s="82" t="s">
        <v>20</v>
      </c>
      <c r="O525" s="82" t="s">
        <v>20</v>
      </c>
      <c r="P525" s="82" t="s">
        <v>20</v>
      </c>
      <c r="Q525" s="82" t="s">
        <v>20</v>
      </c>
      <c r="R525" s="83" t="s">
        <v>20</v>
      </c>
      <c r="S525" s="83"/>
      <c r="T525" s="83"/>
      <c r="U525" s="83"/>
      <c r="AA525" s="129"/>
    </row>
    <row r="526" spans="1:27" s="117" customFormat="1" ht="26.25" thickBot="1" x14ac:dyDescent="0.4">
      <c r="A526" s="116" t="s">
        <v>20</v>
      </c>
      <c r="B526" s="115" t="s">
        <v>54</v>
      </c>
      <c r="D526" s="117" t="s">
        <v>28</v>
      </c>
      <c r="E526" s="125">
        <f>$X$16</f>
        <v>43088</v>
      </c>
      <c r="F526" s="118"/>
      <c r="G526" s="118"/>
      <c r="H526" s="121"/>
      <c r="I526" s="118"/>
      <c r="J526" s="118"/>
      <c r="K526" s="118"/>
      <c r="L526" s="118"/>
      <c r="M526" s="118"/>
      <c r="N526" s="118"/>
      <c r="O526" s="118"/>
      <c r="P526" s="118"/>
      <c r="Q526" s="118"/>
      <c r="U526" s="117">
        <v>22</v>
      </c>
      <c r="AA526" s="126"/>
    </row>
    <row r="527" spans="1:27" s="52" customFormat="1" ht="16.5" thickBot="1" x14ac:dyDescent="0.3">
      <c r="A527" s="149"/>
      <c r="B527" s="150"/>
      <c r="C527" s="51"/>
      <c r="D527" s="51"/>
      <c r="E527" s="104"/>
      <c r="F527" s="79" t="s">
        <v>70</v>
      </c>
      <c r="H527" s="103"/>
      <c r="I527" s="91">
        <v>100</v>
      </c>
      <c r="J527" s="92">
        <v>50</v>
      </c>
      <c r="K527" s="92">
        <v>20</v>
      </c>
      <c r="L527" s="92">
        <v>10</v>
      </c>
      <c r="M527" s="92">
        <v>5</v>
      </c>
      <c r="N527" s="92">
        <v>2</v>
      </c>
      <c r="O527" s="92">
        <v>1</v>
      </c>
      <c r="P527" s="92">
        <v>0.25</v>
      </c>
      <c r="Q527" s="92">
        <v>0.1</v>
      </c>
      <c r="R527" s="93">
        <v>0.05</v>
      </c>
      <c r="S527" s="51"/>
      <c r="T527" s="51"/>
      <c r="U527" s="51"/>
      <c r="AA527" s="127">
        <f>B528+B529+B530</f>
        <v>0</v>
      </c>
    </row>
    <row r="528" spans="1:27" s="52" customFormat="1" ht="15.75" x14ac:dyDescent="0.25">
      <c r="A528" s="149" t="s">
        <v>17</v>
      </c>
      <c r="B528" s="151"/>
      <c r="C528" s="51"/>
      <c r="D528" s="60" t="s">
        <v>21</v>
      </c>
      <c r="E528" s="105"/>
      <c r="F528" s="51"/>
      <c r="G528" s="62"/>
      <c r="H528" s="133" t="s">
        <v>71</v>
      </c>
      <c r="I528" s="135"/>
      <c r="J528" s="136"/>
      <c r="K528" s="136"/>
      <c r="L528" s="136"/>
      <c r="M528" s="136"/>
      <c r="N528" s="136"/>
      <c r="O528" s="136"/>
      <c r="P528" s="136"/>
      <c r="Q528" s="136"/>
      <c r="R528" s="137"/>
      <c r="S528" s="51"/>
      <c r="T528" s="51"/>
      <c r="U528" s="51"/>
      <c r="AA528" s="128"/>
    </row>
    <row r="529" spans="1:27" s="52" customFormat="1" ht="15.75" thickBot="1" x14ac:dyDescent="0.25">
      <c r="A529" s="149" t="s">
        <v>18</v>
      </c>
      <c r="B529" s="151"/>
      <c r="C529" s="51"/>
      <c r="E529" s="104"/>
      <c r="F529" s="51"/>
      <c r="G529" s="62"/>
      <c r="H529" s="89" t="s">
        <v>5</v>
      </c>
      <c r="I529" s="90">
        <f t="shared" ref="I529:R529" si="63">I527*I528</f>
        <v>0</v>
      </c>
      <c r="J529" s="80">
        <f t="shared" si="63"/>
        <v>0</v>
      </c>
      <c r="K529" s="80">
        <f t="shared" si="63"/>
        <v>0</v>
      </c>
      <c r="L529" s="80">
        <f t="shared" si="63"/>
        <v>0</v>
      </c>
      <c r="M529" s="80">
        <f t="shared" si="63"/>
        <v>0</v>
      </c>
      <c r="N529" s="80">
        <f t="shared" si="63"/>
        <v>0</v>
      </c>
      <c r="O529" s="80">
        <f t="shared" si="63"/>
        <v>0</v>
      </c>
      <c r="P529" s="80">
        <f t="shared" si="63"/>
        <v>0</v>
      </c>
      <c r="Q529" s="80">
        <f t="shared" si="63"/>
        <v>0</v>
      </c>
      <c r="R529" s="81">
        <f t="shared" si="63"/>
        <v>0</v>
      </c>
      <c r="S529" s="87">
        <f>SUM(I529:R529)</f>
        <v>0</v>
      </c>
      <c r="T529" s="51"/>
      <c r="U529" s="51"/>
      <c r="AA529" s="128"/>
    </row>
    <row r="530" spans="1:27" s="52" customFormat="1" ht="15.75" x14ac:dyDescent="0.25">
      <c r="A530" s="149" t="s">
        <v>19</v>
      </c>
      <c r="B530" s="151"/>
      <c r="C530" s="51"/>
      <c r="D530" s="60" t="s">
        <v>0</v>
      </c>
      <c r="E530" s="104"/>
      <c r="F530" s="49"/>
      <c r="G530" s="49"/>
      <c r="H530" s="49"/>
      <c r="I530" s="49"/>
      <c r="J530" s="49"/>
      <c r="K530" s="49"/>
      <c r="L530" s="49"/>
      <c r="M530" s="49"/>
      <c r="N530" s="49"/>
      <c r="O530" s="49"/>
      <c r="P530" s="49"/>
      <c r="Q530" s="49"/>
      <c r="R530" s="51"/>
      <c r="S530" s="51"/>
      <c r="T530" s="51"/>
      <c r="U530" s="51"/>
      <c r="AA530" s="128"/>
    </row>
    <row r="531" spans="1:27" s="52" customFormat="1" ht="15.75" x14ac:dyDescent="0.25">
      <c r="A531" s="149" t="s">
        <v>75</v>
      </c>
      <c r="B531" s="151"/>
      <c r="C531" s="51"/>
      <c r="D531" s="51"/>
      <c r="E531" s="105" t="s">
        <v>22</v>
      </c>
      <c r="F531" s="56" t="s">
        <v>5</v>
      </c>
      <c r="G531" s="56" t="s">
        <v>23</v>
      </c>
      <c r="H531" s="49"/>
      <c r="I531" s="49"/>
      <c r="J531" s="49"/>
      <c r="K531" s="49"/>
      <c r="L531" s="49"/>
      <c r="M531" s="49"/>
      <c r="N531" s="49"/>
      <c r="O531" s="49"/>
      <c r="P531" s="49"/>
      <c r="Q531" s="49"/>
      <c r="R531" s="51"/>
      <c r="S531" s="51"/>
      <c r="T531" s="51"/>
      <c r="U531" s="51"/>
      <c r="AA531" s="128"/>
    </row>
    <row r="532" spans="1:27" s="52" customFormat="1" x14ac:dyDescent="0.2">
      <c r="A532" s="149" t="s">
        <v>29</v>
      </c>
      <c r="B532" s="151"/>
      <c r="C532" s="51"/>
      <c r="D532" s="51"/>
      <c r="E532" s="106"/>
      <c r="F532" s="49">
        <f t="shared" ref="F532:F537" si="64">SUM(G532:U532)</f>
        <v>0</v>
      </c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3"/>
      <c r="S532" s="53"/>
      <c r="T532" s="53"/>
      <c r="U532" s="53"/>
      <c r="AA532" s="128"/>
    </row>
    <row r="533" spans="1:27" s="52" customFormat="1" x14ac:dyDescent="0.2">
      <c r="A533" s="149"/>
      <c r="B533" s="152"/>
      <c r="C533" s="51"/>
      <c r="D533" s="51"/>
      <c r="E533" s="106"/>
      <c r="F533" s="49">
        <f t="shared" si="64"/>
        <v>0</v>
      </c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3"/>
      <c r="S533" s="53"/>
      <c r="T533" s="53"/>
      <c r="U533" s="53"/>
      <c r="AA533" s="128"/>
    </row>
    <row r="534" spans="1:27" s="52" customFormat="1" x14ac:dyDescent="0.2">
      <c r="A534" s="149" t="s">
        <v>30</v>
      </c>
      <c r="B534" s="151"/>
      <c r="C534" s="51"/>
      <c r="D534" s="51"/>
      <c r="E534" s="106"/>
      <c r="F534" s="49">
        <f t="shared" si="64"/>
        <v>0</v>
      </c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3"/>
      <c r="S534" s="53"/>
      <c r="T534" s="53"/>
      <c r="U534" s="53"/>
      <c r="AA534" s="128"/>
    </row>
    <row r="535" spans="1:27" s="52" customFormat="1" x14ac:dyDescent="0.2">
      <c r="A535" s="149" t="s">
        <v>31</v>
      </c>
      <c r="B535" s="151"/>
      <c r="C535" s="51"/>
      <c r="D535" s="51"/>
      <c r="E535" s="106"/>
      <c r="F535" s="49">
        <f t="shared" si="64"/>
        <v>0</v>
      </c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3"/>
      <c r="S535" s="53"/>
      <c r="T535" s="53"/>
      <c r="U535" s="53"/>
      <c r="AA535" s="128"/>
    </row>
    <row r="536" spans="1:27" s="52" customFormat="1" x14ac:dyDescent="0.2">
      <c r="A536" s="149" t="s">
        <v>32</v>
      </c>
      <c r="B536" s="151"/>
      <c r="C536" s="51"/>
      <c r="D536" s="51"/>
      <c r="E536" s="106"/>
      <c r="F536" s="49">
        <f t="shared" si="64"/>
        <v>0</v>
      </c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3"/>
      <c r="S536" s="53"/>
      <c r="T536" s="53"/>
      <c r="U536" s="53"/>
      <c r="AA536" s="128"/>
    </row>
    <row r="537" spans="1:27" s="52" customFormat="1" x14ac:dyDescent="0.2">
      <c r="A537" s="149" t="s">
        <v>33</v>
      </c>
      <c r="B537" s="151"/>
      <c r="C537" s="51"/>
      <c r="D537" s="51"/>
      <c r="E537" s="106"/>
      <c r="F537" s="49">
        <f t="shared" si="64"/>
        <v>0</v>
      </c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3"/>
      <c r="S537" s="53"/>
      <c r="T537" s="53"/>
      <c r="U537" s="53"/>
      <c r="AA537" s="128"/>
    </row>
    <row r="538" spans="1:27" s="52" customFormat="1" x14ac:dyDescent="0.2">
      <c r="A538" s="149" t="s">
        <v>34</v>
      </c>
      <c r="B538" s="151"/>
      <c r="C538" s="51"/>
      <c r="D538" s="51"/>
      <c r="E538" s="104"/>
      <c r="F538" s="49"/>
      <c r="G538" s="49"/>
      <c r="H538" s="49"/>
      <c r="I538" s="49"/>
      <c r="J538" s="49"/>
      <c r="K538" s="49"/>
      <c r="L538" s="49"/>
      <c r="M538" s="49"/>
      <c r="N538" s="49"/>
      <c r="O538" s="49"/>
      <c r="P538" s="49"/>
      <c r="Q538" s="49"/>
      <c r="R538" s="51"/>
      <c r="S538" s="51"/>
      <c r="T538" s="51"/>
      <c r="U538" s="51"/>
      <c r="AA538" s="128"/>
    </row>
    <row r="539" spans="1:27" s="52" customFormat="1" ht="15.75" x14ac:dyDescent="0.25">
      <c r="A539" s="149" t="s">
        <v>35</v>
      </c>
      <c r="B539" s="151"/>
      <c r="C539" s="51"/>
      <c r="D539" s="60" t="s">
        <v>24</v>
      </c>
      <c r="E539" s="104"/>
      <c r="F539" s="49"/>
      <c r="G539" s="49"/>
      <c r="H539" s="49"/>
      <c r="I539" s="49"/>
      <c r="J539" s="49"/>
      <c r="K539" s="49"/>
      <c r="L539" s="49"/>
      <c r="M539" s="49"/>
      <c r="N539" s="49"/>
      <c r="O539" s="49"/>
      <c r="P539" s="49"/>
      <c r="Q539" s="49"/>
      <c r="R539" s="51"/>
      <c r="S539" s="51"/>
      <c r="T539" s="51"/>
      <c r="U539" s="51"/>
      <c r="AA539" s="128"/>
    </row>
    <row r="540" spans="1:27" s="52" customFormat="1" ht="15.75" x14ac:dyDescent="0.25">
      <c r="A540" s="153" t="s">
        <v>36</v>
      </c>
      <c r="B540" s="151"/>
      <c r="C540" s="51"/>
      <c r="D540" s="51"/>
      <c r="E540" s="105"/>
      <c r="F540" s="56" t="s">
        <v>5</v>
      </c>
      <c r="G540" s="56" t="s">
        <v>23</v>
      </c>
      <c r="H540" s="49"/>
      <c r="I540" s="49"/>
      <c r="J540" s="49"/>
      <c r="K540" s="49"/>
      <c r="L540" s="49"/>
      <c r="M540" s="49"/>
      <c r="N540" s="49"/>
      <c r="O540" s="49"/>
      <c r="P540" s="49"/>
      <c r="Q540" s="49"/>
      <c r="R540" s="51"/>
      <c r="S540" s="51"/>
      <c r="T540" s="51"/>
      <c r="U540" s="51"/>
      <c r="AA540" s="128"/>
    </row>
    <row r="541" spans="1:27" s="52" customFormat="1" x14ac:dyDescent="0.2">
      <c r="A541" s="149" t="s">
        <v>37</v>
      </c>
      <c r="B541" s="151"/>
      <c r="C541" s="51"/>
      <c r="D541" s="51"/>
      <c r="E541" s="106"/>
      <c r="F541" s="49">
        <f>SUM(G541:U541)</f>
        <v>0</v>
      </c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3"/>
      <c r="S541" s="53"/>
      <c r="T541" s="53"/>
      <c r="U541" s="53"/>
      <c r="AA541" s="128"/>
    </row>
    <row r="542" spans="1:27" s="52" customFormat="1" x14ac:dyDescent="0.2">
      <c r="A542" s="154"/>
      <c r="B542" s="150"/>
      <c r="C542" s="51"/>
      <c r="D542" s="51"/>
      <c r="E542" s="106"/>
      <c r="F542" s="49">
        <f t="shared" ref="F542:F548" si="65">SUM(G542:U542)</f>
        <v>0</v>
      </c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3"/>
      <c r="S542" s="53"/>
      <c r="T542" s="53"/>
      <c r="U542" s="53"/>
      <c r="AA542" s="128"/>
    </row>
    <row r="543" spans="1:27" s="52" customFormat="1" x14ac:dyDescent="0.2">
      <c r="A543" s="154"/>
      <c r="B543" s="150"/>
      <c r="C543" s="51"/>
      <c r="D543" s="51"/>
      <c r="E543" s="106"/>
      <c r="F543" s="49">
        <f t="shared" si="65"/>
        <v>0</v>
      </c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3"/>
      <c r="S543" s="53"/>
      <c r="T543" s="53"/>
      <c r="U543" s="53"/>
      <c r="AA543" s="128"/>
    </row>
    <row r="544" spans="1:27" s="52" customFormat="1" x14ac:dyDescent="0.2">
      <c r="A544" s="51"/>
      <c r="B544" s="110"/>
      <c r="C544" s="51"/>
      <c r="D544" s="51"/>
      <c r="E544" s="106"/>
      <c r="F544" s="49">
        <f t="shared" si="65"/>
        <v>0</v>
      </c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3"/>
      <c r="S544" s="53"/>
      <c r="T544" s="53"/>
      <c r="U544" s="53"/>
      <c r="AA544" s="128"/>
    </row>
    <row r="545" spans="1:27" s="52" customFormat="1" x14ac:dyDescent="0.2">
      <c r="A545" s="51"/>
      <c r="B545" s="110"/>
      <c r="C545" s="51"/>
      <c r="D545" s="51"/>
      <c r="E545" s="106"/>
      <c r="F545" s="49">
        <f t="shared" si="65"/>
        <v>0</v>
      </c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3"/>
      <c r="S545" s="53"/>
      <c r="T545" s="53"/>
      <c r="U545" s="53"/>
      <c r="AA545" s="128"/>
    </row>
    <row r="546" spans="1:27" s="52" customFormat="1" x14ac:dyDescent="0.2">
      <c r="A546" s="51"/>
      <c r="B546" s="110"/>
      <c r="C546" s="51"/>
      <c r="D546" s="51"/>
      <c r="E546" s="106"/>
      <c r="F546" s="49">
        <f t="shared" si="65"/>
        <v>0</v>
      </c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3"/>
      <c r="S546" s="53"/>
      <c r="T546" s="53"/>
      <c r="U546" s="53"/>
      <c r="AA546" s="128"/>
    </row>
    <row r="547" spans="1:27" s="52" customFormat="1" ht="15.6" customHeight="1" x14ac:dyDescent="0.25">
      <c r="A547" s="57" t="s">
        <v>24</v>
      </c>
      <c r="B547" s="112" t="str">
        <f>IF(B529+F541+F542+F543+F544+F545+F546+F547+F548=B534+B535+B536+B537+B538+B539+B540+B541,"OK","NON")</f>
        <v>OK</v>
      </c>
      <c r="C547" s="51"/>
      <c r="D547" s="49"/>
      <c r="E547" s="106"/>
      <c r="F547" s="49">
        <f t="shared" si="65"/>
        <v>0</v>
      </c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3"/>
      <c r="S547" s="53"/>
      <c r="T547" s="53"/>
      <c r="U547" s="53"/>
      <c r="AA547" s="128"/>
    </row>
    <row r="548" spans="1:27" s="52" customFormat="1" ht="18" x14ac:dyDescent="0.25">
      <c r="A548" s="57" t="s">
        <v>25</v>
      </c>
      <c r="B548" s="112">
        <f>B531+S529-B528-F532-F533-F534-F535-F536-F537</f>
        <v>0</v>
      </c>
      <c r="C548" s="51"/>
      <c r="D548" s="77"/>
      <c r="E548" s="106"/>
      <c r="F548" s="49">
        <f t="shared" si="65"/>
        <v>0</v>
      </c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3"/>
      <c r="S548" s="53"/>
      <c r="T548" s="53"/>
      <c r="U548" s="53"/>
      <c r="AA548" s="128"/>
    </row>
    <row r="549" spans="1:27" s="52" customFormat="1" x14ac:dyDescent="0.2">
      <c r="B549" s="96"/>
      <c r="C549" s="51"/>
      <c r="D549" s="51"/>
      <c r="E549" s="107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62"/>
      <c r="S549" s="62"/>
      <c r="T549" s="62"/>
      <c r="U549" s="62"/>
      <c r="V549" s="64"/>
      <c r="AA549" s="128"/>
    </row>
    <row r="550" spans="1:27" s="46" customFormat="1" x14ac:dyDescent="0.2">
      <c r="A550" s="46" t="s">
        <v>20</v>
      </c>
      <c r="B550" s="113" t="s">
        <v>20</v>
      </c>
      <c r="C550" s="46" t="s">
        <v>20</v>
      </c>
      <c r="D550" s="46" t="s">
        <v>20</v>
      </c>
      <c r="E550" s="108" t="s">
        <v>20</v>
      </c>
      <c r="F550" s="66" t="s">
        <v>20</v>
      </c>
      <c r="G550" s="82" t="s">
        <v>20</v>
      </c>
      <c r="H550" s="82" t="s">
        <v>20</v>
      </c>
      <c r="I550" s="82" t="s">
        <v>20</v>
      </c>
      <c r="J550" s="82" t="s">
        <v>20</v>
      </c>
      <c r="K550" s="82" t="s">
        <v>20</v>
      </c>
      <c r="L550" s="82" t="s">
        <v>20</v>
      </c>
      <c r="M550" s="82" t="s">
        <v>20</v>
      </c>
      <c r="N550" s="82" t="s">
        <v>20</v>
      </c>
      <c r="O550" s="82" t="s">
        <v>20</v>
      </c>
      <c r="P550" s="82" t="s">
        <v>20</v>
      </c>
      <c r="Q550" s="82" t="s">
        <v>20</v>
      </c>
      <c r="R550" s="83" t="s">
        <v>20</v>
      </c>
      <c r="S550" s="83"/>
      <c r="T550" s="83"/>
      <c r="U550" s="83"/>
      <c r="AA550" s="129"/>
    </row>
    <row r="551" spans="1:27" s="117" customFormat="1" ht="26.25" thickBot="1" x14ac:dyDescent="0.4">
      <c r="A551" s="116" t="s">
        <v>20</v>
      </c>
      <c r="B551" s="115" t="s">
        <v>58</v>
      </c>
      <c r="D551" s="117" t="s">
        <v>28</v>
      </c>
      <c r="E551" s="125">
        <f>$X$16</f>
        <v>43088</v>
      </c>
      <c r="F551" s="118"/>
      <c r="G551" s="118"/>
      <c r="H551" s="121"/>
      <c r="I551" s="118"/>
      <c r="J551" s="118"/>
      <c r="K551" s="118"/>
      <c r="L551" s="118"/>
      <c r="M551" s="118"/>
      <c r="N551" s="118"/>
      <c r="O551" s="118"/>
      <c r="P551" s="118"/>
      <c r="Q551" s="118"/>
      <c r="U551" s="117">
        <v>23</v>
      </c>
      <c r="AA551" s="126"/>
    </row>
    <row r="552" spans="1:27" s="52" customFormat="1" ht="16.5" thickBot="1" x14ac:dyDescent="0.3">
      <c r="A552" s="45"/>
      <c r="B552" s="110"/>
      <c r="C552" s="51"/>
      <c r="D552" s="51"/>
      <c r="E552" s="104"/>
      <c r="F552" s="79" t="s">
        <v>70</v>
      </c>
      <c r="H552" s="103"/>
      <c r="I552" s="91">
        <v>100</v>
      </c>
      <c r="J552" s="92">
        <v>50</v>
      </c>
      <c r="K552" s="92">
        <v>20</v>
      </c>
      <c r="L552" s="92">
        <v>10</v>
      </c>
      <c r="M552" s="92">
        <v>5</v>
      </c>
      <c r="N552" s="92">
        <v>2</v>
      </c>
      <c r="O552" s="92">
        <v>1</v>
      </c>
      <c r="P552" s="92">
        <v>0.25</v>
      </c>
      <c r="Q552" s="92">
        <v>0.1</v>
      </c>
      <c r="R552" s="93">
        <v>0.05</v>
      </c>
      <c r="S552" s="51"/>
      <c r="T552" s="51"/>
      <c r="U552" s="51"/>
      <c r="AA552" s="127">
        <f>B553+B554+B555</f>
        <v>0</v>
      </c>
    </row>
    <row r="553" spans="1:27" s="52" customFormat="1" ht="15.75" x14ac:dyDescent="0.25">
      <c r="A553" s="45" t="s">
        <v>17</v>
      </c>
      <c r="B553" s="111"/>
      <c r="C553" s="51"/>
      <c r="D553" s="60" t="s">
        <v>21</v>
      </c>
      <c r="E553" s="105"/>
      <c r="F553" s="51"/>
      <c r="G553" s="62"/>
      <c r="H553" s="133" t="s">
        <v>71</v>
      </c>
      <c r="I553" s="135"/>
      <c r="J553" s="136"/>
      <c r="K553" s="136"/>
      <c r="L553" s="136"/>
      <c r="M553" s="136"/>
      <c r="N553" s="136"/>
      <c r="O553" s="136"/>
      <c r="P553" s="136"/>
      <c r="Q553" s="136"/>
      <c r="R553" s="137"/>
      <c r="S553" s="51"/>
      <c r="T553" s="51"/>
      <c r="U553" s="51"/>
      <c r="AA553" s="128"/>
    </row>
    <row r="554" spans="1:27" s="52" customFormat="1" ht="15.75" thickBot="1" x14ac:dyDescent="0.25">
      <c r="A554" s="45" t="s">
        <v>18</v>
      </c>
      <c r="B554" s="111"/>
      <c r="C554" s="51"/>
      <c r="E554" s="104"/>
      <c r="F554" s="51"/>
      <c r="G554" s="62"/>
      <c r="H554" s="89" t="s">
        <v>5</v>
      </c>
      <c r="I554" s="90">
        <f t="shared" ref="I554:R554" si="66">I552*I553</f>
        <v>0</v>
      </c>
      <c r="J554" s="80">
        <f t="shared" si="66"/>
        <v>0</v>
      </c>
      <c r="K554" s="80">
        <f t="shared" si="66"/>
        <v>0</v>
      </c>
      <c r="L554" s="80">
        <f t="shared" si="66"/>
        <v>0</v>
      </c>
      <c r="M554" s="80">
        <f t="shared" si="66"/>
        <v>0</v>
      </c>
      <c r="N554" s="80">
        <f t="shared" si="66"/>
        <v>0</v>
      </c>
      <c r="O554" s="80">
        <f t="shared" si="66"/>
        <v>0</v>
      </c>
      <c r="P554" s="80">
        <f t="shared" si="66"/>
        <v>0</v>
      </c>
      <c r="Q554" s="80">
        <f t="shared" si="66"/>
        <v>0</v>
      </c>
      <c r="R554" s="81">
        <f t="shared" si="66"/>
        <v>0</v>
      </c>
      <c r="S554" s="87">
        <f>SUM(I554:R554)</f>
        <v>0</v>
      </c>
      <c r="T554" s="51"/>
      <c r="U554" s="51"/>
      <c r="AA554" s="128"/>
    </row>
    <row r="555" spans="1:27" s="52" customFormat="1" ht="15.75" x14ac:dyDescent="0.25">
      <c r="A555" s="45" t="s">
        <v>19</v>
      </c>
      <c r="B555" s="111"/>
      <c r="C555" s="51"/>
      <c r="D555" s="60" t="s">
        <v>0</v>
      </c>
      <c r="E555" s="104"/>
      <c r="F555" s="49"/>
      <c r="G555" s="49"/>
      <c r="H555" s="49"/>
      <c r="I555" s="49"/>
      <c r="J555" s="49"/>
      <c r="K555" s="49"/>
      <c r="L555" s="49"/>
      <c r="M555" s="49"/>
      <c r="N555" s="49"/>
      <c r="O555" s="49"/>
      <c r="P555" s="49"/>
      <c r="Q555" s="49"/>
      <c r="R555" s="51"/>
      <c r="S555" s="51"/>
      <c r="T555" s="51"/>
      <c r="U555" s="51"/>
      <c r="AA555" s="128"/>
    </row>
    <row r="556" spans="1:27" s="52" customFormat="1" ht="15.75" x14ac:dyDescent="0.25">
      <c r="A556" s="45" t="s">
        <v>75</v>
      </c>
      <c r="B556" s="111"/>
      <c r="C556" s="51"/>
      <c r="D556" s="51"/>
      <c r="E556" s="105" t="s">
        <v>22</v>
      </c>
      <c r="F556" s="56" t="s">
        <v>5</v>
      </c>
      <c r="G556" s="56" t="s">
        <v>23</v>
      </c>
      <c r="H556" s="49"/>
      <c r="I556" s="49"/>
      <c r="J556" s="49"/>
      <c r="K556" s="49"/>
      <c r="L556" s="49"/>
      <c r="M556" s="49"/>
      <c r="N556" s="49"/>
      <c r="O556" s="49"/>
      <c r="P556" s="49"/>
      <c r="Q556" s="49"/>
      <c r="R556" s="51"/>
      <c r="S556" s="51"/>
      <c r="T556" s="51"/>
      <c r="U556" s="51"/>
      <c r="AA556" s="128"/>
    </row>
    <row r="557" spans="1:27" s="52" customFormat="1" x14ac:dyDescent="0.2">
      <c r="A557" s="45" t="s">
        <v>29</v>
      </c>
      <c r="B557" s="111"/>
      <c r="C557" s="51"/>
      <c r="D557" s="51"/>
      <c r="E557" s="106"/>
      <c r="F557" s="49">
        <f t="shared" ref="F557:F562" si="67">SUM(G557:U557)</f>
        <v>0</v>
      </c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3"/>
      <c r="S557" s="53"/>
      <c r="T557" s="53"/>
      <c r="U557" s="53"/>
      <c r="AA557" s="128"/>
    </row>
    <row r="558" spans="1:27" s="52" customFormat="1" x14ac:dyDescent="0.2">
      <c r="A558" s="45"/>
      <c r="B558" s="132"/>
      <c r="C558" s="51"/>
      <c r="D558" s="51"/>
      <c r="E558" s="106"/>
      <c r="F558" s="49">
        <f t="shared" si="67"/>
        <v>0</v>
      </c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3"/>
      <c r="S558" s="53"/>
      <c r="T558" s="53"/>
      <c r="U558" s="53"/>
      <c r="AA558" s="128"/>
    </row>
    <row r="559" spans="1:27" s="52" customFormat="1" x14ac:dyDescent="0.2">
      <c r="A559" s="45" t="s">
        <v>30</v>
      </c>
      <c r="B559" s="111"/>
      <c r="C559" s="51"/>
      <c r="D559" s="51"/>
      <c r="E559" s="106"/>
      <c r="F559" s="49">
        <f t="shared" si="67"/>
        <v>0</v>
      </c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3"/>
      <c r="S559" s="53"/>
      <c r="T559" s="53"/>
      <c r="U559" s="53"/>
      <c r="AA559" s="128"/>
    </row>
    <row r="560" spans="1:27" s="52" customFormat="1" x14ac:dyDescent="0.2">
      <c r="A560" s="45" t="s">
        <v>31</v>
      </c>
      <c r="B560" s="111"/>
      <c r="C560" s="51"/>
      <c r="D560" s="51"/>
      <c r="E560" s="106"/>
      <c r="F560" s="49">
        <f t="shared" si="67"/>
        <v>0</v>
      </c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3"/>
      <c r="S560" s="53"/>
      <c r="T560" s="53"/>
      <c r="U560" s="53"/>
      <c r="AA560" s="128"/>
    </row>
    <row r="561" spans="1:27" s="52" customFormat="1" x14ac:dyDescent="0.2">
      <c r="A561" s="45" t="s">
        <v>32</v>
      </c>
      <c r="B561" s="111"/>
      <c r="C561" s="51"/>
      <c r="D561" s="51"/>
      <c r="E561" s="106"/>
      <c r="F561" s="49">
        <f t="shared" si="67"/>
        <v>0</v>
      </c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3"/>
      <c r="S561" s="53"/>
      <c r="T561" s="53"/>
      <c r="U561" s="53"/>
      <c r="AA561" s="128"/>
    </row>
    <row r="562" spans="1:27" s="52" customFormat="1" x14ac:dyDescent="0.2">
      <c r="A562" s="45" t="s">
        <v>33</v>
      </c>
      <c r="B562" s="111"/>
      <c r="C562" s="51"/>
      <c r="D562" s="51"/>
      <c r="E562" s="106"/>
      <c r="F562" s="49">
        <f t="shared" si="67"/>
        <v>0</v>
      </c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3"/>
      <c r="S562" s="53"/>
      <c r="T562" s="53"/>
      <c r="U562" s="53"/>
      <c r="AA562" s="128"/>
    </row>
    <row r="563" spans="1:27" s="52" customFormat="1" x14ac:dyDescent="0.2">
      <c r="A563" s="45" t="s">
        <v>34</v>
      </c>
      <c r="B563" s="111"/>
      <c r="C563" s="51"/>
      <c r="D563" s="51"/>
      <c r="E563" s="104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51"/>
      <c r="S563" s="51"/>
      <c r="T563" s="51"/>
      <c r="U563" s="51"/>
      <c r="AA563" s="128"/>
    </row>
    <row r="564" spans="1:27" s="52" customFormat="1" ht="15.75" x14ac:dyDescent="0.25">
      <c r="A564" s="45" t="s">
        <v>35</v>
      </c>
      <c r="B564" s="111"/>
      <c r="C564" s="51"/>
      <c r="D564" s="60" t="s">
        <v>24</v>
      </c>
      <c r="E564" s="104"/>
      <c r="F564" s="49"/>
      <c r="G564" s="49"/>
      <c r="H564" s="49"/>
      <c r="I564" s="49"/>
      <c r="J564" s="49"/>
      <c r="K564" s="49"/>
      <c r="L564" s="49"/>
      <c r="M564" s="49"/>
      <c r="N564" s="49"/>
      <c r="O564" s="49"/>
      <c r="P564" s="49"/>
      <c r="Q564" s="49"/>
      <c r="R564" s="51"/>
      <c r="S564" s="51"/>
      <c r="T564" s="51"/>
      <c r="U564" s="51"/>
      <c r="AA564" s="128"/>
    </row>
    <row r="565" spans="1:27" s="52" customFormat="1" ht="15.75" x14ac:dyDescent="0.25">
      <c r="A565" s="50" t="s">
        <v>36</v>
      </c>
      <c r="B565" s="111"/>
      <c r="C565" s="51"/>
      <c r="D565" s="51"/>
      <c r="E565" s="105"/>
      <c r="F565" s="56" t="s">
        <v>5</v>
      </c>
      <c r="G565" s="56" t="s">
        <v>23</v>
      </c>
      <c r="H565" s="49"/>
      <c r="I565" s="49"/>
      <c r="J565" s="49"/>
      <c r="K565" s="49"/>
      <c r="L565" s="49"/>
      <c r="M565" s="49"/>
      <c r="N565" s="49"/>
      <c r="O565" s="49"/>
      <c r="P565" s="49"/>
      <c r="Q565" s="49"/>
      <c r="R565" s="51"/>
      <c r="S565" s="51"/>
      <c r="T565" s="51"/>
      <c r="U565" s="51"/>
      <c r="AA565" s="128"/>
    </row>
    <row r="566" spans="1:27" s="52" customFormat="1" x14ac:dyDescent="0.2">
      <c r="A566" s="45" t="s">
        <v>37</v>
      </c>
      <c r="B566" s="111"/>
      <c r="C566" s="51"/>
      <c r="D566" s="51"/>
      <c r="E566" s="106"/>
      <c r="F566" s="49">
        <f>SUM(G566:U566)</f>
        <v>0</v>
      </c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3"/>
      <c r="S566" s="53"/>
      <c r="T566" s="53"/>
      <c r="U566" s="53"/>
      <c r="AA566" s="128"/>
    </row>
    <row r="567" spans="1:27" s="52" customFormat="1" x14ac:dyDescent="0.2">
      <c r="A567" s="51"/>
      <c r="B567" s="110"/>
      <c r="C567" s="51"/>
      <c r="D567" s="51"/>
      <c r="E567" s="106"/>
      <c r="F567" s="49">
        <f t="shared" ref="F567:F573" si="68">SUM(G567:U567)</f>
        <v>0</v>
      </c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3"/>
      <c r="S567" s="53"/>
      <c r="T567" s="53"/>
      <c r="U567" s="53"/>
      <c r="AA567" s="128"/>
    </row>
    <row r="568" spans="1:27" s="52" customFormat="1" x14ac:dyDescent="0.2">
      <c r="A568" s="51"/>
      <c r="B568" s="110"/>
      <c r="C568" s="51"/>
      <c r="D568" s="51"/>
      <c r="E568" s="106"/>
      <c r="F568" s="49">
        <f t="shared" si="68"/>
        <v>0</v>
      </c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3"/>
      <c r="S568" s="53"/>
      <c r="T568" s="53"/>
      <c r="U568" s="53"/>
      <c r="AA568" s="128"/>
    </row>
    <row r="569" spans="1:27" s="52" customFormat="1" x14ac:dyDescent="0.2">
      <c r="A569" s="51"/>
      <c r="B569" s="110"/>
      <c r="C569" s="51"/>
      <c r="D569" s="51"/>
      <c r="E569" s="106"/>
      <c r="F569" s="49">
        <f t="shared" si="68"/>
        <v>0</v>
      </c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3"/>
      <c r="S569" s="53"/>
      <c r="T569" s="53"/>
      <c r="U569" s="53"/>
      <c r="AA569" s="128"/>
    </row>
    <row r="570" spans="1:27" s="52" customFormat="1" x14ac:dyDescent="0.2">
      <c r="A570" s="51"/>
      <c r="B570" s="110"/>
      <c r="C570" s="51"/>
      <c r="D570" s="51"/>
      <c r="E570" s="106"/>
      <c r="F570" s="49">
        <f t="shared" si="68"/>
        <v>0</v>
      </c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3"/>
      <c r="S570" s="53"/>
      <c r="T570" s="53"/>
      <c r="U570" s="53"/>
      <c r="AA570" s="128"/>
    </row>
    <row r="571" spans="1:27" s="52" customFormat="1" x14ac:dyDescent="0.2">
      <c r="A571" s="51"/>
      <c r="B571" s="110"/>
      <c r="C571" s="51"/>
      <c r="D571" s="51"/>
      <c r="E571" s="106"/>
      <c r="F571" s="49">
        <f t="shared" si="68"/>
        <v>0</v>
      </c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3"/>
      <c r="S571" s="53"/>
      <c r="T571" s="53"/>
      <c r="U571" s="53"/>
      <c r="AA571" s="128"/>
    </row>
    <row r="572" spans="1:27" s="52" customFormat="1" ht="15.6" customHeight="1" x14ac:dyDescent="0.25">
      <c r="A572" s="57" t="s">
        <v>24</v>
      </c>
      <c r="B572" s="112" t="str">
        <f>IF(B554+F566+F567+F568+F569+F570+F571+F572+F573=B559+B560+B561+B562+B563+B564+B565+B566,"OK","NON")</f>
        <v>OK</v>
      </c>
      <c r="C572" s="51"/>
      <c r="D572" s="49"/>
      <c r="E572" s="106"/>
      <c r="F572" s="49">
        <f t="shared" si="68"/>
        <v>0</v>
      </c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3"/>
      <c r="S572" s="53"/>
      <c r="T572" s="53"/>
      <c r="U572" s="53"/>
      <c r="AA572" s="128"/>
    </row>
    <row r="573" spans="1:27" s="52" customFormat="1" ht="18" x14ac:dyDescent="0.25">
      <c r="A573" s="57" t="s">
        <v>25</v>
      </c>
      <c r="B573" s="112">
        <f>B556+S554-B553-F557-F558-F559-F560-F561-F562</f>
        <v>0</v>
      </c>
      <c r="C573" s="51"/>
      <c r="D573" s="77"/>
      <c r="E573" s="106"/>
      <c r="F573" s="49">
        <f t="shared" si="68"/>
        <v>0</v>
      </c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3"/>
      <c r="S573" s="53"/>
      <c r="T573" s="53"/>
      <c r="U573" s="53"/>
      <c r="AA573" s="128"/>
    </row>
    <row r="574" spans="1:27" s="52" customFormat="1" x14ac:dyDescent="0.2">
      <c r="B574" s="96"/>
      <c r="C574" s="51"/>
      <c r="D574" s="51"/>
      <c r="E574" s="107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62"/>
      <c r="S574" s="62"/>
      <c r="T574" s="62"/>
      <c r="U574" s="62"/>
      <c r="V574" s="64"/>
      <c r="AA574" s="128"/>
    </row>
    <row r="575" spans="1:27" s="46" customFormat="1" x14ac:dyDescent="0.2">
      <c r="A575" s="46" t="s">
        <v>20</v>
      </c>
      <c r="B575" s="113" t="s">
        <v>20</v>
      </c>
      <c r="C575" s="46" t="s">
        <v>20</v>
      </c>
      <c r="D575" s="46" t="s">
        <v>20</v>
      </c>
      <c r="E575" s="108" t="s">
        <v>20</v>
      </c>
      <c r="F575" s="66" t="s">
        <v>20</v>
      </c>
      <c r="G575" s="82" t="s">
        <v>20</v>
      </c>
      <c r="H575" s="82" t="s">
        <v>20</v>
      </c>
      <c r="I575" s="82" t="s">
        <v>20</v>
      </c>
      <c r="J575" s="82" t="s">
        <v>20</v>
      </c>
      <c r="K575" s="82" t="s">
        <v>20</v>
      </c>
      <c r="L575" s="82" t="s">
        <v>20</v>
      </c>
      <c r="M575" s="82" t="s">
        <v>20</v>
      </c>
      <c r="N575" s="82" t="s">
        <v>20</v>
      </c>
      <c r="O575" s="82" t="s">
        <v>20</v>
      </c>
      <c r="P575" s="82" t="s">
        <v>20</v>
      </c>
      <c r="Q575" s="82" t="s">
        <v>20</v>
      </c>
      <c r="R575" s="83" t="s">
        <v>20</v>
      </c>
      <c r="S575" s="83"/>
      <c r="T575" s="83"/>
      <c r="U575" s="83"/>
      <c r="AA575" s="129"/>
    </row>
    <row r="576" spans="1:27" s="117" customFormat="1" ht="26.25" thickBot="1" x14ac:dyDescent="0.4">
      <c r="A576" s="116" t="s">
        <v>20</v>
      </c>
      <c r="B576" s="115" t="s">
        <v>59</v>
      </c>
      <c r="D576" s="117" t="s">
        <v>28</v>
      </c>
      <c r="E576" s="125">
        <f>$X$16</f>
        <v>43088</v>
      </c>
      <c r="F576" s="118"/>
      <c r="G576" s="118"/>
      <c r="H576" s="121"/>
      <c r="I576" s="118"/>
      <c r="J576" s="118"/>
      <c r="K576" s="118"/>
      <c r="L576" s="118"/>
      <c r="M576" s="118"/>
      <c r="N576" s="118"/>
      <c r="O576" s="118"/>
      <c r="P576" s="118"/>
      <c r="Q576" s="118"/>
      <c r="U576" s="117">
        <v>24</v>
      </c>
      <c r="AA576" s="126"/>
    </row>
    <row r="577" spans="1:27" s="52" customFormat="1" ht="16.5" thickBot="1" x14ac:dyDescent="0.3">
      <c r="A577" s="45"/>
      <c r="B577" s="110"/>
      <c r="C577" s="51"/>
      <c r="D577" s="51"/>
      <c r="E577" s="104"/>
      <c r="F577" s="79" t="s">
        <v>70</v>
      </c>
      <c r="H577" s="103"/>
      <c r="I577" s="91">
        <v>100</v>
      </c>
      <c r="J577" s="92">
        <v>50</v>
      </c>
      <c r="K577" s="92">
        <v>20</v>
      </c>
      <c r="L577" s="92">
        <v>10</v>
      </c>
      <c r="M577" s="92">
        <v>5</v>
      </c>
      <c r="N577" s="92">
        <v>2</v>
      </c>
      <c r="O577" s="92">
        <v>1</v>
      </c>
      <c r="P577" s="92">
        <v>0.25</v>
      </c>
      <c r="Q577" s="92">
        <v>0.1</v>
      </c>
      <c r="R577" s="93">
        <v>0.05</v>
      </c>
      <c r="S577" s="51"/>
      <c r="T577" s="51"/>
      <c r="U577" s="51"/>
      <c r="AA577" s="127">
        <f>B578+B579+B580</f>
        <v>0</v>
      </c>
    </row>
    <row r="578" spans="1:27" s="52" customFormat="1" ht="15.75" x14ac:dyDescent="0.25">
      <c r="A578" s="45" t="s">
        <v>17</v>
      </c>
      <c r="B578" s="111"/>
      <c r="C578" s="51"/>
      <c r="D578" s="60" t="s">
        <v>21</v>
      </c>
      <c r="E578" s="105"/>
      <c r="F578" s="51"/>
      <c r="G578" s="62"/>
      <c r="H578" s="133" t="s">
        <v>71</v>
      </c>
      <c r="I578" s="135"/>
      <c r="J578" s="136"/>
      <c r="K578" s="136"/>
      <c r="L578" s="136"/>
      <c r="M578" s="136"/>
      <c r="N578" s="136"/>
      <c r="O578" s="136"/>
      <c r="P578" s="136"/>
      <c r="Q578" s="136"/>
      <c r="R578" s="137"/>
      <c r="S578" s="51"/>
      <c r="T578" s="51"/>
      <c r="U578" s="51"/>
      <c r="AA578" s="128"/>
    </row>
    <row r="579" spans="1:27" s="52" customFormat="1" ht="15.75" thickBot="1" x14ac:dyDescent="0.25">
      <c r="A579" s="45" t="s">
        <v>18</v>
      </c>
      <c r="B579" s="111"/>
      <c r="C579" s="51"/>
      <c r="E579" s="104"/>
      <c r="F579" s="51"/>
      <c r="G579" s="62"/>
      <c r="H579" s="89" t="s">
        <v>5</v>
      </c>
      <c r="I579" s="90">
        <f t="shared" ref="I579:R579" si="69">I577*I578</f>
        <v>0</v>
      </c>
      <c r="J579" s="80">
        <f t="shared" si="69"/>
        <v>0</v>
      </c>
      <c r="K579" s="80">
        <f t="shared" si="69"/>
        <v>0</v>
      </c>
      <c r="L579" s="80">
        <f t="shared" si="69"/>
        <v>0</v>
      </c>
      <c r="M579" s="80">
        <f t="shared" si="69"/>
        <v>0</v>
      </c>
      <c r="N579" s="80">
        <f t="shared" si="69"/>
        <v>0</v>
      </c>
      <c r="O579" s="80">
        <f t="shared" si="69"/>
        <v>0</v>
      </c>
      <c r="P579" s="80">
        <f t="shared" si="69"/>
        <v>0</v>
      </c>
      <c r="Q579" s="80">
        <f t="shared" si="69"/>
        <v>0</v>
      </c>
      <c r="R579" s="81">
        <f t="shared" si="69"/>
        <v>0</v>
      </c>
      <c r="S579" s="87">
        <f>SUM(I579:R579)</f>
        <v>0</v>
      </c>
      <c r="T579" s="51"/>
      <c r="U579" s="51"/>
      <c r="AA579" s="128"/>
    </row>
    <row r="580" spans="1:27" s="52" customFormat="1" ht="15.75" x14ac:dyDescent="0.25">
      <c r="A580" s="45" t="s">
        <v>19</v>
      </c>
      <c r="B580" s="111"/>
      <c r="C580" s="51"/>
      <c r="D580" s="60" t="s">
        <v>0</v>
      </c>
      <c r="E580" s="104"/>
      <c r="F580" s="49"/>
      <c r="G580" s="49"/>
      <c r="H580" s="49"/>
      <c r="I580" s="49"/>
      <c r="J580" s="49"/>
      <c r="K580" s="49"/>
      <c r="L580" s="49"/>
      <c r="M580" s="49"/>
      <c r="N580" s="49"/>
      <c r="O580" s="49"/>
      <c r="P580" s="49"/>
      <c r="Q580" s="49"/>
      <c r="R580" s="51"/>
      <c r="S580" s="51"/>
      <c r="T580" s="51"/>
      <c r="U580" s="51"/>
      <c r="AA580" s="128"/>
    </row>
    <row r="581" spans="1:27" s="52" customFormat="1" ht="15.75" x14ac:dyDescent="0.25">
      <c r="A581" s="45" t="s">
        <v>75</v>
      </c>
      <c r="B581" s="111"/>
      <c r="C581" s="51"/>
      <c r="D581" s="51"/>
      <c r="E581" s="105" t="s">
        <v>22</v>
      </c>
      <c r="F581" s="56" t="s">
        <v>5</v>
      </c>
      <c r="G581" s="56" t="s">
        <v>23</v>
      </c>
      <c r="H581" s="49"/>
      <c r="I581" s="49"/>
      <c r="J581" s="49"/>
      <c r="K581" s="49"/>
      <c r="L581" s="49"/>
      <c r="M581" s="49"/>
      <c r="N581" s="49"/>
      <c r="O581" s="49"/>
      <c r="P581" s="49"/>
      <c r="Q581" s="49"/>
      <c r="R581" s="51"/>
      <c r="S581" s="51"/>
      <c r="T581" s="51"/>
      <c r="U581" s="51"/>
      <c r="AA581" s="128"/>
    </row>
    <row r="582" spans="1:27" s="52" customFormat="1" x14ac:dyDescent="0.2">
      <c r="A582" s="45" t="s">
        <v>29</v>
      </c>
      <c r="B582" s="111"/>
      <c r="C582" s="51"/>
      <c r="D582" s="51"/>
      <c r="E582" s="106"/>
      <c r="F582" s="49">
        <f t="shared" ref="F582:F587" si="70">SUM(G582:U582)</f>
        <v>0</v>
      </c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3"/>
      <c r="S582" s="53"/>
      <c r="T582" s="53"/>
      <c r="U582" s="53"/>
      <c r="AA582" s="128"/>
    </row>
    <row r="583" spans="1:27" s="52" customFormat="1" x14ac:dyDescent="0.2">
      <c r="A583" s="45"/>
      <c r="B583" s="132"/>
      <c r="C583" s="51"/>
      <c r="D583" s="51"/>
      <c r="E583" s="106"/>
      <c r="F583" s="49">
        <f t="shared" si="70"/>
        <v>0</v>
      </c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3"/>
      <c r="S583" s="53"/>
      <c r="T583" s="53"/>
      <c r="U583" s="53"/>
      <c r="AA583" s="128"/>
    </row>
    <row r="584" spans="1:27" s="52" customFormat="1" x14ac:dyDescent="0.2">
      <c r="A584" s="45" t="s">
        <v>30</v>
      </c>
      <c r="B584" s="111"/>
      <c r="C584" s="51"/>
      <c r="D584" s="51"/>
      <c r="E584" s="106"/>
      <c r="F584" s="49">
        <f t="shared" si="70"/>
        <v>0</v>
      </c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3"/>
      <c r="S584" s="53"/>
      <c r="T584" s="53"/>
      <c r="U584" s="53"/>
      <c r="AA584" s="128"/>
    </row>
    <row r="585" spans="1:27" s="52" customFormat="1" x14ac:dyDescent="0.2">
      <c r="A585" s="45" t="s">
        <v>31</v>
      </c>
      <c r="B585" s="111"/>
      <c r="C585" s="51"/>
      <c r="D585" s="51"/>
      <c r="E585" s="106"/>
      <c r="F585" s="49">
        <f t="shared" si="70"/>
        <v>0</v>
      </c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3"/>
      <c r="S585" s="53"/>
      <c r="T585" s="53"/>
      <c r="U585" s="53"/>
      <c r="AA585" s="128"/>
    </row>
    <row r="586" spans="1:27" s="52" customFormat="1" x14ac:dyDescent="0.2">
      <c r="A586" s="45" t="s">
        <v>32</v>
      </c>
      <c r="B586" s="111"/>
      <c r="C586" s="51"/>
      <c r="D586" s="51"/>
      <c r="E586" s="106"/>
      <c r="F586" s="49">
        <f t="shared" si="70"/>
        <v>0</v>
      </c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3"/>
      <c r="S586" s="53"/>
      <c r="T586" s="53"/>
      <c r="U586" s="53"/>
      <c r="AA586" s="128"/>
    </row>
    <row r="587" spans="1:27" s="52" customFormat="1" x14ac:dyDescent="0.2">
      <c r="A587" s="45" t="s">
        <v>33</v>
      </c>
      <c r="B587" s="111"/>
      <c r="C587" s="51"/>
      <c r="D587" s="51"/>
      <c r="E587" s="106"/>
      <c r="F587" s="49">
        <f t="shared" si="70"/>
        <v>0</v>
      </c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3"/>
      <c r="S587" s="53"/>
      <c r="T587" s="53"/>
      <c r="U587" s="53"/>
      <c r="AA587" s="128"/>
    </row>
    <row r="588" spans="1:27" s="52" customFormat="1" x14ac:dyDescent="0.2">
      <c r="A588" s="45" t="s">
        <v>34</v>
      </c>
      <c r="B588" s="111"/>
      <c r="C588" s="51"/>
      <c r="D588" s="51"/>
      <c r="E588" s="104"/>
      <c r="F588" s="49"/>
      <c r="G588" s="49"/>
      <c r="H588" s="49"/>
      <c r="I588" s="49"/>
      <c r="J588" s="49"/>
      <c r="K588" s="49"/>
      <c r="L588" s="49"/>
      <c r="M588" s="49"/>
      <c r="N588" s="49"/>
      <c r="O588" s="49"/>
      <c r="P588" s="49"/>
      <c r="Q588" s="49"/>
      <c r="R588" s="51"/>
      <c r="S588" s="51"/>
      <c r="T588" s="51"/>
      <c r="U588" s="51"/>
      <c r="AA588" s="128"/>
    </row>
    <row r="589" spans="1:27" s="52" customFormat="1" ht="15.75" x14ac:dyDescent="0.25">
      <c r="A589" s="45" t="s">
        <v>35</v>
      </c>
      <c r="B589" s="111"/>
      <c r="C589" s="51"/>
      <c r="D589" s="60" t="s">
        <v>24</v>
      </c>
      <c r="E589" s="104"/>
      <c r="F589" s="49"/>
      <c r="G589" s="49"/>
      <c r="H589" s="49"/>
      <c r="I589" s="49"/>
      <c r="J589" s="49"/>
      <c r="K589" s="49"/>
      <c r="L589" s="49"/>
      <c r="M589" s="49"/>
      <c r="N589" s="49"/>
      <c r="O589" s="49"/>
      <c r="P589" s="49"/>
      <c r="Q589" s="49"/>
      <c r="R589" s="51"/>
      <c r="S589" s="51"/>
      <c r="T589" s="51"/>
      <c r="U589" s="51"/>
      <c r="AA589" s="128"/>
    </row>
    <row r="590" spans="1:27" s="52" customFormat="1" ht="15.75" x14ac:dyDescent="0.25">
      <c r="A590" s="50" t="s">
        <v>36</v>
      </c>
      <c r="B590" s="111"/>
      <c r="C590" s="51"/>
      <c r="D590" s="51"/>
      <c r="E590" s="105"/>
      <c r="F590" s="56" t="s">
        <v>5</v>
      </c>
      <c r="G590" s="56" t="s">
        <v>23</v>
      </c>
      <c r="H590" s="49"/>
      <c r="I590" s="49"/>
      <c r="J590" s="49"/>
      <c r="K590" s="49"/>
      <c r="L590" s="49"/>
      <c r="M590" s="49"/>
      <c r="N590" s="49"/>
      <c r="O590" s="49"/>
      <c r="P590" s="49"/>
      <c r="Q590" s="49"/>
      <c r="R590" s="51"/>
      <c r="S590" s="51"/>
      <c r="T590" s="51"/>
      <c r="U590" s="51"/>
      <c r="AA590" s="128"/>
    </row>
    <row r="591" spans="1:27" s="52" customFormat="1" x14ac:dyDescent="0.2">
      <c r="A591" s="45" t="s">
        <v>37</v>
      </c>
      <c r="B591" s="111"/>
      <c r="C591" s="51"/>
      <c r="D591" s="51"/>
      <c r="E591" s="106"/>
      <c r="F591" s="49">
        <f>SUM(G591:U591)</f>
        <v>0</v>
      </c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3"/>
      <c r="S591" s="53"/>
      <c r="T591" s="53"/>
      <c r="U591" s="53"/>
      <c r="AA591" s="128"/>
    </row>
    <row r="592" spans="1:27" s="52" customFormat="1" x14ac:dyDescent="0.2">
      <c r="A592" s="51"/>
      <c r="B592" s="110"/>
      <c r="C592" s="51"/>
      <c r="D592" s="51"/>
      <c r="E592" s="106"/>
      <c r="F592" s="49">
        <f t="shared" ref="F592:F598" si="71">SUM(G592:U592)</f>
        <v>0</v>
      </c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3"/>
      <c r="S592" s="53"/>
      <c r="T592" s="53"/>
      <c r="U592" s="53"/>
      <c r="AA592" s="128"/>
    </row>
    <row r="593" spans="1:27" s="52" customFormat="1" x14ac:dyDescent="0.2">
      <c r="A593" s="51"/>
      <c r="B593" s="110"/>
      <c r="C593" s="51"/>
      <c r="D593" s="51"/>
      <c r="E593" s="106"/>
      <c r="F593" s="49">
        <f t="shared" si="71"/>
        <v>0</v>
      </c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3"/>
      <c r="S593" s="53"/>
      <c r="T593" s="53"/>
      <c r="U593" s="53"/>
      <c r="AA593" s="128"/>
    </row>
    <row r="594" spans="1:27" s="52" customFormat="1" x14ac:dyDescent="0.2">
      <c r="A594" s="51"/>
      <c r="B594" s="110"/>
      <c r="C594" s="51"/>
      <c r="D594" s="51"/>
      <c r="E594" s="106"/>
      <c r="F594" s="49">
        <f t="shared" si="71"/>
        <v>0</v>
      </c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3"/>
      <c r="S594" s="53"/>
      <c r="T594" s="53"/>
      <c r="U594" s="53"/>
      <c r="AA594" s="128"/>
    </row>
    <row r="595" spans="1:27" s="52" customFormat="1" x14ac:dyDescent="0.2">
      <c r="A595" s="51"/>
      <c r="B595" s="110"/>
      <c r="C595" s="51"/>
      <c r="D595" s="51"/>
      <c r="E595" s="106"/>
      <c r="F595" s="49">
        <f t="shared" si="71"/>
        <v>0</v>
      </c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3"/>
      <c r="S595" s="53"/>
      <c r="T595" s="53"/>
      <c r="U595" s="53"/>
      <c r="AA595" s="128"/>
    </row>
    <row r="596" spans="1:27" s="52" customFormat="1" x14ac:dyDescent="0.2">
      <c r="A596" s="51"/>
      <c r="B596" s="110"/>
      <c r="C596" s="51"/>
      <c r="D596" s="51"/>
      <c r="E596" s="106"/>
      <c r="F596" s="49">
        <f t="shared" si="71"/>
        <v>0</v>
      </c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3"/>
      <c r="S596" s="53"/>
      <c r="T596" s="53"/>
      <c r="U596" s="53"/>
      <c r="AA596" s="128"/>
    </row>
    <row r="597" spans="1:27" s="52" customFormat="1" ht="15.6" customHeight="1" x14ac:dyDescent="0.25">
      <c r="A597" s="57" t="s">
        <v>24</v>
      </c>
      <c r="B597" s="112" t="str">
        <f>IF(B579+F591+F592+F593+F594+F595+F596+F597+F598=B584+B585+B586+B587+B588+B589+B590+B591,"OK","NON")</f>
        <v>OK</v>
      </c>
      <c r="C597" s="51"/>
      <c r="D597" s="49"/>
      <c r="E597" s="106"/>
      <c r="F597" s="49">
        <f t="shared" si="71"/>
        <v>0</v>
      </c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3"/>
      <c r="S597" s="53"/>
      <c r="T597" s="53"/>
      <c r="U597" s="53"/>
      <c r="AA597" s="128"/>
    </row>
    <row r="598" spans="1:27" s="52" customFormat="1" ht="18" x14ac:dyDescent="0.25">
      <c r="A598" s="57" t="s">
        <v>25</v>
      </c>
      <c r="B598" s="112">
        <f>B581+S579-B578-F582-F583-F584-F585-F586-F587</f>
        <v>0</v>
      </c>
      <c r="C598" s="51"/>
      <c r="D598" s="77"/>
      <c r="E598" s="106"/>
      <c r="F598" s="49">
        <f t="shared" si="71"/>
        <v>0</v>
      </c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3"/>
      <c r="S598" s="53"/>
      <c r="T598" s="53"/>
      <c r="U598" s="53"/>
      <c r="AA598" s="128"/>
    </row>
    <row r="599" spans="1:27" s="52" customFormat="1" x14ac:dyDescent="0.2">
      <c r="B599" s="96"/>
      <c r="C599" s="51"/>
      <c r="D599" s="51"/>
      <c r="E599" s="107"/>
      <c r="F599" s="55"/>
      <c r="G599" s="55"/>
      <c r="H599" s="55"/>
      <c r="I599" s="55"/>
      <c r="J599" s="55"/>
      <c r="K599" s="55"/>
      <c r="L599" s="55"/>
      <c r="M599" s="55"/>
      <c r="N599" s="55"/>
      <c r="O599" s="55"/>
      <c r="P599" s="55"/>
      <c r="Q599" s="55"/>
      <c r="R599" s="62"/>
      <c r="S599" s="62"/>
      <c r="T599" s="62"/>
      <c r="U599" s="62"/>
      <c r="V599" s="64"/>
      <c r="AA599" s="128"/>
    </row>
    <row r="600" spans="1:27" s="46" customFormat="1" x14ac:dyDescent="0.2">
      <c r="A600" s="46" t="s">
        <v>20</v>
      </c>
      <c r="B600" s="113" t="s">
        <v>20</v>
      </c>
      <c r="C600" s="46" t="s">
        <v>20</v>
      </c>
      <c r="D600" s="46" t="s">
        <v>20</v>
      </c>
      <c r="E600" s="108" t="s">
        <v>20</v>
      </c>
      <c r="F600" s="66" t="s">
        <v>20</v>
      </c>
      <c r="G600" s="82" t="s">
        <v>20</v>
      </c>
      <c r="H600" s="82" t="s">
        <v>20</v>
      </c>
      <c r="I600" s="82" t="s">
        <v>20</v>
      </c>
      <c r="J600" s="82" t="s">
        <v>20</v>
      </c>
      <c r="K600" s="82" t="s">
        <v>20</v>
      </c>
      <c r="L600" s="82" t="s">
        <v>20</v>
      </c>
      <c r="M600" s="82" t="s">
        <v>20</v>
      </c>
      <c r="N600" s="82" t="s">
        <v>20</v>
      </c>
      <c r="O600" s="82" t="s">
        <v>20</v>
      </c>
      <c r="P600" s="82" t="s">
        <v>20</v>
      </c>
      <c r="Q600" s="82" t="s">
        <v>20</v>
      </c>
      <c r="R600" s="83" t="s">
        <v>20</v>
      </c>
      <c r="S600" s="83"/>
      <c r="T600" s="83"/>
      <c r="U600" s="83"/>
      <c r="AA600" s="129"/>
    </row>
    <row r="601" spans="1:27" s="117" customFormat="1" ht="26.25" thickBot="1" x14ac:dyDescent="0.4">
      <c r="A601" s="116" t="s">
        <v>20</v>
      </c>
      <c r="B601" s="115" t="s">
        <v>60</v>
      </c>
      <c r="D601" s="117" t="s">
        <v>28</v>
      </c>
      <c r="E601" s="125">
        <f>$X$16</f>
        <v>43088</v>
      </c>
      <c r="F601" s="118"/>
      <c r="G601" s="118"/>
      <c r="H601" s="121"/>
      <c r="I601" s="118"/>
      <c r="J601" s="118"/>
      <c r="K601" s="118"/>
      <c r="L601" s="118"/>
      <c r="M601" s="118"/>
      <c r="N601" s="118"/>
      <c r="O601" s="118"/>
      <c r="P601" s="118"/>
      <c r="Q601" s="118"/>
      <c r="U601" s="117">
        <v>25</v>
      </c>
      <c r="AA601" s="126"/>
    </row>
    <row r="602" spans="1:27" s="52" customFormat="1" ht="16.5" thickBot="1" x14ac:dyDescent="0.3">
      <c r="A602" s="45"/>
      <c r="B602" s="110"/>
      <c r="C602" s="51"/>
      <c r="D602" s="51"/>
      <c r="E602" s="104"/>
      <c r="F602" s="79" t="s">
        <v>70</v>
      </c>
      <c r="H602" s="103"/>
      <c r="I602" s="91">
        <v>100</v>
      </c>
      <c r="J602" s="92">
        <v>50</v>
      </c>
      <c r="K602" s="92">
        <v>20</v>
      </c>
      <c r="L602" s="92">
        <v>10</v>
      </c>
      <c r="M602" s="92">
        <v>5</v>
      </c>
      <c r="N602" s="92">
        <v>2</v>
      </c>
      <c r="O602" s="92">
        <v>1</v>
      </c>
      <c r="P602" s="92">
        <v>0.25</v>
      </c>
      <c r="Q602" s="92">
        <v>0.1</v>
      </c>
      <c r="R602" s="93">
        <v>0.05</v>
      </c>
      <c r="S602" s="51"/>
      <c r="T602" s="51"/>
      <c r="U602" s="51"/>
      <c r="AA602" s="127">
        <f>B603+B604+B605</f>
        <v>0</v>
      </c>
    </row>
    <row r="603" spans="1:27" s="52" customFormat="1" ht="15.75" x14ac:dyDescent="0.25">
      <c r="A603" s="45" t="s">
        <v>17</v>
      </c>
      <c r="B603" s="111"/>
      <c r="C603" s="51"/>
      <c r="D603" s="60" t="s">
        <v>21</v>
      </c>
      <c r="E603" s="105"/>
      <c r="F603" s="51"/>
      <c r="G603" s="62"/>
      <c r="H603" s="133" t="s">
        <v>71</v>
      </c>
      <c r="I603" s="135"/>
      <c r="J603" s="136"/>
      <c r="K603" s="136"/>
      <c r="L603" s="136"/>
      <c r="M603" s="136"/>
      <c r="N603" s="136"/>
      <c r="O603" s="136"/>
      <c r="P603" s="136"/>
      <c r="Q603" s="136"/>
      <c r="R603" s="137"/>
      <c r="S603" s="51"/>
      <c r="T603" s="51"/>
      <c r="U603" s="51"/>
      <c r="AA603" s="128"/>
    </row>
    <row r="604" spans="1:27" s="52" customFormat="1" ht="15.75" thickBot="1" x14ac:dyDescent="0.25">
      <c r="A604" s="45" t="s">
        <v>18</v>
      </c>
      <c r="B604" s="111"/>
      <c r="C604" s="51"/>
      <c r="E604" s="104"/>
      <c r="F604" s="51"/>
      <c r="G604" s="62"/>
      <c r="H604" s="89" t="s">
        <v>5</v>
      </c>
      <c r="I604" s="90">
        <f t="shared" ref="I604:R604" si="72">I602*I603</f>
        <v>0</v>
      </c>
      <c r="J604" s="80">
        <f t="shared" si="72"/>
        <v>0</v>
      </c>
      <c r="K604" s="80">
        <f t="shared" si="72"/>
        <v>0</v>
      </c>
      <c r="L604" s="80">
        <f t="shared" si="72"/>
        <v>0</v>
      </c>
      <c r="M604" s="80">
        <f t="shared" si="72"/>
        <v>0</v>
      </c>
      <c r="N604" s="80">
        <f t="shared" si="72"/>
        <v>0</v>
      </c>
      <c r="O604" s="80">
        <f t="shared" si="72"/>
        <v>0</v>
      </c>
      <c r="P604" s="80">
        <f t="shared" si="72"/>
        <v>0</v>
      </c>
      <c r="Q604" s="80">
        <f t="shared" si="72"/>
        <v>0</v>
      </c>
      <c r="R604" s="81">
        <f t="shared" si="72"/>
        <v>0</v>
      </c>
      <c r="S604" s="87">
        <f>SUM(I604:R604)</f>
        <v>0</v>
      </c>
      <c r="T604" s="51"/>
      <c r="U604" s="51"/>
      <c r="AA604" s="128"/>
    </row>
    <row r="605" spans="1:27" s="52" customFormat="1" ht="15.75" x14ac:dyDescent="0.25">
      <c r="A605" s="45" t="s">
        <v>19</v>
      </c>
      <c r="B605" s="111"/>
      <c r="C605" s="51"/>
      <c r="D605" s="60" t="s">
        <v>0</v>
      </c>
      <c r="E605" s="104"/>
      <c r="F605" s="49"/>
      <c r="G605" s="49"/>
      <c r="H605" s="49"/>
      <c r="I605" s="49"/>
      <c r="J605" s="49"/>
      <c r="K605" s="49"/>
      <c r="L605" s="49"/>
      <c r="M605" s="49"/>
      <c r="N605" s="49"/>
      <c r="O605" s="49"/>
      <c r="P605" s="49"/>
      <c r="Q605" s="49"/>
      <c r="R605" s="51"/>
      <c r="S605" s="51"/>
      <c r="T605" s="51"/>
      <c r="U605" s="51"/>
      <c r="AA605" s="128"/>
    </row>
    <row r="606" spans="1:27" s="52" customFormat="1" ht="15.75" x14ac:dyDescent="0.25">
      <c r="A606" s="45" t="s">
        <v>75</v>
      </c>
      <c r="B606" s="111"/>
      <c r="C606" s="51"/>
      <c r="D606" s="51"/>
      <c r="E606" s="105" t="s">
        <v>22</v>
      </c>
      <c r="F606" s="56" t="s">
        <v>5</v>
      </c>
      <c r="G606" s="56" t="s">
        <v>23</v>
      </c>
      <c r="H606" s="49"/>
      <c r="I606" s="49"/>
      <c r="J606" s="49"/>
      <c r="K606" s="49"/>
      <c r="L606" s="49"/>
      <c r="M606" s="49"/>
      <c r="N606" s="49"/>
      <c r="O606" s="49"/>
      <c r="P606" s="49"/>
      <c r="Q606" s="49"/>
      <c r="R606" s="51"/>
      <c r="S606" s="51"/>
      <c r="T606" s="51"/>
      <c r="U606" s="51"/>
      <c r="AA606" s="128"/>
    </row>
    <row r="607" spans="1:27" s="52" customFormat="1" x14ac:dyDescent="0.2">
      <c r="A607" s="45" t="s">
        <v>29</v>
      </c>
      <c r="B607" s="111"/>
      <c r="C607" s="51"/>
      <c r="D607" s="51"/>
      <c r="E607" s="106"/>
      <c r="F607" s="49">
        <f t="shared" ref="F607:F612" si="73">SUM(G607:U607)</f>
        <v>0</v>
      </c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3"/>
      <c r="S607" s="53"/>
      <c r="T607" s="53"/>
      <c r="U607" s="53"/>
      <c r="AA607" s="128"/>
    </row>
    <row r="608" spans="1:27" s="52" customFormat="1" x14ac:dyDescent="0.2">
      <c r="A608" s="45"/>
      <c r="B608" s="132"/>
      <c r="C608" s="51"/>
      <c r="D608" s="51"/>
      <c r="E608" s="106"/>
      <c r="F608" s="49">
        <f t="shared" si="73"/>
        <v>0</v>
      </c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3"/>
      <c r="S608" s="53"/>
      <c r="T608" s="53"/>
      <c r="U608" s="53"/>
      <c r="AA608" s="128"/>
    </row>
    <row r="609" spans="1:27" s="52" customFormat="1" x14ac:dyDescent="0.2">
      <c r="A609" s="45" t="s">
        <v>30</v>
      </c>
      <c r="B609" s="111"/>
      <c r="C609" s="51"/>
      <c r="D609" s="51"/>
      <c r="E609" s="106"/>
      <c r="F609" s="49">
        <f t="shared" si="73"/>
        <v>0</v>
      </c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3"/>
      <c r="S609" s="53"/>
      <c r="T609" s="53"/>
      <c r="U609" s="53"/>
      <c r="AA609" s="128"/>
    </row>
    <row r="610" spans="1:27" s="52" customFormat="1" x14ac:dyDescent="0.2">
      <c r="A610" s="45" t="s">
        <v>31</v>
      </c>
      <c r="B610" s="111"/>
      <c r="C610" s="51"/>
      <c r="D610" s="51"/>
      <c r="E610" s="106"/>
      <c r="F610" s="49">
        <f t="shared" si="73"/>
        <v>0</v>
      </c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3"/>
      <c r="S610" s="53"/>
      <c r="T610" s="53"/>
      <c r="U610" s="53"/>
      <c r="AA610" s="128"/>
    </row>
    <row r="611" spans="1:27" s="52" customFormat="1" x14ac:dyDescent="0.2">
      <c r="A611" s="45" t="s">
        <v>32</v>
      </c>
      <c r="B611" s="111"/>
      <c r="C611" s="51"/>
      <c r="D611" s="51"/>
      <c r="E611" s="106"/>
      <c r="F611" s="49">
        <f t="shared" si="73"/>
        <v>0</v>
      </c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3"/>
      <c r="S611" s="53"/>
      <c r="T611" s="53"/>
      <c r="U611" s="53"/>
      <c r="AA611" s="128"/>
    </row>
    <row r="612" spans="1:27" s="52" customFormat="1" x14ac:dyDescent="0.2">
      <c r="A612" s="45" t="s">
        <v>33</v>
      </c>
      <c r="B612" s="111"/>
      <c r="C612" s="51"/>
      <c r="D612" s="51"/>
      <c r="E612" s="106"/>
      <c r="F612" s="49">
        <f t="shared" si="73"/>
        <v>0</v>
      </c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3"/>
      <c r="S612" s="53"/>
      <c r="T612" s="53"/>
      <c r="U612" s="53"/>
      <c r="AA612" s="128"/>
    </row>
    <row r="613" spans="1:27" s="52" customFormat="1" x14ac:dyDescent="0.2">
      <c r="A613" s="45" t="s">
        <v>34</v>
      </c>
      <c r="B613" s="111"/>
      <c r="C613" s="51"/>
      <c r="D613" s="51"/>
      <c r="E613" s="104"/>
      <c r="F613" s="49"/>
      <c r="G613" s="49"/>
      <c r="H613" s="49"/>
      <c r="I613" s="49"/>
      <c r="J613" s="49"/>
      <c r="K613" s="49"/>
      <c r="L613" s="49"/>
      <c r="M613" s="49"/>
      <c r="N613" s="49"/>
      <c r="O613" s="49"/>
      <c r="P613" s="49"/>
      <c r="Q613" s="49"/>
      <c r="R613" s="51"/>
      <c r="S613" s="51"/>
      <c r="T613" s="51"/>
      <c r="U613" s="51"/>
      <c r="AA613" s="128"/>
    </row>
    <row r="614" spans="1:27" s="52" customFormat="1" ht="15.75" x14ac:dyDescent="0.25">
      <c r="A614" s="45" t="s">
        <v>35</v>
      </c>
      <c r="B614" s="111"/>
      <c r="C614" s="51"/>
      <c r="D614" s="60" t="s">
        <v>24</v>
      </c>
      <c r="E614" s="104"/>
      <c r="F614" s="49"/>
      <c r="G614" s="49"/>
      <c r="H614" s="49"/>
      <c r="I614" s="49"/>
      <c r="J614" s="49"/>
      <c r="K614" s="49"/>
      <c r="L614" s="49"/>
      <c r="M614" s="49"/>
      <c r="N614" s="49"/>
      <c r="O614" s="49"/>
      <c r="P614" s="49"/>
      <c r="Q614" s="49"/>
      <c r="R614" s="51"/>
      <c r="S614" s="51"/>
      <c r="T614" s="51"/>
      <c r="U614" s="51"/>
      <c r="AA614" s="128"/>
    </row>
    <row r="615" spans="1:27" s="52" customFormat="1" ht="15.75" x14ac:dyDescent="0.25">
      <c r="A615" s="50" t="s">
        <v>36</v>
      </c>
      <c r="B615" s="111"/>
      <c r="C615" s="51"/>
      <c r="D615" s="51"/>
      <c r="E615" s="105"/>
      <c r="F615" s="56" t="s">
        <v>5</v>
      </c>
      <c r="G615" s="56" t="s">
        <v>23</v>
      </c>
      <c r="H615" s="49"/>
      <c r="I615" s="49"/>
      <c r="J615" s="49"/>
      <c r="K615" s="49"/>
      <c r="L615" s="49"/>
      <c r="M615" s="49"/>
      <c r="N615" s="49"/>
      <c r="O615" s="49"/>
      <c r="P615" s="49"/>
      <c r="Q615" s="49"/>
      <c r="R615" s="51"/>
      <c r="S615" s="51"/>
      <c r="T615" s="51"/>
      <c r="U615" s="51"/>
      <c r="AA615" s="128"/>
    </row>
    <row r="616" spans="1:27" s="52" customFormat="1" x14ac:dyDescent="0.2">
      <c r="A616" s="45" t="s">
        <v>37</v>
      </c>
      <c r="B616" s="111"/>
      <c r="C616" s="51"/>
      <c r="D616" s="51"/>
      <c r="E616" s="106"/>
      <c r="F616" s="49">
        <f>SUM(G616:U616)</f>
        <v>0</v>
      </c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3"/>
      <c r="S616" s="53"/>
      <c r="T616" s="53"/>
      <c r="U616" s="53"/>
      <c r="AA616" s="128"/>
    </row>
    <row r="617" spans="1:27" s="52" customFormat="1" x14ac:dyDescent="0.2">
      <c r="A617" s="51"/>
      <c r="B617" s="110"/>
      <c r="C617" s="51"/>
      <c r="D617" s="51"/>
      <c r="E617" s="106"/>
      <c r="F617" s="49">
        <f t="shared" ref="F617:F623" si="74">SUM(G617:U617)</f>
        <v>0</v>
      </c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3"/>
      <c r="S617" s="53"/>
      <c r="T617" s="53"/>
      <c r="U617" s="53"/>
      <c r="AA617" s="128"/>
    </row>
    <row r="618" spans="1:27" s="52" customFormat="1" x14ac:dyDescent="0.2">
      <c r="A618" s="51"/>
      <c r="B618" s="110"/>
      <c r="C618" s="51"/>
      <c r="D618" s="51"/>
      <c r="E618" s="106"/>
      <c r="F618" s="49">
        <f t="shared" si="74"/>
        <v>0</v>
      </c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3"/>
      <c r="S618" s="53"/>
      <c r="T618" s="53"/>
      <c r="U618" s="53"/>
      <c r="AA618" s="128"/>
    </row>
    <row r="619" spans="1:27" s="52" customFormat="1" x14ac:dyDescent="0.2">
      <c r="A619" s="51"/>
      <c r="B619" s="110"/>
      <c r="C619" s="51"/>
      <c r="D619" s="51"/>
      <c r="E619" s="106"/>
      <c r="F619" s="49">
        <f t="shared" si="74"/>
        <v>0</v>
      </c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3"/>
      <c r="S619" s="53"/>
      <c r="T619" s="53"/>
      <c r="U619" s="53"/>
      <c r="AA619" s="128"/>
    </row>
    <row r="620" spans="1:27" s="52" customFormat="1" x14ac:dyDescent="0.2">
      <c r="A620" s="51"/>
      <c r="B620" s="110"/>
      <c r="C620" s="51"/>
      <c r="D620" s="51"/>
      <c r="E620" s="106"/>
      <c r="F620" s="49">
        <f t="shared" si="74"/>
        <v>0</v>
      </c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3"/>
      <c r="S620" s="53"/>
      <c r="T620" s="53"/>
      <c r="U620" s="53"/>
      <c r="AA620" s="128"/>
    </row>
    <row r="621" spans="1:27" s="52" customFormat="1" x14ac:dyDescent="0.2">
      <c r="A621" s="51"/>
      <c r="B621" s="110"/>
      <c r="C621" s="51"/>
      <c r="D621" s="51"/>
      <c r="E621" s="106"/>
      <c r="F621" s="49">
        <f t="shared" si="74"/>
        <v>0</v>
      </c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3"/>
      <c r="S621" s="53"/>
      <c r="T621" s="53"/>
      <c r="U621" s="53"/>
      <c r="AA621" s="128"/>
    </row>
    <row r="622" spans="1:27" s="52" customFormat="1" ht="15.6" customHeight="1" x14ac:dyDescent="0.25">
      <c r="A622" s="57" t="s">
        <v>24</v>
      </c>
      <c r="B622" s="112" t="str">
        <f>IF(B604+F616+F617+F618+F619+F620+F621+F622+F623=B609+B610+B611+B612+B613+B614+B615+B616,"OK","NON")</f>
        <v>OK</v>
      </c>
      <c r="C622" s="51"/>
      <c r="D622" s="49"/>
      <c r="E622" s="106"/>
      <c r="F622" s="49">
        <f t="shared" si="74"/>
        <v>0</v>
      </c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3"/>
      <c r="S622" s="53"/>
      <c r="T622" s="53"/>
      <c r="U622" s="53"/>
      <c r="AA622" s="128"/>
    </row>
    <row r="623" spans="1:27" s="52" customFormat="1" ht="18" x14ac:dyDescent="0.25">
      <c r="A623" s="57" t="s">
        <v>25</v>
      </c>
      <c r="B623" s="112">
        <f>B606+S604-B603-F607-F608-F609-F610-F611-F612</f>
        <v>0</v>
      </c>
      <c r="C623" s="51"/>
      <c r="D623" s="77"/>
      <c r="E623" s="106"/>
      <c r="F623" s="49">
        <f t="shared" si="74"/>
        <v>0</v>
      </c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3"/>
      <c r="S623" s="53"/>
      <c r="T623" s="53"/>
      <c r="U623" s="53"/>
      <c r="AA623" s="128"/>
    </row>
    <row r="624" spans="1:27" s="52" customFormat="1" x14ac:dyDescent="0.2">
      <c r="B624" s="96"/>
      <c r="C624" s="51"/>
      <c r="D624" s="51"/>
      <c r="E624" s="107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62"/>
      <c r="S624" s="62"/>
      <c r="T624" s="62"/>
      <c r="U624" s="62"/>
      <c r="V624" s="64"/>
      <c r="AA624" s="128"/>
    </row>
    <row r="625" spans="1:27" s="46" customFormat="1" x14ac:dyDescent="0.2">
      <c r="A625" s="46" t="s">
        <v>20</v>
      </c>
      <c r="B625" s="113" t="s">
        <v>20</v>
      </c>
      <c r="C625" s="46" t="s">
        <v>20</v>
      </c>
      <c r="D625" s="46" t="s">
        <v>20</v>
      </c>
      <c r="E625" s="108" t="s">
        <v>20</v>
      </c>
      <c r="F625" s="66" t="s">
        <v>20</v>
      </c>
      <c r="G625" s="82" t="s">
        <v>20</v>
      </c>
      <c r="H625" s="82" t="s">
        <v>20</v>
      </c>
      <c r="I625" s="82" t="s">
        <v>20</v>
      </c>
      <c r="J625" s="82" t="s">
        <v>20</v>
      </c>
      <c r="K625" s="82" t="s">
        <v>20</v>
      </c>
      <c r="L625" s="82" t="s">
        <v>20</v>
      </c>
      <c r="M625" s="82" t="s">
        <v>20</v>
      </c>
      <c r="N625" s="82" t="s">
        <v>20</v>
      </c>
      <c r="O625" s="82" t="s">
        <v>20</v>
      </c>
      <c r="P625" s="82" t="s">
        <v>20</v>
      </c>
      <c r="Q625" s="82" t="s">
        <v>20</v>
      </c>
      <c r="R625" s="83" t="s">
        <v>20</v>
      </c>
      <c r="S625" s="83"/>
      <c r="T625" s="83"/>
      <c r="U625" s="83"/>
      <c r="AA625" s="129"/>
    </row>
    <row r="626" spans="1:27" s="117" customFormat="1" ht="26.25" thickBot="1" x14ac:dyDescent="0.4">
      <c r="A626" s="116" t="s">
        <v>20</v>
      </c>
      <c r="B626" s="115" t="s">
        <v>61</v>
      </c>
      <c r="D626" s="117" t="s">
        <v>28</v>
      </c>
      <c r="E626" s="125">
        <f>$X$16</f>
        <v>43088</v>
      </c>
      <c r="F626" s="118"/>
      <c r="G626" s="118"/>
      <c r="H626" s="121"/>
      <c r="I626" s="118"/>
      <c r="J626" s="118"/>
      <c r="K626" s="118"/>
      <c r="L626" s="118"/>
      <c r="M626" s="118"/>
      <c r="N626" s="118"/>
      <c r="O626" s="118"/>
      <c r="P626" s="118"/>
      <c r="Q626" s="118"/>
      <c r="U626" s="117">
        <v>26</v>
      </c>
      <c r="AA626" s="126"/>
    </row>
    <row r="627" spans="1:27" s="52" customFormat="1" ht="16.5" thickBot="1" x14ac:dyDescent="0.3">
      <c r="A627" s="45"/>
      <c r="B627" s="110"/>
      <c r="C627" s="51"/>
      <c r="D627" s="51"/>
      <c r="E627" s="104"/>
      <c r="F627" s="79" t="s">
        <v>70</v>
      </c>
      <c r="H627" s="103"/>
      <c r="I627" s="91">
        <v>100</v>
      </c>
      <c r="J627" s="92">
        <v>50</v>
      </c>
      <c r="K627" s="92">
        <v>20</v>
      </c>
      <c r="L627" s="92">
        <v>10</v>
      </c>
      <c r="M627" s="92">
        <v>5</v>
      </c>
      <c r="N627" s="92">
        <v>2</v>
      </c>
      <c r="O627" s="92">
        <v>1</v>
      </c>
      <c r="P627" s="92">
        <v>0.25</v>
      </c>
      <c r="Q627" s="92">
        <v>0.1</v>
      </c>
      <c r="R627" s="93">
        <v>0.05</v>
      </c>
      <c r="S627" s="51"/>
      <c r="T627" s="51"/>
      <c r="U627" s="51"/>
      <c r="AA627" s="127">
        <f>B628+B629+B630</f>
        <v>0</v>
      </c>
    </row>
    <row r="628" spans="1:27" s="52" customFormat="1" ht="15.75" x14ac:dyDescent="0.25">
      <c r="A628" s="45" t="s">
        <v>17</v>
      </c>
      <c r="B628" s="111"/>
      <c r="C628" s="51"/>
      <c r="D628" s="60" t="s">
        <v>21</v>
      </c>
      <c r="E628" s="105"/>
      <c r="F628" s="51"/>
      <c r="G628" s="62"/>
      <c r="H628" s="133" t="s">
        <v>71</v>
      </c>
      <c r="I628" s="135"/>
      <c r="J628" s="136"/>
      <c r="K628" s="136"/>
      <c r="L628" s="136"/>
      <c r="M628" s="136"/>
      <c r="N628" s="136"/>
      <c r="O628" s="136"/>
      <c r="P628" s="136"/>
      <c r="Q628" s="136"/>
      <c r="R628" s="137"/>
      <c r="S628" s="51"/>
      <c r="T628" s="51"/>
      <c r="U628" s="51"/>
      <c r="AA628" s="128"/>
    </row>
    <row r="629" spans="1:27" s="52" customFormat="1" ht="15.75" thickBot="1" x14ac:dyDescent="0.25">
      <c r="A629" s="45" t="s">
        <v>18</v>
      </c>
      <c r="B629" s="111"/>
      <c r="C629" s="51"/>
      <c r="E629" s="104"/>
      <c r="F629" s="51"/>
      <c r="G629" s="62"/>
      <c r="H629" s="89" t="s">
        <v>5</v>
      </c>
      <c r="I629" s="90">
        <f t="shared" ref="I629:R629" si="75">I627*I628</f>
        <v>0</v>
      </c>
      <c r="J629" s="80">
        <f t="shared" si="75"/>
        <v>0</v>
      </c>
      <c r="K629" s="80">
        <f t="shared" si="75"/>
        <v>0</v>
      </c>
      <c r="L629" s="80">
        <f t="shared" si="75"/>
        <v>0</v>
      </c>
      <c r="M629" s="80">
        <f t="shared" si="75"/>
        <v>0</v>
      </c>
      <c r="N629" s="80">
        <f t="shared" si="75"/>
        <v>0</v>
      </c>
      <c r="O629" s="80">
        <f t="shared" si="75"/>
        <v>0</v>
      </c>
      <c r="P629" s="80">
        <f t="shared" si="75"/>
        <v>0</v>
      </c>
      <c r="Q629" s="80">
        <f t="shared" si="75"/>
        <v>0</v>
      </c>
      <c r="R629" s="81">
        <f t="shared" si="75"/>
        <v>0</v>
      </c>
      <c r="S629" s="87">
        <f>SUM(I629:R629)</f>
        <v>0</v>
      </c>
      <c r="T629" s="51"/>
      <c r="U629" s="51"/>
      <c r="AA629" s="128"/>
    </row>
    <row r="630" spans="1:27" s="52" customFormat="1" ht="15.75" x14ac:dyDescent="0.25">
      <c r="A630" s="45" t="s">
        <v>19</v>
      </c>
      <c r="B630" s="111"/>
      <c r="C630" s="51"/>
      <c r="D630" s="60" t="s">
        <v>0</v>
      </c>
      <c r="E630" s="104"/>
      <c r="F630" s="49"/>
      <c r="G630" s="49"/>
      <c r="H630" s="49"/>
      <c r="I630" s="49"/>
      <c r="J630" s="49"/>
      <c r="K630" s="49"/>
      <c r="L630" s="49"/>
      <c r="M630" s="49"/>
      <c r="N630" s="49"/>
      <c r="O630" s="49"/>
      <c r="P630" s="49"/>
      <c r="Q630" s="49"/>
      <c r="R630" s="51"/>
      <c r="S630" s="51"/>
      <c r="T630" s="51"/>
      <c r="U630" s="51"/>
      <c r="AA630" s="128"/>
    </row>
    <row r="631" spans="1:27" s="52" customFormat="1" ht="15.75" x14ac:dyDescent="0.25">
      <c r="A631" s="45" t="s">
        <v>75</v>
      </c>
      <c r="B631" s="111"/>
      <c r="C631" s="51"/>
      <c r="D631" s="51"/>
      <c r="E631" s="105" t="s">
        <v>22</v>
      </c>
      <c r="F631" s="56" t="s">
        <v>5</v>
      </c>
      <c r="G631" s="56" t="s">
        <v>23</v>
      </c>
      <c r="H631" s="49"/>
      <c r="I631" s="49"/>
      <c r="J631" s="49"/>
      <c r="K631" s="49"/>
      <c r="L631" s="49"/>
      <c r="M631" s="49"/>
      <c r="N631" s="49"/>
      <c r="O631" s="49"/>
      <c r="P631" s="49"/>
      <c r="Q631" s="49"/>
      <c r="R631" s="51"/>
      <c r="S631" s="51"/>
      <c r="T631" s="51"/>
      <c r="U631" s="51"/>
      <c r="AA631" s="128"/>
    </row>
    <row r="632" spans="1:27" s="52" customFormat="1" x14ac:dyDescent="0.2">
      <c r="A632" s="45" t="s">
        <v>29</v>
      </c>
      <c r="B632" s="111"/>
      <c r="C632" s="51"/>
      <c r="D632" s="51"/>
      <c r="E632" s="106"/>
      <c r="F632" s="49">
        <f t="shared" ref="F632:F637" si="76">SUM(G632:U632)</f>
        <v>0</v>
      </c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3"/>
      <c r="S632" s="53"/>
      <c r="T632" s="53"/>
      <c r="U632" s="53"/>
      <c r="AA632" s="128"/>
    </row>
    <row r="633" spans="1:27" s="52" customFormat="1" x14ac:dyDescent="0.2">
      <c r="A633" s="45"/>
      <c r="B633" s="132"/>
      <c r="C633" s="51"/>
      <c r="D633" s="51"/>
      <c r="E633" s="106"/>
      <c r="F633" s="49">
        <f t="shared" si="76"/>
        <v>0</v>
      </c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3"/>
      <c r="S633" s="53"/>
      <c r="T633" s="53"/>
      <c r="U633" s="53"/>
      <c r="AA633" s="128"/>
    </row>
    <row r="634" spans="1:27" s="52" customFormat="1" x14ac:dyDescent="0.2">
      <c r="A634" s="45" t="s">
        <v>30</v>
      </c>
      <c r="B634" s="111"/>
      <c r="C634" s="51"/>
      <c r="D634" s="51"/>
      <c r="E634" s="106"/>
      <c r="F634" s="49">
        <f t="shared" si="76"/>
        <v>0</v>
      </c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3"/>
      <c r="S634" s="53"/>
      <c r="T634" s="53"/>
      <c r="U634" s="53"/>
      <c r="AA634" s="128"/>
    </row>
    <row r="635" spans="1:27" s="52" customFormat="1" x14ac:dyDescent="0.2">
      <c r="A635" s="45" t="s">
        <v>31</v>
      </c>
      <c r="B635" s="111"/>
      <c r="C635" s="51"/>
      <c r="D635" s="51"/>
      <c r="E635" s="106"/>
      <c r="F635" s="49">
        <f t="shared" si="76"/>
        <v>0</v>
      </c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3"/>
      <c r="S635" s="53"/>
      <c r="T635" s="53"/>
      <c r="U635" s="53"/>
      <c r="AA635" s="128"/>
    </row>
    <row r="636" spans="1:27" s="52" customFormat="1" x14ac:dyDescent="0.2">
      <c r="A636" s="45" t="s">
        <v>32</v>
      </c>
      <c r="B636" s="111"/>
      <c r="C636" s="51"/>
      <c r="D636" s="51"/>
      <c r="E636" s="106"/>
      <c r="F636" s="49">
        <f t="shared" si="76"/>
        <v>0</v>
      </c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3"/>
      <c r="S636" s="53"/>
      <c r="T636" s="53"/>
      <c r="U636" s="53"/>
      <c r="AA636" s="128"/>
    </row>
    <row r="637" spans="1:27" s="52" customFormat="1" x14ac:dyDescent="0.2">
      <c r="A637" s="45" t="s">
        <v>33</v>
      </c>
      <c r="B637" s="111"/>
      <c r="C637" s="51"/>
      <c r="D637" s="51"/>
      <c r="E637" s="106"/>
      <c r="F637" s="49">
        <f t="shared" si="76"/>
        <v>0</v>
      </c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3"/>
      <c r="S637" s="53"/>
      <c r="T637" s="53"/>
      <c r="U637" s="53"/>
      <c r="AA637" s="128"/>
    </row>
    <row r="638" spans="1:27" s="52" customFormat="1" x14ac:dyDescent="0.2">
      <c r="A638" s="45" t="s">
        <v>34</v>
      </c>
      <c r="B638" s="111"/>
      <c r="C638" s="51"/>
      <c r="D638" s="51"/>
      <c r="E638" s="104"/>
      <c r="F638" s="49"/>
      <c r="G638" s="49"/>
      <c r="H638" s="49"/>
      <c r="I638" s="49"/>
      <c r="J638" s="49"/>
      <c r="K638" s="49"/>
      <c r="L638" s="49"/>
      <c r="M638" s="49"/>
      <c r="N638" s="49"/>
      <c r="O638" s="49"/>
      <c r="P638" s="49"/>
      <c r="Q638" s="49"/>
      <c r="R638" s="51"/>
      <c r="S638" s="51"/>
      <c r="T638" s="51"/>
      <c r="U638" s="51"/>
      <c r="AA638" s="128"/>
    </row>
    <row r="639" spans="1:27" s="52" customFormat="1" ht="15.75" x14ac:dyDescent="0.25">
      <c r="A639" s="45" t="s">
        <v>35</v>
      </c>
      <c r="B639" s="111"/>
      <c r="C639" s="51"/>
      <c r="D639" s="60" t="s">
        <v>24</v>
      </c>
      <c r="E639" s="104"/>
      <c r="F639" s="49"/>
      <c r="G639" s="49"/>
      <c r="H639" s="49"/>
      <c r="I639" s="49"/>
      <c r="J639" s="49"/>
      <c r="K639" s="49"/>
      <c r="L639" s="49"/>
      <c r="M639" s="49"/>
      <c r="N639" s="49"/>
      <c r="O639" s="49"/>
      <c r="P639" s="49"/>
      <c r="Q639" s="49"/>
      <c r="R639" s="51"/>
      <c r="S639" s="51"/>
      <c r="T639" s="51"/>
      <c r="U639" s="51"/>
      <c r="AA639" s="128"/>
    </row>
    <row r="640" spans="1:27" s="52" customFormat="1" ht="15.75" x14ac:dyDescent="0.25">
      <c r="A640" s="50" t="s">
        <v>36</v>
      </c>
      <c r="B640" s="111"/>
      <c r="C640" s="51"/>
      <c r="D640" s="51"/>
      <c r="E640" s="105"/>
      <c r="F640" s="56" t="s">
        <v>5</v>
      </c>
      <c r="G640" s="56" t="s">
        <v>23</v>
      </c>
      <c r="H640" s="49"/>
      <c r="I640" s="49"/>
      <c r="J640" s="49"/>
      <c r="K640" s="49"/>
      <c r="L640" s="49"/>
      <c r="M640" s="49"/>
      <c r="N640" s="49"/>
      <c r="O640" s="49"/>
      <c r="P640" s="49"/>
      <c r="Q640" s="49"/>
      <c r="R640" s="51"/>
      <c r="S640" s="51"/>
      <c r="T640" s="51"/>
      <c r="U640" s="51"/>
      <c r="AA640" s="128"/>
    </row>
    <row r="641" spans="1:27" s="52" customFormat="1" x14ac:dyDescent="0.2">
      <c r="A641" s="45" t="s">
        <v>37</v>
      </c>
      <c r="B641" s="111"/>
      <c r="C641" s="51"/>
      <c r="D641" s="51"/>
      <c r="E641" s="106"/>
      <c r="F641" s="49">
        <f>SUM(G641:U641)</f>
        <v>0</v>
      </c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3"/>
      <c r="S641" s="53"/>
      <c r="T641" s="53"/>
      <c r="U641" s="53"/>
      <c r="AA641" s="128"/>
    </row>
    <row r="642" spans="1:27" s="52" customFormat="1" x14ac:dyDescent="0.2">
      <c r="A642" s="51"/>
      <c r="B642" s="110"/>
      <c r="C642" s="51"/>
      <c r="D642" s="51"/>
      <c r="E642" s="106"/>
      <c r="F642" s="49">
        <f t="shared" ref="F642:F648" si="77">SUM(G642:U642)</f>
        <v>0</v>
      </c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3"/>
      <c r="S642" s="53"/>
      <c r="T642" s="53"/>
      <c r="U642" s="53"/>
      <c r="AA642" s="128"/>
    </row>
    <row r="643" spans="1:27" s="52" customFormat="1" x14ac:dyDescent="0.2">
      <c r="A643" s="51"/>
      <c r="B643" s="110"/>
      <c r="C643" s="51"/>
      <c r="D643" s="51"/>
      <c r="E643" s="106"/>
      <c r="F643" s="49">
        <f t="shared" si="77"/>
        <v>0</v>
      </c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3"/>
      <c r="S643" s="53"/>
      <c r="T643" s="53"/>
      <c r="U643" s="53"/>
      <c r="AA643" s="128"/>
    </row>
    <row r="644" spans="1:27" s="52" customFormat="1" x14ac:dyDescent="0.2">
      <c r="A644" s="51"/>
      <c r="B644" s="110"/>
      <c r="C644" s="51"/>
      <c r="D644" s="51"/>
      <c r="E644" s="106"/>
      <c r="F644" s="49">
        <f t="shared" si="77"/>
        <v>0</v>
      </c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3"/>
      <c r="S644" s="53"/>
      <c r="T644" s="53"/>
      <c r="U644" s="53"/>
      <c r="AA644" s="128"/>
    </row>
    <row r="645" spans="1:27" s="52" customFormat="1" x14ac:dyDescent="0.2">
      <c r="A645" s="51"/>
      <c r="B645" s="110"/>
      <c r="C645" s="51"/>
      <c r="D645" s="51"/>
      <c r="E645" s="106"/>
      <c r="F645" s="49">
        <f t="shared" si="77"/>
        <v>0</v>
      </c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3"/>
      <c r="S645" s="53"/>
      <c r="T645" s="53"/>
      <c r="U645" s="53"/>
      <c r="AA645" s="128"/>
    </row>
    <row r="646" spans="1:27" s="52" customFormat="1" x14ac:dyDescent="0.2">
      <c r="A646" s="51"/>
      <c r="B646" s="110"/>
      <c r="C646" s="51"/>
      <c r="D646" s="51"/>
      <c r="E646" s="106"/>
      <c r="F646" s="49">
        <f t="shared" si="77"/>
        <v>0</v>
      </c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3"/>
      <c r="S646" s="53"/>
      <c r="T646" s="53"/>
      <c r="U646" s="53"/>
      <c r="AA646" s="128"/>
    </row>
    <row r="647" spans="1:27" s="52" customFormat="1" ht="15.6" customHeight="1" x14ac:dyDescent="0.25">
      <c r="A647" s="57" t="s">
        <v>24</v>
      </c>
      <c r="B647" s="112" t="str">
        <f>IF(B629+F641+F642+F643+F644+F645+F646+F647+F648=B634+B635+B636+B637+B638+B639+B640+B641,"OK","NON")</f>
        <v>OK</v>
      </c>
      <c r="C647" s="51"/>
      <c r="D647" s="49"/>
      <c r="E647" s="106"/>
      <c r="F647" s="49">
        <f t="shared" si="77"/>
        <v>0</v>
      </c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3"/>
      <c r="S647" s="53"/>
      <c r="T647" s="53"/>
      <c r="U647" s="53"/>
      <c r="AA647" s="128"/>
    </row>
    <row r="648" spans="1:27" s="52" customFormat="1" ht="18" x14ac:dyDescent="0.25">
      <c r="A648" s="57" t="s">
        <v>25</v>
      </c>
      <c r="B648" s="112">
        <f>B631+S629-B628-F632-F633-F634-F635-F636-F637</f>
        <v>0</v>
      </c>
      <c r="C648" s="51"/>
      <c r="D648" s="77"/>
      <c r="E648" s="106"/>
      <c r="F648" s="49">
        <f t="shared" si="77"/>
        <v>0</v>
      </c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3"/>
      <c r="S648" s="53"/>
      <c r="T648" s="53"/>
      <c r="U648" s="53"/>
      <c r="AA648" s="128"/>
    </row>
    <row r="649" spans="1:27" s="52" customFormat="1" x14ac:dyDescent="0.2">
      <c r="B649" s="96"/>
      <c r="C649" s="51"/>
      <c r="D649" s="51"/>
      <c r="E649" s="107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5"/>
      <c r="Q649" s="55"/>
      <c r="R649" s="62"/>
      <c r="S649" s="62"/>
      <c r="T649" s="62"/>
      <c r="U649" s="62"/>
      <c r="V649" s="64"/>
      <c r="AA649" s="128"/>
    </row>
    <row r="650" spans="1:27" s="46" customFormat="1" x14ac:dyDescent="0.2">
      <c r="A650" s="46" t="s">
        <v>20</v>
      </c>
      <c r="B650" s="113" t="s">
        <v>20</v>
      </c>
      <c r="C650" s="46" t="s">
        <v>20</v>
      </c>
      <c r="D650" s="46" t="s">
        <v>20</v>
      </c>
      <c r="E650" s="108" t="s">
        <v>20</v>
      </c>
      <c r="F650" s="66" t="s">
        <v>20</v>
      </c>
      <c r="G650" s="82" t="s">
        <v>20</v>
      </c>
      <c r="H650" s="82" t="s">
        <v>20</v>
      </c>
      <c r="I650" s="82" t="s">
        <v>20</v>
      </c>
      <c r="J650" s="82" t="s">
        <v>20</v>
      </c>
      <c r="K650" s="82" t="s">
        <v>20</v>
      </c>
      <c r="L650" s="82" t="s">
        <v>20</v>
      </c>
      <c r="M650" s="82" t="s">
        <v>20</v>
      </c>
      <c r="N650" s="82" t="s">
        <v>20</v>
      </c>
      <c r="O650" s="82" t="s">
        <v>20</v>
      </c>
      <c r="P650" s="82" t="s">
        <v>20</v>
      </c>
      <c r="Q650" s="82" t="s">
        <v>20</v>
      </c>
      <c r="R650" s="83" t="s">
        <v>20</v>
      </c>
      <c r="S650" s="83"/>
      <c r="T650" s="83"/>
      <c r="U650" s="83"/>
      <c r="AA650" s="129"/>
    </row>
    <row r="651" spans="1:27" s="117" customFormat="1" ht="26.25" thickBot="1" x14ac:dyDescent="0.4">
      <c r="A651" s="116" t="s">
        <v>20</v>
      </c>
      <c r="B651" s="115" t="s">
        <v>62</v>
      </c>
      <c r="D651" s="117" t="s">
        <v>28</v>
      </c>
      <c r="E651" s="125">
        <f>$X$16</f>
        <v>43088</v>
      </c>
      <c r="F651" s="118"/>
      <c r="G651" s="118"/>
      <c r="H651" s="121"/>
      <c r="I651" s="118"/>
      <c r="J651" s="118"/>
      <c r="K651" s="118"/>
      <c r="L651" s="118"/>
      <c r="M651" s="118"/>
      <c r="N651" s="118"/>
      <c r="O651" s="118"/>
      <c r="P651" s="118"/>
      <c r="Q651" s="118"/>
      <c r="U651" s="117">
        <v>27</v>
      </c>
      <c r="AA651" s="126"/>
    </row>
    <row r="652" spans="1:27" s="52" customFormat="1" ht="16.5" thickBot="1" x14ac:dyDescent="0.3">
      <c r="A652" s="45"/>
      <c r="B652" s="110"/>
      <c r="C652" s="51"/>
      <c r="D652" s="51"/>
      <c r="E652" s="104"/>
      <c r="F652" s="79" t="s">
        <v>70</v>
      </c>
      <c r="H652" s="103"/>
      <c r="I652" s="91">
        <v>100</v>
      </c>
      <c r="J652" s="92">
        <v>50</v>
      </c>
      <c r="K652" s="92">
        <v>20</v>
      </c>
      <c r="L652" s="92">
        <v>10</v>
      </c>
      <c r="M652" s="92">
        <v>5</v>
      </c>
      <c r="N652" s="92">
        <v>2</v>
      </c>
      <c r="O652" s="92">
        <v>1</v>
      </c>
      <c r="P652" s="92">
        <v>0.25</v>
      </c>
      <c r="Q652" s="92">
        <v>0.1</v>
      </c>
      <c r="R652" s="93">
        <v>0.05</v>
      </c>
      <c r="S652" s="51"/>
      <c r="T652" s="51"/>
      <c r="U652" s="51"/>
      <c r="AA652" s="127">
        <f>B653+B654+B655</f>
        <v>0</v>
      </c>
    </row>
    <row r="653" spans="1:27" s="52" customFormat="1" ht="15.75" x14ac:dyDescent="0.25">
      <c r="A653" s="45" t="s">
        <v>17</v>
      </c>
      <c r="B653" s="111"/>
      <c r="C653" s="51"/>
      <c r="D653" s="60" t="s">
        <v>21</v>
      </c>
      <c r="E653" s="105"/>
      <c r="F653" s="51"/>
      <c r="G653" s="62"/>
      <c r="H653" s="133" t="s">
        <v>71</v>
      </c>
      <c r="I653" s="135"/>
      <c r="J653" s="136"/>
      <c r="K653" s="136"/>
      <c r="L653" s="136"/>
      <c r="M653" s="136"/>
      <c r="N653" s="136"/>
      <c r="O653" s="136"/>
      <c r="P653" s="136"/>
      <c r="Q653" s="136"/>
      <c r="R653" s="137"/>
      <c r="S653" s="51"/>
      <c r="T653" s="51"/>
      <c r="U653" s="51"/>
      <c r="AA653" s="128"/>
    </row>
    <row r="654" spans="1:27" s="52" customFormat="1" ht="15.75" thickBot="1" x14ac:dyDescent="0.25">
      <c r="A654" s="45" t="s">
        <v>18</v>
      </c>
      <c r="B654" s="111"/>
      <c r="C654" s="51"/>
      <c r="E654" s="104"/>
      <c r="F654" s="51"/>
      <c r="G654" s="62"/>
      <c r="H654" s="89" t="s">
        <v>5</v>
      </c>
      <c r="I654" s="90">
        <f t="shared" ref="I654:R654" si="78">I652*I653</f>
        <v>0</v>
      </c>
      <c r="J654" s="80">
        <f t="shared" si="78"/>
        <v>0</v>
      </c>
      <c r="K654" s="80">
        <f t="shared" si="78"/>
        <v>0</v>
      </c>
      <c r="L654" s="80">
        <f t="shared" si="78"/>
        <v>0</v>
      </c>
      <c r="M654" s="80">
        <f t="shared" si="78"/>
        <v>0</v>
      </c>
      <c r="N654" s="80">
        <f t="shared" si="78"/>
        <v>0</v>
      </c>
      <c r="O654" s="80">
        <f t="shared" si="78"/>
        <v>0</v>
      </c>
      <c r="P654" s="80">
        <f t="shared" si="78"/>
        <v>0</v>
      </c>
      <c r="Q654" s="80">
        <f t="shared" si="78"/>
        <v>0</v>
      </c>
      <c r="R654" s="81">
        <f t="shared" si="78"/>
        <v>0</v>
      </c>
      <c r="S654" s="87">
        <f>SUM(I654:R654)</f>
        <v>0</v>
      </c>
      <c r="T654" s="51"/>
      <c r="U654" s="51"/>
      <c r="AA654" s="128"/>
    </row>
    <row r="655" spans="1:27" s="52" customFormat="1" ht="15.75" x14ac:dyDescent="0.25">
      <c r="A655" s="45" t="s">
        <v>19</v>
      </c>
      <c r="B655" s="111"/>
      <c r="C655" s="51"/>
      <c r="D655" s="60" t="s">
        <v>0</v>
      </c>
      <c r="E655" s="104"/>
      <c r="F655" s="49"/>
      <c r="G655" s="49"/>
      <c r="H655" s="49"/>
      <c r="I655" s="49"/>
      <c r="J655" s="49"/>
      <c r="K655" s="49"/>
      <c r="L655" s="49"/>
      <c r="M655" s="49"/>
      <c r="N655" s="49"/>
      <c r="O655" s="49"/>
      <c r="P655" s="49"/>
      <c r="Q655" s="49"/>
      <c r="R655" s="51"/>
      <c r="S655" s="51"/>
      <c r="T655" s="51"/>
      <c r="U655" s="51"/>
      <c r="AA655" s="128"/>
    </row>
    <row r="656" spans="1:27" s="52" customFormat="1" ht="15.75" x14ac:dyDescent="0.25">
      <c r="A656" s="45" t="s">
        <v>75</v>
      </c>
      <c r="B656" s="111"/>
      <c r="C656" s="51"/>
      <c r="D656" s="51"/>
      <c r="E656" s="105" t="s">
        <v>22</v>
      </c>
      <c r="F656" s="56" t="s">
        <v>5</v>
      </c>
      <c r="G656" s="56" t="s">
        <v>23</v>
      </c>
      <c r="H656" s="49"/>
      <c r="I656" s="49"/>
      <c r="J656" s="49"/>
      <c r="K656" s="49"/>
      <c r="L656" s="49"/>
      <c r="M656" s="49"/>
      <c r="N656" s="49"/>
      <c r="O656" s="49"/>
      <c r="P656" s="49"/>
      <c r="Q656" s="49"/>
      <c r="R656" s="51"/>
      <c r="S656" s="51"/>
      <c r="T656" s="51"/>
      <c r="U656" s="51"/>
      <c r="AA656" s="128"/>
    </row>
    <row r="657" spans="1:27" s="52" customFormat="1" x14ac:dyDescent="0.2">
      <c r="A657" s="45" t="s">
        <v>29</v>
      </c>
      <c r="B657" s="111"/>
      <c r="C657" s="51"/>
      <c r="D657" s="51"/>
      <c r="E657" s="106"/>
      <c r="F657" s="49">
        <f t="shared" ref="F657:F662" si="79">SUM(G657:U657)</f>
        <v>0</v>
      </c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3"/>
      <c r="S657" s="53"/>
      <c r="T657" s="53"/>
      <c r="U657" s="53"/>
      <c r="AA657" s="128"/>
    </row>
    <row r="658" spans="1:27" s="52" customFormat="1" x14ac:dyDescent="0.2">
      <c r="A658" s="45"/>
      <c r="B658" s="132"/>
      <c r="C658" s="51"/>
      <c r="D658" s="51"/>
      <c r="E658" s="106"/>
      <c r="F658" s="49">
        <f t="shared" si="79"/>
        <v>0</v>
      </c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3"/>
      <c r="S658" s="53"/>
      <c r="T658" s="53"/>
      <c r="U658" s="53"/>
      <c r="AA658" s="128"/>
    </row>
    <row r="659" spans="1:27" s="52" customFormat="1" x14ac:dyDescent="0.2">
      <c r="A659" s="45" t="s">
        <v>30</v>
      </c>
      <c r="B659" s="111"/>
      <c r="C659" s="51"/>
      <c r="D659" s="51"/>
      <c r="E659" s="106"/>
      <c r="F659" s="49">
        <f t="shared" si="79"/>
        <v>0</v>
      </c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3"/>
      <c r="S659" s="53"/>
      <c r="T659" s="53"/>
      <c r="U659" s="53"/>
      <c r="AA659" s="128"/>
    </row>
    <row r="660" spans="1:27" s="52" customFormat="1" x14ac:dyDescent="0.2">
      <c r="A660" s="45" t="s">
        <v>31</v>
      </c>
      <c r="B660" s="111"/>
      <c r="C660" s="51"/>
      <c r="D660" s="51"/>
      <c r="E660" s="106"/>
      <c r="F660" s="49">
        <f t="shared" si="79"/>
        <v>0</v>
      </c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3"/>
      <c r="S660" s="53"/>
      <c r="T660" s="53"/>
      <c r="U660" s="53"/>
      <c r="AA660" s="128"/>
    </row>
    <row r="661" spans="1:27" s="52" customFormat="1" x14ac:dyDescent="0.2">
      <c r="A661" s="45" t="s">
        <v>32</v>
      </c>
      <c r="B661" s="111"/>
      <c r="C661" s="51"/>
      <c r="D661" s="51"/>
      <c r="E661" s="106"/>
      <c r="F661" s="49">
        <f t="shared" si="79"/>
        <v>0</v>
      </c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3"/>
      <c r="S661" s="53"/>
      <c r="T661" s="53"/>
      <c r="U661" s="53"/>
      <c r="AA661" s="128"/>
    </row>
    <row r="662" spans="1:27" s="52" customFormat="1" x14ac:dyDescent="0.2">
      <c r="A662" s="45" t="s">
        <v>33</v>
      </c>
      <c r="B662" s="111"/>
      <c r="C662" s="51"/>
      <c r="D662" s="51"/>
      <c r="E662" s="106"/>
      <c r="F662" s="49">
        <f t="shared" si="79"/>
        <v>0</v>
      </c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3"/>
      <c r="S662" s="53"/>
      <c r="T662" s="53"/>
      <c r="U662" s="53"/>
      <c r="AA662" s="128"/>
    </row>
    <row r="663" spans="1:27" s="52" customFormat="1" x14ac:dyDescent="0.2">
      <c r="A663" s="45" t="s">
        <v>34</v>
      </c>
      <c r="B663" s="111"/>
      <c r="C663" s="51"/>
      <c r="D663" s="51"/>
      <c r="E663" s="104"/>
      <c r="F663" s="49"/>
      <c r="G663" s="49"/>
      <c r="H663" s="49"/>
      <c r="I663" s="49"/>
      <c r="J663" s="49"/>
      <c r="K663" s="49"/>
      <c r="L663" s="49"/>
      <c r="M663" s="49"/>
      <c r="N663" s="49"/>
      <c r="O663" s="49"/>
      <c r="P663" s="49"/>
      <c r="Q663" s="49"/>
      <c r="R663" s="51"/>
      <c r="S663" s="51"/>
      <c r="T663" s="51"/>
      <c r="U663" s="51"/>
      <c r="AA663" s="128"/>
    </row>
    <row r="664" spans="1:27" s="52" customFormat="1" ht="15.75" x14ac:dyDescent="0.25">
      <c r="A664" s="45" t="s">
        <v>35</v>
      </c>
      <c r="B664" s="111"/>
      <c r="C664" s="51"/>
      <c r="D664" s="60" t="s">
        <v>24</v>
      </c>
      <c r="E664" s="104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51"/>
      <c r="S664" s="51"/>
      <c r="T664" s="51"/>
      <c r="U664" s="51"/>
      <c r="AA664" s="128"/>
    </row>
    <row r="665" spans="1:27" s="52" customFormat="1" ht="15.75" x14ac:dyDescent="0.25">
      <c r="A665" s="50" t="s">
        <v>36</v>
      </c>
      <c r="B665" s="111"/>
      <c r="C665" s="51"/>
      <c r="D665" s="51"/>
      <c r="E665" s="105"/>
      <c r="F665" s="56" t="s">
        <v>5</v>
      </c>
      <c r="G665" s="56" t="s">
        <v>23</v>
      </c>
      <c r="H665" s="49"/>
      <c r="I665" s="49"/>
      <c r="J665" s="49"/>
      <c r="K665" s="49"/>
      <c r="L665" s="49"/>
      <c r="M665" s="49"/>
      <c r="N665" s="49"/>
      <c r="O665" s="49"/>
      <c r="P665" s="49"/>
      <c r="Q665" s="49"/>
      <c r="R665" s="51"/>
      <c r="S665" s="51"/>
      <c r="T665" s="51"/>
      <c r="U665" s="51"/>
      <c r="AA665" s="128"/>
    </row>
    <row r="666" spans="1:27" s="52" customFormat="1" x14ac:dyDescent="0.2">
      <c r="A666" s="45" t="s">
        <v>37</v>
      </c>
      <c r="B666" s="111"/>
      <c r="C666" s="51"/>
      <c r="D666" s="51"/>
      <c r="E666" s="106"/>
      <c r="F666" s="49">
        <f>SUM(G666:U666)</f>
        <v>0</v>
      </c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3"/>
      <c r="S666" s="53"/>
      <c r="T666" s="53"/>
      <c r="U666" s="53"/>
      <c r="AA666" s="128"/>
    </row>
    <row r="667" spans="1:27" s="52" customFormat="1" x14ac:dyDescent="0.2">
      <c r="A667" s="51"/>
      <c r="B667" s="110"/>
      <c r="C667" s="51"/>
      <c r="D667" s="51"/>
      <c r="E667" s="106"/>
      <c r="F667" s="49">
        <f t="shared" ref="F667:F673" si="80">SUM(G667:U667)</f>
        <v>0</v>
      </c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3"/>
      <c r="S667" s="53"/>
      <c r="T667" s="53"/>
      <c r="U667" s="53"/>
      <c r="AA667" s="128"/>
    </row>
    <row r="668" spans="1:27" s="52" customFormat="1" x14ac:dyDescent="0.2">
      <c r="A668" s="51"/>
      <c r="B668" s="110"/>
      <c r="C668" s="51"/>
      <c r="D668" s="51"/>
      <c r="E668" s="106"/>
      <c r="F668" s="49">
        <f t="shared" si="80"/>
        <v>0</v>
      </c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3"/>
      <c r="S668" s="53"/>
      <c r="T668" s="53"/>
      <c r="U668" s="53"/>
      <c r="AA668" s="128"/>
    </row>
    <row r="669" spans="1:27" s="52" customFormat="1" x14ac:dyDescent="0.2">
      <c r="A669" s="51"/>
      <c r="B669" s="110"/>
      <c r="C669" s="51"/>
      <c r="D669" s="51"/>
      <c r="E669" s="106"/>
      <c r="F669" s="49">
        <f t="shared" si="80"/>
        <v>0</v>
      </c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3"/>
      <c r="S669" s="53"/>
      <c r="T669" s="53"/>
      <c r="U669" s="53"/>
      <c r="AA669" s="128"/>
    </row>
    <row r="670" spans="1:27" s="52" customFormat="1" x14ac:dyDescent="0.2">
      <c r="A670" s="51"/>
      <c r="B670" s="110"/>
      <c r="C670" s="51"/>
      <c r="D670" s="51"/>
      <c r="E670" s="106"/>
      <c r="F670" s="49">
        <f t="shared" si="80"/>
        <v>0</v>
      </c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3"/>
      <c r="S670" s="53"/>
      <c r="T670" s="53"/>
      <c r="U670" s="53"/>
      <c r="AA670" s="128"/>
    </row>
    <row r="671" spans="1:27" s="52" customFormat="1" x14ac:dyDescent="0.2">
      <c r="A671" s="51"/>
      <c r="B671" s="110"/>
      <c r="C671" s="51"/>
      <c r="D671" s="51"/>
      <c r="E671" s="106"/>
      <c r="F671" s="49">
        <f t="shared" si="80"/>
        <v>0</v>
      </c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3"/>
      <c r="S671" s="53"/>
      <c r="T671" s="53"/>
      <c r="U671" s="53"/>
      <c r="AA671" s="128"/>
    </row>
    <row r="672" spans="1:27" s="52" customFormat="1" ht="15.6" customHeight="1" x14ac:dyDescent="0.25">
      <c r="A672" s="57" t="s">
        <v>24</v>
      </c>
      <c r="B672" s="112" t="str">
        <f>IF(B654+F666+F667+F668+F669+F670+F671+F672+F673=B659+B660+B661+B662+B663+B664+B665+B666,"OK","NON")</f>
        <v>OK</v>
      </c>
      <c r="C672" s="51"/>
      <c r="D672" s="49"/>
      <c r="E672" s="106"/>
      <c r="F672" s="49">
        <f t="shared" si="80"/>
        <v>0</v>
      </c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3"/>
      <c r="S672" s="53"/>
      <c r="T672" s="53"/>
      <c r="U672" s="53"/>
      <c r="AA672" s="128"/>
    </row>
    <row r="673" spans="1:27" s="52" customFormat="1" ht="18" x14ac:dyDescent="0.25">
      <c r="A673" s="57" t="s">
        <v>25</v>
      </c>
      <c r="B673" s="112">
        <f>B656+S654-B653-F657-F658-F659-F660-F661-F662</f>
        <v>0</v>
      </c>
      <c r="C673" s="51"/>
      <c r="D673" s="77"/>
      <c r="E673" s="106"/>
      <c r="F673" s="49">
        <f t="shared" si="80"/>
        <v>0</v>
      </c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3"/>
      <c r="S673" s="53"/>
      <c r="T673" s="53"/>
      <c r="U673" s="53"/>
      <c r="AA673" s="128"/>
    </row>
    <row r="674" spans="1:27" s="52" customFormat="1" x14ac:dyDescent="0.2">
      <c r="B674" s="96"/>
      <c r="C674" s="51"/>
      <c r="D674" s="51"/>
      <c r="E674" s="107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62"/>
      <c r="S674" s="62"/>
      <c r="T674" s="62"/>
      <c r="U674" s="62"/>
      <c r="V674" s="64"/>
      <c r="AA674" s="128"/>
    </row>
    <row r="675" spans="1:27" s="46" customFormat="1" x14ac:dyDescent="0.2">
      <c r="A675" s="46" t="s">
        <v>20</v>
      </c>
      <c r="B675" s="113" t="s">
        <v>20</v>
      </c>
      <c r="C675" s="46" t="s">
        <v>20</v>
      </c>
      <c r="D675" s="46" t="s">
        <v>20</v>
      </c>
      <c r="E675" s="108" t="s">
        <v>20</v>
      </c>
      <c r="F675" s="66" t="s">
        <v>20</v>
      </c>
      <c r="G675" s="82" t="s">
        <v>20</v>
      </c>
      <c r="H675" s="82" t="s">
        <v>20</v>
      </c>
      <c r="I675" s="82" t="s">
        <v>20</v>
      </c>
      <c r="J675" s="82" t="s">
        <v>20</v>
      </c>
      <c r="K675" s="82" t="s">
        <v>20</v>
      </c>
      <c r="L675" s="82" t="s">
        <v>20</v>
      </c>
      <c r="M675" s="82" t="s">
        <v>20</v>
      </c>
      <c r="N675" s="82" t="s">
        <v>20</v>
      </c>
      <c r="O675" s="82" t="s">
        <v>20</v>
      </c>
      <c r="P675" s="82" t="s">
        <v>20</v>
      </c>
      <c r="Q675" s="82" t="s">
        <v>20</v>
      </c>
      <c r="R675" s="83" t="s">
        <v>20</v>
      </c>
      <c r="S675" s="83"/>
      <c r="T675" s="83"/>
      <c r="U675" s="83"/>
      <c r="AA675" s="129"/>
    </row>
    <row r="676" spans="1:27" s="117" customFormat="1" ht="26.25" thickBot="1" x14ac:dyDescent="0.4">
      <c r="A676" s="116" t="s">
        <v>20</v>
      </c>
      <c r="B676" s="115" t="s">
        <v>63</v>
      </c>
      <c r="D676" s="117" t="s">
        <v>28</v>
      </c>
      <c r="E676" s="125">
        <f>$X$16</f>
        <v>43088</v>
      </c>
      <c r="F676" s="118"/>
      <c r="G676" s="118"/>
      <c r="H676" s="121"/>
      <c r="I676" s="118"/>
      <c r="J676" s="118"/>
      <c r="K676" s="118"/>
      <c r="L676" s="118"/>
      <c r="M676" s="118"/>
      <c r="N676" s="118"/>
      <c r="O676" s="118"/>
      <c r="P676" s="118"/>
      <c r="Q676" s="118"/>
      <c r="U676" s="117">
        <v>28</v>
      </c>
      <c r="AA676" s="126"/>
    </row>
    <row r="677" spans="1:27" s="52" customFormat="1" ht="16.5" thickBot="1" x14ac:dyDescent="0.3">
      <c r="A677" s="45"/>
      <c r="B677" s="110"/>
      <c r="C677" s="51"/>
      <c r="D677" s="51"/>
      <c r="E677" s="104"/>
      <c r="F677" s="79" t="s">
        <v>70</v>
      </c>
      <c r="H677" s="103"/>
      <c r="I677" s="91">
        <v>100</v>
      </c>
      <c r="J677" s="92">
        <v>50</v>
      </c>
      <c r="K677" s="92">
        <v>20</v>
      </c>
      <c r="L677" s="92">
        <v>10</v>
      </c>
      <c r="M677" s="92">
        <v>5</v>
      </c>
      <c r="N677" s="92">
        <v>2</v>
      </c>
      <c r="O677" s="92">
        <v>1</v>
      </c>
      <c r="P677" s="92">
        <v>0.25</v>
      </c>
      <c r="Q677" s="92">
        <v>0.1</v>
      </c>
      <c r="R677" s="93">
        <v>0.05</v>
      </c>
      <c r="S677" s="51"/>
      <c r="T677" s="51"/>
      <c r="U677" s="51"/>
      <c r="AA677" s="127">
        <f>B678+B679+B680</f>
        <v>0</v>
      </c>
    </row>
    <row r="678" spans="1:27" s="52" customFormat="1" ht="15.75" x14ac:dyDescent="0.25">
      <c r="A678" s="45" t="s">
        <v>17</v>
      </c>
      <c r="B678" s="111"/>
      <c r="C678" s="51"/>
      <c r="D678" s="60" t="s">
        <v>21</v>
      </c>
      <c r="E678" s="105"/>
      <c r="F678" s="51"/>
      <c r="G678" s="62"/>
      <c r="H678" s="133" t="s">
        <v>71</v>
      </c>
      <c r="I678" s="135"/>
      <c r="J678" s="136"/>
      <c r="K678" s="136"/>
      <c r="L678" s="136"/>
      <c r="M678" s="136"/>
      <c r="N678" s="136"/>
      <c r="O678" s="136"/>
      <c r="P678" s="136"/>
      <c r="Q678" s="136"/>
      <c r="R678" s="137"/>
      <c r="S678" s="51"/>
      <c r="T678" s="51"/>
      <c r="U678" s="51"/>
      <c r="AA678" s="128"/>
    </row>
    <row r="679" spans="1:27" s="52" customFormat="1" ht="15.75" thickBot="1" x14ac:dyDescent="0.25">
      <c r="A679" s="45" t="s">
        <v>18</v>
      </c>
      <c r="B679" s="111"/>
      <c r="C679" s="51"/>
      <c r="E679" s="104"/>
      <c r="F679" s="51"/>
      <c r="G679" s="62"/>
      <c r="H679" s="89" t="s">
        <v>5</v>
      </c>
      <c r="I679" s="90">
        <f t="shared" ref="I679:R679" si="81">I677*I678</f>
        <v>0</v>
      </c>
      <c r="J679" s="80">
        <f t="shared" si="81"/>
        <v>0</v>
      </c>
      <c r="K679" s="80">
        <f t="shared" si="81"/>
        <v>0</v>
      </c>
      <c r="L679" s="80">
        <f t="shared" si="81"/>
        <v>0</v>
      </c>
      <c r="M679" s="80">
        <f t="shared" si="81"/>
        <v>0</v>
      </c>
      <c r="N679" s="80">
        <f t="shared" si="81"/>
        <v>0</v>
      </c>
      <c r="O679" s="80">
        <f t="shared" si="81"/>
        <v>0</v>
      </c>
      <c r="P679" s="80">
        <f t="shared" si="81"/>
        <v>0</v>
      </c>
      <c r="Q679" s="80">
        <f t="shared" si="81"/>
        <v>0</v>
      </c>
      <c r="R679" s="81">
        <f t="shared" si="81"/>
        <v>0</v>
      </c>
      <c r="S679" s="87">
        <f>SUM(I679:R679)</f>
        <v>0</v>
      </c>
      <c r="T679" s="51"/>
      <c r="U679" s="51"/>
      <c r="AA679" s="128"/>
    </row>
    <row r="680" spans="1:27" s="52" customFormat="1" ht="15.75" x14ac:dyDescent="0.25">
      <c r="A680" s="45" t="s">
        <v>19</v>
      </c>
      <c r="B680" s="111"/>
      <c r="C680" s="51"/>
      <c r="D680" s="60" t="s">
        <v>0</v>
      </c>
      <c r="E680" s="104"/>
      <c r="F680" s="49"/>
      <c r="G680" s="49"/>
      <c r="H680" s="49"/>
      <c r="I680" s="49"/>
      <c r="J680" s="49"/>
      <c r="K680" s="49"/>
      <c r="L680" s="49"/>
      <c r="M680" s="49"/>
      <c r="N680" s="49"/>
      <c r="O680" s="49"/>
      <c r="P680" s="49"/>
      <c r="Q680" s="49"/>
      <c r="R680" s="51"/>
      <c r="S680" s="51"/>
      <c r="T680" s="51"/>
      <c r="U680" s="51"/>
      <c r="AA680" s="128"/>
    </row>
    <row r="681" spans="1:27" s="52" customFormat="1" ht="15.75" x14ac:dyDescent="0.25">
      <c r="A681" s="45" t="s">
        <v>75</v>
      </c>
      <c r="B681" s="111"/>
      <c r="C681" s="51"/>
      <c r="D681" s="51"/>
      <c r="E681" s="105" t="s">
        <v>22</v>
      </c>
      <c r="F681" s="56" t="s">
        <v>5</v>
      </c>
      <c r="G681" s="56" t="s">
        <v>23</v>
      </c>
      <c r="H681" s="49"/>
      <c r="I681" s="49"/>
      <c r="J681" s="49"/>
      <c r="K681" s="49"/>
      <c r="L681" s="49"/>
      <c r="M681" s="49"/>
      <c r="N681" s="49"/>
      <c r="O681" s="49"/>
      <c r="P681" s="49"/>
      <c r="Q681" s="49"/>
      <c r="R681" s="51"/>
      <c r="S681" s="51"/>
      <c r="T681" s="51"/>
      <c r="U681" s="51"/>
      <c r="AA681" s="128"/>
    </row>
    <row r="682" spans="1:27" s="52" customFormat="1" x14ac:dyDescent="0.2">
      <c r="A682" s="45" t="s">
        <v>29</v>
      </c>
      <c r="B682" s="111"/>
      <c r="C682" s="51"/>
      <c r="D682" s="51"/>
      <c r="E682" s="106"/>
      <c r="F682" s="49">
        <f t="shared" ref="F682:F687" si="82">SUM(G682:U682)</f>
        <v>0</v>
      </c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3"/>
      <c r="S682" s="53"/>
      <c r="T682" s="53"/>
      <c r="U682" s="53"/>
      <c r="AA682" s="128"/>
    </row>
    <row r="683" spans="1:27" s="52" customFormat="1" x14ac:dyDescent="0.2">
      <c r="A683" s="45"/>
      <c r="B683" s="132"/>
      <c r="C683" s="51"/>
      <c r="D683" s="51"/>
      <c r="E683" s="106"/>
      <c r="F683" s="49">
        <f t="shared" si="82"/>
        <v>0</v>
      </c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3"/>
      <c r="S683" s="53"/>
      <c r="T683" s="53"/>
      <c r="U683" s="53"/>
      <c r="AA683" s="128"/>
    </row>
    <row r="684" spans="1:27" s="52" customFormat="1" x14ac:dyDescent="0.2">
      <c r="A684" s="45" t="s">
        <v>30</v>
      </c>
      <c r="B684" s="111"/>
      <c r="C684" s="51"/>
      <c r="D684" s="51"/>
      <c r="E684" s="106"/>
      <c r="F684" s="49">
        <f t="shared" si="82"/>
        <v>0</v>
      </c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3"/>
      <c r="S684" s="53"/>
      <c r="T684" s="53"/>
      <c r="U684" s="53"/>
      <c r="AA684" s="128"/>
    </row>
    <row r="685" spans="1:27" s="52" customFormat="1" x14ac:dyDescent="0.2">
      <c r="A685" s="45" t="s">
        <v>31</v>
      </c>
      <c r="B685" s="111"/>
      <c r="C685" s="51"/>
      <c r="D685" s="51"/>
      <c r="E685" s="106"/>
      <c r="F685" s="49">
        <f t="shared" si="82"/>
        <v>0</v>
      </c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3"/>
      <c r="S685" s="53"/>
      <c r="T685" s="53"/>
      <c r="U685" s="53"/>
      <c r="AA685" s="128"/>
    </row>
    <row r="686" spans="1:27" s="52" customFormat="1" x14ac:dyDescent="0.2">
      <c r="A686" s="45" t="s">
        <v>32</v>
      </c>
      <c r="B686" s="111"/>
      <c r="C686" s="51"/>
      <c r="D686" s="51"/>
      <c r="E686" s="106"/>
      <c r="F686" s="49">
        <f t="shared" si="82"/>
        <v>0</v>
      </c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3"/>
      <c r="S686" s="53"/>
      <c r="T686" s="53"/>
      <c r="U686" s="53"/>
      <c r="AA686" s="128"/>
    </row>
    <row r="687" spans="1:27" s="52" customFormat="1" x14ac:dyDescent="0.2">
      <c r="A687" s="45" t="s">
        <v>33</v>
      </c>
      <c r="B687" s="111"/>
      <c r="C687" s="51"/>
      <c r="D687" s="51"/>
      <c r="E687" s="106"/>
      <c r="F687" s="49">
        <f t="shared" si="82"/>
        <v>0</v>
      </c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3"/>
      <c r="S687" s="53"/>
      <c r="T687" s="53"/>
      <c r="U687" s="53"/>
      <c r="AA687" s="128"/>
    </row>
    <row r="688" spans="1:27" s="52" customFormat="1" x14ac:dyDescent="0.2">
      <c r="A688" s="45" t="s">
        <v>34</v>
      </c>
      <c r="B688" s="111"/>
      <c r="C688" s="51"/>
      <c r="D688" s="51"/>
      <c r="E688" s="104"/>
      <c r="F688" s="49"/>
      <c r="G688" s="49"/>
      <c r="H688" s="49"/>
      <c r="I688" s="49"/>
      <c r="J688" s="49"/>
      <c r="K688" s="49"/>
      <c r="L688" s="49"/>
      <c r="M688" s="49"/>
      <c r="N688" s="49"/>
      <c r="O688" s="49"/>
      <c r="P688" s="49"/>
      <c r="Q688" s="49"/>
      <c r="R688" s="51"/>
      <c r="S688" s="51"/>
      <c r="T688" s="51"/>
      <c r="U688" s="51"/>
      <c r="AA688" s="128"/>
    </row>
    <row r="689" spans="1:27" s="52" customFormat="1" ht="15.75" x14ac:dyDescent="0.25">
      <c r="A689" s="45" t="s">
        <v>35</v>
      </c>
      <c r="B689" s="111"/>
      <c r="C689" s="51"/>
      <c r="D689" s="60" t="s">
        <v>24</v>
      </c>
      <c r="E689" s="104"/>
      <c r="F689" s="49"/>
      <c r="G689" s="49"/>
      <c r="H689" s="49"/>
      <c r="I689" s="49"/>
      <c r="J689" s="49"/>
      <c r="K689" s="49"/>
      <c r="L689" s="49"/>
      <c r="M689" s="49"/>
      <c r="N689" s="49"/>
      <c r="O689" s="49"/>
      <c r="P689" s="49"/>
      <c r="Q689" s="49"/>
      <c r="R689" s="51"/>
      <c r="S689" s="51"/>
      <c r="T689" s="51"/>
      <c r="U689" s="51"/>
      <c r="AA689" s="128"/>
    </row>
    <row r="690" spans="1:27" s="52" customFormat="1" ht="15.75" x14ac:dyDescent="0.25">
      <c r="A690" s="50" t="s">
        <v>36</v>
      </c>
      <c r="B690" s="111"/>
      <c r="C690" s="51"/>
      <c r="D690" s="51"/>
      <c r="E690" s="105"/>
      <c r="F690" s="56" t="s">
        <v>5</v>
      </c>
      <c r="G690" s="56" t="s">
        <v>23</v>
      </c>
      <c r="H690" s="49"/>
      <c r="I690" s="49"/>
      <c r="J690" s="49"/>
      <c r="K690" s="49"/>
      <c r="L690" s="49"/>
      <c r="M690" s="49"/>
      <c r="N690" s="49"/>
      <c r="O690" s="49"/>
      <c r="P690" s="49"/>
      <c r="Q690" s="49"/>
      <c r="R690" s="51"/>
      <c r="S690" s="51"/>
      <c r="T690" s="51"/>
      <c r="U690" s="51"/>
      <c r="AA690" s="128"/>
    </row>
    <row r="691" spans="1:27" s="52" customFormat="1" x14ac:dyDescent="0.2">
      <c r="A691" s="45" t="s">
        <v>37</v>
      </c>
      <c r="B691" s="111"/>
      <c r="C691" s="51"/>
      <c r="D691" s="51"/>
      <c r="E691" s="106"/>
      <c r="F691" s="49">
        <f>SUM(G691:U691)</f>
        <v>0</v>
      </c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3"/>
      <c r="S691" s="53"/>
      <c r="T691" s="53"/>
      <c r="U691" s="53"/>
      <c r="AA691" s="128"/>
    </row>
    <row r="692" spans="1:27" s="52" customFormat="1" x14ac:dyDescent="0.2">
      <c r="A692" s="51"/>
      <c r="B692" s="110"/>
      <c r="C692" s="51"/>
      <c r="D692" s="51"/>
      <c r="E692" s="106"/>
      <c r="F692" s="49">
        <f t="shared" ref="F692:F698" si="83">SUM(G692:U692)</f>
        <v>0</v>
      </c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3"/>
      <c r="S692" s="53"/>
      <c r="T692" s="53"/>
      <c r="U692" s="53"/>
      <c r="AA692" s="128"/>
    </row>
    <row r="693" spans="1:27" s="52" customFormat="1" x14ac:dyDescent="0.2">
      <c r="A693" s="51"/>
      <c r="B693" s="110"/>
      <c r="C693" s="51"/>
      <c r="D693" s="51"/>
      <c r="E693" s="106"/>
      <c r="F693" s="49">
        <f t="shared" si="83"/>
        <v>0</v>
      </c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3"/>
      <c r="S693" s="53"/>
      <c r="T693" s="53"/>
      <c r="U693" s="53"/>
      <c r="AA693" s="128"/>
    </row>
    <row r="694" spans="1:27" s="52" customFormat="1" x14ac:dyDescent="0.2">
      <c r="A694" s="51"/>
      <c r="B694" s="110"/>
      <c r="C694" s="51"/>
      <c r="D694" s="51"/>
      <c r="E694" s="106"/>
      <c r="F694" s="49">
        <f t="shared" si="83"/>
        <v>0</v>
      </c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3"/>
      <c r="S694" s="53"/>
      <c r="T694" s="53"/>
      <c r="U694" s="53"/>
      <c r="AA694" s="128"/>
    </row>
    <row r="695" spans="1:27" s="52" customFormat="1" x14ac:dyDescent="0.2">
      <c r="A695" s="51"/>
      <c r="B695" s="110"/>
      <c r="C695" s="51"/>
      <c r="D695" s="51"/>
      <c r="E695" s="106"/>
      <c r="F695" s="49">
        <f t="shared" si="83"/>
        <v>0</v>
      </c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3"/>
      <c r="S695" s="53"/>
      <c r="T695" s="53"/>
      <c r="U695" s="53"/>
      <c r="AA695" s="128"/>
    </row>
    <row r="696" spans="1:27" s="52" customFormat="1" x14ac:dyDescent="0.2">
      <c r="A696" s="51"/>
      <c r="B696" s="110"/>
      <c r="C696" s="51"/>
      <c r="D696" s="51"/>
      <c r="E696" s="106"/>
      <c r="F696" s="49">
        <f t="shared" si="83"/>
        <v>0</v>
      </c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3"/>
      <c r="S696" s="53"/>
      <c r="T696" s="53"/>
      <c r="U696" s="53"/>
      <c r="AA696" s="128"/>
    </row>
    <row r="697" spans="1:27" s="52" customFormat="1" ht="15.6" customHeight="1" x14ac:dyDescent="0.25">
      <c r="A697" s="57" t="s">
        <v>24</v>
      </c>
      <c r="B697" s="112" t="str">
        <f>IF(B679+F691+F692+F693+F694+F695+F696+F697+F698=B684+B685+B686+B687+B688+B689+B690+B691,"OK","NON")</f>
        <v>OK</v>
      </c>
      <c r="C697" s="51"/>
      <c r="D697" s="49"/>
      <c r="E697" s="106"/>
      <c r="F697" s="49">
        <f t="shared" si="83"/>
        <v>0</v>
      </c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3"/>
      <c r="S697" s="53"/>
      <c r="T697" s="53"/>
      <c r="U697" s="53"/>
      <c r="AA697" s="128"/>
    </row>
    <row r="698" spans="1:27" s="52" customFormat="1" ht="18" x14ac:dyDescent="0.25">
      <c r="A698" s="57" t="s">
        <v>25</v>
      </c>
      <c r="B698" s="112">
        <f>B681+S679-B678-F682-F683-F684-F685-F686-F687</f>
        <v>0</v>
      </c>
      <c r="C698" s="51"/>
      <c r="D698" s="77"/>
      <c r="E698" s="106"/>
      <c r="F698" s="49">
        <f t="shared" si="83"/>
        <v>0</v>
      </c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3"/>
      <c r="S698" s="53"/>
      <c r="T698" s="53"/>
      <c r="U698" s="53"/>
      <c r="AA698" s="128"/>
    </row>
    <row r="699" spans="1:27" s="52" customFormat="1" x14ac:dyDescent="0.2">
      <c r="B699" s="96"/>
      <c r="C699" s="51"/>
      <c r="D699" s="51"/>
      <c r="E699" s="107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62"/>
      <c r="S699" s="62"/>
      <c r="T699" s="62"/>
      <c r="U699" s="62"/>
      <c r="V699" s="64"/>
      <c r="AA699" s="128"/>
    </row>
    <row r="700" spans="1:27" s="46" customFormat="1" x14ac:dyDescent="0.2">
      <c r="A700" s="46" t="s">
        <v>20</v>
      </c>
      <c r="B700" s="113" t="s">
        <v>20</v>
      </c>
      <c r="C700" s="46" t="s">
        <v>20</v>
      </c>
      <c r="D700" s="46" t="s">
        <v>20</v>
      </c>
      <c r="E700" s="108" t="s">
        <v>20</v>
      </c>
      <c r="F700" s="66" t="s">
        <v>20</v>
      </c>
      <c r="G700" s="82" t="s">
        <v>20</v>
      </c>
      <c r="H700" s="82" t="s">
        <v>20</v>
      </c>
      <c r="I700" s="82" t="s">
        <v>20</v>
      </c>
      <c r="J700" s="82" t="s">
        <v>20</v>
      </c>
      <c r="K700" s="82" t="s">
        <v>20</v>
      </c>
      <c r="L700" s="82" t="s">
        <v>20</v>
      </c>
      <c r="M700" s="82" t="s">
        <v>20</v>
      </c>
      <c r="N700" s="82" t="s">
        <v>20</v>
      </c>
      <c r="O700" s="82" t="s">
        <v>20</v>
      </c>
      <c r="P700" s="82" t="s">
        <v>20</v>
      </c>
      <c r="Q700" s="82" t="s">
        <v>20</v>
      </c>
      <c r="R700" s="83" t="s">
        <v>20</v>
      </c>
      <c r="S700" s="83"/>
      <c r="T700" s="83"/>
      <c r="U700" s="83"/>
      <c r="AA700" s="129"/>
    </row>
    <row r="701" spans="1:27" s="117" customFormat="1" ht="26.25" thickBot="1" x14ac:dyDescent="0.4">
      <c r="A701" s="116" t="s">
        <v>20</v>
      </c>
      <c r="B701" s="115" t="s">
        <v>64</v>
      </c>
      <c r="D701" s="117" t="s">
        <v>28</v>
      </c>
      <c r="E701" s="125">
        <f>$X$16</f>
        <v>43088</v>
      </c>
      <c r="F701" s="118"/>
      <c r="G701" s="118"/>
      <c r="H701" s="121"/>
      <c r="I701" s="118"/>
      <c r="J701" s="118"/>
      <c r="K701" s="118"/>
      <c r="L701" s="118"/>
      <c r="M701" s="118"/>
      <c r="N701" s="118"/>
      <c r="O701" s="118"/>
      <c r="P701" s="118"/>
      <c r="Q701" s="118"/>
      <c r="U701" s="117">
        <v>29</v>
      </c>
      <c r="AA701" s="126"/>
    </row>
    <row r="702" spans="1:27" s="52" customFormat="1" ht="16.5" thickBot="1" x14ac:dyDescent="0.3">
      <c r="A702" s="45"/>
      <c r="B702" s="110"/>
      <c r="C702" s="51"/>
      <c r="D702" s="51"/>
      <c r="E702" s="104"/>
      <c r="F702" s="79" t="s">
        <v>70</v>
      </c>
      <c r="H702" s="103"/>
      <c r="I702" s="91">
        <v>100</v>
      </c>
      <c r="J702" s="92">
        <v>50</v>
      </c>
      <c r="K702" s="92">
        <v>20</v>
      </c>
      <c r="L702" s="92">
        <v>10</v>
      </c>
      <c r="M702" s="92">
        <v>5</v>
      </c>
      <c r="N702" s="92">
        <v>2</v>
      </c>
      <c r="O702" s="92">
        <v>1</v>
      </c>
      <c r="P702" s="92">
        <v>0.25</v>
      </c>
      <c r="Q702" s="92">
        <v>0.1</v>
      </c>
      <c r="R702" s="93">
        <v>0.05</v>
      </c>
      <c r="S702" s="51"/>
      <c r="T702" s="51"/>
      <c r="U702" s="51"/>
      <c r="AA702" s="127">
        <f>B703+B704+B705</f>
        <v>0</v>
      </c>
    </row>
    <row r="703" spans="1:27" s="52" customFormat="1" ht="15.75" x14ac:dyDescent="0.25">
      <c r="A703" s="45" t="s">
        <v>17</v>
      </c>
      <c r="B703" s="111"/>
      <c r="C703" s="51"/>
      <c r="D703" s="60" t="s">
        <v>21</v>
      </c>
      <c r="E703" s="105"/>
      <c r="F703" s="51"/>
      <c r="G703" s="62"/>
      <c r="H703" s="133" t="s">
        <v>71</v>
      </c>
      <c r="I703" s="135"/>
      <c r="J703" s="136"/>
      <c r="K703" s="136"/>
      <c r="L703" s="136"/>
      <c r="M703" s="136"/>
      <c r="N703" s="136"/>
      <c r="O703" s="136"/>
      <c r="P703" s="136"/>
      <c r="Q703" s="136"/>
      <c r="R703" s="137"/>
      <c r="S703" s="51"/>
      <c r="T703" s="51"/>
      <c r="U703" s="51"/>
      <c r="AA703" s="128"/>
    </row>
    <row r="704" spans="1:27" s="52" customFormat="1" ht="15.75" thickBot="1" x14ac:dyDescent="0.25">
      <c r="A704" s="45" t="s">
        <v>18</v>
      </c>
      <c r="B704" s="111"/>
      <c r="C704" s="51"/>
      <c r="E704" s="104"/>
      <c r="F704" s="51"/>
      <c r="G704" s="62"/>
      <c r="H704" s="89" t="s">
        <v>5</v>
      </c>
      <c r="I704" s="90">
        <f t="shared" ref="I704:R704" si="84">I702*I703</f>
        <v>0</v>
      </c>
      <c r="J704" s="80">
        <f t="shared" si="84"/>
        <v>0</v>
      </c>
      <c r="K704" s="80">
        <f t="shared" si="84"/>
        <v>0</v>
      </c>
      <c r="L704" s="80">
        <f t="shared" si="84"/>
        <v>0</v>
      </c>
      <c r="M704" s="80">
        <f t="shared" si="84"/>
        <v>0</v>
      </c>
      <c r="N704" s="80">
        <f t="shared" si="84"/>
        <v>0</v>
      </c>
      <c r="O704" s="80">
        <f t="shared" si="84"/>
        <v>0</v>
      </c>
      <c r="P704" s="80">
        <f t="shared" si="84"/>
        <v>0</v>
      </c>
      <c r="Q704" s="80">
        <f t="shared" si="84"/>
        <v>0</v>
      </c>
      <c r="R704" s="81">
        <f t="shared" si="84"/>
        <v>0</v>
      </c>
      <c r="S704" s="87">
        <f>SUM(I704:R704)</f>
        <v>0</v>
      </c>
      <c r="T704" s="51"/>
      <c r="U704" s="51"/>
      <c r="AA704" s="128"/>
    </row>
    <row r="705" spans="1:27" s="52" customFormat="1" ht="15.75" x14ac:dyDescent="0.25">
      <c r="A705" s="45" t="s">
        <v>19</v>
      </c>
      <c r="B705" s="111"/>
      <c r="C705" s="51"/>
      <c r="D705" s="60" t="s">
        <v>0</v>
      </c>
      <c r="E705" s="104"/>
      <c r="F705" s="49"/>
      <c r="G705" s="49"/>
      <c r="H705" s="49"/>
      <c r="I705" s="49"/>
      <c r="J705" s="49"/>
      <c r="K705" s="49"/>
      <c r="L705" s="49"/>
      <c r="M705" s="49"/>
      <c r="N705" s="49"/>
      <c r="O705" s="49"/>
      <c r="P705" s="49"/>
      <c r="Q705" s="49"/>
      <c r="R705" s="51"/>
      <c r="S705" s="51"/>
      <c r="T705" s="51"/>
      <c r="U705" s="51"/>
      <c r="AA705" s="128"/>
    </row>
    <row r="706" spans="1:27" s="52" customFormat="1" ht="15.75" x14ac:dyDescent="0.25">
      <c r="A706" s="45" t="s">
        <v>75</v>
      </c>
      <c r="B706" s="111"/>
      <c r="C706" s="51"/>
      <c r="D706" s="51"/>
      <c r="E706" s="105" t="s">
        <v>22</v>
      </c>
      <c r="F706" s="56" t="s">
        <v>5</v>
      </c>
      <c r="G706" s="56" t="s">
        <v>23</v>
      </c>
      <c r="H706" s="49"/>
      <c r="I706" s="49"/>
      <c r="J706" s="49"/>
      <c r="K706" s="49"/>
      <c r="L706" s="49"/>
      <c r="M706" s="49"/>
      <c r="N706" s="49"/>
      <c r="O706" s="49"/>
      <c r="P706" s="49"/>
      <c r="Q706" s="49"/>
      <c r="R706" s="51"/>
      <c r="S706" s="51"/>
      <c r="T706" s="51"/>
      <c r="U706" s="51"/>
      <c r="AA706" s="128"/>
    </row>
    <row r="707" spans="1:27" s="52" customFormat="1" x14ac:dyDescent="0.2">
      <c r="A707" s="45" t="s">
        <v>29</v>
      </c>
      <c r="B707" s="111"/>
      <c r="C707" s="51"/>
      <c r="D707" s="51"/>
      <c r="E707" s="106"/>
      <c r="F707" s="49">
        <f t="shared" ref="F707:F712" si="85">SUM(G707:U707)</f>
        <v>0</v>
      </c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3"/>
      <c r="S707" s="53"/>
      <c r="T707" s="53"/>
      <c r="U707" s="53"/>
      <c r="AA707" s="128"/>
    </row>
    <row r="708" spans="1:27" s="52" customFormat="1" x14ac:dyDescent="0.2">
      <c r="A708" s="45"/>
      <c r="B708" s="132"/>
      <c r="C708" s="51"/>
      <c r="D708" s="51"/>
      <c r="E708" s="106"/>
      <c r="F708" s="49">
        <f t="shared" si="85"/>
        <v>0</v>
      </c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3"/>
      <c r="S708" s="53"/>
      <c r="T708" s="53"/>
      <c r="U708" s="53"/>
      <c r="AA708" s="128"/>
    </row>
    <row r="709" spans="1:27" s="52" customFormat="1" x14ac:dyDescent="0.2">
      <c r="A709" s="45" t="s">
        <v>30</v>
      </c>
      <c r="B709" s="111"/>
      <c r="C709" s="51"/>
      <c r="D709" s="51"/>
      <c r="E709" s="106"/>
      <c r="F709" s="49">
        <f t="shared" si="85"/>
        <v>0</v>
      </c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3"/>
      <c r="S709" s="53"/>
      <c r="T709" s="53"/>
      <c r="U709" s="53"/>
      <c r="AA709" s="128"/>
    </row>
    <row r="710" spans="1:27" s="52" customFormat="1" x14ac:dyDescent="0.2">
      <c r="A710" s="45" t="s">
        <v>31</v>
      </c>
      <c r="B710" s="111"/>
      <c r="C710" s="51"/>
      <c r="D710" s="51"/>
      <c r="E710" s="106"/>
      <c r="F710" s="49">
        <f t="shared" si="85"/>
        <v>0</v>
      </c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3"/>
      <c r="S710" s="53"/>
      <c r="T710" s="53"/>
      <c r="U710" s="53"/>
      <c r="AA710" s="128"/>
    </row>
    <row r="711" spans="1:27" s="52" customFormat="1" x14ac:dyDescent="0.2">
      <c r="A711" s="45" t="s">
        <v>32</v>
      </c>
      <c r="B711" s="111"/>
      <c r="C711" s="51"/>
      <c r="D711" s="51"/>
      <c r="E711" s="106"/>
      <c r="F711" s="49">
        <f t="shared" si="85"/>
        <v>0</v>
      </c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3"/>
      <c r="S711" s="53"/>
      <c r="T711" s="53"/>
      <c r="U711" s="53"/>
      <c r="AA711" s="128"/>
    </row>
    <row r="712" spans="1:27" s="52" customFormat="1" x14ac:dyDescent="0.2">
      <c r="A712" s="45" t="s">
        <v>33</v>
      </c>
      <c r="B712" s="111"/>
      <c r="C712" s="51"/>
      <c r="D712" s="51"/>
      <c r="E712" s="106"/>
      <c r="F712" s="49">
        <f t="shared" si="85"/>
        <v>0</v>
      </c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3"/>
      <c r="S712" s="53"/>
      <c r="T712" s="53"/>
      <c r="U712" s="53"/>
      <c r="AA712" s="128"/>
    </row>
    <row r="713" spans="1:27" s="52" customFormat="1" x14ac:dyDescent="0.2">
      <c r="A713" s="45" t="s">
        <v>34</v>
      </c>
      <c r="B713" s="111"/>
      <c r="C713" s="51"/>
      <c r="D713" s="51"/>
      <c r="E713" s="104"/>
      <c r="F713" s="49"/>
      <c r="G713" s="49"/>
      <c r="H713" s="49"/>
      <c r="I713" s="49"/>
      <c r="J713" s="49"/>
      <c r="K713" s="49"/>
      <c r="L713" s="49"/>
      <c r="M713" s="49"/>
      <c r="N713" s="49"/>
      <c r="O713" s="49"/>
      <c r="P713" s="49"/>
      <c r="Q713" s="49"/>
      <c r="R713" s="51"/>
      <c r="S713" s="51"/>
      <c r="T713" s="51"/>
      <c r="U713" s="51"/>
      <c r="AA713" s="128"/>
    </row>
    <row r="714" spans="1:27" s="52" customFormat="1" ht="15.75" x14ac:dyDescent="0.25">
      <c r="A714" s="45" t="s">
        <v>35</v>
      </c>
      <c r="B714" s="111"/>
      <c r="C714" s="51"/>
      <c r="D714" s="60" t="s">
        <v>24</v>
      </c>
      <c r="E714" s="104"/>
      <c r="F714" s="49"/>
      <c r="G714" s="49"/>
      <c r="H714" s="49"/>
      <c r="I714" s="49"/>
      <c r="J714" s="49"/>
      <c r="K714" s="49"/>
      <c r="L714" s="49"/>
      <c r="M714" s="49"/>
      <c r="N714" s="49"/>
      <c r="O714" s="49"/>
      <c r="P714" s="49"/>
      <c r="Q714" s="49"/>
      <c r="R714" s="51"/>
      <c r="S714" s="51"/>
      <c r="T714" s="51"/>
      <c r="U714" s="51"/>
      <c r="AA714" s="128"/>
    </row>
    <row r="715" spans="1:27" s="52" customFormat="1" ht="15.75" x14ac:dyDescent="0.25">
      <c r="A715" s="50" t="s">
        <v>36</v>
      </c>
      <c r="B715" s="111"/>
      <c r="C715" s="51"/>
      <c r="D715" s="51"/>
      <c r="E715" s="105"/>
      <c r="F715" s="56" t="s">
        <v>5</v>
      </c>
      <c r="G715" s="56" t="s">
        <v>23</v>
      </c>
      <c r="H715" s="49"/>
      <c r="I715" s="49"/>
      <c r="J715" s="49"/>
      <c r="K715" s="49"/>
      <c r="L715" s="49"/>
      <c r="M715" s="49"/>
      <c r="N715" s="49"/>
      <c r="O715" s="49"/>
      <c r="P715" s="49"/>
      <c r="Q715" s="49"/>
      <c r="R715" s="51"/>
      <c r="S715" s="51"/>
      <c r="T715" s="51"/>
      <c r="U715" s="51"/>
      <c r="AA715" s="128"/>
    </row>
    <row r="716" spans="1:27" s="52" customFormat="1" x14ac:dyDescent="0.2">
      <c r="A716" s="45" t="s">
        <v>37</v>
      </c>
      <c r="B716" s="111"/>
      <c r="C716" s="51"/>
      <c r="D716" s="51"/>
      <c r="E716" s="106"/>
      <c r="F716" s="49">
        <f>SUM(G716:U716)</f>
        <v>0</v>
      </c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3"/>
      <c r="S716" s="53"/>
      <c r="T716" s="53"/>
      <c r="U716" s="53"/>
      <c r="AA716" s="128"/>
    </row>
    <row r="717" spans="1:27" s="52" customFormat="1" x14ac:dyDescent="0.2">
      <c r="A717" s="51"/>
      <c r="B717" s="110"/>
      <c r="C717" s="51"/>
      <c r="D717" s="51"/>
      <c r="E717" s="106"/>
      <c r="F717" s="49">
        <f t="shared" ref="F717:F723" si="86">SUM(G717:U717)</f>
        <v>0</v>
      </c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3"/>
      <c r="S717" s="53"/>
      <c r="T717" s="53"/>
      <c r="U717" s="53"/>
      <c r="AA717" s="128"/>
    </row>
    <row r="718" spans="1:27" s="52" customFormat="1" x14ac:dyDescent="0.2">
      <c r="A718" s="51"/>
      <c r="B718" s="110"/>
      <c r="C718" s="51"/>
      <c r="D718" s="51"/>
      <c r="E718" s="106"/>
      <c r="F718" s="49">
        <f t="shared" si="86"/>
        <v>0</v>
      </c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3"/>
      <c r="S718" s="53"/>
      <c r="T718" s="53"/>
      <c r="U718" s="53"/>
      <c r="AA718" s="128"/>
    </row>
    <row r="719" spans="1:27" s="52" customFormat="1" x14ac:dyDescent="0.2">
      <c r="A719" s="51"/>
      <c r="B719" s="110"/>
      <c r="C719" s="51"/>
      <c r="D719" s="51"/>
      <c r="E719" s="106"/>
      <c r="F719" s="49">
        <f t="shared" si="86"/>
        <v>0</v>
      </c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3"/>
      <c r="S719" s="53"/>
      <c r="T719" s="53"/>
      <c r="U719" s="53"/>
      <c r="AA719" s="128"/>
    </row>
    <row r="720" spans="1:27" s="52" customFormat="1" x14ac:dyDescent="0.2">
      <c r="A720" s="51"/>
      <c r="B720" s="110"/>
      <c r="C720" s="51"/>
      <c r="D720" s="51"/>
      <c r="E720" s="106"/>
      <c r="F720" s="49">
        <f t="shared" si="86"/>
        <v>0</v>
      </c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3"/>
      <c r="S720" s="53"/>
      <c r="T720" s="53"/>
      <c r="U720" s="53"/>
      <c r="AA720" s="128"/>
    </row>
    <row r="721" spans="1:27" s="52" customFormat="1" x14ac:dyDescent="0.2">
      <c r="A721" s="51"/>
      <c r="B721" s="110"/>
      <c r="C721" s="51"/>
      <c r="D721" s="51"/>
      <c r="E721" s="106"/>
      <c r="F721" s="49">
        <f t="shared" si="86"/>
        <v>0</v>
      </c>
      <c r="G721" s="54"/>
      <c r="H721" s="54"/>
      <c r="I721" s="54"/>
      <c r="J721" s="54"/>
      <c r="K721" s="54"/>
      <c r="L721" s="54"/>
      <c r="M721" s="54"/>
      <c r="N721" s="54"/>
      <c r="O721" s="54"/>
      <c r="P721" s="54"/>
      <c r="Q721" s="54"/>
      <c r="R721" s="53"/>
      <c r="S721" s="53"/>
      <c r="T721" s="53"/>
      <c r="U721" s="53"/>
      <c r="AA721" s="128"/>
    </row>
    <row r="722" spans="1:27" s="52" customFormat="1" ht="15.6" customHeight="1" x14ac:dyDescent="0.25">
      <c r="A722" s="57" t="s">
        <v>24</v>
      </c>
      <c r="B722" s="112" t="str">
        <f>IF(B704+F716+F717+F718+F719+F720+F721+F722+F723=B709+B710+B711+B712+B713+B714+B715+B716,"OK","NON")</f>
        <v>OK</v>
      </c>
      <c r="C722" s="51"/>
      <c r="D722" s="49"/>
      <c r="E722" s="106"/>
      <c r="F722" s="49">
        <f t="shared" si="86"/>
        <v>0</v>
      </c>
      <c r="G722" s="54"/>
      <c r="H722" s="54"/>
      <c r="I722" s="54"/>
      <c r="J722" s="54"/>
      <c r="K722" s="54"/>
      <c r="L722" s="54"/>
      <c r="M722" s="54"/>
      <c r="N722" s="54"/>
      <c r="O722" s="54"/>
      <c r="P722" s="54"/>
      <c r="Q722" s="54"/>
      <c r="R722" s="53"/>
      <c r="S722" s="53"/>
      <c r="T722" s="53"/>
      <c r="U722" s="53"/>
      <c r="AA722" s="128"/>
    </row>
    <row r="723" spans="1:27" s="52" customFormat="1" ht="18" x14ac:dyDescent="0.25">
      <c r="A723" s="57" t="s">
        <v>25</v>
      </c>
      <c r="B723" s="112">
        <f>B706+S704-B703-F707-F708-F709-F710-F711-F712</f>
        <v>0</v>
      </c>
      <c r="C723" s="51"/>
      <c r="D723" s="77"/>
      <c r="E723" s="106"/>
      <c r="F723" s="49">
        <f t="shared" si="86"/>
        <v>0</v>
      </c>
      <c r="G723" s="54"/>
      <c r="H723" s="54"/>
      <c r="I723" s="54"/>
      <c r="J723" s="54"/>
      <c r="K723" s="54"/>
      <c r="L723" s="54"/>
      <c r="M723" s="54"/>
      <c r="N723" s="54"/>
      <c r="O723" s="54"/>
      <c r="P723" s="54"/>
      <c r="Q723" s="54"/>
      <c r="R723" s="53"/>
      <c r="S723" s="53"/>
      <c r="T723" s="53"/>
      <c r="U723" s="53"/>
      <c r="AA723" s="128"/>
    </row>
    <row r="724" spans="1:27" s="52" customFormat="1" x14ac:dyDescent="0.2">
      <c r="B724" s="96"/>
      <c r="C724" s="51"/>
      <c r="D724" s="51"/>
      <c r="E724" s="107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62"/>
      <c r="S724" s="62"/>
      <c r="T724" s="62"/>
      <c r="U724" s="62"/>
      <c r="V724" s="64"/>
      <c r="AA724" s="128"/>
    </row>
    <row r="725" spans="1:27" s="46" customFormat="1" x14ac:dyDescent="0.2">
      <c r="A725" s="46" t="s">
        <v>20</v>
      </c>
      <c r="B725" s="113" t="s">
        <v>20</v>
      </c>
      <c r="C725" s="46" t="s">
        <v>20</v>
      </c>
      <c r="D725" s="46" t="s">
        <v>20</v>
      </c>
      <c r="E725" s="108" t="s">
        <v>20</v>
      </c>
      <c r="F725" s="66" t="s">
        <v>20</v>
      </c>
      <c r="G725" s="82" t="s">
        <v>20</v>
      </c>
      <c r="H725" s="82" t="s">
        <v>20</v>
      </c>
      <c r="I725" s="82" t="s">
        <v>20</v>
      </c>
      <c r="J725" s="82" t="s">
        <v>20</v>
      </c>
      <c r="K725" s="82" t="s">
        <v>20</v>
      </c>
      <c r="L725" s="82" t="s">
        <v>20</v>
      </c>
      <c r="M725" s="82" t="s">
        <v>20</v>
      </c>
      <c r="N725" s="82" t="s">
        <v>20</v>
      </c>
      <c r="O725" s="82" t="s">
        <v>20</v>
      </c>
      <c r="P725" s="82" t="s">
        <v>20</v>
      </c>
      <c r="Q725" s="82" t="s">
        <v>20</v>
      </c>
      <c r="R725" s="83" t="s">
        <v>20</v>
      </c>
      <c r="S725" s="83"/>
      <c r="T725" s="83"/>
      <c r="U725" s="83"/>
      <c r="AA725" s="129"/>
    </row>
    <row r="726" spans="1:27" s="117" customFormat="1" ht="26.25" thickBot="1" x14ac:dyDescent="0.4">
      <c r="A726" s="116" t="s">
        <v>20</v>
      </c>
      <c r="B726" s="115" t="s">
        <v>65</v>
      </c>
      <c r="D726" s="117" t="s">
        <v>28</v>
      </c>
      <c r="E726" s="125">
        <f>$X$16</f>
        <v>43088</v>
      </c>
      <c r="F726" s="118"/>
      <c r="G726" s="118"/>
      <c r="H726" s="121"/>
      <c r="I726" s="118"/>
      <c r="J726" s="118"/>
      <c r="K726" s="118"/>
      <c r="L726" s="118"/>
      <c r="M726" s="118"/>
      <c r="N726" s="118"/>
      <c r="O726" s="118"/>
      <c r="P726" s="118"/>
      <c r="Q726" s="118"/>
      <c r="U726" s="117">
        <v>30</v>
      </c>
      <c r="AA726" s="126"/>
    </row>
    <row r="727" spans="1:27" s="52" customFormat="1" ht="16.5" thickBot="1" x14ac:dyDescent="0.3">
      <c r="A727" s="45"/>
      <c r="B727" s="110"/>
      <c r="C727" s="51"/>
      <c r="D727" s="51"/>
      <c r="E727" s="104"/>
      <c r="F727" s="79" t="s">
        <v>70</v>
      </c>
      <c r="H727" s="103"/>
      <c r="I727" s="91">
        <v>100</v>
      </c>
      <c r="J727" s="92">
        <v>50</v>
      </c>
      <c r="K727" s="92">
        <v>20</v>
      </c>
      <c r="L727" s="92">
        <v>10</v>
      </c>
      <c r="M727" s="92">
        <v>5</v>
      </c>
      <c r="N727" s="92">
        <v>2</v>
      </c>
      <c r="O727" s="92">
        <v>1</v>
      </c>
      <c r="P727" s="92">
        <v>0.25</v>
      </c>
      <c r="Q727" s="92">
        <v>0.1</v>
      </c>
      <c r="R727" s="93">
        <v>0.05</v>
      </c>
      <c r="S727" s="51"/>
      <c r="T727" s="51"/>
      <c r="U727" s="51"/>
      <c r="AA727" s="127">
        <f>B728+B729+B730</f>
        <v>0</v>
      </c>
    </row>
    <row r="728" spans="1:27" s="52" customFormat="1" ht="15.75" x14ac:dyDescent="0.25">
      <c r="A728" s="45" t="s">
        <v>17</v>
      </c>
      <c r="B728" s="111"/>
      <c r="C728" s="51"/>
      <c r="D728" s="60" t="s">
        <v>21</v>
      </c>
      <c r="E728" s="105"/>
      <c r="F728" s="51"/>
      <c r="G728" s="62"/>
      <c r="H728" s="133" t="s">
        <v>71</v>
      </c>
      <c r="I728" s="135"/>
      <c r="J728" s="136"/>
      <c r="K728" s="136"/>
      <c r="L728" s="136"/>
      <c r="M728" s="136"/>
      <c r="N728" s="136"/>
      <c r="O728" s="136"/>
      <c r="P728" s="136"/>
      <c r="Q728" s="136"/>
      <c r="R728" s="137"/>
      <c r="S728" s="51"/>
      <c r="T728" s="51"/>
      <c r="U728" s="51"/>
      <c r="AA728" s="128"/>
    </row>
    <row r="729" spans="1:27" s="52" customFormat="1" ht="15.75" thickBot="1" x14ac:dyDescent="0.25">
      <c r="A729" s="45" t="s">
        <v>18</v>
      </c>
      <c r="B729" s="111"/>
      <c r="C729" s="51"/>
      <c r="E729" s="104"/>
      <c r="F729" s="51"/>
      <c r="G729" s="62"/>
      <c r="H729" s="89" t="s">
        <v>5</v>
      </c>
      <c r="I729" s="90">
        <f t="shared" ref="I729:R729" si="87">I727*I728</f>
        <v>0</v>
      </c>
      <c r="J729" s="80">
        <f t="shared" si="87"/>
        <v>0</v>
      </c>
      <c r="K729" s="80">
        <f t="shared" si="87"/>
        <v>0</v>
      </c>
      <c r="L729" s="80">
        <f t="shared" si="87"/>
        <v>0</v>
      </c>
      <c r="M729" s="80">
        <f t="shared" si="87"/>
        <v>0</v>
      </c>
      <c r="N729" s="80">
        <f t="shared" si="87"/>
        <v>0</v>
      </c>
      <c r="O729" s="80">
        <f t="shared" si="87"/>
        <v>0</v>
      </c>
      <c r="P729" s="80">
        <f t="shared" si="87"/>
        <v>0</v>
      </c>
      <c r="Q729" s="80">
        <f t="shared" si="87"/>
        <v>0</v>
      </c>
      <c r="R729" s="81">
        <f t="shared" si="87"/>
        <v>0</v>
      </c>
      <c r="S729" s="87">
        <f>SUM(I729:R729)</f>
        <v>0</v>
      </c>
      <c r="T729" s="51"/>
      <c r="U729" s="51"/>
      <c r="AA729" s="128"/>
    </row>
    <row r="730" spans="1:27" s="52" customFormat="1" ht="15.75" x14ac:dyDescent="0.25">
      <c r="A730" s="45" t="s">
        <v>19</v>
      </c>
      <c r="B730" s="111"/>
      <c r="C730" s="51"/>
      <c r="D730" s="60" t="s">
        <v>0</v>
      </c>
      <c r="E730" s="104"/>
      <c r="F730" s="49"/>
      <c r="G730" s="49"/>
      <c r="H730" s="49"/>
      <c r="I730" s="49"/>
      <c r="J730" s="49"/>
      <c r="K730" s="49"/>
      <c r="L730" s="49"/>
      <c r="M730" s="49"/>
      <c r="N730" s="49"/>
      <c r="O730" s="49"/>
      <c r="P730" s="49"/>
      <c r="Q730" s="49"/>
      <c r="R730" s="51"/>
      <c r="S730" s="51"/>
      <c r="T730" s="51"/>
      <c r="U730" s="51"/>
      <c r="AA730" s="128"/>
    </row>
    <row r="731" spans="1:27" s="52" customFormat="1" ht="15.75" x14ac:dyDescent="0.25">
      <c r="A731" s="45" t="s">
        <v>75</v>
      </c>
      <c r="B731" s="111"/>
      <c r="C731" s="51"/>
      <c r="D731" s="51"/>
      <c r="E731" s="105" t="s">
        <v>22</v>
      </c>
      <c r="F731" s="56" t="s">
        <v>5</v>
      </c>
      <c r="G731" s="56" t="s">
        <v>23</v>
      </c>
      <c r="H731" s="49"/>
      <c r="I731" s="49"/>
      <c r="J731" s="49"/>
      <c r="K731" s="49"/>
      <c r="L731" s="49"/>
      <c r="M731" s="49"/>
      <c r="N731" s="49"/>
      <c r="O731" s="49"/>
      <c r="P731" s="49"/>
      <c r="Q731" s="49"/>
      <c r="R731" s="51"/>
      <c r="S731" s="51"/>
      <c r="T731" s="51"/>
      <c r="U731" s="51"/>
      <c r="AA731" s="128"/>
    </row>
    <row r="732" spans="1:27" s="52" customFormat="1" x14ac:dyDescent="0.2">
      <c r="A732" s="45" t="s">
        <v>29</v>
      </c>
      <c r="B732" s="111"/>
      <c r="C732" s="51"/>
      <c r="D732" s="51"/>
      <c r="E732" s="106"/>
      <c r="F732" s="49">
        <f t="shared" ref="F732:F737" si="88">SUM(G732:U732)</f>
        <v>0</v>
      </c>
      <c r="G732" s="54"/>
      <c r="H732" s="54"/>
      <c r="I732" s="54"/>
      <c r="J732" s="54"/>
      <c r="K732" s="54"/>
      <c r="L732" s="54"/>
      <c r="M732" s="54"/>
      <c r="N732" s="54"/>
      <c r="O732" s="54"/>
      <c r="P732" s="54"/>
      <c r="Q732" s="54"/>
      <c r="R732" s="53"/>
      <c r="S732" s="53"/>
      <c r="T732" s="53"/>
      <c r="U732" s="53"/>
      <c r="AA732" s="128"/>
    </row>
    <row r="733" spans="1:27" s="52" customFormat="1" x14ac:dyDescent="0.2">
      <c r="A733" s="45"/>
      <c r="B733" s="132"/>
      <c r="C733" s="51"/>
      <c r="D733" s="51"/>
      <c r="E733" s="106"/>
      <c r="F733" s="49">
        <f t="shared" si="88"/>
        <v>0</v>
      </c>
      <c r="G733" s="54"/>
      <c r="H733" s="54"/>
      <c r="I733" s="54"/>
      <c r="J733" s="54"/>
      <c r="K733" s="54"/>
      <c r="L733" s="54"/>
      <c r="M733" s="54"/>
      <c r="N733" s="54"/>
      <c r="O733" s="54"/>
      <c r="P733" s="54"/>
      <c r="Q733" s="54"/>
      <c r="R733" s="53"/>
      <c r="S733" s="53"/>
      <c r="T733" s="53"/>
      <c r="U733" s="53"/>
      <c r="AA733" s="128"/>
    </row>
    <row r="734" spans="1:27" s="52" customFormat="1" x14ac:dyDescent="0.2">
      <c r="A734" s="45" t="s">
        <v>30</v>
      </c>
      <c r="B734" s="111"/>
      <c r="C734" s="51"/>
      <c r="D734" s="51"/>
      <c r="E734" s="106"/>
      <c r="F734" s="49">
        <f t="shared" si="88"/>
        <v>0</v>
      </c>
      <c r="G734" s="54"/>
      <c r="H734" s="54"/>
      <c r="I734" s="54"/>
      <c r="J734" s="54"/>
      <c r="K734" s="54"/>
      <c r="L734" s="54"/>
      <c r="M734" s="54"/>
      <c r="N734" s="54"/>
      <c r="O734" s="54"/>
      <c r="P734" s="54"/>
      <c r="Q734" s="54"/>
      <c r="R734" s="53"/>
      <c r="S734" s="53"/>
      <c r="T734" s="53"/>
      <c r="U734" s="53"/>
      <c r="AA734" s="128"/>
    </row>
    <row r="735" spans="1:27" s="52" customFormat="1" x14ac:dyDescent="0.2">
      <c r="A735" s="45" t="s">
        <v>31</v>
      </c>
      <c r="B735" s="111"/>
      <c r="C735" s="51"/>
      <c r="D735" s="51"/>
      <c r="E735" s="106"/>
      <c r="F735" s="49">
        <f t="shared" si="88"/>
        <v>0</v>
      </c>
      <c r="G735" s="54"/>
      <c r="H735" s="54"/>
      <c r="I735" s="54"/>
      <c r="J735" s="54"/>
      <c r="K735" s="54"/>
      <c r="L735" s="54"/>
      <c r="M735" s="54"/>
      <c r="N735" s="54"/>
      <c r="O735" s="54"/>
      <c r="P735" s="54"/>
      <c r="Q735" s="54"/>
      <c r="R735" s="53"/>
      <c r="S735" s="53"/>
      <c r="T735" s="53"/>
      <c r="U735" s="53"/>
      <c r="AA735" s="128"/>
    </row>
    <row r="736" spans="1:27" s="52" customFormat="1" x14ac:dyDescent="0.2">
      <c r="A736" s="45" t="s">
        <v>32</v>
      </c>
      <c r="B736" s="111"/>
      <c r="C736" s="51"/>
      <c r="D736" s="51"/>
      <c r="E736" s="106"/>
      <c r="F736" s="49">
        <f t="shared" si="88"/>
        <v>0</v>
      </c>
      <c r="G736" s="54"/>
      <c r="H736" s="54"/>
      <c r="I736" s="54"/>
      <c r="J736" s="54"/>
      <c r="K736" s="54"/>
      <c r="L736" s="54"/>
      <c r="M736" s="54"/>
      <c r="N736" s="54"/>
      <c r="O736" s="54"/>
      <c r="P736" s="54"/>
      <c r="Q736" s="54"/>
      <c r="R736" s="53"/>
      <c r="S736" s="53"/>
      <c r="T736" s="53"/>
      <c r="U736" s="53"/>
      <c r="AA736" s="128"/>
    </row>
    <row r="737" spans="1:27" s="52" customFormat="1" x14ac:dyDescent="0.2">
      <c r="A737" s="45" t="s">
        <v>33</v>
      </c>
      <c r="B737" s="111"/>
      <c r="C737" s="51"/>
      <c r="D737" s="51"/>
      <c r="E737" s="106"/>
      <c r="F737" s="49">
        <f t="shared" si="88"/>
        <v>0</v>
      </c>
      <c r="G737" s="54"/>
      <c r="H737" s="54"/>
      <c r="I737" s="54"/>
      <c r="J737" s="54"/>
      <c r="K737" s="54"/>
      <c r="L737" s="54"/>
      <c r="M737" s="54"/>
      <c r="N737" s="54"/>
      <c r="O737" s="54"/>
      <c r="P737" s="54"/>
      <c r="Q737" s="54"/>
      <c r="R737" s="53"/>
      <c r="S737" s="53"/>
      <c r="T737" s="53"/>
      <c r="U737" s="53"/>
      <c r="AA737" s="128"/>
    </row>
    <row r="738" spans="1:27" s="52" customFormat="1" x14ac:dyDescent="0.2">
      <c r="A738" s="45" t="s">
        <v>34</v>
      </c>
      <c r="B738" s="111"/>
      <c r="C738" s="51"/>
      <c r="D738" s="51"/>
      <c r="E738" s="104"/>
      <c r="F738" s="49"/>
      <c r="G738" s="49"/>
      <c r="H738" s="49"/>
      <c r="I738" s="49"/>
      <c r="J738" s="49"/>
      <c r="K738" s="49"/>
      <c r="L738" s="49"/>
      <c r="M738" s="49"/>
      <c r="N738" s="49"/>
      <c r="O738" s="49"/>
      <c r="P738" s="49"/>
      <c r="Q738" s="49"/>
      <c r="R738" s="51"/>
      <c r="S738" s="51"/>
      <c r="T738" s="51"/>
      <c r="U738" s="51"/>
      <c r="AA738" s="128"/>
    </row>
    <row r="739" spans="1:27" s="52" customFormat="1" ht="15.75" x14ac:dyDescent="0.25">
      <c r="A739" s="45" t="s">
        <v>35</v>
      </c>
      <c r="B739" s="111"/>
      <c r="C739" s="51"/>
      <c r="D739" s="60" t="s">
        <v>24</v>
      </c>
      <c r="E739" s="104"/>
      <c r="F739" s="49"/>
      <c r="G739" s="49"/>
      <c r="H739" s="49"/>
      <c r="I739" s="49"/>
      <c r="J739" s="49"/>
      <c r="K739" s="49"/>
      <c r="L739" s="49"/>
      <c r="M739" s="49"/>
      <c r="N739" s="49"/>
      <c r="O739" s="49"/>
      <c r="P739" s="49"/>
      <c r="Q739" s="49"/>
      <c r="R739" s="51"/>
      <c r="S739" s="51"/>
      <c r="T739" s="51"/>
      <c r="U739" s="51"/>
      <c r="AA739" s="128"/>
    </row>
    <row r="740" spans="1:27" s="52" customFormat="1" ht="15.75" x14ac:dyDescent="0.25">
      <c r="A740" s="50" t="s">
        <v>36</v>
      </c>
      <c r="B740" s="111"/>
      <c r="C740" s="51"/>
      <c r="D740" s="51"/>
      <c r="E740" s="105"/>
      <c r="F740" s="56" t="s">
        <v>5</v>
      </c>
      <c r="G740" s="56" t="s">
        <v>23</v>
      </c>
      <c r="H740" s="49"/>
      <c r="I740" s="49"/>
      <c r="J740" s="49"/>
      <c r="K740" s="49"/>
      <c r="L740" s="49"/>
      <c r="M740" s="49"/>
      <c r="N740" s="49"/>
      <c r="O740" s="49"/>
      <c r="P740" s="49"/>
      <c r="Q740" s="49"/>
      <c r="R740" s="51"/>
      <c r="S740" s="51"/>
      <c r="T740" s="51"/>
      <c r="U740" s="51"/>
      <c r="AA740" s="128"/>
    </row>
    <row r="741" spans="1:27" s="52" customFormat="1" x14ac:dyDescent="0.2">
      <c r="A741" s="45" t="s">
        <v>37</v>
      </c>
      <c r="B741" s="111"/>
      <c r="C741" s="51"/>
      <c r="D741" s="51"/>
      <c r="E741" s="106"/>
      <c r="F741" s="49">
        <f>SUM(G741:U741)</f>
        <v>0</v>
      </c>
      <c r="G741" s="54"/>
      <c r="H741" s="54"/>
      <c r="I741" s="54"/>
      <c r="J741" s="54"/>
      <c r="K741" s="54"/>
      <c r="L741" s="54"/>
      <c r="M741" s="54"/>
      <c r="N741" s="54"/>
      <c r="O741" s="54"/>
      <c r="P741" s="54"/>
      <c r="Q741" s="54"/>
      <c r="R741" s="53"/>
      <c r="S741" s="53"/>
      <c r="T741" s="53"/>
      <c r="U741" s="53"/>
      <c r="AA741" s="128"/>
    </row>
    <row r="742" spans="1:27" s="52" customFormat="1" x14ac:dyDescent="0.2">
      <c r="A742" s="51"/>
      <c r="B742" s="110"/>
      <c r="C742" s="51"/>
      <c r="D742" s="51"/>
      <c r="E742" s="106"/>
      <c r="F742" s="49">
        <f t="shared" ref="F742:F748" si="89">SUM(G742:U742)</f>
        <v>0</v>
      </c>
      <c r="G742" s="54"/>
      <c r="H742" s="54"/>
      <c r="I742" s="54"/>
      <c r="J742" s="54"/>
      <c r="K742" s="54"/>
      <c r="L742" s="54"/>
      <c r="M742" s="54"/>
      <c r="N742" s="54"/>
      <c r="O742" s="54"/>
      <c r="P742" s="54"/>
      <c r="Q742" s="54"/>
      <c r="R742" s="53"/>
      <c r="S742" s="53"/>
      <c r="T742" s="53"/>
      <c r="U742" s="53"/>
      <c r="AA742" s="128"/>
    </row>
    <row r="743" spans="1:27" s="52" customFormat="1" x14ac:dyDescent="0.2">
      <c r="A743" s="51"/>
      <c r="B743" s="110"/>
      <c r="C743" s="51"/>
      <c r="D743" s="51"/>
      <c r="E743" s="106"/>
      <c r="F743" s="49">
        <f t="shared" si="89"/>
        <v>0</v>
      </c>
      <c r="G743" s="54"/>
      <c r="H743" s="54"/>
      <c r="I743" s="54"/>
      <c r="J743" s="54"/>
      <c r="K743" s="54"/>
      <c r="L743" s="54"/>
      <c r="M743" s="54"/>
      <c r="N743" s="54"/>
      <c r="O743" s="54"/>
      <c r="P743" s="54"/>
      <c r="Q743" s="54"/>
      <c r="R743" s="53"/>
      <c r="S743" s="53"/>
      <c r="T743" s="53"/>
      <c r="U743" s="53"/>
      <c r="AA743" s="128"/>
    </row>
    <row r="744" spans="1:27" s="52" customFormat="1" x14ac:dyDescent="0.2">
      <c r="A744" s="51"/>
      <c r="B744" s="110"/>
      <c r="C744" s="51"/>
      <c r="D744" s="51"/>
      <c r="E744" s="106"/>
      <c r="F744" s="49">
        <f t="shared" si="89"/>
        <v>0</v>
      </c>
      <c r="G744" s="54"/>
      <c r="H744" s="54"/>
      <c r="I744" s="54"/>
      <c r="J744" s="54"/>
      <c r="K744" s="54"/>
      <c r="L744" s="54"/>
      <c r="M744" s="54"/>
      <c r="N744" s="54"/>
      <c r="O744" s="54"/>
      <c r="P744" s="54"/>
      <c r="Q744" s="54"/>
      <c r="R744" s="53"/>
      <c r="S744" s="53"/>
      <c r="T744" s="53"/>
      <c r="U744" s="53"/>
      <c r="AA744" s="128"/>
    </row>
    <row r="745" spans="1:27" s="52" customFormat="1" x14ac:dyDescent="0.2">
      <c r="A745" s="51"/>
      <c r="B745" s="110"/>
      <c r="C745" s="51"/>
      <c r="D745" s="51"/>
      <c r="E745" s="106"/>
      <c r="F745" s="49">
        <f t="shared" si="89"/>
        <v>0</v>
      </c>
      <c r="G745" s="54"/>
      <c r="H745" s="54"/>
      <c r="I745" s="54"/>
      <c r="J745" s="54"/>
      <c r="K745" s="54"/>
      <c r="L745" s="54"/>
      <c r="M745" s="54"/>
      <c r="N745" s="54"/>
      <c r="O745" s="54"/>
      <c r="P745" s="54"/>
      <c r="Q745" s="54"/>
      <c r="R745" s="53"/>
      <c r="S745" s="53"/>
      <c r="T745" s="53"/>
      <c r="U745" s="53"/>
      <c r="AA745" s="128"/>
    </row>
    <row r="746" spans="1:27" s="52" customFormat="1" x14ac:dyDescent="0.2">
      <c r="A746" s="51"/>
      <c r="B746" s="110"/>
      <c r="C746" s="51"/>
      <c r="D746" s="51"/>
      <c r="E746" s="106"/>
      <c r="F746" s="49">
        <f t="shared" si="89"/>
        <v>0</v>
      </c>
      <c r="G746" s="54"/>
      <c r="H746" s="54"/>
      <c r="I746" s="54"/>
      <c r="J746" s="54"/>
      <c r="K746" s="54"/>
      <c r="L746" s="54"/>
      <c r="M746" s="54"/>
      <c r="N746" s="54"/>
      <c r="O746" s="54"/>
      <c r="P746" s="54"/>
      <c r="Q746" s="54"/>
      <c r="R746" s="53"/>
      <c r="S746" s="53"/>
      <c r="T746" s="53"/>
      <c r="U746" s="53"/>
      <c r="AA746" s="128"/>
    </row>
    <row r="747" spans="1:27" s="52" customFormat="1" ht="15.6" customHeight="1" x14ac:dyDescent="0.25">
      <c r="A747" s="57" t="s">
        <v>24</v>
      </c>
      <c r="B747" s="112" t="str">
        <f>IF(B729+F741+F742+F743+F744+F745+F746+F747+F748=B734+B735+B736+B737+B738+B739+B740+B741,"OK","NON")</f>
        <v>OK</v>
      </c>
      <c r="C747" s="51"/>
      <c r="D747" s="49"/>
      <c r="E747" s="106"/>
      <c r="F747" s="49">
        <f t="shared" si="89"/>
        <v>0</v>
      </c>
      <c r="G747" s="54"/>
      <c r="H747" s="54"/>
      <c r="I747" s="54"/>
      <c r="J747" s="54"/>
      <c r="K747" s="54"/>
      <c r="L747" s="54"/>
      <c r="M747" s="54"/>
      <c r="N747" s="54"/>
      <c r="O747" s="54"/>
      <c r="P747" s="54"/>
      <c r="Q747" s="54"/>
      <c r="R747" s="53"/>
      <c r="S747" s="53"/>
      <c r="T747" s="53"/>
      <c r="U747" s="53"/>
      <c r="AA747" s="128"/>
    </row>
    <row r="748" spans="1:27" s="52" customFormat="1" ht="18" x14ac:dyDescent="0.25">
      <c r="A748" s="57" t="s">
        <v>25</v>
      </c>
      <c r="B748" s="112">
        <f>B731+S729-B728-F732-F733-F734-F735-F736-F737</f>
        <v>0</v>
      </c>
      <c r="C748" s="51"/>
      <c r="D748" s="77"/>
      <c r="E748" s="106"/>
      <c r="F748" s="49">
        <f t="shared" si="89"/>
        <v>0</v>
      </c>
      <c r="G748" s="54"/>
      <c r="H748" s="54"/>
      <c r="I748" s="54"/>
      <c r="J748" s="54"/>
      <c r="K748" s="54"/>
      <c r="L748" s="54"/>
      <c r="M748" s="54"/>
      <c r="N748" s="54"/>
      <c r="O748" s="54"/>
      <c r="P748" s="54"/>
      <c r="Q748" s="54"/>
      <c r="R748" s="53"/>
      <c r="S748" s="53"/>
      <c r="T748" s="53"/>
      <c r="U748" s="53"/>
      <c r="AA748" s="128"/>
    </row>
    <row r="749" spans="1:27" s="52" customFormat="1" x14ac:dyDescent="0.2">
      <c r="B749" s="96"/>
      <c r="C749" s="51"/>
      <c r="D749" s="51"/>
      <c r="E749" s="107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62"/>
      <c r="S749" s="62"/>
      <c r="T749" s="62"/>
      <c r="U749" s="62"/>
      <c r="V749" s="64"/>
      <c r="AA749" s="128"/>
    </row>
    <row r="750" spans="1:27" s="46" customFormat="1" x14ac:dyDescent="0.2">
      <c r="A750" s="46" t="s">
        <v>20</v>
      </c>
      <c r="B750" s="113" t="s">
        <v>20</v>
      </c>
      <c r="C750" s="46" t="s">
        <v>20</v>
      </c>
      <c r="D750" s="46" t="s">
        <v>20</v>
      </c>
      <c r="E750" s="108" t="s">
        <v>20</v>
      </c>
      <c r="F750" s="66" t="s">
        <v>20</v>
      </c>
      <c r="G750" s="82" t="s">
        <v>20</v>
      </c>
      <c r="H750" s="82" t="s">
        <v>20</v>
      </c>
      <c r="I750" s="82" t="s">
        <v>20</v>
      </c>
      <c r="J750" s="82" t="s">
        <v>20</v>
      </c>
      <c r="K750" s="82" t="s">
        <v>20</v>
      </c>
      <c r="L750" s="82" t="s">
        <v>20</v>
      </c>
      <c r="M750" s="82" t="s">
        <v>20</v>
      </c>
      <c r="N750" s="82" t="s">
        <v>20</v>
      </c>
      <c r="O750" s="82" t="s">
        <v>20</v>
      </c>
      <c r="P750" s="82" t="s">
        <v>20</v>
      </c>
      <c r="Q750" s="82" t="s">
        <v>20</v>
      </c>
      <c r="R750" s="83" t="s">
        <v>20</v>
      </c>
      <c r="S750" s="83"/>
      <c r="T750" s="83"/>
      <c r="U750" s="83"/>
      <c r="AA750" s="129"/>
    </row>
    <row r="751" spans="1:27" s="117" customFormat="1" ht="26.25" thickBot="1" x14ac:dyDescent="0.4">
      <c r="A751" s="116" t="s">
        <v>20</v>
      </c>
      <c r="B751" s="115" t="s">
        <v>66</v>
      </c>
      <c r="D751" s="117" t="s">
        <v>28</v>
      </c>
      <c r="E751" s="125">
        <f>$X$16</f>
        <v>43088</v>
      </c>
      <c r="F751" s="118"/>
      <c r="G751" s="118"/>
      <c r="H751" s="121"/>
      <c r="I751" s="118"/>
      <c r="J751" s="118"/>
      <c r="K751" s="118"/>
      <c r="L751" s="118"/>
      <c r="M751" s="118"/>
      <c r="N751" s="118"/>
      <c r="O751" s="118"/>
      <c r="P751" s="118"/>
      <c r="Q751" s="118"/>
      <c r="U751" s="117">
        <v>31</v>
      </c>
      <c r="AA751" s="126"/>
    </row>
    <row r="752" spans="1:27" s="52" customFormat="1" ht="16.5" thickBot="1" x14ac:dyDescent="0.3">
      <c r="A752" s="45"/>
      <c r="B752" s="110"/>
      <c r="C752" s="51"/>
      <c r="D752" s="51"/>
      <c r="E752" s="104"/>
      <c r="F752" s="79" t="s">
        <v>70</v>
      </c>
      <c r="H752" s="103"/>
      <c r="I752" s="91">
        <v>100</v>
      </c>
      <c r="J752" s="92">
        <v>50</v>
      </c>
      <c r="K752" s="92">
        <v>20</v>
      </c>
      <c r="L752" s="92">
        <v>10</v>
      </c>
      <c r="M752" s="92">
        <v>5</v>
      </c>
      <c r="N752" s="92">
        <v>2</v>
      </c>
      <c r="O752" s="92">
        <v>1</v>
      </c>
      <c r="P752" s="92">
        <v>0.25</v>
      </c>
      <c r="Q752" s="92">
        <v>0.1</v>
      </c>
      <c r="R752" s="93">
        <v>0.05</v>
      </c>
      <c r="S752" s="51"/>
      <c r="T752" s="51"/>
      <c r="U752" s="51"/>
      <c r="AA752" s="127">
        <f>B753+B754+B755</f>
        <v>0</v>
      </c>
    </row>
    <row r="753" spans="1:27" s="52" customFormat="1" ht="15.75" x14ac:dyDescent="0.25">
      <c r="A753" s="45" t="s">
        <v>17</v>
      </c>
      <c r="B753" s="111"/>
      <c r="C753" s="51"/>
      <c r="D753" s="60" t="s">
        <v>21</v>
      </c>
      <c r="E753" s="105"/>
      <c r="F753" s="51"/>
      <c r="G753" s="62"/>
      <c r="H753" s="133" t="s">
        <v>71</v>
      </c>
      <c r="I753" s="135"/>
      <c r="J753" s="136"/>
      <c r="K753" s="136"/>
      <c r="L753" s="136"/>
      <c r="M753" s="136"/>
      <c r="N753" s="136"/>
      <c r="O753" s="136"/>
      <c r="P753" s="136"/>
      <c r="Q753" s="136"/>
      <c r="R753" s="137"/>
      <c r="S753" s="51"/>
      <c r="T753" s="51"/>
      <c r="U753" s="51"/>
      <c r="AA753" s="128"/>
    </row>
    <row r="754" spans="1:27" s="52" customFormat="1" ht="15.75" thickBot="1" x14ac:dyDescent="0.25">
      <c r="A754" s="45" t="s">
        <v>18</v>
      </c>
      <c r="B754" s="111"/>
      <c r="C754" s="51"/>
      <c r="E754" s="104"/>
      <c r="F754" s="51"/>
      <c r="G754" s="62"/>
      <c r="H754" s="89" t="s">
        <v>5</v>
      </c>
      <c r="I754" s="90">
        <f t="shared" ref="I754:R754" si="90">I752*I753</f>
        <v>0</v>
      </c>
      <c r="J754" s="80">
        <f t="shared" si="90"/>
        <v>0</v>
      </c>
      <c r="K754" s="80">
        <f t="shared" si="90"/>
        <v>0</v>
      </c>
      <c r="L754" s="80">
        <f t="shared" si="90"/>
        <v>0</v>
      </c>
      <c r="M754" s="80">
        <f t="shared" si="90"/>
        <v>0</v>
      </c>
      <c r="N754" s="80">
        <f t="shared" si="90"/>
        <v>0</v>
      </c>
      <c r="O754" s="80">
        <f t="shared" si="90"/>
        <v>0</v>
      </c>
      <c r="P754" s="80">
        <f t="shared" si="90"/>
        <v>0</v>
      </c>
      <c r="Q754" s="80">
        <f t="shared" si="90"/>
        <v>0</v>
      </c>
      <c r="R754" s="81">
        <f t="shared" si="90"/>
        <v>0</v>
      </c>
      <c r="S754" s="87">
        <f>SUM(I754:R754)</f>
        <v>0</v>
      </c>
      <c r="T754" s="51"/>
      <c r="U754" s="51"/>
      <c r="AA754" s="128"/>
    </row>
    <row r="755" spans="1:27" s="52" customFormat="1" ht="15.75" x14ac:dyDescent="0.25">
      <c r="A755" s="45" t="s">
        <v>19</v>
      </c>
      <c r="B755" s="111"/>
      <c r="C755" s="51"/>
      <c r="D755" s="60" t="s">
        <v>0</v>
      </c>
      <c r="E755" s="104"/>
      <c r="F755" s="49"/>
      <c r="G755" s="49"/>
      <c r="H755" s="49"/>
      <c r="I755" s="49"/>
      <c r="J755" s="49"/>
      <c r="K755" s="49"/>
      <c r="L755" s="49"/>
      <c r="M755" s="49"/>
      <c r="N755" s="49"/>
      <c r="O755" s="49"/>
      <c r="P755" s="49"/>
      <c r="Q755" s="49"/>
      <c r="R755" s="51"/>
      <c r="S755" s="51"/>
      <c r="T755" s="51"/>
      <c r="U755" s="51"/>
      <c r="AA755" s="128"/>
    </row>
    <row r="756" spans="1:27" s="52" customFormat="1" ht="15.75" x14ac:dyDescent="0.25">
      <c r="A756" s="45" t="s">
        <v>75</v>
      </c>
      <c r="B756" s="111"/>
      <c r="C756" s="51"/>
      <c r="D756" s="51"/>
      <c r="E756" s="105" t="s">
        <v>22</v>
      </c>
      <c r="F756" s="56" t="s">
        <v>5</v>
      </c>
      <c r="G756" s="56" t="s">
        <v>23</v>
      </c>
      <c r="H756" s="49"/>
      <c r="I756" s="49"/>
      <c r="J756" s="49"/>
      <c r="K756" s="49"/>
      <c r="L756" s="49"/>
      <c r="M756" s="49"/>
      <c r="N756" s="49"/>
      <c r="O756" s="49"/>
      <c r="P756" s="49"/>
      <c r="Q756" s="49"/>
      <c r="R756" s="51"/>
      <c r="S756" s="51"/>
      <c r="T756" s="51"/>
      <c r="U756" s="51"/>
      <c r="AA756" s="128"/>
    </row>
    <row r="757" spans="1:27" s="52" customFormat="1" x14ac:dyDescent="0.2">
      <c r="A757" s="45" t="s">
        <v>29</v>
      </c>
      <c r="B757" s="111"/>
      <c r="C757" s="51"/>
      <c r="D757" s="51"/>
      <c r="E757" s="106"/>
      <c r="F757" s="49">
        <f t="shared" ref="F757:F762" si="91">SUM(G757:U757)</f>
        <v>0</v>
      </c>
      <c r="G757" s="54"/>
      <c r="H757" s="54"/>
      <c r="I757" s="54"/>
      <c r="J757" s="54"/>
      <c r="K757" s="54"/>
      <c r="L757" s="54"/>
      <c r="M757" s="54"/>
      <c r="N757" s="54"/>
      <c r="O757" s="54"/>
      <c r="P757" s="54"/>
      <c r="Q757" s="54"/>
      <c r="R757" s="53"/>
      <c r="S757" s="53"/>
      <c r="T757" s="53"/>
      <c r="U757" s="53"/>
      <c r="AA757" s="128"/>
    </row>
    <row r="758" spans="1:27" s="52" customFormat="1" x14ac:dyDescent="0.2">
      <c r="A758" s="45"/>
      <c r="B758" s="132"/>
      <c r="C758" s="51"/>
      <c r="D758" s="51"/>
      <c r="E758" s="106"/>
      <c r="F758" s="49">
        <f t="shared" si="91"/>
        <v>0</v>
      </c>
      <c r="G758" s="54"/>
      <c r="H758" s="54"/>
      <c r="I758" s="54"/>
      <c r="J758" s="54"/>
      <c r="K758" s="54"/>
      <c r="L758" s="54"/>
      <c r="M758" s="54"/>
      <c r="N758" s="54"/>
      <c r="O758" s="54"/>
      <c r="P758" s="54"/>
      <c r="Q758" s="54"/>
      <c r="R758" s="53"/>
      <c r="S758" s="53"/>
      <c r="T758" s="53"/>
      <c r="U758" s="53"/>
      <c r="AA758" s="128"/>
    </row>
    <row r="759" spans="1:27" s="52" customFormat="1" x14ac:dyDescent="0.2">
      <c r="A759" s="45" t="s">
        <v>30</v>
      </c>
      <c r="B759" s="111"/>
      <c r="C759" s="51"/>
      <c r="D759" s="51"/>
      <c r="E759" s="106"/>
      <c r="F759" s="49">
        <f t="shared" si="91"/>
        <v>0</v>
      </c>
      <c r="G759" s="54"/>
      <c r="H759" s="54"/>
      <c r="I759" s="54"/>
      <c r="J759" s="54"/>
      <c r="K759" s="54"/>
      <c r="L759" s="54"/>
      <c r="M759" s="54"/>
      <c r="N759" s="54"/>
      <c r="O759" s="54"/>
      <c r="P759" s="54"/>
      <c r="Q759" s="54"/>
      <c r="R759" s="53"/>
      <c r="S759" s="53"/>
      <c r="T759" s="53"/>
      <c r="U759" s="53"/>
      <c r="AA759" s="128"/>
    </row>
    <row r="760" spans="1:27" s="52" customFormat="1" x14ac:dyDescent="0.2">
      <c r="A760" s="45" t="s">
        <v>31</v>
      </c>
      <c r="B760" s="111"/>
      <c r="C760" s="51"/>
      <c r="D760" s="51"/>
      <c r="E760" s="106"/>
      <c r="F760" s="49">
        <f t="shared" si="91"/>
        <v>0</v>
      </c>
      <c r="G760" s="54"/>
      <c r="H760" s="54"/>
      <c r="I760" s="54"/>
      <c r="J760" s="54"/>
      <c r="K760" s="54"/>
      <c r="L760" s="54"/>
      <c r="M760" s="54"/>
      <c r="N760" s="54"/>
      <c r="O760" s="54"/>
      <c r="P760" s="54"/>
      <c r="Q760" s="54"/>
      <c r="R760" s="53"/>
      <c r="S760" s="53"/>
      <c r="T760" s="53"/>
      <c r="U760" s="53"/>
      <c r="AA760" s="128"/>
    </row>
    <row r="761" spans="1:27" s="52" customFormat="1" x14ac:dyDescent="0.2">
      <c r="A761" s="45" t="s">
        <v>32</v>
      </c>
      <c r="B761" s="111"/>
      <c r="C761" s="51"/>
      <c r="D761" s="51"/>
      <c r="E761" s="106"/>
      <c r="F761" s="49">
        <f t="shared" si="91"/>
        <v>0</v>
      </c>
      <c r="G761" s="54"/>
      <c r="H761" s="54"/>
      <c r="I761" s="54"/>
      <c r="J761" s="54"/>
      <c r="K761" s="54"/>
      <c r="L761" s="54"/>
      <c r="M761" s="54"/>
      <c r="N761" s="54"/>
      <c r="O761" s="54"/>
      <c r="P761" s="54"/>
      <c r="Q761" s="54"/>
      <c r="R761" s="53"/>
      <c r="S761" s="53"/>
      <c r="T761" s="53"/>
      <c r="U761" s="53"/>
      <c r="AA761" s="128"/>
    </row>
    <row r="762" spans="1:27" s="52" customFormat="1" x14ac:dyDescent="0.2">
      <c r="A762" s="45" t="s">
        <v>33</v>
      </c>
      <c r="B762" s="111"/>
      <c r="C762" s="51"/>
      <c r="D762" s="51"/>
      <c r="E762" s="106"/>
      <c r="F762" s="49">
        <f t="shared" si="91"/>
        <v>0</v>
      </c>
      <c r="G762" s="54"/>
      <c r="H762" s="54"/>
      <c r="I762" s="54"/>
      <c r="J762" s="54"/>
      <c r="K762" s="54"/>
      <c r="L762" s="54"/>
      <c r="M762" s="54"/>
      <c r="N762" s="54"/>
      <c r="O762" s="54"/>
      <c r="P762" s="54"/>
      <c r="Q762" s="54"/>
      <c r="R762" s="53"/>
      <c r="S762" s="53"/>
      <c r="T762" s="53"/>
      <c r="U762" s="53"/>
      <c r="AA762" s="128"/>
    </row>
    <row r="763" spans="1:27" s="52" customFormat="1" x14ac:dyDescent="0.2">
      <c r="A763" s="45" t="s">
        <v>34</v>
      </c>
      <c r="B763" s="111"/>
      <c r="C763" s="51"/>
      <c r="D763" s="51"/>
      <c r="E763" s="104"/>
      <c r="F763" s="49"/>
      <c r="G763" s="49"/>
      <c r="H763" s="49"/>
      <c r="I763" s="49"/>
      <c r="J763" s="49"/>
      <c r="K763" s="49"/>
      <c r="L763" s="49"/>
      <c r="M763" s="49"/>
      <c r="N763" s="49"/>
      <c r="O763" s="49"/>
      <c r="P763" s="49"/>
      <c r="Q763" s="49"/>
      <c r="R763" s="51"/>
      <c r="S763" s="51"/>
      <c r="T763" s="51"/>
      <c r="U763" s="51"/>
      <c r="AA763" s="128"/>
    </row>
    <row r="764" spans="1:27" s="52" customFormat="1" ht="15.75" x14ac:dyDescent="0.25">
      <c r="A764" s="45" t="s">
        <v>35</v>
      </c>
      <c r="B764" s="111"/>
      <c r="C764" s="51"/>
      <c r="D764" s="60" t="s">
        <v>24</v>
      </c>
      <c r="E764" s="104"/>
      <c r="F764" s="49"/>
      <c r="G764" s="49"/>
      <c r="H764" s="49"/>
      <c r="I764" s="49"/>
      <c r="J764" s="49"/>
      <c r="K764" s="49"/>
      <c r="L764" s="49"/>
      <c r="M764" s="49"/>
      <c r="N764" s="49"/>
      <c r="O764" s="49"/>
      <c r="P764" s="49"/>
      <c r="Q764" s="49"/>
      <c r="R764" s="51"/>
      <c r="S764" s="51"/>
      <c r="T764" s="51"/>
      <c r="U764" s="51"/>
      <c r="AA764" s="128"/>
    </row>
    <row r="765" spans="1:27" s="52" customFormat="1" ht="15.75" x14ac:dyDescent="0.25">
      <c r="A765" s="50" t="s">
        <v>36</v>
      </c>
      <c r="B765" s="111"/>
      <c r="C765" s="51"/>
      <c r="D765" s="51"/>
      <c r="E765" s="105"/>
      <c r="F765" s="56" t="s">
        <v>5</v>
      </c>
      <c r="G765" s="56" t="s">
        <v>23</v>
      </c>
      <c r="H765" s="49"/>
      <c r="I765" s="49"/>
      <c r="J765" s="49"/>
      <c r="K765" s="49"/>
      <c r="L765" s="49"/>
      <c r="M765" s="49"/>
      <c r="N765" s="49"/>
      <c r="O765" s="49"/>
      <c r="P765" s="49"/>
      <c r="Q765" s="49"/>
      <c r="R765" s="51"/>
      <c r="S765" s="51"/>
      <c r="T765" s="51"/>
      <c r="U765" s="51"/>
      <c r="AA765" s="128"/>
    </row>
    <row r="766" spans="1:27" s="52" customFormat="1" x14ac:dyDescent="0.2">
      <c r="A766" s="45" t="s">
        <v>37</v>
      </c>
      <c r="B766" s="111"/>
      <c r="C766" s="51"/>
      <c r="D766" s="51"/>
      <c r="E766" s="106"/>
      <c r="F766" s="49">
        <f>SUM(G766:U766)</f>
        <v>0</v>
      </c>
      <c r="G766" s="54"/>
      <c r="H766" s="54"/>
      <c r="I766" s="54"/>
      <c r="J766" s="54"/>
      <c r="K766" s="54"/>
      <c r="L766" s="54"/>
      <c r="M766" s="54"/>
      <c r="N766" s="54"/>
      <c r="O766" s="54"/>
      <c r="P766" s="54"/>
      <c r="Q766" s="54"/>
      <c r="R766" s="53"/>
      <c r="S766" s="53"/>
      <c r="T766" s="53"/>
      <c r="U766" s="53"/>
      <c r="AA766" s="128"/>
    </row>
    <row r="767" spans="1:27" s="52" customFormat="1" x14ac:dyDescent="0.2">
      <c r="A767" s="51"/>
      <c r="B767" s="110"/>
      <c r="C767" s="51"/>
      <c r="D767" s="51"/>
      <c r="E767" s="106"/>
      <c r="F767" s="49">
        <f t="shared" ref="F767:F773" si="92">SUM(G767:U767)</f>
        <v>0</v>
      </c>
      <c r="G767" s="54"/>
      <c r="H767" s="54"/>
      <c r="I767" s="54"/>
      <c r="J767" s="54"/>
      <c r="K767" s="54"/>
      <c r="L767" s="54"/>
      <c r="M767" s="54"/>
      <c r="N767" s="54"/>
      <c r="O767" s="54"/>
      <c r="P767" s="54"/>
      <c r="Q767" s="54"/>
      <c r="R767" s="53"/>
      <c r="S767" s="53"/>
      <c r="T767" s="53"/>
      <c r="U767" s="53"/>
      <c r="AA767" s="128"/>
    </row>
    <row r="768" spans="1:27" s="52" customFormat="1" x14ac:dyDescent="0.2">
      <c r="A768" s="51"/>
      <c r="B768" s="110"/>
      <c r="C768" s="51"/>
      <c r="D768" s="51"/>
      <c r="E768" s="106"/>
      <c r="F768" s="49">
        <f t="shared" si="92"/>
        <v>0</v>
      </c>
      <c r="G768" s="54"/>
      <c r="H768" s="54"/>
      <c r="I768" s="54"/>
      <c r="J768" s="54"/>
      <c r="K768" s="54"/>
      <c r="L768" s="54"/>
      <c r="M768" s="54"/>
      <c r="N768" s="54"/>
      <c r="O768" s="54"/>
      <c r="P768" s="54"/>
      <c r="Q768" s="54"/>
      <c r="R768" s="53"/>
      <c r="S768" s="53"/>
      <c r="T768" s="53"/>
      <c r="U768" s="53"/>
      <c r="AA768" s="128"/>
    </row>
    <row r="769" spans="1:27" s="52" customFormat="1" x14ac:dyDescent="0.2">
      <c r="A769" s="51"/>
      <c r="B769" s="110"/>
      <c r="C769" s="51"/>
      <c r="D769" s="51"/>
      <c r="E769" s="106"/>
      <c r="F769" s="49">
        <f t="shared" si="92"/>
        <v>0</v>
      </c>
      <c r="G769" s="54"/>
      <c r="H769" s="54"/>
      <c r="I769" s="54"/>
      <c r="J769" s="54"/>
      <c r="K769" s="54"/>
      <c r="L769" s="54"/>
      <c r="M769" s="54"/>
      <c r="N769" s="54"/>
      <c r="O769" s="54"/>
      <c r="P769" s="54"/>
      <c r="Q769" s="54"/>
      <c r="R769" s="53"/>
      <c r="S769" s="53"/>
      <c r="T769" s="53"/>
      <c r="U769" s="53"/>
      <c r="AA769" s="128"/>
    </row>
    <row r="770" spans="1:27" s="52" customFormat="1" x14ac:dyDescent="0.2">
      <c r="A770" s="51"/>
      <c r="B770" s="110"/>
      <c r="C770" s="51"/>
      <c r="D770" s="51"/>
      <c r="E770" s="106"/>
      <c r="F770" s="49">
        <f t="shared" si="92"/>
        <v>0</v>
      </c>
      <c r="G770" s="54"/>
      <c r="H770" s="54"/>
      <c r="I770" s="54"/>
      <c r="J770" s="54"/>
      <c r="K770" s="54"/>
      <c r="L770" s="54"/>
      <c r="M770" s="54"/>
      <c r="N770" s="54"/>
      <c r="O770" s="54"/>
      <c r="P770" s="54"/>
      <c r="Q770" s="54"/>
      <c r="R770" s="53"/>
      <c r="S770" s="53"/>
      <c r="T770" s="53"/>
      <c r="U770" s="53"/>
      <c r="AA770" s="128"/>
    </row>
    <row r="771" spans="1:27" s="52" customFormat="1" x14ac:dyDescent="0.2">
      <c r="A771" s="51"/>
      <c r="B771" s="110"/>
      <c r="C771" s="51"/>
      <c r="D771" s="51"/>
      <c r="E771" s="106"/>
      <c r="F771" s="49">
        <f t="shared" si="92"/>
        <v>0</v>
      </c>
      <c r="G771" s="54"/>
      <c r="H771" s="54"/>
      <c r="I771" s="54"/>
      <c r="J771" s="54"/>
      <c r="K771" s="54"/>
      <c r="L771" s="54"/>
      <c r="M771" s="54"/>
      <c r="N771" s="54"/>
      <c r="O771" s="54"/>
      <c r="P771" s="54"/>
      <c r="Q771" s="54"/>
      <c r="R771" s="53"/>
      <c r="S771" s="53"/>
      <c r="T771" s="53"/>
      <c r="U771" s="53"/>
      <c r="AA771" s="128"/>
    </row>
    <row r="772" spans="1:27" s="52" customFormat="1" ht="15.6" customHeight="1" x14ac:dyDescent="0.25">
      <c r="A772" s="57" t="s">
        <v>24</v>
      </c>
      <c r="B772" s="112" t="str">
        <f>IF(B754+F766+F767+F768+F769+F770+F771+F772+F773=B759+B760+B761+B762+B763+B764+B765+B766,"OK","NON")</f>
        <v>OK</v>
      </c>
      <c r="C772" s="51"/>
      <c r="D772" s="49"/>
      <c r="E772" s="106"/>
      <c r="F772" s="49">
        <f t="shared" si="92"/>
        <v>0</v>
      </c>
      <c r="G772" s="54"/>
      <c r="H772" s="54"/>
      <c r="I772" s="54"/>
      <c r="J772" s="54"/>
      <c r="K772" s="54"/>
      <c r="L772" s="54"/>
      <c r="M772" s="54"/>
      <c r="N772" s="54"/>
      <c r="O772" s="54"/>
      <c r="P772" s="54"/>
      <c r="Q772" s="54"/>
      <c r="R772" s="53"/>
      <c r="S772" s="53"/>
      <c r="T772" s="53"/>
      <c r="U772" s="53"/>
      <c r="AA772" s="128"/>
    </row>
    <row r="773" spans="1:27" s="52" customFormat="1" ht="18" x14ac:dyDescent="0.25">
      <c r="A773" s="57" t="s">
        <v>25</v>
      </c>
      <c r="B773" s="112">
        <f>B756+S754-B753-F757-F758-F759-F760-F761-F762</f>
        <v>0</v>
      </c>
      <c r="C773" s="51"/>
      <c r="D773" s="77"/>
      <c r="E773" s="106"/>
      <c r="F773" s="49">
        <f t="shared" si="92"/>
        <v>0</v>
      </c>
      <c r="G773" s="54"/>
      <c r="H773" s="54"/>
      <c r="I773" s="54"/>
      <c r="J773" s="54"/>
      <c r="K773" s="54"/>
      <c r="L773" s="54"/>
      <c r="M773" s="54"/>
      <c r="N773" s="54"/>
      <c r="O773" s="54"/>
      <c r="P773" s="54"/>
      <c r="Q773" s="54"/>
      <c r="R773" s="53"/>
      <c r="S773" s="53"/>
      <c r="T773" s="53"/>
      <c r="U773" s="53"/>
      <c r="AA773" s="128"/>
    </row>
    <row r="774" spans="1:27" s="52" customFormat="1" x14ac:dyDescent="0.2">
      <c r="B774" s="96"/>
      <c r="C774" s="51"/>
      <c r="D774" s="51"/>
      <c r="E774" s="107"/>
      <c r="F774" s="55"/>
      <c r="G774" s="55"/>
      <c r="H774" s="55"/>
      <c r="I774" s="55"/>
      <c r="J774" s="55"/>
      <c r="K774" s="55"/>
      <c r="L774" s="55"/>
      <c r="M774" s="55"/>
      <c r="N774" s="55"/>
      <c r="O774" s="55"/>
      <c r="P774" s="55"/>
      <c r="Q774" s="55"/>
      <c r="R774" s="62"/>
      <c r="S774" s="62"/>
      <c r="T774" s="62"/>
      <c r="U774" s="62"/>
      <c r="V774" s="64"/>
      <c r="AA774" s="128"/>
    </row>
    <row r="775" spans="1:27" s="46" customFormat="1" x14ac:dyDescent="0.2">
      <c r="A775" s="46" t="s">
        <v>20</v>
      </c>
      <c r="B775" s="113" t="s">
        <v>20</v>
      </c>
      <c r="C775" s="46" t="s">
        <v>20</v>
      </c>
      <c r="D775" s="46" t="s">
        <v>20</v>
      </c>
      <c r="E775" s="108" t="s">
        <v>20</v>
      </c>
      <c r="F775" s="66" t="s">
        <v>20</v>
      </c>
      <c r="G775" s="82" t="s">
        <v>20</v>
      </c>
      <c r="H775" s="82" t="s">
        <v>20</v>
      </c>
      <c r="I775" s="82" t="s">
        <v>20</v>
      </c>
      <c r="J775" s="82" t="s">
        <v>20</v>
      </c>
      <c r="K775" s="82" t="s">
        <v>20</v>
      </c>
      <c r="L775" s="82" t="s">
        <v>20</v>
      </c>
      <c r="M775" s="82" t="s">
        <v>20</v>
      </c>
      <c r="N775" s="82" t="s">
        <v>20</v>
      </c>
      <c r="O775" s="82" t="s">
        <v>20</v>
      </c>
      <c r="P775" s="82" t="s">
        <v>20</v>
      </c>
      <c r="Q775" s="82" t="s">
        <v>20</v>
      </c>
      <c r="R775" s="83" t="s">
        <v>20</v>
      </c>
      <c r="S775" s="83"/>
      <c r="T775" s="83"/>
      <c r="U775" s="83"/>
      <c r="AA775" s="129"/>
    </row>
    <row r="776" spans="1:27" s="117" customFormat="1" ht="26.25" thickBot="1" x14ac:dyDescent="0.4">
      <c r="A776" s="116" t="s">
        <v>20</v>
      </c>
      <c r="B776" s="115" t="s">
        <v>67</v>
      </c>
      <c r="D776" s="117" t="s">
        <v>28</v>
      </c>
      <c r="E776" s="125">
        <f>$X$16</f>
        <v>43088</v>
      </c>
      <c r="F776" s="118"/>
      <c r="G776" s="118"/>
      <c r="H776" s="121"/>
      <c r="I776" s="118"/>
      <c r="J776" s="118"/>
      <c r="K776" s="118"/>
      <c r="L776" s="118"/>
      <c r="M776" s="118"/>
      <c r="N776" s="118"/>
      <c r="O776" s="118"/>
      <c r="P776" s="118"/>
      <c r="Q776" s="118"/>
      <c r="U776" s="117">
        <v>32</v>
      </c>
      <c r="AA776" s="126"/>
    </row>
    <row r="777" spans="1:27" s="52" customFormat="1" ht="16.5" thickBot="1" x14ac:dyDescent="0.3">
      <c r="A777" s="45"/>
      <c r="B777" s="110"/>
      <c r="C777" s="51"/>
      <c r="D777" s="51"/>
      <c r="E777" s="104"/>
      <c r="F777" s="79" t="s">
        <v>70</v>
      </c>
      <c r="H777" s="103"/>
      <c r="I777" s="91">
        <v>100</v>
      </c>
      <c r="J777" s="92">
        <v>50</v>
      </c>
      <c r="K777" s="92">
        <v>20</v>
      </c>
      <c r="L777" s="92">
        <v>10</v>
      </c>
      <c r="M777" s="92">
        <v>5</v>
      </c>
      <c r="N777" s="92">
        <v>2</v>
      </c>
      <c r="O777" s="92">
        <v>1</v>
      </c>
      <c r="P777" s="92">
        <v>0.25</v>
      </c>
      <c r="Q777" s="92">
        <v>0.1</v>
      </c>
      <c r="R777" s="93">
        <v>0.05</v>
      </c>
      <c r="S777" s="51"/>
      <c r="T777" s="51"/>
      <c r="U777" s="51"/>
      <c r="AA777" s="127">
        <f>B778+B779+B780</f>
        <v>0</v>
      </c>
    </row>
    <row r="778" spans="1:27" s="52" customFormat="1" ht="15.75" x14ac:dyDescent="0.25">
      <c r="A778" s="45" t="s">
        <v>17</v>
      </c>
      <c r="B778" s="111"/>
      <c r="C778" s="51"/>
      <c r="D778" s="60" t="s">
        <v>21</v>
      </c>
      <c r="E778" s="105"/>
      <c r="F778" s="51"/>
      <c r="G778" s="62"/>
      <c r="H778" s="133" t="s">
        <v>71</v>
      </c>
      <c r="I778" s="135"/>
      <c r="J778" s="136"/>
      <c r="K778" s="136"/>
      <c r="L778" s="136"/>
      <c r="M778" s="136"/>
      <c r="N778" s="136"/>
      <c r="O778" s="136"/>
      <c r="P778" s="136"/>
      <c r="Q778" s="136"/>
      <c r="R778" s="137"/>
      <c r="S778" s="51"/>
      <c r="T778" s="51"/>
      <c r="U778" s="51"/>
      <c r="AA778" s="128"/>
    </row>
    <row r="779" spans="1:27" s="52" customFormat="1" ht="15.75" thickBot="1" x14ac:dyDescent="0.25">
      <c r="A779" s="45" t="s">
        <v>18</v>
      </c>
      <c r="B779" s="111"/>
      <c r="C779" s="51"/>
      <c r="E779" s="104"/>
      <c r="F779" s="51"/>
      <c r="G779" s="62"/>
      <c r="H779" s="89" t="s">
        <v>5</v>
      </c>
      <c r="I779" s="90">
        <f t="shared" ref="I779:R779" si="93">I777*I778</f>
        <v>0</v>
      </c>
      <c r="J779" s="80">
        <f t="shared" si="93"/>
        <v>0</v>
      </c>
      <c r="K779" s="80">
        <f t="shared" si="93"/>
        <v>0</v>
      </c>
      <c r="L779" s="80">
        <f t="shared" si="93"/>
        <v>0</v>
      </c>
      <c r="M779" s="80">
        <f t="shared" si="93"/>
        <v>0</v>
      </c>
      <c r="N779" s="80">
        <f t="shared" si="93"/>
        <v>0</v>
      </c>
      <c r="O779" s="80">
        <f t="shared" si="93"/>
        <v>0</v>
      </c>
      <c r="P779" s="80">
        <f t="shared" si="93"/>
        <v>0</v>
      </c>
      <c r="Q779" s="80">
        <f t="shared" si="93"/>
        <v>0</v>
      </c>
      <c r="R779" s="81">
        <f t="shared" si="93"/>
        <v>0</v>
      </c>
      <c r="S779" s="87">
        <f>SUM(I779:R779)</f>
        <v>0</v>
      </c>
      <c r="T779" s="51"/>
      <c r="U779" s="51"/>
      <c r="AA779" s="128"/>
    </row>
    <row r="780" spans="1:27" s="52" customFormat="1" ht="15.75" x14ac:dyDescent="0.25">
      <c r="A780" s="45" t="s">
        <v>19</v>
      </c>
      <c r="B780" s="111"/>
      <c r="C780" s="51"/>
      <c r="D780" s="60" t="s">
        <v>0</v>
      </c>
      <c r="E780" s="104"/>
      <c r="F780" s="49"/>
      <c r="G780" s="49"/>
      <c r="H780" s="49"/>
      <c r="I780" s="49"/>
      <c r="J780" s="49"/>
      <c r="K780" s="49"/>
      <c r="L780" s="49"/>
      <c r="M780" s="49"/>
      <c r="N780" s="49"/>
      <c r="O780" s="49"/>
      <c r="P780" s="49"/>
      <c r="Q780" s="49"/>
      <c r="R780" s="51"/>
      <c r="S780" s="51"/>
      <c r="T780" s="51"/>
      <c r="U780" s="51"/>
      <c r="AA780" s="128"/>
    </row>
    <row r="781" spans="1:27" s="52" customFormat="1" ht="15.75" x14ac:dyDescent="0.25">
      <c r="A781" s="45" t="s">
        <v>75</v>
      </c>
      <c r="B781" s="111"/>
      <c r="C781" s="51"/>
      <c r="D781" s="51"/>
      <c r="E781" s="105" t="s">
        <v>22</v>
      </c>
      <c r="F781" s="56" t="s">
        <v>5</v>
      </c>
      <c r="G781" s="56" t="s">
        <v>23</v>
      </c>
      <c r="H781" s="49"/>
      <c r="I781" s="49"/>
      <c r="J781" s="49"/>
      <c r="K781" s="49"/>
      <c r="L781" s="49"/>
      <c r="M781" s="49"/>
      <c r="N781" s="49"/>
      <c r="O781" s="49"/>
      <c r="P781" s="49"/>
      <c r="Q781" s="49"/>
      <c r="R781" s="51"/>
      <c r="S781" s="51"/>
      <c r="T781" s="51"/>
      <c r="U781" s="51"/>
      <c r="AA781" s="128"/>
    </row>
    <row r="782" spans="1:27" s="52" customFormat="1" x14ac:dyDescent="0.2">
      <c r="A782" s="45" t="s">
        <v>29</v>
      </c>
      <c r="B782" s="111"/>
      <c r="C782" s="51"/>
      <c r="D782" s="51"/>
      <c r="E782" s="106"/>
      <c r="F782" s="49">
        <f t="shared" ref="F782:F787" si="94">SUM(G782:U782)</f>
        <v>0</v>
      </c>
      <c r="G782" s="54"/>
      <c r="H782" s="54"/>
      <c r="I782" s="54"/>
      <c r="J782" s="54"/>
      <c r="K782" s="54"/>
      <c r="L782" s="54"/>
      <c r="M782" s="54"/>
      <c r="N782" s="54"/>
      <c r="O782" s="54"/>
      <c r="P782" s="54"/>
      <c r="Q782" s="54"/>
      <c r="R782" s="53"/>
      <c r="S782" s="53"/>
      <c r="T782" s="53"/>
      <c r="U782" s="53"/>
      <c r="AA782" s="128"/>
    </row>
    <row r="783" spans="1:27" s="52" customFormat="1" x14ac:dyDescent="0.2">
      <c r="A783" s="45"/>
      <c r="B783" s="132"/>
      <c r="C783" s="51"/>
      <c r="D783" s="51"/>
      <c r="E783" s="106"/>
      <c r="F783" s="49">
        <f t="shared" si="94"/>
        <v>0</v>
      </c>
      <c r="G783" s="54"/>
      <c r="H783" s="54"/>
      <c r="I783" s="54"/>
      <c r="J783" s="54"/>
      <c r="K783" s="54"/>
      <c r="L783" s="54"/>
      <c r="M783" s="54"/>
      <c r="N783" s="54"/>
      <c r="O783" s="54"/>
      <c r="P783" s="54"/>
      <c r="Q783" s="54"/>
      <c r="R783" s="53"/>
      <c r="S783" s="53"/>
      <c r="T783" s="53"/>
      <c r="U783" s="53"/>
      <c r="AA783" s="128"/>
    </row>
    <row r="784" spans="1:27" s="52" customFormat="1" x14ac:dyDescent="0.2">
      <c r="A784" s="45" t="s">
        <v>30</v>
      </c>
      <c r="B784" s="111"/>
      <c r="C784" s="51"/>
      <c r="D784" s="51"/>
      <c r="E784" s="106"/>
      <c r="F784" s="49">
        <f t="shared" si="94"/>
        <v>0</v>
      </c>
      <c r="G784" s="54"/>
      <c r="H784" s="54"/>
      <c r="I784" s="54"/>
      <c r="J784" s="54"/>
      <c r="K784" s="54"/>
      <c r="L784" s="54"/>
      <c r="M784" s="54"/>
      <c r="N784" s="54"/>
      <c r="O784" s="54"/>
      <c r="P784" s="54"/>
      <c r="Q784" s="54"/>
      <c r="R784" s="53"/>
      <c r="S784" s="53"/>
      <c r="T784" s="53"/>
      <c r="U784" s="53"/>
      <c r="AA784" s="128"/>
    </row>
    <row r="785" spans="1:27" s="52" customFormat="1" x14ac:dyDescent="0.2">
      <c r="A785" s="45" t="s">
        <v>31</v>
      </c>
      <c r="B785" s="111"/>
      <c r="C785" s="51"/>
      <c r="D785" s="51"/>
      <c r="E785" s="106"/>
      <c r="F785" s="49">
        <f t="shared" si="94"/>
        <v>0</v>
      </c>
      <c r="G785" s="54"/>
      <c r="H785" s="54"/>
      <c r="I785" s="54"/>
      <c r="J785" s="54"/>
      <c r="K785" s="54"/>
      <c r="L785" s="54"/>
      <c r="M785" s="54"/>
      <c r="N785" s="54"/>
      <c r="O785" s="54"/>
      <c r="P785" s="54"/>
      <c r="Q785" s="54"/>
      <c r="R785" s="53"/>
      <c r="S785" s="53"/>
      <c r="T785" s="53"/>
      <c r="U785" s="53"/>
      <c r="AA785" s="128"/>
    </row>
    <row r="786" spans="1:27" s="52" customFormat="1" x14ac:dyDescent="0.2">
      <c r="A786" s="45" t="s">
        <v>32</v>
      </c>
      <c r="B786" s="111"/>
      <c r="C786" s="51"/>
      <c r="D786" s="51"/>
      <c r="E786" s="106"/>
      <c r="F786" s="49">
        <f t="shared" si="94"/>
        <v>0</v>
      </c>
      <c r="G786" s="54"/>
      <c r="H786" s="54"/>
      <c r="I786" s="54"/>
      <c r="J786" s="54"/>
      <c r="K786" s="54"/>
      <c r="L786" s="54"/>
      <c r="M786" s="54"/>
      <c r="N786" s="54"/>
      <c r="O786" s="54"/>
      <c r="P786" s="54"/>
      <c r="Q786" s="54"/>
      <c r="R786" s="53"/>
      <c r="S786" s="53"/>
      <c r="T786" s="53"/>
      <c r="U786" s="53"/>
      <c r="AA786" s="128"/>
    </row>
    <row r="787" spans="1:27" s="52" customFormat="1" x14ac:dyDescent="0.2">
      <c r="A787" s="45" t="s">
        <v>33</v>
      </c>
      <c r="B787" s="111"/>
      <c r="C787" s="51"/>
      <c r="D787" s="51"/>
      <c r="E787" s="106"/>
      <c r="F787" s="49">
        <f t="shared" si="94"/>
        <v>0</v>
      </c>
      <c r="G787" s="54"/>
      <c r="H787" s="54"/>
      <c r="I787" s="54"/>
      <c r="J787" s="54"/>
      <c r="K787" s="54"/>
      <c r="L787" s="54"/>
      <c r="M787" s="54"/>
      <c r="N787" s="54"/>
      <c r="O787" s="54"/>
      <c r="P787" s="54"/>
      <c r="Q787" s="54"/>
      <c r="R787" s="53"/>
      <c r="S787" s="53"/>
      <c r="T787" s="53"/>
      <c r="U787" s="53"/>
      <c r="AA787" s="128"/>
    </row>
    <row r="788" spans="1:27" s="52" customFormat="1" x14ac:dyDescent="0.2">
      <c r="A788" s="45" t="s">
        <v>34</v>
      </c>
      <c r="B788" s="111"/>
      <c r="C788" s="51"/>
      <c r="D788" s="51"/>
      <c r="E788" s="104"/>
      <c r="F788" s="49"/>
      <c r="G788" s="49"/>
      <c r="H788" s="49"/>
      <c r="I788" s="49"/>
      <c r="J788" s="49"/>
      <c r="K788" s="49"/>
      <c r="L788" s="49"/>
      <c r="M788" s="49"/>
      <c r="N788" s="49"/>
      <c r="O788" s="49"/>
      <c r="P788" s="49"/>
      <c r="Q788" s="49"/>
      <c r="R788" s="51"/>
      <c r="S788" s="51"/>
      <c r="T788" s="51"/>
      <c r="U788" s="51"/>
      <c r="AA788" s="128"/>
    </row>
    <row r="789" spans="1:27" s="52" customFormat="1" ht="15.75" x14ac:dyDescent="0.25">
      <c r="A789" s="45" t="s">
        <v>35</v>
      </c>
      <c r="B789" s="111"/>
      <c r="C789" s="51"/>
      <c r="D789" s="60" t="s">
        <v>24</v>
      </c>
      <c r="E789" s="104"/>
      <c r="F789" s="49"/>
      <c r="G789" s="49"/>
      <c r="H789" s="49"/>
      <c r="I789" s="49"/>
      <c r="J789" s="49"/>
      <c r="K789" s="49"/>
      <c r="L789" s="49"/>
      <c r="M789" s="49"/>
      <c r="N789" s="49"/>
      <c r="O789" s="49"/>
      <c r="P789" s="49"/>
      <c r="Q789" s="49"/>
      <c r="R789" s="51"/>
      <c r="S789" s="51"/>
      <c r="T789" s="51"/>
      <c r="U789" s="51"/>
      <c r="AA789" s="128"/>
    </row>
    <row r="790" spans="1:27" s="52" customFormat="1" ht="15.75" x14ac:dyDescent="0.25">
      <c r="A790" s="50" t="s">
        <v>36</v>
      </c>
      <c r="B790" s="111"/>
      <c r="C790" s="51"/>
      <c r="D790" s="51"/>
      <c r="E790" s="105"/>
      <c r="F790" s="56" t="s">
        <v>5</v>
      </c>
      <c r="G790" s="56" t="s">
        <v>23</v>
      </c>
      <c r="H790" s="49"/>
      <c r="I790" s="49"/>
      <c r="J790" s="49"/>
      <c r="K790" s="49"/>
      <c r="L790" s="49"/>
      <c r="M790" s="49"/>
      <c r="N790" s="49"/>
      <c r="O790" s="49"/>
      <c r="P790" s="49"/>
      <c r="Q790" s="49"/>
      <c r="R790" s="51"/>
      <c r="S790" s="51"/>
      <c r="T790" s="51"/>
      <c r="U790" s="51"/>
      <c r="AA790" s="128"/>
    </row>
    <row r="791" spans="1:27" s="52" customFormat="1" x14ac:dyDescent="0.2">
      <c r="A791" s="45" t="s">
        <v>37</v>
      </c>
      <c r="B791" s="111"/>
      <c r="C791" s="51"/>
      <c r="D791" s="51"/>
      <c r="E791" s="106"/>
      <c r="F791" s="49">
        <f>SUM(G791:U791)</f>
        <v>0</v>
      </c>
      <c r="G791" s="54"/>
      <c r="H791" s="54"/>
      <c r="I791" s="54"/>
      <c r="J791" s="54"/>
      <c r="K791" s="54"/>
      <c r="L791" s="54"/>
      <c r="M791" s="54"/>
      <c r="N791" s="54"/>
      <c r="O791" s="54"/>
      <c r="P791" s="54"/>
      <c r="Q791" s="54"/>
      <c r="R791" s="53"/>
      <c r="S791" s="53"/>
      <c r="T791" s="53"/>
      <c r="U791" s="53"/>
      <c r="AA791" s="128"/>
    </row>
    <row r="792" spans="1:27" s="52" customFormat="1" x14ac:dyDescent="0.2">
      <c r="A792" s="51"/>
      <c r="B792" s="110"/>
      <c r="C792" s="51"/>
      <c r="D792" s="51"/>
      <c r="E792" s="106"/>
      <c r="F792" s="49">
        <f t="shared" ref="F792:F798" si="95">SUM(G792:U792)</f>
        <v>0</v>
      </c>
      <c r="G792" s="54"/>
      <c r="H792" s="54"/>
      <c r="I792" s="54"/>
      <c r="J792" s="54"/>
      <c r="K792" s="54"/>
      <c r="L792" s="54"/>
      <c r="M792" s="54"/>
      <c r="N792" s="54"/>
      <c r="O792" s="54"/>
      <c r="P792" s="54"/>
      <c r="Q792" s="54"/>
      <c r="R792" s="53"/>
      <c r="S792" s="53"/>
      <c r="T792" s="53"/>
      <c r="U792" s="53"/>
      <c r="AA792" s="128"/>
    </row>
    <row r="793" spans="1:27" s="52" customFormat="1" x14ac:dyDescent="0.2">
      <c r="A793" s="51"/>
      <c r="B793" s="110"/>
      <c r="C793" s="51"/>
      <c r="D793" s="51"/>
      <c r="E793" s="106"/>
      <c r="F793" s="49">
        <f t="shared" si="95"/>
        <v>0</v>
      </c>
      <c r="G793" s="54"/>
      <c r="H793" s="54"/>
      <c r="I793" s="54"/>
      <c r="J793" s="54"/>
      <c r="K793" s="54"/>
      <c r="L793" s="54"/>
      <c r="M793" s="54"/>
      <c r="N793" s="54"/>
      <c r="O793" s="54"/>
      <c r="P793" s="54"/>
      <c r="Q793" s="54"/>
      <c r="R793" s="53"/>
      <c r="S793" s="53"/>
      <c r="T793" s="53"/>
      <c r="U793" s="53"/>
      <c r="AA793" s="128"/>
    </row>
    <row r="794" spans="1:27" s="52" customFormat="1" x14ac:dyDescent="0.2">
      <c r="A794" s="51"/>
      <c r="B794" s="110"/>
      <c r="C794" s="51"/>
      <c r="D794" s="51"/>
      <c r="E794" s="106"/>
      <c r="F794" s="49">
        <f t="shared" si="95"/>
        <v>0</v>
      </c>
      <c r="G794" s="54"/>
      <c r="H794" s="54"/>
      <c r="I794" s="54"/>
      <c r="J794" s="54"/>
      <c r="K794" s="54"/>
      <c r="L794" s="54"/>
      <c r="M794" s="54"/>
      <c r="N794" s="54"/>
      <c r="O794" s="54"/>
      <c r="P794" s="54"/>
      <c r="Q794" s="54"/>
      <c r="R794" s="53"/>
      <c r="S794" s="53"/>
      <c r="T794" s="53"/>
      <c r="U794" s="53"/>
      <c r="AA794" s="128"/>
    </row>
    <row r="795" spans="1:27" s="52" customFormat="1" x14ac:dyDescent="0.2">
      <c r="A795" s="51"/>
      <c r="B795" s="110"/>
      <c r="C795" s="51"/>
      <c r="D795" s="51"/>
      <c r="E795" s="106"/>
      <c r="F795" s="49">
        <f t="shared" si="95"/>
        <v>0</v>
      </c>
      <c r="G795" s="54"/>
      <c r="H795" s="54"/>
      <c r="I795" s="54"/>
      <c r="J795" s="54"/>
      <c r="K795" s="54"/>
      <c r="L795" s="54"/>
      <c r="M795" s="54"/>
      <c r="N795" s="54"/>
      <c r="O795" s="54"/>
      <c r="P795" s="54"/>
      <c r="Q795" s="54"/>
      <c r="R795" s="53"/>
      <c r="S795" s="53"/>
      <c r="T795" s="53"/>
      <c r="U795" s="53"/>
      <c r="AA795" s="128"/>
    </row>
    <row r="796" spans="1:27" s="52" customFormat="1" x14ac:dyDescent="0.2">
      <c r="A796" s="51"/>
      <c r="B796" s="110"/>
      <c r="C796" s="51"/>
      <c r="D796" s="51"/>
      <c r="E796" s="106"/>
      <c r="F796" s="49">
        <f t="shared" si="95"/>
        <v>0</v>
      </c>
      <c r="G796" s="54"/>
      <c r="H796" s="54"/>
      <c r="I796" s="54"/>
      <c r="J796" s="54"/>
      <c r="K796" s="54"/>
      <c r="L796" s="54"/>
      <c r="M796" s="54"/>
      <c r="N796" s="54"/>
      <c r="O796" s="54"/>
      <c r="P796" s="54"/>
      <c r="Q796" s="54"/>
      <c r="R796" s="53"/>
      <c r="S796" s="53"/>
      <c r="T796" s="53"/>
      <c r="U796" s="53"/>
      <c r="AA796" s="128"/>
    </row>
    <row r="797" spans="1:27" s="52" customFormat="1" ht="15.6" customHeight="1" x14ac:dyDescent="0.25">
      <c r="A797" s="57" t="s">
        <v>24</v>
      </c>
      <c r="B797" s="112" t="str">
        <f>IF(B779+F791+F792+F793+F794+F795+F796+F797+F798=B784+B785+B786+B787+B788+B789+B790+B791,"OK","NON")</f>
        <v>OK</v>
      </c>
      <c r="C797" s="51"/>
      <c r="D797" s="49"/>
      <c r="E797" s="106"/>
      <c r="F797" s="49">
        <f t="shared" si="95"/>
        <v>0</v>
      </c>
      <c r="G797" s="54"/>
      <c r="H797" s="54"/>
      <c r="I797" s="54"/>
      <c r="J797" s="54"/>
      <c r="K797" s="54"/>
      <c r="L797" s="54"/>
      <c r="M797" s="54"/>
      <c r="N797" s="54"/>
      <c r="O797" s="54"/>
      <c r="P797" s="54"/>
      <c r="Q797" s="54"/>
      <c r="R797" s="53"/>
      <c r="S797" s="53"/>
      <c r="T797" s="53"/>
      <c r="U797" s="53"/>
      <c r="AA797" s="128"/>
    </row>
    <row r="798" spans="1:27" s="52" customFormat="1" ht="18" x14ac:dyDescent="0.25">
      <c r="A798" s="57" t="s">
        <v>25</v>
      </c>
      <c r="B798" s="112">
        <f>B781+S779-B778-F782-F783-F784-F785-F786-F787</f>
        <v>0</v>
      </c>
      <c r="C798" s="51"/>
      <c r="D798" s="77"/>
      <c r="E798" s="106"/>
      <c r="F798" s="49">
        <f t="shared" si="95"/>
        <v>0</v>
      </c>
      <c r="G798" s="54"/>
      <c r="H798" s="54"/>
      <c r="I798" s="54"/>
      <c r="J798" s="54"/>
      <c r="K798" s="54"/>
      <c r="L798" s="54"/>
      <c r="M798" s="54"/>
      <c r="N798" s="54"/>
      <c r="O798" s="54"/>
      <c r="P798" s="54"/>
      <c r="Q798" s="54"/>
      <c r="R798" s="53"/>
      <c r="S798" s="53"/>
      <c r="T798" s="53"/>
      <c r="U798" s="53"/>
      <c r="AA798" s="128"/>
    </row>
    <row r="799" spans="1:27" s="52" customFormat="1" x14ac:dyDescent="0.2">
      <c r="B799" s="96"/>
      <c r="C799" s="51"/>
      <c r="D799" s="51"/>
      <c r="E799" s="107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62"/>
      <c r="S799" s="62"/>
      <c r="T799" s="62"/>
      <c r="U799" s="62"/>
      <c r="V799" s="64"/>
      <c r="AA799" s="128"/>
    </row>
    <row r="800" spans="1:27" s="46" customFormat="1" x14ac:dyDescent="0.2">
      <c r="A800" s="46" t="s">
        <v>20</v>
      </c>
      <c r="B800" s="113" t="s">
        <v>20</v>
      </c>
      <c r="C800" s="46" t="s">
        <v>20</v>
      </c>
      <c r="D800" s="46" t="s">
        <v>20</v>
      </c>
      <c r="E800" s="108" t="s">
        <v>20</v>
      </c>
      <c r="F800" s="66" t="s">
        <v>20</v>
      </c>
      <c r="G800" s="82" t="s">
        <v>20</v>
      </c>
      <c r="H800" s="82" t="s">
        <v>20</v>
      </c>
      <c r="I800" s="82" t="s">
        <v>20</v>
      </c>
      <c r="J800" s="82" t="s">
        <v>20</v>
      </c>
      <c r="K800" s="82" t="s">
        <v>20</v>
      </c>
      <c r="L800" s="82" t="s">
        <v>20</v>
      </c>
      <c r="M800" s="82" t="s">
        <v>20</v>
      </c>
      <c r="N800" s="82" t="s">
        <v>20</v>
      </c>
      <c r="O800" s="82" t="s">
        <v>20</v>
      </c>
      <c r="P800" s="82" t="s">
        <v>20</v>
      </c>
      <c r="Q800" s="82" t="s">
        <v>20</v>
      </c>
      <c r="R800" s="83" t="s">
        <v>20</v>
      </c>
      <c r="S800" s="83"/>
      <c r="T800" s="83"/>
      <c r="U800" s="83"/>
      <c r="AA800" s="129"/>
    </row>
    <row r="801" spans="1:27" s="117" customFormat="1" ht="26.25" thickBot="1" x14ac:dyDescent="0.4">
      <c r="A801" s="116" t="s">
        <v>20</v>
      </c>
      <c r="B801" s="155"/>
      <c r="D801" s="117" t="s">
        <v>28</v>
      </c>
      <c r="E801" s="125">
        <f>$X$16</f>
        <v>43088</v>
      </c>
      <c r="F801" s="118"/>
      <c r="G801" s="118"/>
      <c r="H801" s="121"/>
      <c r="I801" s="118"/>
      <c r="J801" s="118"/>
      <c r="K801" s="118"/>
      <c r="L801" s="118"/>
      <c r="M801" s="118"/>
      <c r="N801" s="118"/>
      <c r="O801" s="118"/>
      <c r="P801" s="118"/>
      <c r="Q801" s="118"/>
      <c r="U801" s="117">
        <v>33</v>
      </c>
      <c r="AA801" s="126"/>
    </row>
    <row r="802" spans="1:27" s="52" customFormat="1" ht="16.5" thickBot="1" x14ac:dyDescent="0.3">
      <c r="A802" s="45"/>
      <c r="B802" s="110"/>
      <c r="C802" s="51"/>
      <c r="D802" s="51"/>
      <c r="E802" s="104"/>
      <c r="F802" s="79" t="s">
        <v>70</v>
      </c>
      <c r="H802" s="103"/>
      <c r="I802" s="91">
        <v>100</v>
      </c>
      <c r="J802" s="92">
        <v>50</v>
      </c>
      <c r="K802" s="92">
        <v>20</v>
      </c>
      <c r="L802" s="92">
        <v>10</v>
      </c>
      <c r="M802" s="92">
        <v>5</v>
      </c>
      <c r="N802" s="92">
        <v>2</v>
      </c>
      <c r="O802" s="92">
        <v>1</v>
      </c>
      <c r="P802" s="92">
        <v>0.25</v>
      </c>
      <c r="Q802" s="92">
        <v>0.1</v>
      </c>
      <c r="R802" s="93">
        <v>0.05</v>
      </c>
      <c r="S802" s="51"/>
      <c r="T802" s="51"/>
      <c r="U802" s="51"/>
      <c r="AA802" s="127">
        <f>B803+B804+B805</f>
        <v>0</v>
      </c>
    </row>
    <row r="803" spans="1:27" s="52" customFormat="1" ht="15.75" x14ac:dyDescent="0.25">
      <c r="A803" s="45" t="s">
        <v>17</v>
      </c>
      <c r="B803" s="111"/>
      <c r="C803" s="51"/>
      <c r="D803" s="60" t="s">
        <v>21</v>
      </c>
      <c r="E803" s="105"/>
      <c r="F803" s="51"/>
      <c r="G803" s="62"/>
      <c r="H803" s="133" t="s">
        <v>71</v>
      </c>
      <c r="I803" s="135"/>
      <c r="J803" s="136"/>
      <c r="K803" s="136"/>
      <c r="L803" s="136"/>
      <c r="M803" s="136"/>
      <c r="N803" s="136"/>
      <c r="O803" s="136"/>
      <c r="P803" s="136"/>
      <c r="Q803" s="136"/>
      <c r="R803" s="137"/>
      <c r="S803" s="51"/>
      <c r="T803" s="51"/>
      <c r="U803" s="51"/>
      <c r="AA803" s="128"/>
    </row>
    <row r="804" spans="1:27" s="52" customFormat="1" ht="15.75" thickBot="1" x14ac:dyDescent="0.25">
      <c r="A804" s="45" t="s">
        <v>18</v>
      </c>
      <c r="B804" s="111"/>
      <c r="C804" s="51"/>
      <c r="E804" s="104"/>
      <c r="F804" s="51"/>
      <c r="G804" s="62"/>
      <c r="H804" s="89" t="s">
        <v>5</v>
      </c>
      <c r="I804" s="90">
        <f t="shared" ref="I804:R804" si="96">I802*I803</f>
        <v>0</v>
      </c>
      <c r="J804" s="80">
        <f t="shared" si="96"/>
        <v>0</v>
      </c>
      <c r="K804" s="80">
        <f t="shared" si="96"/>
        <v>0</v>
      </c>
      <c r="L804" s="80">
        <f t="shared" si="96"/>
        <v>0</v>
      </c>
      <c r="M804" s="80">
        <f t="shared" si="96"/>
        <v>0</v>
      </c>
      <c r="N804" s="80">
        <f t="shared" si="96"/>
        <v>0</v>
      </c>
      <c r="O804" s="80">
        <f t="shared" si="96"/>
        <v>0</v>
      </c>
      <c r="P804" s="80">
        <f t="shared" si="96"/>
        <v>0</v>
      </c>
      <c r="Q804" s="80">
        <f t="shared" si="96"/>
        <v>0</v>
      </c>
      <c r="R804" s="81">
        <f t="shared" si="96"/>
        <v>0</v>
      </c>
      <c r="S804" s="87">
        <f>SUM(I804:R804)</f>
        <v>0</v>
      </c>
      <c r="T804" s="51"/>
      <c r="U804" s="51"/>
      <c r="AA804" s="128"/>
    </row>
    <row r="805" spans="1:27" s="52" customFormat="1" ht="15.75" x14ac:dyDescent="0.25">
      <c r="A805" s="45" t="s">
        <v>19</v>
      </c>
      <c r="B805" s="111"/>
      <c r="C805" s="51"/>
      <c r="D805" s="60" t="s">
        <v>0</v>
      </c>
      <c r="E805" s="104"/>
      <c r="F805" s="49"/>
      <c r="G805" s="49"/>
      <c r="H805" s="49"/>
      <c r="I805" s="49"/>
      <c r="J805" s="49"/>
      <c r="K805" s="49"/>
      <c r="L805" s="49"/>
      <c r="M805" s="49"/>
      <c r="N805" s="49"/>
      <c r="O805" s="49"/>
      <c r="P805" s="49"/>
      <c r="Q805" s="49"/>
      <c r="R805" s="51"/>
      <c r="S805" s="51"/>
      <c r="T805" s="51"/>
      <c r="U805" s="51"/>
      <c r="AA805" s="128"/>
    </row>
    <row r="806" spans="1:27" s="52" customFormat="1" ht="15.75" x14ac:dyDescent="0.25">
      <c r="A806" s="45" t="s">
        <v>75</v>
      </c>
      <c r="B806" s="111"/>
      <c r="C806" s="51"/>
      <c r="D806" s="51"/>
      <c r="E806" s="105" t="s">
        <v>22</v>
      </c>
      <c r="F806" s="56" t="s">
        <v>5</v>
      </c>
      <c r="G806" s="56" t="s">
        <v>23</v>
      </c>
      <c r="H806" s="49"/>
      <c r="I806" s="49"/>
      <c r="J806" s="49"/>
      <c r="K806" s="49"/>
      <c r="L806" s="49"/>
      <c r="M806" s="49"/>
      <c r="N806" s="49"/>
      <c r="O806" s="49"/>
      <c r="P806" s="49"/>
      <c r="Q806" s="49"/>
      <c r="R806" s="51"/>
      <c r="S806" s="51"/>
      <c r="T806" s="51"/>
      <c r="U806" s="51"/>
      <c r="AA806" s="128"/>
    </row>
    <row r="807" spans="1:27" s="52" customFormat="1" x14ac:dyDescent="0.2">
      <c r="A807" s="45" t="s">
        <v>29</v>
      </c>
      <c r="B807" s="111"/>
      <c r="C807" s="51"/>
      <c r="D807" s="51"/>
      <c r="E807" s="106"/>
      <c r="F807" s="49">
        <f t="shared" ref="F807:F812" si="97">SUM(G807:U807)</f>
        <v>0</v>
      </c>
      <c r="G807" s="54"/>
      <c r="H807" s="54"/>
      <c r="I807" s="54"/>
      <c r="J807" s="54"/>
      <c r="K807" s="54"/>
      <c r="L807" s="54"/>
      <c r="M807" s="54"/>
      <c r="N807" s="54"/>
      <c r="O807" s="54"/>
      <c r="P807" s="54"/>
      <c r="Q807" s="54"/>
      <c r="R807" s="53"/>
      <c r="S807" s="53"/>
      <c r="T807" s="53"/>
      <c r="U807" s="53"/>
      <c r="AA807" s="128"/>
    </row>
    <row r="808" spans="1:27" s="52" customFormat="1" x14ac:dyDescent="0.2">
      <c r="A808" s="45"/>
      <c r="B808" s="132"/>
      <c r="C808" s="51"/>
      <c r="D808" s="51"/>
      <c r="E808" s="106"/>
      <c r="F808" s="49">
        <f t="shared" si="97"/>
        <v>0</v>
      </c>
      <c r="G808" s="54"/>
      <c r="H808" s="54"/>
      <c r="I808" s="54"/>
      <c r="J808" s="54"/>
      <c r="K808" s="54"/>
      <c r="L808" s="54"/>
      <c r="M808" s="54"/>
      <c r="N808" s="54"/>
      <c r="O808" s="54"/>
      <c r="P808" s="54"/>
      <c r="Q808" s="54"/>
      <c r="R808" s="53"/>
      <c r="S808" s="53"/>
      <c r="T808" s="53"/>
      <c r="U808" s="53"/>
      <c r="AA808" s="128"/>
    </row>
    <row r="809" spans="1:27" s="52" customFormat="1" x14ac:dyDescent="0.2">
      <c r="A809" s="45" t="s">
        <v>30</v>
      </c>
      <c r="B809" s="111"/>
      <c r="C809" s="51"/>
      <c r="D809" s="51"/>
      <c r="E809" s="106"/>
      <c r="F809" s="49">
        <f t="shared" si="97"/>
        <v>0</v>
      </c>
      <c r="G809" s="54"/>
      <c r="H809" s="54"/>
      <c r="I809" s="54"/>
      <c r="J809" s="54"/>
      <c r="K809" s="54"/>
      <c r="L809" s="54"/>
      <c r="M809" s="54"/>
      <c r="N809" s="54"/>
      <c r="O809" s="54"/>
      <c r="P809" s="54"/>
      <c r="Q809" s="54"/>
      <c r="R809" s="53"/>
      <c r="S809" s="53"/>
      <c r="T809" s="53"/>
      <c r="U809" s="53"/>
      <c r="AA809" s="128"/>
    </row>
    <row r="810" spans="1:27" s="52" customFormat="1" x14ac:dyDescent="0.2">
      <c r="A810" s="45" t="s">
        <v>31</v>
      </c>
      <c r="B810" s="111"/>
      <c r="C810" s="51"/>
      <c r="D810" s="51"/>
      <c r="E810" s="106"/>
      <c r="F810" s="49">
        <f t="shared" si="97"/>
        <v>0</v>
      </c>
      <c r="G810" s="54"/>
      <c r="H810" s="54"/>
      <c r="I810" s="54"/>
      <c r="J810" s="54"/>
      <c r="K810" s="54"/>
      <c r="L810" s="54"/>
      <c r="M810" s="54"/>
      <c r="N810" s="54"/>
      <c r="O810" s="54"/>
      <c r="P810" s="54"/>
      <c r="Q810" s="54"/>
      <c r="R810" s="53"/>
      <c r="S810" s="53"/>
      <c r="T810" s="53"/>
      <c r="U810" s="53"/>
      <c r="AA810" s="128"/>
    </row>
    <row r="811" spans="1:27" s="52" customFormat="1" x14ac:dyDescent="0.2">
      <c r="A811" s="45" t="s">
        <v>32</v>
      </c>
      <c r="B811" s="111"/>
      <c r="C811" s="51"/>
      <c r="D811" s="51"/>
      <c r="E811" s="106"/>
      <c r="F811" s="49">
        <f t="shared" si="97"/>
        <v>0</v>
      </c>
      <c r="G811" s="54"/>
      <c r="H811" s="54"/>
      <c r="I811" s="54"/>
      <c r="J811" s="54"/>
      <c r="K811" s="54"/>
      <c r="L811" s="54"/>
      <c r="M811" s="54"/>
      <c r="N811" s="54"/>
      <c r="O811" s="54"/>
      <c r="P811" s="54"/>
      <c r="Q811" s="54"/>
      <c r="R811" s="53"/>
      <c r="S811" s="53"/>
      <c r="T811" s="53"/>
      <c r="U811" s="53"/>
      <c r="AA811" s="128"/>
    </row>
    <row r="812" spans="1:27" s="52" customFormat="1" x14ac:dyDescent="0.2">
      <c r="A812" s="45" t="s">
        <v>33</v>
      </c>
      <c r="B812" s="111"/>
      <c r="C812" s="51"/>
      <c r="D812" s="51"/>
      <c r="E812" s="106"/>
      <c r="F812" s="49">
        <f t="shared" si="97"/>
        <v>0</v>
      </c>
      <c r="G812" s="54"/>
      <c r="H812" s="54"/>
      <c r="I812" s="54"/>
      <c r="J812" s="54"/>
      <c r="K812" s="54"/>
      <c r="L812" s="54"/>
      <c r="M812" s="54"/>
      <c r="N812" s="54"/>
      <c r="O812" s="54"/>
      <c r="P812" s="54"/>
      <c r="Q812" s="54"/>
      <c r="R812" s="53"/>
      <c r="S812" s="53"/>
      <c r="T812" s="53"/>
      <c r="U812" s="53"/>
      <c r="AA812" s="128"/>
    </row>
    <row r="813" spans="1:27" s="52" customFormat="1" x14ac:dyDescent="0.2">
      <c r="A813" s="45" t="s">
        <v>34</v>
      </c>
      <c r="B813" s="111"/>
      <c r="C813" s="51"/>
      <c r="D813" s="51"/>
      <c r="E813" s="104"/>
      <c r="F813" s="49"/>
      <c r="G813" s="49"/>
      <c r="H813" s="49"/>
      <c r="I813" s="49"/>
      <c r="J813" s="49"/>
      <c r="K813" s="49"/>
      <c r="L813" s="49"/>
      <c r="M813" s="49"/>
      <c r="N813" s="49"/>
      <c r="O813" s="49"/>
      <c r="P813" s="49"/>
      <c r="Q813" s="49"/>
      <c r="R813" s="51"/>
      <c r="S813" s="51"/>
      <c r="T813" s="51"/>
      <c r="U813" s="51"/>
      <c r="AA813" s="128"/>
    </row>
    <row r="814" spans="1:27" s="52" customFormat="1" ht="15.75" x14ac:dyDescent="0.25">
      <c r="A814" s="45" t="s">
        <v>35</v>
      </c>
      <c r="B814" s="111"/>
      <c r="C814" s="51"/>
      <c r="D814" s="60" t="s">
        <v>24</v>
      </c>
      <c r="E814" s="104"/>
      <c r="F814" s="49"/>
      <c r="G814" s="49"/>
      <c r="H814" s="49"/>
      <c r="I814" s="49"/>
      <c r="J814" s="49"/>
      <c r="K814" s="49"/>
      <c r="L814" s="49"/>
      <c r="M814" s="49"/>
      <c r="N814" s="49"/>
      <c r="O814" s="49"/>
      <c r="P814" s="49"/>
      <c r="Q814" s="49"/>
      <c r="R814" s="51"/>
      <c r="S814" s="51"/>
      <c r="T814" s="51"/>
      <c r="U814" s="51"/>
      <c r="AA814" s="128"/>
    </row>
    <row r="815" spans="1:27" s="52" customFormat="1" ht="15.75" x14ac:dyDescent="0.25">
      <c r="A815" s="50" t="s">
        <v>36</v>
      </c>
      <c r="B815" s="111"/>
      <c r="C815" s="51"/>
      <c r="D815" s="51"/>
      <c r="E815" s="105"/>
      <c r="F815" s="56" t="s">
        <v>5</v>
      </c>
      <c r="G815" s="56" t="s">
        <v>23</v>
      </c>
      <c r="H815" s="49"/>
      <c r="I815" s="49"/>
      <c r="J815" s="49"/>
      <c r="K815" s="49"/>
      <c r="L815" s="49"/>
      <c r="M815" s="49"/>
      <c r="N815" s="49"/>
      <c r="O815" s="49"/>
      <c r="P815" s="49"/>
      <c r="Q815" s="49"/>
      <c r="R815" s="51"/>
      <c r="S815" s="51"/>
      <c r="T815" s="51"/>
      <c r="U815" s="51"/>
      <c r="AA815" s="128"/>
    </row>
    <row r="816" spans="1:27" s="52" customFormat="1" x14ac:dyDescent="0.2">
      <c r="A816" s="45" t="s">
        <v>37</v>
      </c>
      <c r="B816" s="111"/>
      <c r="C816" s="51"/>
      <c r="D816" s="51"/>
      <c r="E816" s="106"/>
      <c r="F816" s="49">
        <f>SUM(G816:U816)</f>
        <v>0</v>
      </c>
      <c r="G816" s="54"/>
      <c r="H816" s="54"/>
      <c r="I816" s="54"/>
      <c r="J816" s="54"/>
      <c r="K816" s="54"/>
      <c r="L816" s="54"/>
      <c r="M816" s="54"/>
      <c r="N816" s="54"/>
      <c r="O816" s="54"/>
      <c r="P816" s="54"/>
      <c r="Q816" s="54"/>
      <c r="R816" s="53"/>
      <c r="S816" s="53"/>
      <c r="T816" s="53"/>
      <c r="U816" s="53"/>
      <c r="AA816" s="128"/>
    </row>
    <row r="817" spans="1:27" s="52" customFormat="1" x14ac:dyDescent="0.2">
      <c r="A817" s="51"/>
      <c r="B817" s="110"/>
      <c r="C817" s="51"/>
      <c r="D817" s="51"/>
      <c r="E817" s="106"/>
      <c r="F817" s="49">
        <f t="shared" ref="F817:F823" si="98">SUM(G817:U817)</f>
        <v>0</v>
      </c>
      <c r="G817" s="54"/>
      <c r="H817" s="54"/>
      <c r="I817" s="54"/>
      <c r="J817" s="54"/>
      <c r="K817" s="54"/>
      <c r="L817" s="54"/>
      <c r="M817" s="54"/>
      <c r="N817" s="54"/>
      <c r="O817" s="54"/>
      <c r="P817" s="54"/>
      <c r="Q817" s="54"/>
      <c r="R817" s="53"/>
      <c r="S817" s="53"/>
      <c r="T817" s="53"/>
      <c r="U817" s="53"/>
      <c r="AA817" s="128"/>
    </row>
    <row r="818" spans="1:27" s="52" customFormat="1" x14ac:dyDescent="0.2">
      <c r="A818" s="51"/>
      <c r="B818" s="110"/>
      <c r="C818" s="51"/>
      <c r="D818" s="51"/>
      <c r="E818" s="106"/>
      <c r="F818" s="49">
        <f t="shared" si="98"/>
        <v>0</v>
      </c>
      <c r="G818" s="54"/>
      <c r="H818" s="54"/>
      <c r="I818" s="54"/>
      <c r="J818" s="54"/>
      <c r="K818" s="54"/>
      <c r="L818" s="54"/>
      <c r="M818" s="54"/>
      <c r="N818" s="54"/>
      <c r="O818" s="54"/>
      <c r="P818" s="54"/>
      <c r="Q818" s="54"/>
      <c r="R818" s="53"/>
      <c r="S818" s="53"/>
      <c r="T818" s="53"/>
      <c r="U818" s="53"/>
      <c r="AA818" s="128"/>
    </row>
    <row r="819" spans="1:27" s="52" customFormat="1" x14ac:dyDescent="0.2">
      <c r="A819" s="51"/>
      <c r="B819" s="110"/>
      <c r="C819" s="51"/>
      <c r="D819" s="51"/>
      <c r="E819" s="106"/>
      <c r="F819" s="49">
        <f t="shared" si="98"/>
        <v>0</v>
      </c>
      <c r="G819" s="54"/>
      <c r="H819" s="54"/>
      <c r="I819" s="54"/>
      <c r="J819" s="54"/>
      <c r="K819" s="54"/>
      <c r="L819" s="54"/>
      <c r="M819" s="54"/>
      <c r="N819" s="54"/>
      <c r="O819" s="54"/>
      <c r="P819" s="54"/>
      <c r="Q819" s="54"/>
      <c r="R819" s="53"/>
      <c r="S819" s="53"/>
      <c r="T819" s="53"/>
      <c r="U819" s="53"/>
      <c r="AA819" s="128"/>
    </row>
    <row r="820" spans="1:27" s="52" customFormat="1" x14ac:dyDescent="0.2">
      <c r="A820" s="51"/>
      <c r="B820" s="110"/>
      <c r="C820" s="51"/>
      <c r="D820" s="51"/>
      <c r="E820" s="106"/>
      <c r="F820" s="49">
        <f t="shared" si="98"/>
        <v>0</v>
      </c>
      <c r="G820" s="54"/>
      <c r="H820" s="54"/>
      <c r="I820" s="54"/>
      <c r="J820" s="54"/>
      <c r="K820" s="54"/>
      <c r="L820" s="54"/>
      <c r="M820" s="54"/>
      <c r="N820" s="54"/>
      <c r="O820" s="54"/>
      <c r="P820" s="54"/>
      <c r="Q820" s="54"/>
      <c r="R820" s="53"/>
      <c r="S820" s="53"/>
      <c r="T820" s="53"/>
      <c r="U820" s="53"/>
      <c r="AA820" s="128"/>
    </row>
    <row r="821" spans="1:27" s="52" customFormat="1" x14ac:dyDescent="0.2">
      <c r="A821" s="51"/>
      <c r="B821" s="110"/>
      <c r="C821" s="51"/>
      <c r="D821" s="51"/>
      <c r="E821" s="106"/>
      <c r="F821" s="49">
        <f t="shared" si="98"/>
        <v>0</v>
      </c>
      <c r="G821" s="54"/>
      <c r="H821" s="54"/>
      <c r="I821" s="54"/>
      <c r="J821" s="54"/>
      <c r="K821" s="54"/>
      <c r="L821" s="54"/>
      <c r="M821" s="54"/>
      <c r="N821" s="54"/>
      <c r="O821" s="54"/>
      <c r="P821" s="54"/>
      <c r="Q821" s="54"/>
      <c r="R821" s="53"/>
      <c r="S821" s="53"/>
      <c r="T821" s="53"/>
      <c r="U821" s="53"/>
      <c r="AA821" s="128"/>
    </row>
    <row r="822" spans="1:27" s="52" customFormat="1" ht="15.6" customHeight="1" x14ac:dyDescent="0.25">
      <c r="A822" s="57" t="s">
        <v>24</v>
      </c>
      <c r="B822" s="112" t="str">
        <f>IF(B804+F816+F817+F818+F819+F820+F821+F822+F823=B809+B810+B811+B812+B813+B814+B815+B816,"OK","NON")</f>
        <v>OK</v>
      </c>
      <c r="C822" s="51"/>
      <c r="D822" s="49"/>
      <c r="E822" s="106"/>
      <c r="F822" s="49">
        <f t="shared" si="98"/>
        <v>0</v>
      </c>
      <c r="G822" s="54"/>
      <c r="H822" s="54"/>
      <c r="I822" s="54"/>
      <c r="J822" s="54"/>
      <c r="K822" s="54"/>
      <c r="L822" s="54"/>
      <c r="M822" s="54"/>
      <c r="N822" s="54"/>
      <c r="O822" s="54"/>
      <c r="P822" s="54"/>
      <c r="Q822" s="54"/>
      <c r="R822" s="53"/>
      <c r="S822" s="53"/>
      <c r="T822" s="53"/>
      <c r="U822" s="53"/>
      <c r="AA822" s="128"/>
    </row>
    <row r="823" spans="1:27" s="52" customFormat="1" ht="18" x14ac:dyDescent="0.25">
      <c r="A823" s="57" t="s">
        <v>25</v>
      </c>
      <c r="B823" s="112">
        <f>B806+S804-B803-F807-F808-F809-F810-F811-F812</f>
        <v>0</v>
      </c>
      <c r="C823" s="51"/>
      <c r="D823" s="77"/>
      <c r="E823" s="106"/>
      <c r="F823" s="49">
        <f t="shared" si="98"/>
        <v>0</v>
      </c>
      <c r="G823" s="54"/>
      <c r="H823" s="54"/>
      <c r="I823" s="54"/>
      <c r="J823" s="54"/>
      <c r="K823" s="54"/>
      <c r="L823" s="54"/>
      <c r="M823" s="54"/>
      <c r="N823" s="54"/>
      <c r="O823" s="54"/>
      <c r="P823" s="54"/>
      <c r="Q823" s="54"/>
      <c r="R823" s="53"/>
      <c r="S823" s="53"/>
      <c r="T823" s="53"/>
      <c r="U823" s="53"/>
      <c r="AA823" s="128"/>
    </row>
    <row r="824" spans="1:27" s="52" customFormat="1" x14ac:dyDescent="0.2">
      <c r="B824" s="96"/>
      <c r="C824" s="51"/>
      <c r="D824" s="51"/>
      <c r="E824" s="107"/>
      <c r="F824" s="55"/>
      <c r="G824" s="55"/>
      <c r="H824" s="55"/>
      <c r="I824" s="55"/>
      <c r="J824" s="55"/>
      <c r="K824" s="55"/>
      <c r="L824" s="55"/>
      <c r="M824" s="55"/>
      <c r="N824" s="55"/>
      <c r="O824" s="55"/>
      <c r="P824" s="55"/>
      <c r="Q824" s="55"/>
      <c r="R824" s="62"/>
      <c r="S824" s="62"/>
      <c r="T824" s="62"/>
      <c r="U824" s="62"/>
      <c r="V824" s="64"/>
      <c r="AA824" s="128"/>
    </row>
    <row r="825" spans="1:27" s="46" customFormat="1" x14ac:dyDescent="0.2">
      <c r="A825" s="46" t="s">
        <v>20</v>
      </c>
      <c r="B825" s="113" t="s">
        <v>20</v>
      </c>
      <c r="C825" s="46" t="s">
        <v>20</v>
      </c>
      <c r="D825" s="46" t="s">
        <v>20</v>
      </c>
      <c r="E825" s="108" t="s">
        <v>20</v>
      </c>
      <c r="F825" s="66" t="s">
        <v>20</v>
      </c>
      <c r="G825" s="82" t="s">
        <v>20</v>
      </c>
      <c r="H825" s="82" t="s">
        <v>20</v>
      </c>
      <c r="I825" s="82" t="s">
        <v>20</v>
      </c>
      <c r="J825" s="82" t="s">
        <v>20</v>
      </c>
      <c r="K825" s="82" t="s">
        <v>20</v>
      </c>
      <c r="L825" s="82" t="s">
        <v>20</v>
      </c>
      <c r="M825" s="82" t="s">
        <v>20</v>
      </c>
      <c r="N825" s="82" t="s">
        <v>20</v>
      </c>
      <c r="O825" s="82" t="s">
        <v>20</v>
      </c>
      <c r="P825" s="82" t="s">
        <v>20</v>
      </c>
      <c r="Q825" s="82" t="s">
        <v>20</v>
      </c>
      <c r="R825" s="83" t="s">
        <v>20</v>
      </c>
      <c r="S825" s="83"/>
      <c r="T825" s="83"/>
      <c r="U825" s="83"/>
      <c r="AA825" s="129"/>
    </row>
    <row r="826" spans="1:27" s="117" customFormat="1" ht="26.25" thickBot="1" x14ac:dyDescent="0.4">
      <c r="A826" s="116" t="s">
        <v>20</v>
      </c>
      <c r="B826" s="134"/>
      <c r="D826" s="117" t="s">
        <v>28</v>
      </c>
      <c r="E826" s="125">
        <f>$X$16</f>
        <v>43088</v>
      </c>
      <c r="F826" s="118"/>
      <c r="G826" s="118"/>
      <c r="H826" s="121"/>
      <c r="I826" s="118"/>
      <c r="J826" s="118"/>
      <c r="K826" s="118"/>
      <c r="L826" s="118"/>
      <c r="M826" s="118"/>
      <c r="N826" s="118"/>
      <c r="O826" s="118"/>
      <c r="P826" s="118"/>
      <c r="Q826" s="118"/>
      <c r="U826" s="117">
        <v>34</v>
      </c>
      <c r="AA826" s="126"/>
    </row>
    <row r="827" spans="1:27" s="52" customFormat="1" ht="16.5" thickBot="1" x14ac:dyDescent="0.3">
      <c r="A827" s="45"/>
      <c r="B827" s="110"/>
      <c r="C827" s="51"/>
      <c r="D827" s="51"/>
      <c r="E827" s="104"/>
      <c r="F827" s="79" t="s">
        <v>70</v>
      </c>
      <c r="H827" s="103"/>
      <c r="I827" s="91">
        <v>100</v>
      </c>
      <c r="J827" s="92">
        <v>50</v>
      </c>
      <c r="K827" s="92">
        <v>20</v>
      </c>
      <c r="L827" s="92">
        <v>10</v>
      </c>
      <c r="M827" s="92">
        <v>5</v>
      </c>
      <c r="N827" s="92">
        <v>2</v>
      </c>
      <c r="O827" s="92">
        <v>1</v>
      </c>
      <c r="P827" s="92">
        <v>0.25</v>
      </c>
      <c r="Q827" s="92">
        <v>0.1</v>
      </c>
      <c r="R827" s="93">
        <v>0.05</v>
      </c>
      <c r="S827" s="51"/>
      <c r="T827" s="51"/>
      <c r="U827" s="51"/>
      <c r="AA827" s="127">
        <f>B828+B829+B830</f>
        <v>0</v>
      </c>
    </row>
    <row r="828" spans="1:27" s="52" customFormat="1" ht="15.75" x14ac:dyDescent="0.25">
      <c r="A828" s="45" t="s">
        <v>17</v>
      </c>
      <c r="B828" s="111"/>
      <c r="C828" s="51"/>
      <c r="D828" s="60" t="s">
        <v>21</v>
      </c>
      <c r="E828" s="105"/>
      <c r="F828" s="51"/>
      <c r="G828" s="62"/>
      <c r="H828" s="133" t="s">
        <v>71</v>
      </c>
      <c r="I828" s="135"/>
      <c r="J828" s="136"/>
      <c r="K828" s="136"/>
      <c r="L828" s="136"/>
      <c r="M828" s="136"/>
      <c r="N828" s="136"/>
      <c r="O828" s="136"/>
      <c r="P828" s="136"/>
      <c r="Q828" s="136"/>
      <c r="R828" s="137"/>
      <c r="S828" s="51"/>
      <c r="T828" s="51"/>
      <c r="U828" s="51"/>
      <c r="AA828" s="128"/>
    </row>
    <row r="829" spans="1:27" s="52" customFormat="1" ht="15.75" thickBot="1" x14ac:dyDescent="0.25">
      <c r="A829" s="45" t="s">
        <v>18</v>
      </c>
      <c r="B829" s="111"/>
      <c r="C829" s="51"/>
      <c r="E829" s="104"/>
      <c r="F829" s="51"/>
      <c r="G829" s="62"/>
      <c r="H829" s="89" t="s">
        <v>5</v>
      </c>
      <c r="I829" s="90">
        <f t="shared" ref="I829:R829" si="99">I827*I828</f>
        <v>0</v>
      </c>
      <c r="J829" s="80">
        <f t="shared" si="99"/>
        <v>0</v>
      </c>
      <c r="K829" s="80">
        <f t="shared" si="99"/>
        <v>0</v>
      </c>
      <c r="L829" s="80">
        <f t="shared" si="99"/>
        <v>0</v>
      </c>
      <c r="M829" s="80">
        <f t="shared" si="99"/>
        <v>0</v>
      </c>
      <c r="N829" s="80">
        <f t="shared" si="99"/>
        <v>0</v>
      </c>
      <c r="O829" s="80">
        <f t="shared" si="99"/>
        <v>0</v>
      </c>
      <c r="P829" s="80">
        <f t="shared" si="99"/>
        <v>0</v>
      </c>
      <c r="Q829" s="80">
        <f t="shared" si="99"/>
        <v>0</v>
      </c>
      <c r="R829" s="81">
        <f t="shared" si="99"/>
        <v>0</v>
      </c>
      <c r="S829" s="87">
        <f>SUM(I829:R829)</f>
        <v>0</v>
      </c>
      <c r="T829" s="51"/>
      <c r="U829" s="51"/>
      <c r="AA829" s="128"/>
    </row>
    <row r="830" spans="1:27" s="52" customFormat="1" ht="15.75" x14ac:dyDescent="0.25">
      <c r="A830" s="45" t="s">
        <v>19</v>
      </c>
      <c r="B830" s="111"/>
      <c r="C830" s="51"/>
      <c r="D830" s="60" t="s">
        <v>0</v>
      </c>
      <c r="E830" s="104"/>
      <c r="F830" s="49"/>
      <c r="G830" s="49"/>
      <c r="H830" s="49"/>
      <c r="I830" s="49"/>
      <c r="J830" s="49"/>
      <c r="K830" s="49"/>
      <c r="L830" s="49"/>
      <c r="M830" s="49"/>
      <c r="N830" s="49"/>
      <c r="O830" s="49"/>
      <c r="P830" s="49"/>
      <c r="Q830" s="49"/>
      <c r="R830" s="51"/>
      <c r="S830" s="51"/>
      <c r="T830" s="51"/>
      <c r="U830" s="51"/>
      <c r="AA830" s="128"/>
    </row>
    <row r="831" spans="1:27" s="52" customFormat="1" ht="15.75" x14ac:dyDescent="0.25">
      <c r="A831" s="45" t="s">
        <v>75</v>
      </c>
      <c r="B831" s="111"/>
      <c r="C831" s="51"/>
      <c r="D831" s="51"/>
      <c r="E831" s="105" t="s">
        <v>22</v>
      </c>
      <c r="F831" s="56" t="s">
        <v>5</v>
      </c>
      <c r="G831" s="56" t="s">
        <v>23</v>
      </c>
      <c r="H831" s="49"/>
      <c r="I831" s="49"/>
      <c r="J831" s="49"/>
      <c r="K831" s="49"/>
      <c r="L831" s="49"/>
      <c r="M831" s="49"/>
      <c r="N831" s="49"/>
      <c r="O831" s="49"/>
      <c r="P831" s="49"/>
      <c r="Q831" s="49"/>
      <c r="R831" s="51"/>
      <c r="S831" s="51"/>
      <c r="T831" s="51"/>
      <c r="U831" s="51"/>
      <c r="AA831" s="128"/>
    </row>
    <row r="832" spans="1:27" s="52" customFormat="1" x14ac:dyDescent="0.2">
      <c r="A832" s="45" t="s">
        <v>29</v>
      </c>
      <c r="B832" s="111"/>
      <c r="C832" s="51"/>
      <c r="D832" s="51"/>
      <c r="E832" s="106"/>
      <c r="F832" s="49">
        <f t="shared" ref="F832:F837" si="100">SUM(G832:U832)</f>
        <v>0</v>
      </c>
      <c r="G832" s="54"/>
      <c r="H832" s="54"/>
      <c r="I832" s="54"/>
      <c r="J832" s="54"/>
      <c r="K832" s="54"/>
      <c r="L832" s="54"/>
      <c r="M832" s="54"/>
      <c r="N832" s="54"/>
      <c r="O832" s="54"/>
      <c r="P832" s="54"/>
      <c r="Q832" s="54"/>
      <c r="R832" s="53"/>
      <c r="S832" s="53"/>
      <c r="T832" s="53"/>
      <c r="U832" s="53"/>
      <c r="AA832" s="128"/>
    </row>
    <row r="833" spans="1:27" s="52" customFormat="1" x14ac:dyDescent="0.2">
      <c r="A833" s="45"/>
      <c r="B833" s="132"/>
      <c r="C833" s="51"/>
      <c r="D833" s="51"/>
      <c r="E833" s="106"/>
      <c r="F833" s="49">
        <f t="shared" si="100"/>
        <v>0</v>
      </c>
      <c r="G833" s="54"/>
      <c r="H833" s="54"/>
      <c r="I833" s="54"/>
      <c r="J833" s="54"/>
      <c r="K833" s="54"/>
      <c r="L833" s="54"/>
      <c r="M833" s="54"/>
      <c r="N833" s="54"/>
      <c r="O833" s="54"/>
      <c r="P833" s="54"/>
      <c r="Q833" s="54"/>
      <c r="R833" s="53"/>
      <c r="S833" s="53"/>
      <c r="T833" s="53"/>
      <c r="U833" s="53"/>
      <c r="AA833" s="128"/>
    </row>
    <row r="834" spans="1:27" s="52" customFormat="1" x14ac:dyDescent="0.2">
      <c r="A834" s="45" t="s">
        <v>30</v>
      </c>
      <c r="B834" s="111"/>
      <c r="C834" s="51"/>
      <c r="D834" s="51"/>
      <c r="E834" s="106"/>
      <c r="F834" s="49">
        <f t="shared" si="100"/>
        <v>0</v>
      </c>
      <c r="G834" s="54"/>
      <c r="H834" s="54"/>
      <c r="I834" s="54"/>
      <c r="J834" s="54"/>
      <c r="K834" s="54"/>
      <c r="L834" s="54"/>
      <c r="M834" s="54"/>
      <c r="N834" s="54"/>
      <c r="O834" s="54"/>
      <c r="P834" s="54"/>
      <c r="Q834" s="54"/>
      <c r="R834" s="53"/>
      <c r="S834" s="53"/>
      <c r="T834" s="53"/>
      <c r="U834" s="53"/>
      <c r="AA834" s="128"/>
    </row>
    <row r="835" spans="1:27" s="52" customFormat="1" x14ac:dyDescent="0.2">
      <c r="A835" s="45" t="s">
        <v>31</v>
      </c>
      <c r="B835" s="111"/>
      <c r="C835" s="51"/>
      <c r="D835" s="51"/>
      <c r="E835" s="106"/>
      <c r="F835" s="49">
        <f t="shared" si="100"/>
        <v>0</v>
      </c>
      <c r="G835" s="54"/>
      <c r="H835" s="54"/>
      <c r="I835" s="54"/>
      <c r="J835" s="54"/>
      <c r="K835" s="54"/>
      <c r="L835" s="54"/>
      <c r="M835" s="54"/>
      <c r="N835" s="54"/>
      <c r="O835" s="54"/>
      <c r="P835" s="54"/>
      <c r="Q835" s="54"/>
      <c r="R835" s="53"/>
      <c r="S835" s="53"/>
      <c r="T835" s="53"/>
      <c r="U835" s="53"/>
      <c r="AA835" s="128"/>
    </row>
    <row r="836" spans="1:27" s="52" customFormat="1" x14ac:dyDescent="0.2">
      <c r="A836" s="45" t="s">
        <v>32</v>
      </c>
      <c r="B836" s="111"/>
      <c r="C836" s="51"/>
      <c r="D836" s="51"/>
      <c r="E836" s="106"/>
      <c r="F836" s="49">
        <f t="shared" si="100"/>
        <v>0</v>
      </c>
      <c r="G836" s="54"/>
      <c r="H836" s="54"/>
      <c r="I836" s="54"/>
      <c r="J836" s="54"/>
      <c r="K836" s="54"/>
      <c r="L836" s="54"/>
      <c r="M836" s="54"/>
      <c r="N836" s="54"/>
      <c r="O836" s="54"/>
      <c r="P836" s="54"/>
      <c r="Q836" s="54"/>
      <c r="R836" s="53"/>
      <c r="S836" s="53"/>
      <c r="T836" s="53"/>
      <c r="U836" s="53"/>
      <c r="AA836" s="128"/>
    </row>
    <row r="837" spans="1:27" s="52" customFormat="1" x14ac:dyDescent="0.2">
      <c r="A837" s="45" t="s">
        <v>33</v>
      </c>
      <c r="B837" s="111"/>
      <c r="C837" s="51"/>
      <c r="D837" s="51"/>
      <c r="E837" s="106"/>
      <c r="F837" s="49">
        <f t="shared" si="100"/>
        <v>0</v>
      </c>
      <c r="G837" s="54"/>
      <c r="H837" s="54"/>
      <c r="I837" s="54"/>
      <c r="J837" s="54"/>
      <c r="K837" s="54"/>
      <c r="L837" s="54"/>
      <c r="M837" s="54"/>
      <c r="N837" s="54"/>
      <c r="O837" s="54"/>
      <c r="P837" s="54"/>
      <c r="Q837" s="54"/>
      <c r="R837" s="53"/>
      <c r="S837" s="53"/>
      <c r="T837" s="53"/>
      <c r="U837" s="53"/>
      <c r="AA837" s="128"/>
    </row>
    <row r="838" spans="1:27" s="52" customFormat="1" x14ac:dyDescent="0.2">
      <c r="A838" s="45" t="s">
        <v>34</v>
      </c>
      <c r="B838" s="111"/>
      <c r="C838" s="51"/>
      <c r="D838" s="51"/>
      <c r="E838" s="104"/>
      <c r="F838" s="49"/>
      <c r="G838" s="49"/>
      <c r="H838" s="49"/>
      <c r="I838" s="49"/>
      <c r="J838" s="49"/>
      <c r="K838" s="49"/>
      <c r="L838" s="49"/>
      <c r="M838" s="49"/>
      <c r="N838" s="49"/>
      <c r="O838" s="49"/>
      <c r="P838" s="49"/>
      <c r="Q838" s="49"/>
      <c r="R838" s="51"/>
      <c r="S838" s="51"/>
      <c r="T838" s="51"/>
      <c r="U838" s="51"/>
      <c r="AA838" s="128"/>
    </row>
    <row r="839" spans="1:27" s="52" customFormat="1" ht="15.75" x14ac:dyDescent="0.25">
      <c r="A839" s="45" t="s">
        <v>35</v>
      </c>
      <c r="B839" s="111"/>
      <c r="C839" s="51"/>
      <c r="D839" s="60" t="s">
        <v>24</v>
      </c>
      <c r="E839" s="104"/>
      <c r="F839" s="49"/>
      <c r="G839" s="49"/>
      <c r="H839" s="49"/>
      <c r="I839" s="49"/>
      <c r="J839" s="49"/>
      <c r="K839" s="49"/>
      <c r="L839" s="49"/>
      <c r="M839" s="49"/>
      <c r="N839" s="49"/>
      <c r="O839" s="49"/>
      <c r="P839" s="49"/>
      <c r="Q839" s="49"/>
      <c r="R839" s="51"/>
      <c r="S839" s="51"/>
      <c r="T839" s="51"/>
      <c r="U839" s="51"/>
      <c r="AA839" s="128"/>
    </row>
    <row r="840" spans="1:27" s="52" customFormat="1" ht="15.75" x14ac:dyDescent="0.25">
      <c r="A840" s="50" t="s">
        <v>36</v>
      </c>
      <c r="B840" s="111"/>
      <c r="C840" s="51"/>
      <c r="D840" s="51"/>
      <c r="E840" s="105"/>
      <c r="F840" s="56" t="s">
        <v>5</v>
      </c>
      <c r="G840" s="56" t="s">
        <v>23</v>
      </c>
      <c r="H840" s="49"/>
      <c r="I840" s="49"/>
      <c r="J840" s="49"/>
      <c r="K840" s="49"/>
      <c r="L840" s="49"/>
      <c r="M840" s="49"/>
      <c r="N840" s="49"/>
      <c r="O840" s="49"/>
      <c r="P840" s="49"/>
      <c r="Q840" s="49"/>
      <c r="R840" s="51"/>
      <c r="S840" s="51"/>
      <c r="T840" s="51"/>
      <c r="U840" s="51"/>
      <c r="AA840" s="128"/>
    </row>
    <row r="841" spans="1:27" s="52" customFormat="1" x14ac:dyDescent="0.2">
      <c r="A841" s="45" t="s">
        <v>37</v>
      </c>
      <c r="B841" s="111"/>
      <c r="C841" s="51"/>
      <c r="D841" s="51"/>
      <c r="E841" s="106"/>
      <c r="F841" s="49">
        <f>SUM(G841:U841)</f>
        <v>0</v>
      </c>
      <c r="G841" s="54"/>
      <c r="H841" s="54"/>
      <c r="I841" s="54"/>
      <c r="J841" s="54"/>
      <c r="K841" s="54"/>
      <c r="L841" s="54"/>
      <c r="M841" s="54"/>
      <c r="N841" s="54"/>
      <c r="O841" s="54"/>
      <c r="P841" s="54"/>
      <c r="Q841" s="54"/>
      <c r="R841" s="53"/>
      <c r="S841" s="53"/>
      <c r="T841" s="53"/>
      <c r="U841" s="53"/>
      <c r="AA841" s="128"/>
    </row>
    <row r="842" spans="1:27" s="52" customFormat="1" x14ac:dyDescent="0.2">
      <c r="A842" s="51"/>
      <c r="B842" s="110"/>
      <c r="C842" s="51"/>
      <c r="D842" s="51"/>
      <c r="E842" s="106"/>
      <c r="F842" s="49">
        <f t="shared" ref="F842:F848" si="101">SUM(G842:U842)</f>
        <v>0</v>
      </c>
      <c r="G842" s="54"/>
      <c r="H842" s="54"/>
      <c r="I842" s="54"/>
      <c r="J842" s="54"/>
      <c r="K842" s="54"/>
      <c r="L842" s="54"/>
      <c r="M842" s="54"/>
      <c r="N842" s="54"/>
      <c r="O842" s="54"/>
      <c r="P842" s="54"/>
      <c r="Q842" s="54"/>
      <c r="R842" s="53"/>
      <c r="S842" s="53"/>
      <c r="T842" s="53"/>
      <c r="U842" s="53"/>
      <c r="AA842" s="128"/>
    </row>
    <row r="843" spans="1:27" s="52" customFormat="1" x14ac:dyDescent="0.2">
      <c r="A843" s="51"/>
      <c r="B843" s="110"/>
      <c r="C843" s="51"/>
      <c r="D843" s="51"/>
      <c r="E843" s="106"/>
      <c r="F843" s="49">
        <f t="shared" si="101"/>
        <v>0</v>
      </c>
      <c r="G843" s="54"/>
      <c r="H843" s="54"/>
      <c r="I843" s="54"/>
      <c r="J843" s="54"/>
      <c r="K843" s="54"/>
      <c r="L843" s="54"/>
      <c r="M843" s="54"/>
      <c r="N843" s="54"/>
      <c r="O843" s="54"/>
      <c r="P843" s="54"/>
      <c r="Q843" s="54"/>
      <c r="R843" s="53"/>
      <c r="S843" s="53"/>
      <c r="T843" s="53"/>
      <c r="U843" s="53"/>
      <c r="AA843" s="128"/>
    </row>
    <row r="844" spans="1:27" s="52" customFormat="1" x14ac:dyDescent="0.2">
      <c r="A844" s="51"/>
      <c r="B844" s="110"/>
      <c r="C844" s="51"/>
      <c r="D844" s="51"/>
      <c r="E844" s="106"/>
      <c r="F844" s="49">
        <f t="shared" si="101"/>
        <v>0</v>
      </c>
      <c r="G844" s="54"/>
      <c r="H844" s="54"/>
      <c r="I844" s="54"/>
      <c r="J844" s="54"/>
      <c r="K844" s="54"/>
      <c r="L844" s="54"/>
      <c r="M844" s="54"/>
      <c r="N844" s="54"/>
      <c r="O844" s="54"/>
      <c r="P844" s="54"/>
      <c r="Q844" s="54"/>
      <c r="R844" s="53"/>
      <c r="S844" s="53"/>
      <c r="T844" s="53"/>
      <c r="U844" s="53"/>
      <c r="AA844" s="128"/>
    </row>
    <row r="845" spans="1:27" s="52" customFormat="1" x14ac:dyDescent="0.2">
      <c r="A845" s="51"/>
      <c r="B845" s="110"/>
      <c r="C845" s="51"/>
      <c r="D845" s="51"/>
      <c r="E845" s="106"/>
      <c r="F845" s="49">
        <f t="shared" si="101"/>
        <v>0</v>
      </c>
      <c r="G845" s="54"/>
      <c r="H845" s="54"/>
      <c r="I845" s="54"/>
      <c r="J845" s="54"/>
      <c r="K845" s="54"/>
      <c r="L845" s="54"/>
      <c r="M845" s="54"/>
      <c r="N845" s="54"/>
      <c r="O845" s="54"/>
      <c r="P845" s="54"/>
      <c r="Q845" s="54"/>
      <c r="R845" s="53"/>
      <c r="S845" s="53"/>
      <c r="T845" s="53"/>
      <c r="U845" s="53"/>
      <c r="AA845" s="128"/>
    </row>
    <row r="846" spans="1:27" s="52" customFormat="1" x14ac:dyDescent="0.2">
      <c r="A846" s="51"/>
      <c r="B846" s="110"/>
      <c r="C846" s="51"/>
      <c r="D846" s="51"/>
      <c r="E846" s="106"/>
      <c r="F846" s="49">
        <f t="shared" si="101"/>
        <v>0</v>
      </c>
      <c r="G846" s="54"/>
      <c r="H846" s="54"/>
      <c r="I846" s="54"/>
      <c r="J846" s="54"/>
      <c r="K846" s="54"/>
      <c r="L846" s="54"/>
      <c r="M846" s="54"/>
      <c r="N846" s="54"/>
      <c r="O846" s="54"/>
      <c r="P846" s="54"/>
      <c r="Q846" s="54"/>
      <c r="R846" s="53"/>
      <c r="S846" s="53"/>
      <c r="T846" s="53"/>
      <c r="U846" s="53"/>
      <c r="AA846" s="128"/>
    </row>
    <row r="847" spans="1:27" s="52" customFormat="1" ht="15.6" customHeight="1" x14ac:dyDescent="0.25">
      <c r="A847" s="57" t="s">
        <v>24</v>
      </c>
      <c r="B847" s="112" t="str">
        <f>IF(B829+F841+F842+F843+F844+F845+F846+F847+F848=B834+B835+B836+B837+B838+B839+B840+B841,"OK","NON")</f>
        <v>OK</v>
      </c>
      <c r="C847" s="51"/>
      <c r="D847" s="49"/>
      <c r="E847" s="106"/>
      <c r="F847" s="49">
        <f t="shared" si="101"/>
        <v>0</v>
      </c>
      <c r="G847" s="54"/>
      <c r="H847" s="54"/>
      <c r="I847" s="54"/>
      <c r="J847" s="54"/>
      <c r="K847" s="54"/>
      <c r="L847" s="54"/>
      <c r="M847" s="54"/>
      <c r="N847" s="54"/>
      <c r="O847" s="54"/>
      <c r="P847" s="54"/>
      <c r="Q847" s="54"/>
      <c r="R847" s="53"/>
      <c r="S847" s="53"/>
      <c r="T847" s="53"/>
      <c r="U847" s="53"/>
      <c r="AA847" s="128"/>
    </row>
    <row r="848" spans="1:27" s="52" customFormat="1" ht="18" x14ac:dyDescent="0.25">
      <c r="A848" s="57" t="s">
        <v>25</v>
      </c>
      <c r="B848" s="112">
        <f>B831+S829-B828-F832-F833-F834-F835-F836-F837</f>
        <v>0</v>
      </c>
      <c r="C848" s="51"/>
      <c r="D848" s="77"/>
      <c r="E848" s="106"/>
      <c r="F848" s="49">
        <f t="shared" si="101"/>
        <v>0</v>
      </c>
      <c r="G848" s="54"/>
      <c r="H848" s="54"/>
      <c r="I848" s="54"/>
      <c r="J848" s="54"/>
      <c r="K848" s="54"/>
      <c r="L848" s="54"/>
      <c r="M848" s="54"/>
      <c r="N848" s="54"/>
      <c r="O848" s="54"/>
      <c r="P848" s="54"/>
      <c r="Q848" s="54"/>
      <c r="R848" s="53"/>
      <c r="S848" s="53"/>
      <c r="T848" s="53"/>
      <c r="U848" s="53"/>
      <c r="AA848" s="128"/>
    </row>
    <row r="849" spans="2:27" s="52" customFormat="1" x14ac:dyDescent="0.2">
      <c r="B849" s="96"/>
      <c r="C849" s="51"/>
      <c r="D849" s="51"/>
      <c r="E849" s="107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62"/>
      <c r="S849" s="62"/>
      <c r="T849" s="62"/>
      <c r="U849" s="62"/>
      <c r="V849" s="64"/>
      <c r="AA849" s="128"/>
    </row>
  </sheetData>
  <mergeCells count="2">
    <mergeCell ref="X15:Z15"/>
    <mergeCell ref="X16:Z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Feuil5.bouton2_ma">
                <anchor moveWithCells="1">
                  <from>
                    <xdr:col>18</xdr:col>
                    <xdr:colOff>390525</xdr:colOff>
                    <xdr:row>27</xdr:row>
                    <xdr:rowOff>133350</xdr:rowOff>
                  </from>
                  <to>
                    <xdr:col>20</xdr:col>
                    <xdr:colOff>647700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Feuil2.bouton3">
                <anchor moveWithCells="1">
                  <from>
                    <xdr:col>18</xdr:col>
                    <xdr:colOff>400050</xdr:colOff>
                    <xdr:row>52</xdr:row>
                    <xdr:rowOff>104775</xdr:rowOff>
                  </from>
                  <to>
                    <xdr:col>20</xdr:col>
                    <xdr:colOff>657225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Feuil2.bouton4">
                <anchor moveWithCells="1">
                  <from>
                    <xdr:col>18</xdr:col>
                    <xdr:colOff>381000</xdr:colOff>
                    <xdr:row>77</xdr:row>
                    <xdr:rowOff>104775</xdr:rowOff>
                  </from>
                  <to>
                    <xdr:col>20</xdr:col>
                    <xdr:colOff>638175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print="0" autoFill="0" autoPict="0" macro="[0]!Feuil2.bouton5">
                <anchor moveWithCells="1">
                  <from>
                    <xdr:col>18</xdr:col>
                    <xdr:colOff>381000</xdr:colOff>
                    <xdr:row>102</xdr:row>
                    <xdr:rowOff>47625</xdr:rowOff>
                  </from>
                  <to>
                    <xdr:col>20</xdr:col>
                    <xdr:colOff>638175</xdr:colOff>
                    <xdr:row>104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7" name="Button 5">
              <controlPr defaultSize="0" print="0" autoFill="0" autoPict="0" macro="[0]!Feuil2.bouton6">
                <anchor moveWithCells="1">
                  <from>
                    <xdr:col>18</xdr:col>
                    <xdr:colOff>400050</xdr:colOff>
                    <xdr:row>126</xdr:row>
                    <xdr:rowOff>104775</xdr:rowOff>
                  </from>
                  <to>
                    <xdr:col>20</xdr:col>
                    <xdr:colOff>657225</xdr:colOff>
                    <xdr:row>128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8" name="Button 6">
              <controlPr defaultSize="0" print="0" autoFill="0" autoPict="0" macro="[0]!Feuil4.bouton7">
                <anchor moveWithCells="1">
                  <from>
                    <xdr:col>18</xdr:col>
                    <xdr:colOff>400050</xdr:colOff>
                    <xdr:row>151</xdr:row>
                    <xdr:rowOff>104775</xdr:rowOff>
                  </from>
                  <to>
                    <xdr:col>20</xdr:col>
                    <xdr:colOff>657225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9" name="Button 7">
              <controlPr defaultSize="0" print="0" autoFill="0" autoPict="0" macro="[0]!Feuil2.bouton8">
                <anchor moveWithCells="1">
                  <from>
                    <xdr:col>18</xdr:col>
                    <xdr:colOff>400050</xdr:colOff>
                    <xdr:row>176</xdr:row>
                    <xdr:rowOff>104775</xdr:rowOff>
                  </from>
                  <to>
                    <xdr:col>20</xdr:col>
                    <xdr:colOff>657225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0" name="Button 8">
              <controlPr defaultSize="0" print="0" autoFill="0" autoPict="0" macro="[0]!Feuil2.bouton9">
                <anchor moveWithCells="1">
                  <from>
                    <xdr:col>18</xdr:col>
                    <xdr:colOff>381000</xdr:colOff>
                    <xdr:row>201</xdr:row>
                    <xdr:rowOff>104775</xdr:rowOff>
                  </from>
                  <to>
                    <xdr:col>20</xdr:col>
                    <xdr:colOff>638175</xdr:colOff>
                    <xdr:row>203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11" name="Button 9">
              <controlPr defaultSize="0" print="0" autoFill="0" autoPict="0" macro="[0]!Feuil2.bouton10">
                <anchor moveWithCells="1">
                  <from>
                    <xdr:col>18</xdr:col>
                    <xdr:colOff>400050</xdr:colOff>
                    <xdr:row>227</xdr:row>
                    <xdr:rowOff>104775</xdr:rowOff>
                  </from>
                  <to>
                    <xdr:col>20</xdr:col>
                    <xdr:colOff>657225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2" name="Button 10">
              <controlPr defaultSize="0" print="0" autoFill="0" autoPict="0" macro="[0]!Feuil2.bouton11">
                <anchor moveWithCells="1">
                  <from>
                    <xdr:col>18</xdr:col>
                    <xdr:colOff>400050</xdr:colOff>
                    <xdr:row>252</xdr:row>
                    <xdr:rowOff>104775</xdr:rowOff>
                  </from>
                  <to>
                    <xdr:col>20</xdr:col>
                    <xdr:colOff>657225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13" name="Button 11">
              <controlPr defaultSize="0" print="0" autoFill="0" autoPict="0" macro="[0]!Feuil2.bouton12">
                <anchor moveWithCells="1">
                  <from>
                    <xdr:col>18</xdr:col>
                    <xdr:colOff>400050</xdr:colOff>
                    <xdr:row>277</xdr:row>
                    <xdr:rowOff>104775</xdr:rowOff>
                  </from>
                  <to>
                    <xdr:col>20</xdr:col>
                    <xdr:colOff>657225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14" name="Button 12">
              <controlPr defaultSize="0" print="0" autoFill="0" autoPict="0" macro="[0]!Feuil4.bouton13">
                <anchor moveWithCells="1">
                  <from>
                    <xdr:col>18</xdr:col>
                    <xdr:colOff>419100</xdr:colOff>
                    <xdr:row>301</xdr:row>
                    <xdr:rowOff>190500</xdr:rowOff>
                  </from>
                  <to>
                    <xdr:col>20</xdr:col>
                    <xdr:colOff>676275</xdr:colOff>
                    <xdr:row>304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5" name="Button 13">
              <controlPr defaultSize="0" print="0" autoFill="0" autoPict="0" macro="[0]!bouton14">
                <anchor moveWithCells="1">
                  <from>
                    <xdr:col>18</xdr:col>
                    <xdr:colOff>400050</xdr:colOff>
                    <xdr:row>326</xdr:row>
                    <xdr:rowOff>104775</xdr:rowOff>
                  </from>
                  <to>
                    <xdr:col>20</xdr:col>
                    <xdr:colOff>657225</xdr:colOff>
                    <xdr:row>328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6" name="Button 14">
              <controlPr defaultSize="0" print="0" autoFill="0" autoPict="0" macro="[0]!bouton15">
                <anchor moveWithCells="1">
                  <from>
                    <xdr:col>18</xdr:col>
                    <xdr:colOff>400050</xdr:colOff>
                    <xdr:row>352</xdr:row>
                    <xdr:rowOff>104775</xdr:rowOff>
                  </from>
                  <to>
                    <xdr:col>20</xdr:col>
                    <xdr:colOff>657225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1" r:id="rId17" name="Button 15">
              <controlPr defaultSize="0" print="0" autoFill="0" autoPict="0" macro="[0]!bouton16">
                <anchor moveWithCells="1">
                  <from>
                    <xdr:col>18</xdr:col>
                    <xdr:colOff>400050</xdr:colOff>
                    <xdr:row>377</xdr:row>
                    <xdr:rowOff>104775</xdr:rowOff>
                  </from>
                  <to>
                    <xdr:col>20</xdr:col>
                    <xdr:colOff>657225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2" r:id="rId18" name="Button 16">
              <controlPr defaultSize="0" print="0" autoFill="0" autoPict="0" macro="[0]!bouton17">
                <anchor moveWithCells="1">
                  <from>
                    <xdr:col>18</xdr:col>
                    <xdr:colOff>361950</xdr:colOff>
                    <xdr:row>402</xdr:row>
                    <xdr:rowOff>9525</xdr:rowOff>
                  </from>
                  <to>
                    <xdr:col>20</xdr:col>
                    <xdr:colOff>619125</xdr:colOff>
                    <xdr:row>404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19" name="Button 17">
              <controlPr defaultSize="0" print="0" autoFill="0" autoPict="0" macro="[0]!bouton18">
                <anchor moveWithCells="1">
                  <from>
                    <xdr:col>18</xdr:col>
                    <xdr:colOff>371475</xdr:colOff>
                    <xdr:row>427</xdr:row>
                    <xdr:rowOff>9525</xdr:rowOff>
                  </from>
                  <to>
                    <xdr:col>20</xdr:col>
                    <xdr:colOff>619125</xdr:colOff>
                    <xdr:row>429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4" r:id="rId20" name="Button 18">
              <controlPr defaultSize="0" print="0" autoFill="0" autoPict="0" macro="[0]!bouton19">
                <anchor moveWithCells="1">
                  <from>
                    <xdr:col>18</xdr:col>
                    <xdr:colOff>400050</xdr:colOff>
                    <xdr:row>451</xdr:row>
                    <xdr:rowOff>104775</xdr:rowOff>
                  </from>
                  <to>
                    <xdr:col>20</xdr:col>
                    <xdr:colOff>657225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5" r:id="rId21" name="Button 19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477</xdr:row>
                    <xdr:rowOff>104775</xdr:rowOff>
                  </from>
                  <to>
                    <xdr:col>20</xdr:col>
                    <xdr:colOff>657225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6" r:id="rId22" name="Button 20">
              <controlPr defaultSize="0" print="0" autoFill="0" autoPict="0" macro="[0]!bouton21">
                <anchor moveWithCells="1">
                  <from>
                    <xdr:col>18</xdr:col>
                    <xdr:colOff>400050</xdr:colOff>
                    <xdr:row>501</xdr:row>
                    <xdr:rowOff>104775</xdr:rowOff>
                  </from>
                  <to>
                    <xdr:col>20</xdr:col>
                    <xdr:colOff>657225</xdr:colOff>
                    <xdr:row>503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7" r:id="rId23" name="Button 21">
              <controlPr defaultSize="0" print="0" autoFill="0" autoPict="0" macro="[0]!bouton22">
                <anchor moveWithCells="1">
                  <from>
                    <xdr:col>18</xdr:col>
                    <xdr:colOff>400050</xdr:colOff>
                    <xdr:row>526</xdr:row>
                    <xdr:rowOff>104775</xdr:rowOff>
                  </from>
                  <to>
                    <xdr:col>20</xdr:col>
                    <xdr:colOff>657225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8" r:id="rId24" name="Button 22">
              <controlPr defaultSize="0" print="0" autoFill="0" autoPict="0" macro="[0]!bouton23">
                <anchor moveWithCells="1">
                  <from>
                    <xdr:col>18</xdr:col>
                    <xdr:colOff>400050</xdr:colOff>
                    <xdr:row>552</xdr:row>
                    <xdr:rowOff>104775</xdr:rowOff>
                  </from>
                  <to>
                    <xdr:col>20</xdr:col>
                    <xdr:colOff>657225</xdr:colOff>
                    <xdr:row>555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9" r:id="rId25" name="Button 23">
              <controlPr defaultSize="0" print="0" autoFill="0" autoPict="0" macro="[0]!bouton24">
                <anchor moveWithCells="1">
                  <from>
                    <xdr:col>18</xdr:col>
                    <xdr:colOff>438150</xdr:colOff>
                    <xdr:row>577</xdr:row>
                    <xdr:rowOff>0</xdr:rowOff>
                  </from>
                  <to>
                    <xdr:col>20</xdr:col>
                    <xdr:colOff>685800</xdr:colOff>
                    <xdr:row>579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0" r:id="rId26" name="Button 24">
              <controlPr defaultSize="0" print="0" autoFill="0" autoPict="0" macro="[0]!bouton25">
                <anchor moveWithCells="1">
                  <from>
                    <xdr:col>18</xdr:col>
                    <xdr:colOff>400050</xdr:colOff>
                    <xdr:row>602</xdr:row>
                    <xdr:rowOff>104775</xdr:rowOff>
                  </from>
                  <to>
                    <xdr:col>20</xdr:col>
                    <xdr:colOff>657225</xdr:colOff>
                    <xdr:row>605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1" r:id="rId27" name="Button 25">
              <controlPr defaultSize="0" print="0" autoFill="0" autoPict="0" macro="[0]!bouton26">
                <anchor moveWithCells="1">
                  <from>
                    <xdr:col>18</xdr:col>
                    <xdr:colOff>400050</xdr:colOff>
                    <xdr:row>627</xdr:row>
                    <xdr:rowOff>104775</xdr:rowOff>
                  </from>
                  <to>
                    <xdr:col>20</xdr:col>
                    <xdr:colOff>657225</xdr:colOff>
                    <xdr:row>630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2" r:id="rId28" name="Button 26">
              <controlPr defaultSize="0" print="0" autoFill="0" autoPict="0" macro="[0]!bouton27">
                <anchor moveWithCells="1">
                  <from>
                    <xdr:col>18</xdr:col>
                    <xdr:colOff>400050</xdr:colOff>
                    <xdr:row>652</xdr:row>
                    <xdr:rowOff>104775</xdr:rowOff>
                  </from>
                  <to>
                    <xdr:col>20</xdr:col>
                    <xdr:colOff>657225</xdr:colOff>
                    <xdr:row>655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3" r:id="rId29" name="Button 27">
              <controlPr defaultSize="0" print="0" autoFill="0" autoPict="0" macro="[0]!bouton28">
                <anchor moveWithCells="1">
                  <from>
                    <xdr:col>18</xdr:col>
                    <xdr:colOff>400050</xdr:colOff>
                    <xdr:row>677</xdr:row>
                    <xdr:rowOff>104775</xdr:rowOff>
                  </from>
                  <to>
                    <xdr:col>20</xdr:col>
                    <xdr:colOff>657225</xdr:colOff>
                    <xdr:row>680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4" r:id="rId30" name="Button 28">
              <controlPr defaultSize="0" print="0" autoFill="0" autoPict="0" macro="[0]!bouton29">
                <anchor moveWithCells="1">
                  <from>
                    <xdr:col>18</xdr:col>
                    <xdr:colOff>400050</xdr:colOff>
                    <xdr:row>702</xdr:row>
                    <xdr:rowOff>104775</xdr:rowOff>
                  </from>
                  <to>
                    <xdr:col>20</xdr:col>
                    <xdr:colOff>657225</xdr:colOff>
                    <xdr:row>705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5" r:id="rId31" name="Button 29">
              <controlPr defaultSize="0" print="0" autoFill="0" autoPict="0" macro="[0]!bouton30">
                <anchor moveWithCells="1">
                  <from>
                    <xdr:col>18</xdr:col>
                    <xdr:colOff>400050</xdr:colOff>
                    <xdr:row>727</xdr:row>
                    <xdr:rowOff>104775</xdr:rowOff>
                  </from>
                  <to>
                    <xdr:col>20</xdr:col>
                    <xdr:colOff>657225</xdr:colOff>
                    <xdr:row>730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6" r:id="rId32" name="Button 30">
              <controlPr defaultSize="0" print="0" autoFill="0" autoPict="0" macro="[0]!bouton31">
                <anchor moveWithCells="1">
                  <from>
                    <xdr:col>18</xdr:col>
                    <xdr:colOff>304800</xdr:colOff>
                    <xdr:row>752</xdr:row>
                    <xdr:rowOff>66675</xdr:rowOff>
                  </from>
                  <to>
                    <xdr:col>20</xdr:col>
                    <xdr:colOff>561975</xdr:colOff>
                    <xdr:row>754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7" r:id="rId33" name="Button 31">
              <controlPr defaultSize="0" print="0" autoFill="0" autoPict="0" macro="[0]!bouton32">
                <anchor moveWithCells="1">
                  <from>
                    <xdr:col>18</xdr:col>
                    <xdr:colOff>400050</xdr:colOff>
                    <xdr:row>777</xdr:row>
                    <xdr:rowOff>104775</xdr:rowOff>
                  </from>
                  <to>
                    <xdr:col>20</xdr:col>
                    <xdr:colOff>657225</xdr:colOff>
                    <xdr:row>780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8" r:id="rId34" name="Button 32">
              <controlPr defaultSize="0" print="0" autoFill="0" autoPict="0" macro="[0]!bouton33">
                <anchor moveWithCells="1">
                  <from>
                    <xdr:col>18</xdr:col>
                    <xdr:colOff>400050</xdr:colOff>
                    <xdr:row>802</xdr:row>
                    <xdr:rowOff>104775</xdr:rowOff>
                  </from>
                  <to>
                    <xdr:col>20</xdr:col>
                    <xdr:colOff>657225</xdr:colOff>
                    <xdr:row>805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9" r:id="rId35" name="Button 33">
              <controlPr defaultSize="0" print="0" autoFill="0" autoPict="0" macro="[0]!bouton34">
                <anchor moveWithCells="1">
                  <from>
                    <xdr:col>18</xdr:col>
                    <xdr:colOff>400050</xdr:colOff>
                    <xdr:row>827</xdr:row>
                    <xdr:rowOff>104775</xdr:rowOff>
                  </from>
                  <to>
                    <xdr:col>20</xdr:col>
                    <xdr:colOff>657225</xdr:colOff>
                    <xdr:row>830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7" r:id="rId36" name="Button 41">
              <controlPr defaultSize="0" print="0" autoFill="0" autoPict="0" macro="[0]!bouton1">
                <anchor moveWithCells="1">
                  <from>
                    <xdr:col>18</xdr:col>
                    <xdr:colOff>371475</xdr:colOff>
                    <xdr:row>3</xdr:row>
                    <xdr:rowOff>47625</xdr:rowOff>
                  </from>
                  <to>
                    <xdr:col>20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8" r:id="rId37" name="Button 42">
              <controlPr defaultSize="0" print="0" autoFill="0" autoPict="0" macro="[0]!imprimetout">
                <anchor moveWithCells="1">
                  <from>
                    <xdr:col>24</xdr:col>
                    <xdr:colOff>114300</xdr:colOff>
                    <xdr:row>1</xdr:row>
                    <xdr:rowOff>142875</xdr:rowOff>
                  </from>
                  <to>
                    <xdr:col>26</xdr:col>
                    <xdr:colOff>85725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9" r:id="rId38" name="Button 43">
              <controlPr defaultSize="0" print="0" autoFill="0" autoPict="0" macro="[0]!reinitialiser">
                <anchor moveWithCells="1">
                  <from>
                    <xdr:col>24</xdr:col>
                    <xdr:colOff>142875</xdr:colOff>
                    <xdr:row>4</xdr:row>
                    <xdr:rowOff>161925</xdr:rowOff>
                  </from>
                  <to>
                    <xdr:col>26</xdr:col>
                    <xdr:colOff>47625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AC849"/>
  <sheetViews>
    <sheetView zoomScale="60" zoomScaleNormal="60" workbookViewId="0">
      <selection sqref="A1:Z25"/>
    </sheetView>
  </sheetViews>
  <sheetFormatPr baseColWidth="10" defaultColWidth="11.5703125" defaultRowHeight="15" x14ac:dyDescent="0.2"/>
  <cols>
    <col min="1" max="1" width="24.7109375" style="52" bestFit="1" customWidth="1"/>
    <col min="2" max="2" width="29.7109375" style="114" customWidth="1"/>
    <col min="3" max="3" width="11.5703125" style="48" customWidth="1"/>
    <col min="4" max="4" width="11.5703125" style="48"/>
    <col min="5" max="5" width="34.28515625" style="109" customWidth="1"/>
    <col min="6" max="6" width="16.42578125" style="47" bestFit="1" customWidth="1"/>
    <col min="7" max="7" width="11.85546875" style="84" bestFit="1" customWidth="1"/>
    <col min="8" max="8" width="14.42578125" style="84" bestFit="1" customWidth="1"/>
    <col min="9" max="17" width="11.5703125" style="84"/>
    <col min="18" max="21" width="11.5703125" style="85"/>
    <col min="22" max="26" width="11.5703125" style="48"/>
    <col min="27" max="27" width="11.5703125" style="130" customWidth="1"/>
    <col min="28" max="16384" width="11.5703125" style="48"/>
  </cols>
  <sheetData>
    <row r="1" spans="1:29" s="117" customFormat="1" ht="27" thickBot="1" x14ac:dyDescent="0.45">
      <c r="A1" s="116" t="s">
        <v>20</v>
      </c>
      <c r="B1" s="115" t="s">
        <v>69</v>
      </c>
      <c r="D1" s="117" t="s">
        <v>28</v>
      </c>
      <c r="E1" s="125">
        <f>$X$16</f>
        <v>43089</v>
      </c>
      <c r="F1" s="119"/>
      <c r="G1" s="120"/>
      <c r="H1" s="121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3"/>
      <c r="U1" s="117">
        <v>1</v>
      </c>
      <c r="AA1" s="126"/>
    </row>
    <row r="2" spans="1:29" s="52" customFormat="1" ht="16.5" thickBot="1" x14ac:dyDescent="0.3">
      <c r="A2" s="45"/>
      <c r="B2" s="110"/>
      <c r="C2" s="51"/>
      <c r="D2" s="51"/>
      <c r="E2" s="104"/>
      <c r="F2" s="79" t="s">
        <v>70</v>
      </c>
      <c r="H2" s="103"/>
      <c r="I2" s="91">
        <v>100</v>
      </c>
      <c r="J2" s="92">
        <v>50</v>
      </c>
      <c r="K2" s="92">
        <v>20</v>
      </c>
      <c r="L2" s="92">
        <v>10</v>
      </c>
      <c r="M2" s="92">
        <v>5</v>
      </c>
      <c r="N2" s="92">
        <v>2</v>
      </c>
      <c r="O2" s="92">
        <v>1</v>
      </c>
      <c r="P2" s="92">
        <v>0.25</v>
      </c>
      <c r="Q2" s="92">
        <v>0.1</v>
      </c>
      <c r="R2" s="93">
        <v>0.05</v>
      </c>
      <c r="S2" s="86"/>
      <c r="T2" s="51"/>
      <c r="U2" s="51"/>
      <c r="AA2" s="127">
        <f>B3+B4+B5</f>
        <v>33</v>
      </c>
    </row>
    <row r="3" spans="1:29" s="52" customFormat="1" ht="15.75" x14ac:dyDescent="0.25">
      <c r="A3" s="45" t="s">
        <v>17</v>
      </c>
      <c r="B3" s="111">
        <v>33</v>
      </c>
      <c r="C3" s="51"/>
      <c r="D3" s="60" t="s">
        <v>21</v>
      </c>
      <c r="E3" s="105"/>
      <c r="F3" s="51"/>
      <c r="G3" s="62"/>
      <c r="H3" s="133" t="s">
        <v>71</v>
      </c>
      <c r="I3" s="135"/>
      <c r="J3" s="136"/>
      <c r="K3" s="136"/>
      <c r="L3" s="136"/>
      <c r="M3" s="136"/>
      <c r="N3" s="136"/>
      <c r="O3" s="136"/>
      <c r="P3" s="136"/>
      <c r="Q3" s="136"/>
      <c r="R3" s="137"/>
      <c r="S3" s="88"/>
      <c r="T3" s="87">
        <f>SUM(J3:S3)</f>
        <v>0</v>
      </c>
      <c r="U3" s="51"/>
      <c r="AA3" s="128"/>
      <c r="AC3" s="52">
        <f ca="1">WEEKDAY(TODAY())</f>
        <v>4</v>
      </c>
    </row>
    <row r="4" spans="1:29" s="52" customFormat="1" ht="15.75" thickBot="1" x14ac:dyDescent="0.25">
      <c r="A4" s="45" t="s">
        <v>18</v>
      </c>
      <c r="B4" s="111"/>
      <c r="C4" s="51"/>
      <c r="E4" s="104"/>
      <c r="F4" s="51"/>
      <c r="G4" s="62"/>
      <c r="H4" s="89" t="s">
        <v>5</v>
      </c>
      <c r="I4" s="90">
        <f t="shared" ref="I4:R4" si="0">I2*I3</f>
        <v>0</v>
      </c>
      <c r="J4" s="80">
        <f t="shared" si="0"/>
        <v>0</v>
      </c>
      <c r="K4" s="80">
        <f t="shared" si="0"/>
        <v>0</v>
      </c>
      <c r="L4" s="80">
        <f t="shared" si="0"/>
        <v>0</v>
      </c>
      <c r="M4" s="80">
        <f t="shared" si="0"/>
        <v>0</v>
      </c>
      <c r="N4" s="80">
        <f t="shared" si="0"/>
        <v>0</v>
      </c>
      <c r="O4" s="80">
        <f t="shared" si="0"/>
        <v>0</v>
      </c>
      <c r="P4" s="80">
        <f t="shared" si="0"/>
        <v>0</v>
      </c>
      <c r="Q4" s="80">
        <f t="shared" si="0"/>
        <v>0</v>
      </c>
      <c r="R4" s="81">
        <f t="shared" si="0"/>
        <v>0</v>
      </c>
      <c r="S4" s="87">
        <f>SUM(I4:R4)</f>
        <v>0</v>
      </c>
      <c r="T4" s="51"/>
      <c r="U4" s="51"/>
      <c r="AA4" s="128"/>
    </row>
    <row r="5" spans="1:29" s="52" customFormat="1" ht="15.75" x14ac:dyDescent="0.25">
      <c r="A5" s="45" t="s">
        <v>19</v>
      </c>
      <c r="B5" s="111"/>
      <c r="C5" s="51"/>
      <c r="D5" s="60" t="s">
        <v>0</v>
      </c>
      <c r="E5" s="104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>
        <f>SUM(I4:R4)</f>
        <v>0</v>
      </c>
      <c r="S5" s="51"/>
      <c r="T5" s="51"/>
      <c r="U5" s="51"/>
      <c r="AA5" s="128"/>
    </row>
    <row r="6" spans="1:29" s="52" customFormat="1" ht="15.75" x14ac:dyDescent="0.25">
      <c r="A6" s="45" t="s">
        <v>75</v>
      </c>
      <c r="B6" s="111"/>
      <c r="C6" s="51"/>
      <c r="D6" s="51"/>
      <c r="E6" s="105" t="s">
        <v>22</v>
      </c>
      <c r="F6" s="56" t="s">
        <v>5</v>
      </c>
      <c r="G6" s="56" t="s">
        <v>23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51"/>
      <c r="S6" s="51"/>
      <c r="T6" s="51"/>
      <c r="U6" s="51"/>
      <c r="AA6" s="128"/>
    </row>
    <row r="7" spans="1:29" s="52" customFormat="1" x14ac:dyDescent="0.2">
      <c r="A7" s="45" t="s">
        <v>29</v>
      </c>
      <c r="B7" s="111"/>
      <c r="C7" s="51"/>
      <c r="D7" s="51"/>
      <c r="E7" s="106"/>
      <c r="F7" s="49">
        <f t="shared" ref="F7:F12" si="1">SUM(G7:U7)</f>
        <v>0</v>
      </c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3"/>
      <c r="S7" s="53"/>
      <c r="T7" s="53"/>
      <c r="U7" s="53"/>
      <c r="AA7" s="128"/>
    </row>
    <row r="8" spans="1:29" s="52" customFormat="1" x14ac:dyDescent="0.2">
      <c r="A8" s="45"/>
      <c r="B8" s="132"/>
      <c r="C8" s="51"/>
      <c r="D8" s="51"/>
      <c r="E8" s="106"/>
      <c r="F8" s="49">
        <f t="shared" si="1"/>
        <v>0</v>
      </c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AA8" s="128"/>
    </row>
    <row r="9" spans="1:29" s="52" customFormat="1" x14ac:dyDescent="0.2">
      <c r="A9" s="45" t="s">
        <v>30</v>
      </c>
      <c r="B9" s="111"/>
      <c r="C9" s="51"/>
      <c r="D9" s="51"/>
      <c r="E9" s="106"/>
      <c r="F9" s="49">
        <f t="shared" si="1"/>
        <v>0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53"/>
      <c r="U9" s="53"/>
      <c r="AA9" s="128"/>
    </row>
    <row r="10" spans="1:29" s="52" customFormat="1" x14ac:dyDescent="0.2">
      <c r="A10" s="45" t="s">
        <v>31</v>
      </c>
      <c r="B10" s="111"/>
      <c r="C10" s="51"/>
      <c r="D10" s="51"/>
      <c r="E10" s="106"/>
      <c r="F10" s="49">
        <f t="shared" si="1"/>
        <v>0</v>
      </c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3"/>
      <c r="S10" s="53"/>
      <c r="T10" s="53"/>
      <c r="U10" s="53"/>
      <c r="AA10" s="128"/>
    </row>
    <row r="11" spans="1:29" s="52" customFormat="1" x14ac:dyDescent="0.2">
      <c r="A11" s="45" t="s">
        <v>32</v>
      </c>
      <c r="B11" s="111"/>
      <c r="C11" s="51"/>
      <c r="D11" s="51"/>
      <c r="E11" s="106"/>
      <c r="F11" s="49">
        <f t="shared" si="1"/>
        <v>0</v>
      </c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3"/>
      <c r="S11" s="53"/>
      <c r="T11" s="53"/>
      <c r="U11" s="53"/>
      <c r="AA11" s="128"/>
    </row>
    <row r="12" spans="1:29" s="52" customFormat="1" x14ac:dyDescent="0.2">
      <c r="A12" s="45" t="s">
        <v>33</v>
      </c>
      <c r="B12" s="111"/>
      <c r="C12" s="51"/>
      <c r="D12" s="51"/>
      <c r="E12" s="106"/>
      <c r="F12" s="49">
        <f t="shared" si="1"/>
        <v>0</v>
      </c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3"/>
      <c r="S12" s="53"/>
      <c r="T12" s="53"/>
      <c r="U12" s="53"/>
      <c r="AA12" s="128"/>
    </row>
    <row r="13" spans="1:29" s="52" customFormat="1" x14ac:dyDescent="0.2">
      <c r="A13" s="45" t="s">
        <v>34</v>
      </c>
      <c r="B13" s="111"/>
      <c r="C13" s="51"/>
      <c r="D13" s="51"/>
      <c r="E13" s="104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51"/>
      <c r="S13" s="51"/>
      <c r="T13" s="51"/>
      <c r="U13" s="51"/>
      <c r="AA13" s="128"/>
    </row>
    <row r="14" spans="1:29" s="52" customFormat="1" ht="15.75" x14ac:dyDescent="0.25">
      <c r="A14" s="45" t="s">
        <v>35</v>
      </c>
      <c r="B14" s="111"/>
      <c r="C14" s="51"/>
      <c r="D14" s="60" t="s">
        <v>24</v>
      </c>
      <c r="E14" s="104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51"/>
      <c r="S14" s="51"/>
      <c r="T14" s="51"/>
      <c r="U14" s="51"/>
      <c r="AA14" s="128"/>
    </row>
    <row r="15" spans="1:29" s="52" customFormat="1" ht="15.75" x14ac:dyDescent="0.25">
      <c r="A15" s="50" t="s">
        <v>36</v>
      </c>
      <c r="B15" s="111"/>
      <c r="C15" s="51"/>
      <c r="D15" s="51"/>
      <c r="E15" s="105"/>
      <c r="F15" s="56" t="s">
        <v>5</v>
      </c>
      <c r="G15" s="56" t="s">
        <v>23</v>
      </c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51"/>
      <c r="S15" s="51"/>
      <c r="T15" s="51"/>
      <c r="U15" s="51"/>
      <c r="W15" s="138" t="s">
        <v>72</v>
      </c>
      <c r="X15" s="159" t="str">
        <f>lundi!X15</f>
        <v>Jean-François</v>
      </c>
      <c r="Y15" s="159"/>
      <c r="Z15" s="159"/>
      <c r="AA15" s="128"/>
    </row>
    <row r="16" spans="1:29" s="52" customFormat="1" x14ac:dyDescent="0.2">
      <c r="A16" s="45" t="s">
        <v>37</v>
      </c>
      <c r="B16" s="111"/>
      <c r="C16" s="51"/>
      <c r="D16" s="51"/>
      <c r="E16" s="106"/>
      <c r="F16" s="49">
        <f>SUM(G16:U16)</f>
        <v>0</v>
      </c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3"/>
      <c r="S16" s="53"/>
      <c r="T16" s="53"/>
      <c r="U16" s="53"/>
      <c r="W16" s="138" t="s">
        <v>78</v>
      </c>
      <c r="X16" s="160">
        <f>'POUR DÉBUTER'!A2+2</f>
        <v>43089</v>
      </c>
      <c r="Y16" s="160"/>
      <c r="Z16" s="160"/>
      <c r="AA16" s="129">
        <f>WEEKDAY(X16)</f>
        <v>4</v>
      </c>
    </row>
    <row r="17" spans="1:27" s="52" customFormat="1" x14ac:dyDescent="0.2">
      <c r="A17" s="51"/>
      <c r="B17" s="110"/>
      <c r="C17" s="51"/>
      <c r="D17" s="51"/>
      <c r="E17" s="106"/>
      <c r="F17" s="49">
        <f t="shared" ref="F17:F23" si="2">SUM(G17:U17)</f>
        <v>0</v>
      </c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3"/>
      <c r="S17" s="53"/>
      <c r="T17" s="53"/>
      <c r="U17" s="53"/>
      <c r="AA17" s="128"/>
    </row>
    <row r="18" spans="1:27" s="52" customFormat="1" x14ac:dyDescent="0.2">
      <c r="A18" s="51"/>
      <c r="B18" s="110"/>
      <c r="C18" s="51"/>
      <c r="D18" s="51"/>
      <c r="E18" s="106"/>
      <c r="F18" s="49">
        <f t="shared" si="2"/>
        <v>0</v>
      </c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3"/>
      <c r="S18" s="53"/>
      <c r="T18" s="53"/>
      <c r="U18" s="53"/>
      <c r="AA18" s="128"/>
    </row>
    <row r="19" spans="1:27" s="52" customFormat="1" x14ac:dyDescent="0.2">
      <c r="A19" s="51"/>
      <c r="B19" s="110"/>
      <c r="C19" s="51"/>
      <c r="D19" s="51"/>
      <c r="E19" s="106"/>
      <c r="F19" s="49">
        <f t="shared" si="2"/>
        <v>0</v>
      </c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3"/>
      <c r="S19" s="53"/>
      <c r="T19" s="53"/>
      <c r="U19" s="53"/>
      <c r="AA19" s="128"/>
    </row>
    <row r="20" spans="1:27" s="52" customFormat="1" x14ac:dyDescent="0.2">
      <c r="A20" s="51"/>
      <c r="B20" s="110"/>
      <c r="C20" s="51"/>
      <c r="D20" s="51"/>
      <c r="E20" s="106"/>
      <c r="F20" s="49">
        <f t="shared" si="2"/>
        <v>0</v>
      </c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3"/>
      <c r="S20" s="53"/>
      <c r="T20" s="53"/>
      <c r="U20" s="53"/>
      <c r="AA20" s="128"/>
    </row>
    <row r="21" spans="1:27" s="52" customFormat="1" x14ac:dyDescent="0.2">
      <c r="A21" s="51"/>
      <c r="B21" s="110"/>
      <c r="C21" s="51"/>
      <c r="D21" s="51"/>
      <c r="E21" s="106"/>
      <c r="F21" s="49">
        <f t="shared" si="2"/>
        <v>0</v>
      </c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3"/>
      <c r="S21" s="53"/>
      <c r="T21" s="53"/>
      <c r="U21" s="53"/>
      <c r="AA21" s="128"/>
    </row>
    <row r="22" spans="1:27" s="52" customFormat="1" ht="15.6" customHeight="1" x14ac:dyDescent="0.25">
      <c r="A22" s="57" t="s">
        <v>24</v>
      </c>
      <c r="B22" s="112" t="str">
        <f>IF(B4+F16+F17+F18+F19+F20+F21+F22+F23=B9+B10+B11+B12+B13+B14+B15+B16,"OK","NON")</f>
        <v>OK</v>
      </c>
      <c r="C22" s="51"/>
      <c r="D22" s="49"/>
      <c r="E22" s="106"/>
      <c r="F22" s="49">
        <f t="shared" si="2"/>
        <v>0</v>
      </c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3"/>
      <c r="S22" s="53"/>
      <c r="T22" s="53"/>
      <c r="U22" s="53"/>
      <c r="AA22" s="128"/>
    </row>
    <row r="23" spans="1:27" s="52" customFormat="1" ht="18" x14ac:dyDescent="0.25">
      <c r="A23" s="57" t="s">
        <v>25</v>
      </c>
      <c r="B23" s="112">
        <f>B6+S4-B3-F7-F8-F9-F10-F11-F12</f>
        <v>-33</v>
      </c>
      <c r="C23" s="51"/>
      <c r="D23" s="77"/>
      <c r="E23" s="106"/>
      <c r="F23" s="49">
        <f t="shared" si="2"/>
        <v>0</v>
      </c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3"/>
      <c r="S23" s="53"/>
      <c r="T23" s="53"/>
      <c r="U23" s="53"/>
      <c r="AA23" s="128"/>
    </row>
    <row r="24" spans="1:27" s="52" customFormat="1" x14ac:dyDescent="0.2">
      <c r="B24" s="96"/>
      <c r="C24" s="51"/>
      <c r="D24" s="51"/>
      <c r="E24" s="107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62"/>
      <c r="S24" s="62"/>
      <c r="T24" s="62"/>
      <c r="U24" s="62"/>
      <c r="V24" s="64"/>
      <c r="AA24" s="128"/>
    </row>
    <row r="25" spans="1:27" s="46" customFormat="1" x14ac:dyDescent="0.2">
      <c r="A25" s="46" t="s">
        <v>20</v>
      </c>
      <c r="B25" s="113" t="s">
        <v>20</v>
      </c>
      <c r="C25" s="46" t="s">
        <v>20</v>
      </c>
      <c r="D25" s="46" t="s">
        <v>20</v>
      </c>
      <c r="E25" s="108" t="s">
        <v>20</v>
      </c>
      <c r="F25" s="66" t="s">
        <v>20</v>
      </c>
      <c r="G25" s="82" t="s">
        <v>20</v>
      </c>
      <c r="H25" s="82" t="s">
        <v>20</v>
      </c>
      <c r="I25" s="82" t="s">
        <v>20</v>
      </c>
      <c r="J25" s="82" t="s">
        <v>20</v>
      </c>
      <c r="K25" s="82" t="s">
        <v>20</v>
      </c>
      <c r="L25" s="82" t="s">
        <v>20</v>
      </c>
      <c r="M25" s="82" t="s">
        <v>20</v>
      </c>
      <c r="N25" s="82" t="s">
        <v>20</v>
      </c>
      <c r="O25" s="82" t="s">
        <v>20</v>
      </c>
      <c r="P25" s="82" t="s">
        <v>20</v>
      </c>
      <c r="Q25" s="82" t="s">
        <v>20</v>
      </c>
      <c r="R25" s="83" t="s">
        <v>20</v>
      </c>
      <c r="S25" s="83" t="s">
        <v>20</v>
      </c>
      <c r="T25" s="83" t="s">
        <v>20</v>
      </c>
      <c r="U25" s="83" t="s">
        <v>20</v>
      </c>
      <c r="V25" s="46" t="s">
        <v>20</v>
      </c>
      <c r="W25" s="46" t="s">
        <v>20</v>
      </c>
      <c r="X25" s="46" t="s">
        <v>20</v>
      </c>
      <c r="Y25" s="46" t="s">
        <v>20</v>
      </c>
      <c r="Z25" s="46" t="s">
        <v>20</v>
      </c>
      <c r="AA25" s="129"/>
    </row>
    <row r="26" spans="1:27" s="117" customFormat="1" ht="27" thickBot="1" x14ac:dyDescent="0.45">
      <c r="A26" s="116" t="s">
        <v>20</v>
      </c>
      <c r="B26" s="115" t="s">
        <v>27</v>
      </c>
      <c r="D26" s="117" t="s">
        <v>28</v>
      </c>
      <c r="E26" s="125">
        <f>$X$16</f>
        <v>43089</v>
      </c>
      <c r="F26" s="119"/>
      <c r="G26" s="120"/>
      <c r="H26" s="121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U26" s="117">
        <v>1</v>
      </c>
      <c r="AA26" s="126"/>
    </row>
    <row r="27" spans="1:27" s="52" customFormat="1" ht="16.5" thickBot="1" x14ac:dyDescent="0.3">
      <c r="A27" s="45"/>
      <c r="B27" s="110"/>
      <c r="C27" s="51"/>
      <c r="D27" s="51"/>
      <c r="E27" s="104"/>
      <c r="F27" s="79" t="s">
        <v>70</v>
      </c>
      <c r="H27" s="103"/>
      <c r="I27" s="91">
        <v>100</v>
      </c>
      <c r="J27" s="92">
        <v>50</v>
      </c>
      <c r="K27" s="92">
        <v>20</v>
      </c>
      <c r="L27" s="92">
        <v>10</v>
      </c>
      <c r="M27" s="92">
        <v>5</v>
      </c>
      <c r="N27" s="92">
        <v>2</v>
      </c>
      <c r="O27" s="92">
        <v>1</v>
      </c>
      <c r="P27" s="92">
        <v>0.25</v>
      </c>
      <c r="Q27" s="92">
        <v>0.1</v>
      </c>
      <c r="R27" s="93">
        <v>0.05</v>
      </c>
      <c r="S27" s="51"/>
      <c r="T27" s="51"/>
      <c r="U27" s="51"/>
      <c r="AA27" s="127">
        <f>B28+B29+B30</f>
        <v>25454</v>
      </c>
    </row>
    <row r="28" spans="1:27" s="52" customFormat="1" ht="15.75" x14ac:dyDescent="0.25">
      <c r="A28" s="45" t="s">
        <v>17</v>
      </c>
      <c r="B28" s="111">
        <v>25454</v>
      </c>
      <c r="C28" s="51"/>
      <c r="D28" s="60" t="s">
        <v>21</v>
      </c>
      <c r="E28" s="105"/>
      <c r="F28" s="51"/>
      <c r="G28" s="62"/>
      <c r="H28" s="133" t="s">
        <v>71</v>
      </c>
      <c r="I28" s="135"/>
      <c r="J28" s="136"/>
      <c r="K28" s="136"/>
      <c r="L28" s="136"/>
      <c r="M28" s="136"/>
      <c r="N28" s="136"/>
      <c r="O28" s="136"/>
      <c r="P28" s="136"/>
      <c r="Q28" s="136"/>
      <c r="R28" s="137"/>
      <c r="S28" s="51"/>
      <c r="T28" s="51"/>
      <c r="U28" s="51"/>
      <c r="AA28" s="128"/>
    </row>
    <row r="29" spans="1:27" s="52" customFormat="1" ht="15.75" thickBot="1" x14ac:dyDescent="0.25">
      <c r="A29" s="45" t="s">
        <v>18</v>
      </c>
      <c r="B29" s="111"/>
      <c r="C29" s="51"/>
      <c r="E29" s="104"/>
      <c r="F29" s="51"/>
      <c r="G29" s="62"/>
      <c r="H29" s="89" t="s">
        <v>5</v>
      </c>
      <c r="I29" s="90">
        <f t="shared" ref="I29:R29" si="3">I27*I28</f>
        <v>0</v>
      </c>
      <c r="J29" s="80">
        <f t="shared" si="3"/>
        <v>0</v>
      </c>
      <c r="K29" s="80">
        <f t="shared" si="3"/>
        <v>0</v>
      </c>
      <c r="L29" s="80">
        <f t="shared" si="3"/>
        <v>0</v>
      </c>
      <c r="M29" s="80">
        <f t="shared" si="3"/>
        <v>0</v>
      </c>
      <c r="N29" s="80">
        <f t="shared" si="3"/>
        <v>0</v>
      </c>
      <c r="O29" s="80">
        <f t="shared" si="3"/>
        <v>0</v>
      </c>
      <c r="P29" s="80">
        <f t="shared" si="3"/>
        <v>0</v>
      </c>
      <c r="Q29" s="80">
        <f t="shared" si="3"/>
        <v>0</v>
      </c>
      <c r="R29" s="81">
        <f t="shared" si="3"/>
        <v>0</v>
      </c>
      <c r="S29" s="87">
        <f>SUM(I29:R29)</f>
        <v>0</v>
      </c>
      <c r="T29" s="51"/>
      <c r="U29" s="51"/>
      <c r="AA29" s="128"/>
    </row>
    <row r="30" spans="1:27" s="52" customFormat="1" ht="15.75" x14ac:dyDescent="0.25">
      <c r="A30" s="45" t="s">
        <v>19</v>
      </c>
      <c r="B30" s="111"/>
      <c r="C30" s="51"/>
      <c r="D30" s="60" t="s">
        <v>0</v>
      </c>
      <c r="E30" s="104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>
        <f>SUM(I29:R29)</f>
        <v>0</v>
      </c>
      <c r="S30" s="51"/>
      <c r="T30" s="51"/>
      <c r="U30" s="51"/>
      <c r="AA30" s="128"/>
    </row>
    <row r="31" spans="1:27" s="52" customFormat="1" ht="15.75" x14ac:dyDescent="0.25">
      <c r="A31" s="45" t="s">
        <v>75</v>
      </c>
      <c r="B31" s="111"/>
      <c r="C31" s="51"/>
      <c r="D31" s="51"/>
      <c r="E31" s="105" t="s">
        <v>22</v>
      </c>
      <c r="F31" s="56" t="s">
        <v>5</v>
      </c>
      <c r="G31" s="56" t="s">
        <v>23</v>
      </c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51"/>
      <c r="S31" s="51"/>
      <c r="T31" s="51"/>
      <c r="U31" s="51"/>
      <c r="AA31" s="128"/>
    </row>
    <row r="32" spans="1:27" s="52" customFormat="1" x14ac:dyDescent="0.2">
      <c r="A32" s="45" t="s">
        <v>29</v>
      </c>
      <c r="B32" s="111"/>
      <c r="C32" s="51"/>
      <c r="D32" s="51"/>
      <c r="E32" s="106"/>
      <c r="F32" s="49">
        <f t="shared" ref="F32:F37" si="4">SUM(G32:U32)</f>
        <v>0</v>
      </c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3"/>
      <c r="S32" s="53"/>
      <c r="T32" s="53"/>
      <c r="U32" s="53"/>
      <c r="AA32" s="128"/>
    </row>
    <row r="33" spans="1:27" s="52" customFormat="1" x14ac:dyDescent="0.2">
      <c r="A33" s="45"/>
      <c r="B33" s="132"/>
      <c r="C33" s="51"/>
      <c r="D33" s="51"/>
      <c r="E33" s="106"/>
      <c r="F33" s="49">
        <f t="shared" si="4"/>
        <v>0</v>
      </c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3"/>
      <c r="S33" s="53"/>
      <c r="T33" s="53"/>
      <c r="U33" s="53"/>
      <c r="AA33" s="128"/>
    </row>
    <row r="34" spans="1:27" s="52" customFormat="1" x14ac:dyDescent="0.2">
      <c r="A34" s="45" t="s">
        <v>30</v>
      </c>
      <c r="B34" s="111"/>
      <c r="C34" s="51"/>
      <c r="D34" s="51"/>
      <c r="E34" s="106"/>
      <c r="F34" s="49">
        <f t="shared" si="4"/>
        <v>0</v>
      </c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3"/>
      <c r="S34" s="53"/>
      <c r="T34" s="53"/>
      <c r="U34" s="53"/>
      <c r="AA34" s="128"/>
    </row>
    <row r="35" spans="1:27" s="52" customFormat="1" x14ac:dyDescent="0.2">
      <c r="A35" s="45" t="s">
        <v>31</v>
      </c>
      <c r="B35" s="111"/>
      <c r="C35" s="51"/>
      <c r="D35" s="51"/>
      <c r="E35" s="106"/>
      <c r="F35" s="49">
        <f t="shared" si="4"/>
        <v>0</v>
      </c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3"/>
      <c r="S35" s="53"/>
      <c r="T35" s="53"/>
      <c r="U35" s="53"/>
      <c r="AA35" s="128"/>
    </row>
    <row r="36" spans="1:27" s="52" customFormat="1" x14ac:dyDescent="0.2">
      <c r="A36" s="45" t="s">
        <v>32</v>
      </c>
      <c r="B36" s="111"/>
      <c r="C36" s="51"/>
      <c r="D36" s="51"/>
      <c r="E36" s="106"/>
      <c r="F36" s="49">
        <f t="shared" si="4"/>
        <v>0</v>
      </c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3"/>
      <c r="S36" s="53"/>
      <c r="T36" s="53"/>
      <c r="U36" s="53"/>
      <c r="AA36" s="128"/>
    </row>
    <row r="37" spans="1:27" s="52" customFormat="1" x14ac:dyDescent="0.2">
      <c r="A37" s="45" t="s">
        <v>33</v>
      </c>
      <c r="B37" s="111"/>
      <c r="C37" s="51"/>
      <c r="D37" s="51"/>
      <c r="E37" s="106"/>
      <c r="F37" s="49">
        <f t="shared" si="4"/>
        <v>0</v>
      </c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3"/>
      <c r="S37" s="53"/>
      <c r="T37" s="53"/>
      <c r="U37" s="53"/>
      <c r="AA37" s="128"/>
    </row>
    <row r="38" spans="1:27" s="52" customFormat="1" x14ac:dyDescent="0.2">
      <c r="A38" s="45" t="s">
        <v>34</v>
      </c>
      <c r="B38" s="111"/>
      <c r="C38" s="51"/>
      <c r="D38" s="51"/>
      <c r="E38" s="104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51"/>
      <c r="S38" s="51"/>
      <c r="T38" s="51"/>
      <c r="U38" s="51"/>
      <c r="AA38" s="128"/>
    </row>
    <row r="39" spans="1:27" s="52" customFormat="1" ht="15.75" x14ac:dyDescent="0.25">
      <c r="A39" s="45" t="s">
        <v>35</v>
      </c>
      <c r="B39" s="111"/>
      <c r="C39" s="51"/>
      <c r="D39" s="60" t="s">
        <v>24</v>
      </c>
      <c r="E39" s="104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51"/>
      <c r="S39" s="51"/>
      <c r="T39" s="51"/>
      <c r="U39" s="51"/>
      <c r="AA39" s="128"/>
    </row>
    <row r="40" spans="1:27" s="52" customFormat="1" ht="15.75" x14ac:dyDescent="0.25">
      <c r="A40" s="50" t="s">
        <v>36</v>
      </c>
      <c r="B40" s="111"/>
      <c r="C40" s="51"/>
      <c r="D40" s="51"/>
      <c r="E40" s="105"/>
      <c r="F40" s="56" t="s">
        <v>5</v>
      </c>
      <c r="G40" s="56" t="s">
        <v>23</v>
      </c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51"/>
      <c r="S40" s="51"/>
      <c r="T40" s="51"/>
      <c r="U40" s="51"/>
      <c r="AA40" s="128"/>
    </row>
    <row r="41" spans="1:27" s="52" customFormat="1" x14ac:dyDescent="0.2">
      <c r="A41" s="45" t="s">
        <v>37</v>
      </c>
      <c r="B41" s="111"/>
      <c r="C41" s="51"/>
      <c r="D41" s="51"/>
      <c r="E41" s="106"/>
      <c r="F41" s="49">
        <f>SUM(G41:U41)</f>
        <v>0</v>
      </c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3"/>
      <c r="S41" s="53"/>
      <c r="T41" s="53"/>
      <c r="U41" s="53"/>
      <c r="AA41" s="128"/>
    </row>
    <row r="42" spans="1:27" s="52" customFormat="1" x14ac:dyDescent="0.2">
      <c r="A42" s="51"/>
      <c r="B42" s="110"/>
      <c r="C42" s="51"/>
      <c r="D42" s="51"/>
      <c r="E42" s="106"/>
      <c r="F42" s="49">
        <f t="shared" ref="F42:F48" si="5">SUM(G42:U42)</f>
        <v>0</v>
      </c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3"/>
      <c r="S42" s="53"/>
      <c r="T42" s="53"/>
      <c r="U42" s="53"/>
      <c r="AA42" s="128"/>
    </row>
    <row r="43" spans="1:27" s="52" customFormat="1" x14ac:dyDescent="0.2">
      <c r="A43" s="51"/>
      <c r="B43" s="110"/>
      <c r="C43" s="51"/>
      <c r="D43" s="51"/>
      <c r="E43" s="106"/>
      <c r="F43" s="49">
        <f t="shared" si="5"/>
        <v>0</v>
      </c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3"/>
      <c r="S43" s="53"/>
      <c r="T43" s="53"/>
      <c r="U43" s="53"/>
      <c r="AA43" s="128"/>
    </row>
    <row r="44" spans="1:27" s="52" customFormat="1" x14ac:dyDescent="0.2">
      <c r="A44" s="51"/>
      <c r="B44" s="110"/>
      <c r="C44" s="51"/>
      <c r="D44" s="51"/>
      <c r="E44" s="106"/>
      <c r="F44" s="49">
        <f t="shared" si="5"/>
        <v>0</v>
      </c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3"/>
      <c r="S44" s="53"/>
      <c r="T44" s="53"/>
      <c r="U44" s="53"/>
      <c r="AA44" s="128"/>
    </row>
    <row r="45" spans="1:27" s="52" customFormat="1" x14ac:dyDescent="0.2">
      <c r="A45" s="51"/>
      <c r="B45" s="110"/>
      <c r="C45" s="51"/>
      <c r="D45" s="51"/>
      <c r="E45" s="106"/>
      <c r="F45" s="49">
        <f t="shared" si="5"/>
        <v>0</v>
      </c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3"/>
      <c r="S45" s="53"/>
      <c r="T45" s="53"/>
      <c r="U45" s="53"/>
      <c r="AA45" s="128"/>
    </row>
    <row r="46" spans="1:27" s="52" customFormat="1" x14ac:dyDescent="0.2">
      <c r="A46" s="51"/>
      <c r="B46" s="110"/>
      <c r="C46" s="51"/>
      <c r="D46" s="51"/>
      <c r="E46" s="106"/>
      <c r="F46" s="49">
        <f t="shared" si="5"/>
        <v>0</v>
      </c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3"/>
      <c r="S46" s="53"/>
      <c r="T46" s="53"/>
      <c r="U46" s="53"/>
      <c r="AA46" s="128"/>
    </row>
    <row r="47" spans="1:27" s="52" customFormat="1" ht="15.6" customHeight="1" x14ac:dyDescent="0.25">
      <c r="A47" s="57" t="s">
        <v>24</v>
      </c>
      <c r="B47" s="112" t="str">
        <f>IF(B29+F41+F42+F43+F44+F45+F46+F47+F48=B34+B35+B36+B37+B38+B39+B40+B41,"OK","NON")</f>
        <v>OK</v>
      </c>
      <c r="C47" s="51"/>
      <c r="D47" s="49"/>
      <c r="E47" s="106"/>
      <c r="F47" s="49">
        <f t="shared" si="5"/>
        <v>0</v>
      </c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3"/>
      <c r="S47" s="53"/>
      <c r="T47" s="53"/>
      <c r="U47" s="53"/>
      <c r="AA47" s="128"/>
    </row>
    <row r="48" spans="1:27" s="52" customFormat="1" ht="18" x14ac:dyDescent="0.25">
      <c r="A48" s="57" t="s">
        <v>25</v>
      </c>
      <c r="B48" s="112">
        <f>B31+S29-B28-F32-F33-F34-F35-F36-F37</f>
        <v>-25454</v>
      </c>
      <c r="C48" s="51"/>
      <c r="D48" s="77"/>
      <c r="E48" s="106"/>
      <c r="F48" s="49">
        <f t="shared" si="5"/>
        <v>0</v>
      </c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3"/>
      <c r="S48" s="53"/>
      <c r="T48" s="53"/>
      <c r="U48" s="53"/>
      <c r="AA48" s="128"/>
    </row>
    <row r="49" spans="1:27" s="52" customFormat="1" x14ac:dyDescent="0.2">
      <c r="B49" s="96"/>
      <c r="C49" s="51"/>
      <c r="D49" s="51"/>
      <c r="E49" s="107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62"/>
      <c r="S49" s="62"/>
      <c r="T49" s="62"/>
      <c r="U49" s="62"/>
      <c r="V49" s="64"/>
      <c r="AA49" s="128"/>
    </row>
    <row r="50" spans="1:27" s="46" customFormat="1" x14ac:dyDescent="0.2">
      <c r="A50" s="46" t="s">
        <v>20</v>
      </c>
      <c r="B50" s="113" t="s">
        <v>20</v>
      </c>
      <c r="C50" s="46" t="s">
        <v>20</v>
      </c>
      <c r="D50" s="46" t="s">
        <v>20</v>
      </c>
      <c r="E50" s="108" t="s">
        <v>20</v>
      </c>
      <c r="F50" s="66" t="s">
        <v>20</v>
      </c>
      <c r="G50" s="82" t="s">
        <v>20</v>
      </c>
      <c r="H50" s="82" t="s">
        <v>20</v>
      </c>
      <c r="I50" s="82" t="s">
        <v>20</v>
      </c>
      <c r="J50" s="82" t="s">
        <v>20</v>
      </c>
      <c r="K50" s="82" t="s">
        <v>20</v>
      </c>
      <c r="L50" s="82" t="s">
        <v>20</v>
      </c>
      <c r="M50" s="82" t="s">
        <v>20</v>
      </c>
      <c r="N50" s="82" t="s">
        <v>20</v>
      </c>
      <c r="O50" s="82" t="s">
        <v>20</v>
      </c>
      <c r="P50" s="82" t="s">
        <v>20</v>
      </c>
      <c r="Q50" s="82" t="s">
        <v>20</v>
      </c>
      <c r="R50" s="83" t="s">
        <v>20</v>
      </c>
      <c r="S50" s="83" t="s">
        <v>20</v>
      </c>
      <c r="T50" s="83" t="s">
        <v>20</v>
      </c>
      <c r="U50" s="83" t="s">
        <v>20</v>
      </c>
      <c r="V50" s="46" t="s">
        <v>20</v>
      </c>
      <c r="W50" s="46" t="s">
        <v>20</v>
      </c>
      <c r="X50" s="46" t="s">
        <v>20</v>
      </c>
      <c r="Y50" s="46" t="s">
        <v>20</v>
      </c>
      <c r="Z50" s="46" t="s">
        <v>20</v>
      </c>
      <c r="AA50" s="129"/>
    </row>
    <row r="51" spans="1:27" s="117" customFormat="1" ht="27" thickBot="1" x14ac:dyDescent="0.45">
      <c r="A51" s="116" t="s">
        <v>20</v>
      </c>
      <c r="B51" s="115" t="s">
        <v>26</v>
      </c>
      <c r="D51" s="117" t="s">
        <v>28</v>
      </c>
      <c r="E51" s="125">
        <f>$X$16</f>
        <v>43089</v>
      </c>
      <c r="F51" s="119"/>
      <c r="G51" s="120"/>
      <c r="H51" s="121"/>
      <c r="I51" s="122"/>
      <c r="J51" s="122"/>
      <c r="K51" s="122"/>
      <c r="L51" s="122"/>
      <c r="M51" s="122"/>
      <c r="N51" s="122"/>
      <c r="O51" s="122"/>
      <c r="P51" s="122"/>
      <c r="Q51" s="122"/>
      <c r="R51" s="122"/>
      <c r="U51" s="117">
        <v>3</v>
      </c>
      <c r="AA51" s="126"/>
    </row>
    <row r="52" spans="1:27" s="52" customFormat="1" ht="16.5" thickBot="1" x14ac:dyDescent="0.3">
      <c r="A52" s="45"/>
      <c r="B52" s="110"/>
      <c r="C52" s="51"/>
      <c r="D52" s="51"/>
      <c r="E52" s="104"/>
      <c r="F52" s="79" t="s">
        <v>70</v>
      </c>
      <c r="H52" s="103"/>
      <c r="I52" s="91">
        <v>100</v>
      </c>
      <c r="J52" s="92">
        <v>50</v>
      </c>
      <c r="K52" s="92">
        <v>20</v>
      </c>
      <c r="L52" s="92">
        <v>10</v>
      </c>
      <c r="M52" s="92">
        <v>5</v>
      </c>
      <c r="N52" s="92">
        <v>2</v>
      </c>
      <c r="O52" s="92">
        <v>1</v>
      </c>
      <c r="P52" s="92">
        <v>0.25</v>
      </c>
      <c r="Q52" s="92">
        <v>0.1</v>
      </c>
      <c r="R52" s="93">
        <v>0.05</v>
      </c>
      <c r="S52" s="51"/>
      <c r="T52" s="51"/>
      <c r="U52" s="51"/>
      <c r="AA52" s="127">
        <f>B53+B54+B55</f>
        <v>0</v>
      </c>
    </row>
    <row r="53" spans="1:27" s="52" customFormat="1" ht="15.75" x14ac:dyDescent="0.25">
      <c r="A53" s="45" t="s">
        <v>17</v>
      </c>
      <c r="B53" s="111"/>
      <c r="C53" s="51"/>
      <c r="D53" s="60" t="s">
        <v>21</v>
      </c>
      <c r="E53" s="105"/>
      <c r="F53" s="51"/>
      <c r="G53" s="62"/>
      <c r="H53" s="133" t="s">
        <v>71</v>
      </c>
      <c r="I53" s="135"/>
      <c r="J53" s="136"/>
      <c r="K53" s="136"/>
      <c r="L53" s="136"/>
      <c r="M53" s="136"/>
      <c r="N53" s="136"/>
      <c r="O53" s="136"/>
      <c r="P53" s="136"/>
      <c r="Q53" s="136"/>
      <c r="R53" s="137"/>
      <c r="S53" s="51"/>
      <c r="T53" s="51"/>
      <c r="U53" s="51"/>
      <c r="AA53" s="128"/>
    </row>
    <row r="54" spans="1:27" s="52" customFormat="1" ht="15.75" thickBot="1" x14ac:dyDescent="0.25">
      <c r="A54" s="45" t="s">
        <v>18</v>
      </c>
      <c r="B54" s="111"/>
      <c r="C54" s="51"/>
      <c r="E54" s="104"/>
      <c r="F54" s="51"/>
      <c r="G54" s="62"/>
      <c r="H54" s="89" t="s">
        <v>5</v>
      </c>
      <c r="I54" s="90">
        <f t="shared" ref="I54:R54" si="6">I52*I53</f>
        <v>0</v>
      </c>
      <c r="J54" s="80">
        <f t="shared" si="6"/>
        <v>0</v>
      </c>
      <c r="K54" s="80">
        <f t="shared" si="6"/>
        <v>0</v>
      </c>
      <c r="L54" s="80">
        <f t="shared" si="6"/>
        <v>0</v>
      </c>
      <c r="M54" s="80">
        <f t="shared" si="6"/>
        <v>0</v>
      </c>
      <c r="N54" s="80">
        <f t="shared" si="6"/>
        <v>0</v>
      </c>
      <c r="O54" s="80">
        <f t="shared" si="6"/>
        <v>0</v>
      </c>
      <c r="P54" s="80">
        <f t="shared" si="6"/>
        <v>0</v>
      </c>
      <c r="Q54" s="80">
        <f t="shared" si="6"/>
        <v>0</v>
      </c>
      <c r="R54" s="81">
        <f t="shared" si="6"/>
        <v>0</v>
      </c>
      <c r="S54" s="87">
        <f>SUM(I54:R54)</f>
        <v>0</v>
      </c>
      <c r="T54" s="51"/>
      <c r="U54" s="51"/>
      <c r="AA54" s="128"/>
    </row>
    <row r="55" spans="1:27" s="52" customFormat="1" ht="15.75" x14ac:dyDescent="0.25">
      <c r="A55" s="45" t="s">
        <v>19</v>
      </c>
      <c r="B55" s="111"/>
      <c r="C55" s="51"/>
      <c r="D55" s="60" t="s">
        <v>0</v>
      </c>
      <c r="E55" s="104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>
        <f>SUM(I54:R54)</f>
        <v>0</v>
      </c>
      <c r="S55" s="51"/>
      <c r="T55" s="51"/>
      <c r="U55" s="51"/>
      <c r="AA55" s="128"/>
    </row>
    <row r="56" spans="1:27" s="52" customFormat="1" ht="15.75" x14ac:dyDescent="0.25">
      <c r="A56" s="45" t="s">
        <v>75</v>
      </c>
      <c r="B56" s="111"/>
      <c r="C56" s="51"/>
      <c r="D56" s="51"/>
      <c r="E56" s="105" t="s">
        <v>22</v>
      </c>
      <c r="F56" s="56" t="s">
        <v>5</v>
      </c>
      <c r="G56" s="56" t="s">
        <v>23</v>
      </c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51"/>
      <c r="S56" s="51"/>
      <c r="T56" s="51"/>
      <c r="U56" s="51"/>
      <c r="AA56" s="128"/>
    </row>
    <row r="57" spans="1:27" s="52" customFormat="1" x14ac:dyDescent="0.2">
      <c r="A57" s="45" t="s">
        <v>29</v>
      </c>
      <c r="B57" s="111"/>
      <c r="C57" s="51"/>
      <c r="D57" s="51"/>
      <c r="E57" s="106"/>
      <c r="F57" s="49">
        <f t="shared" ref="F57:F62" si="7">SUM(G57:U57)</f>
        <v>0</v>
      </c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3"/>
      <c r="S57" s="53"/>
      <c r="T57" s="53"/>
      <c r="U57" s="53"/>
      <c r="AA57" s="128"/>
    </row>
    <row r="58" spans="1:27" s="52" customFormat="1" x14ac:dyDescent="0.2">
      <c r="A58" s="45"/>
      <c r="B58" s="132"/>
      <c r="C58" s="51"/>
      <c r="D58" s="51"/>
      <c r="E58" s="106"/>
      <c r="F58" s="49">
        <f t="shared" si="7"/>
        <v>0</v>
      </c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3"/>
      <c r="S58" s="53"/>
      <c r="T58" s="53"/>
      <c r="U58" s="53"/>
      <c r="AA58" s="128"/>
    </row>
    <row r="59" spans="1:27" s="52" customFormat="1" x14ac:dyDescent="0.2">
      <c r="A59" s="45" t="s">
        <v>30</v>
      </c>
      <c r="B59" s="111"/>
      <c r="C59" s="51"/>
      <c r="D59" s="51"/>
      <c r="E59" s="106"/>
      <c r="F59" s="49">
        <f t="shared" si="7"/>
        <v>0</v>
      </c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3"/>
      <c r="S59" s="53"/>
      <c r="T59" s="53"/>
      <c r="U59" s="53"/>
      <c r="AA59" s="128"/>
    </row>
    <row r="60" spans="1:27" s="52" customFormat="1" x14ac:dyDescent="0.2">
      <c r="A60" s="45" t="s">
        <v>31</v>
      </c>
      <c r="B60" s="111"/>
      <c r="C60" s="51"/>
      <c r="D60" s="51"/>
      <c r="E60" s="106"/>
      <c r="F60" s="49">
        <f t="shared" si="7"/>
        <v>0</v>
      </c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3"/>
      <c r="S60" s="53"/>
      <c r="T60" s="53"/>
      <c r="U60" s="53"/>
      <c r="AA60" s="128"/>
    </row>
    <row r="61" spans="1:27" s="52" customFormat="1" x14ac:dyDescent="0.2">
      <c r="A61" s="45" t="s">
        <v>32</v>
      </c>
      <c r="B61" s="111"/>
      <c r="C61" s="51"/>
      <c r="D61" s="51"/>
      <c r="E61" s="106"/>
      <c r="F61" s="49">
        <f t="shared" si="7"/>
        <v>0</v>
      </c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3"/>
      <c r="S61" s="53"/>
      <c r="T61" s="53"/>
      <c r="U61" s="53"/>
      <c r="AA61" s="128"/>
    </row>
    <row r="62" spans="1:27" s="52" customFormat="1" x14ac:dyDescent="0.2">
      <c r="A62" s="45" t="s">
        <v>33</v>
      </c>
      <c r="B62" s="111"/>
      <c r="C62" s="51"/>
      <c r="D62" s="51"/>
      <c r="E62" s="106"/>
      <c r="F62" s="49">
        <f t="shared" si="7"/>
        <v>0</v>
      </c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3"/>
      <c r="S62" s="53"/>
      <c r="T62" s="53"/>
      <c r="U62" s="53"/>
      <c r="AA62" s="128"/>
    </row>
    <row r="63" spans="1:27" s="52" customFormat="1" x14ac:dyDescent="0.2">
      <c r="A63" s="45" t="s">
        <v>34</v>
      </c>
      <c r="B63" s="111"/>
      <c r="C63" s="51"/>
      <c r="D63" s="51"/>
      <c r="E63" s="104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51"/>
      <c r="S63" s="51"/>
      <c r="T63" s="51"/>
      <c r="U63" s="51"/>
      <c r="AA63" s="128"/>
    </row>
    <row r="64" spans="1:27" s="52" customFormat="1" ht="15.75" x14ac:dyDescent="0.25">
      <c r="A64" s="45" t="s">
        <v>35</v>
      </c>
      <c r="B64" s="111"/>
      <c r="C64" s="51"/>
      <c r="D64" s="60" t="s">
        <v>24</v>
      </c>
      <c r="E64" s="104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51"/>
      <c r="S64" s="51"/>
      <c r="T64" s="51"/>
      <c r="U64" s="51"/>
      <c r="AA64" s="128"/>
    </row>
    <row r="65" spans="1:27" s="52" customFormat="1" ht="15.75" x14ac:dyDescent="0.25">
      <c r="A65" s="50" t="s">
        <v>36</v>
      </c>
      <c r="B65" s="111"/>
      <c r="C65" s="51"/>
      <c r="D65" s="51"/>
      <c r="E65" s="105"/>
      <c r="F65" s="56" t="s">
        <v>5</v>
      </c>
      <c r="G65" s="56" t="s">
        <v>23</v>
      </c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51"/>
      <c r="S65" s="51"/>
      <c r="T65" s="51"/>
      <c r="U65" s="51"/>
      <c r="AA65" s="128"/>
    </row>
    <row r="66" spans="1:27" s="52" customFormat="1" x14ac:dyDescent="0.2">
      <c r="A66" s="45" t="s">
        <v>37</v>
      </c>
      <c r="B66" s="111"/>
      <c r="C66" s="51"/>
      <c r="D66" s="51"/>
      <c r="E66" s="106"/>
      <c r="F66" s="49">
        <f>SUM(G66:U66)</f>
        <v>0</v>
      </c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3"/>
      <c r="S66" s="53"/>
      <c r="T66" s="53"/>
      <c r="U66" s="53"/>
      <c r="AA66" s="128"/>
    </row>
    <row r="67" spans="1:27" s="52" customFormat="1" x14ac:dyDescent="0.2">
      <c r="A67" s="51"/>
      <c r="B67" s="110"/>
      <c r="C67" s="51"/>
      <c r="D67" s="51"/>
      <c r="E67" s="106"/>
      <c r="F67" s="49">
        <f t="shared" ref="F67:F73" si="8">SUM(G67:U67)</f>
        <v>0</v>
      </c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3"/>
      <c r="S67" s="53"/>
      <c r="T67" s="53"/>
      <c r="U67" s="53"/>
      <c r="AA67" s="128"/>
    </row>
    <row r="68" spans="1:27" s="52" customFormat="1" x14ac:dyDescent="0.2">
      <c r="A68" s="51"/>
      <c r="B68" s="110"/>
      <c r="C68" s="51"/>
      <c r="D68" s="51"/>
      <c r="E68" s="106"/>
      <c r="F68" s="49">
        <f t="shared" si="8"/>
        <v>0</v>
      </c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3"/>
      <c r="S68" s="53"/>
      <c r="T68" s="53"/>
      <c r="U68" s="53"/>
      <c r="AA68" s="128"/>
    </row>
    <row r="69" spans="1:27" s="52" customFormat="1" x14ac:dyDescent="0.2">
      <c r="A69" s="51"/>
      <c r="B69" s="110"/>
      <c r="C69" s="51"/>
      <c r="D69" s="51"/>
      <c r="E69" s="106"/>
      <c r="F69" s="49">
        <f t="shared" si="8"/>
        <v>0</v>
      </c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3"/>
      <c r="S69" s="53"/>
      <c r="T69" s="53"/>
      <c r="U69" s="53"/>
      <c r="AA69" s="128"/>
    </row>
    <row r="70" spans="1:27" s="52" customFormat="1" x14ac:dyDescent="0.2">
      <c r="A70" s="51"/>
      <c r="B70" s="110"/>
      <c r="C70" s="51"/>
      <c r="D70" s="51"/>
      <c r="E70" s="106"/>
      <c r="F70" s="49">
        <f t="shared" si="8"/>
        <v>0</v>
      </c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3"/>
      <c r="S70" s="53"/>
      <c r="T70" s="53"/>
      <c r="U70" s="53"/>
      <c r="AA70" s="128"/>
    </row>
    <row r="71" spans="1:27" s="52" customFormat="1" x14ac:dyDescent="0.2">
      <c r="A71" s="51"/>
      <c r="B71" s="110"/>
      <c r="C71" s="51"/>
      <c r="D71" s="51"/>
      <c r="E71" s="106"/>
      <c r="F71" s="49">
        <f t="shared" si="8"/>
        <v>0</v>
      </c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3"/>
      <c r="S71" s="53"/>
      <c r="T71" s="53"/>
      <c r="U71" s="53"/>
      <c r="AA71" s="128"/>
    </row>
    <row r="72" spans="1:27" s="52" customFormat="1" ht="15.6" customHeight="1" x14ac:dyDescent="0.25">
      <c r="A72" s="57" t="s">
        <v>24</v>
      </c>
      <c r="B72" s="112" t="str">
        <f>IF(B54+F66+F67+F68+F69+F70+F71+F72+F73=B59+B60+B61+B62+B63+B64+B65+B66,"OK","NON")</f>
        <v>OK</v>
      </c>
      <c r="C72" s="51"/>
      <c r="D72" s="49"/>
      <c r="E72" s="106"/>
      <c r="F72" s="49">
        <f t="shared" si="8"/>
        <v>0</v>
      </c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3"/>
      <c r="S72" s="53"/>
      <c r="T72" s="53"/>
      <c r="U72" s="53"/>
      <c r="AA72" s="128"/>
    </row>
    <row r="73" spans="1:27" s="52" customFormat="1" ht="18" x14ac:dyDescent="0.25">
      <c r="A73" s="57" t="s">
        <v>25</v>
      </c>
      <c r="B73" s="112">
        <f>B56+S54-B53-F57-F58-F59-F60-F61-F62</f>
        <v>0</v>
      </c>
      <c r="C73" s="51"/>
      <c r="D73" s="77"/>
      <c r="E73" s="106"/>
      <c r="F73" s="49">
        <f t="shared" si="8"/>
        <v>0</v>
      </c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3"/>
      <c r="S73" s="53"/>
      <c r="T73" s="53"/>
      <c r="U73" s="53"/>
      <c r="AA73" s="128"/>
    </row>
    <row r="74" spans="1:27" s="52" customFormat="1" x14ac:dyDescent="0.2">
      <c r="B74" s="96"/>
      <c r="C74" s="51"/>
      <c r="D74" s="51"/>
      <c r="E74" s="107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62"/>
      <c r="S74" s="62"/>
      <c r="T74" s="62"/>
      <c r="U74" s="62"/>
      <c r="V74" s="64"/>
      <c r="AA74" s="128"/>
    </row>
    <row r="75" spans="1:27" s="46" customFormat="1" x14ac:dyDescent="0.2">
      <c r="A75" s="46" t="s">
        <v>20</v>
      </c>
      <c r="B75" s="113" t="s">
        <v>20</v>
      </c>
      <c r="C75" s="46" t="s">
        <v>20</v>
      </c>
      <c r="D75" s="46" t="s">
        <v>20</v>
      </c>
      <c r="E75" s="108" t="s">
        <v>20</v>
      </c>
      <c r="F75" s="66" t="s">
        <v>20</v>
      </c>
      <c r="G75" s="82" t="s">
        <v>20</v>
      </c>
      <c r="H75" s="82" t="s">
        <v>20</v>
      </c>
      <c r="I75" s="82" t="s">
        <v>20</v>
      </c>
      <c r="J75" s="82" t="s">
        <v>20</v>
      </c>
      <c r="K75" s="82" t="s">
        <v>20</v>
      </c>
      <c r="L75" s="82" t="s">
        <v>20</v>
      </c>
      <c r="M75" s="82" t="s">
        <v>20</v>
      </c>
      <c r="N75" s="82" t="s">
        <v>20</v>
      </c>
      <c r="O75" s="82" t="s">
        <v>20</v>
      </c>
      <c r="P75" s="82" t="s">
        <v>20</v>
      </c>
      <c r="Q75" s="82" t="s">
        <v>20</v>
      </c>
      <c r="R75" s="83" t="s">
        <v>20</v>
      </c>
      <c r="S75" s="83"/>
      <c r="T75" s="83"/>
      <c r="U75" s="83"/>
      <c r="AA75" s="129"/>
    </row>
    <row r="76" spans="1:27" s="117" customFormat="1" ht="27" thickBot="1" x14ac:dyDescent="0.45">
      <c r="A76" s="116" t="s">
        <v>20</v>
      </c>
      <c r="B76" s="115" t="s">
        <v>39</v>
      </c>
      <c r="D76" s="117" t="s">
        <v>28</v>
      </c>
      <c r="E76" s="125">
        <f>$X$16</f>
        <v>43089</v>
      </c>
      <c r="F76" s="119"/>
      <c r="G76" s="120"/>
      <c r="H76" s="121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U76" s="117">
        <v>4</v>
      </c>
      <c r="AA76" s="126"/>
    </row>
    <row r="77" spans="1:27" s="52" customFormat="1" ht="16.5" thickBot="1" x14ac:dyDescent="0.3">
      <c r="A77" s="45"/>
      <c r="B77" s="110"/>
      <c r="C77" s="51"/>
      <c r="D77" s="51"/>
      <c r="E77" s="104"/>
      <c r="F77" s="79" t="s">
        <v>70</v>
      </c>
      <c r="H77" s="103"/>
      <c r="I77" s="91">
        <v>100</v>
      </c>
      <c r="J77" s="92">
        <v>50</v>
      </c>
      <c r="K77" s="92">
        <v>20</v>
      </c>
      <c r="L77" s="92">
        <v>10</v>
      </c>
      <c r="M77" s="92">
        <v>5</v>
      </c>
      <c r="N77" s="92">
        <v>2</v>
      </c>
      <c r="O77" s="92">
        <v>1</v>
      </c>
      <c r="P77" s="92">
        <v>0.25</v>
      </c>
      <c r="Q77" s="92">
        <v>0.1</v>
      </c>
      <c r="R77" s="93">
        <v>0.05</v>
      </c>
      <c r="S77" s="51"/>
      <c r="T77" s="51"/>
      <c r="U77" s="51"/>
      <c r="AA77" s="127">
        <f>B78+B79+B80</f>
        <v>0</v>
      </c>
    </row>
    <row r="78" spans="1:27" s="52" customFormat="1" ht="15.75" x14ac:dyDescent="0.25">
      <c r="A78" s="45" t="s">
        <v>17</v>
      </c>
      <c r="B78" s="111"/>
      <c r="C78" s="51"/>
      <c r="D78" s="60" t="s">
        <v>21</v>
      </c>
      <c r="E78" s="105"/>
      <c r="F78" s="51"/>
      <c r="G78" s="62"/>
      <c r="H78" s="133" t="s">
        <v>71</v>
      </c>
      <c r="I78" s="135"/>
      <c r="J78" s="136"/>
      <c r="K78" s="136"/>
      <c r="L78" s="136"/>
      <c r="M78" s="136"/>
      <c r="N78" s="136"/>
      <c r="O78" s="136"/>
      <c r="P78" s="136"/>
      <c r="Q78" s="136"/>
      <c r="R78" s="137"/>
      <c r="S78" s="51"/>
      <c r="T78" s="51"/>
      <c r="U78" s="51"/>
      <c r="AA78" s="128"/>
    </row>
    <row r="79" spans="1:27" s="52" customFormat="1" ht="15.75" thickBot="1" x14ac:dyDescent="0.25">
      <c r="A79" s="45" t="s">
        <v>18</v>
      </c>
      <c r="B79" s="111"/>
      <c r="C79" s="51"/>
      <c r="E79" s="104"/>
      <c r="F79" s="51"/>
      <c r="G79" s="62"/>
      <c r="H79" s="89" t="s">
        <v>5</v>
      </c>
      <c r="I79" s="90">
        <f t="shared" ref="I79:R79" si="9">I77*I78</f>
        <v>0</v>
      </c>
      <c r="J79" s="80">
        <f t="shared" si="9"/>
        <v>0</v>
      </c>
      <c r="K79" s="80">
        <f t="shared" si="9"/>
        <v>0</v>
      </c>
      <c r="L79" s="80">
        <f t="shared" si="9"/>
        <v>0</v>
      </c>
      <c r="M79" s="80">
        <f t="shared" si="9"/>
        <v>0</v>
      </c>
      <c r="N79" s="80">
        <f t="shared" si="9"/>
        <v>0</v>
      </c>
      <c r="O79" s="80">
        <f t="shared" si="9"/>
        <v>0</v>
      </c>
      <c r="P79" s="80">
        <f t="shared" si="9"/>
        <v>0</v>
      </c>
      <c r="Q79" s="80">
        <f t="shared" si="9"/>
        <v>0</v>
      </c>
      <c r="R79" s="81">
        <f t="shared" si="9"/>
        <v>0</v>
      </c>
      <c r="S79" s="87">
        <f>SUM(I79:R79)</f>
        <v>0</v>
      </c>
      <c r="T79" s="51"/>
      <c r="U79" s="51"/>
      <c r="AA79" s="128"/>
    </row>
    <row r="80" spans="1:27" s="52" customFormat="1" ht="15.75" x14ac:dyDescent="0.25">
      <c r="A80" s="45" t="s">
        <v>19</v>
      </c>
      <c r="B80" s="111"/>
      <c r="C80" s="51"/>
      <c r="D80" s="60" t="s">
        <v>0</v>
      </c>
      <c r="E80" s="104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49">
        <f>SUM(I79:R79)</f>
        <v>0</v>
      </c>
      <c r="S80" s="51"/>
      <c r="T80" s="51"/>
      <c r="U80" s="51"/>
      <c r="AA80" s="128"/>
    </row>
    <row r="81" spans="1:27" s="52" customFormat="1" ht="15.75" x14ac:dyDescent="0.25">
      <c r="A81" s="45" t="s">
        <v>75</v>
      </c>
      <c r="B81" s="111"/>
      <c r="C81" s="51"/>
      <c r="D81" s="51"/>
      <c r="E81" s="105" t="s">
        <v>22</v>
      </c>
      <c r="F81" s="56" t="s">
        <v>5</v>
      </c>
      <c r="G81" s="56" t="s">
        <v>23</v>
      </c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51"/>
      <c r="S81" s="51"/>
      <c r="T81" s="51"/>
      <c r="U81" s="51"/>
      <c r="AA81" s="128"/>
    </row>
    <row r="82" spans="1:27" s="52" customFormat="1" x14ac:dyDescent="0.2">
      <c r="A82" s="45" t="s">
        <v>29</v>
      </c>
      <c r="B82" s="111"/>
      <c r="C82" s="51"/>
      <c r="D82" s="51"/>
      <c r="E82" s="106"/>
      <c r="F82" s="49">
        <f t="shared" ref="F82:F87" si="10">SUM(G82:U82)</f>
        <v>0</v>
      </c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3"/>
      <c r="S82" s="53"/>
      <c r="T82" s="53"/>
      <c r="U82" s="53"/>
      <c r="AA82" s="128"/>
    </row>
    <row r="83" spans="1:27" s="52" customFormat="1" x14ac:dyDescent="0.2">
      <c r="A83" s="45"/>
      <c r="B83" s="132"/>
      <c r="C83" s="51"/>
      <c r="D83" s="51"/>
      <c r="E83" s="106"/>
      <c r="F83" s="49">
        <f t="shared" si="10"/>
        <v>0</v>
      </c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3"/>
      <c r="S83" s="53"/>
      <c r="T83" s="53"/>
      <c r="U83" s="53"/>
      <c r="AA83" s="128"/>
    </row>
    <row r="84" spans="1:27" s="52" customFormat="1" x14ac:dyDescent="0.2">
      <c r="A84" s="45" t="s">
        <v>30</v>
      </c>
      <c r="B84" s="111"/>
      <c r="C84" s="51"/>
      <c r="D84" s="51"/>
      <c r="E84" s="106"/>
      <c r="F84" s="49">
        <f t="shared" si="10"/>
        <v>0</v>
      </c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3"/>
      <c r="S84" s="53"/>
      <c r="T84" s="53"/>
      <c r="U84" s="53"/>
      <c r="AA84" s="128"/>
    </row>
    <row r="85" spans="1:27" s="52" customFormat="1" x14ac:dyDescent="0.2">
      <c r="A85" s="45" t="s">
        <v>31</v>
      </c>
      <c r="B85" s="111"/>
      <c r="C85" s="51"/>
      <c r="D85" s="51"/>
      <c r="E85" s="106"/>
      <c r="F85" s="49">
        <f t="shared" si="10"/>
        <v>0</v>
      </c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3"/>
      <c r="S85" s="53"/>
      <c r="T85" s="53"/>
      <c r="U85" s="53"/>
      <c r="AA85" s="128"/>
    </row>
    <row r="86" spans="1:27" s="52" customFormat="1" x14ac:dyDescent="0.2">
      <c r="A86" s="45" t="s">
        <v>32</v>
      </c>
      <c r="B86" s="111"/>
      <c r="C86" s="51"/>
      <c r="D86" s="51"/>
      <c r="E86" s="106"/>
      <c r="F86" s="49">
        <f t="shared" si="10"/>
        <v>0</v>
      </c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3"/>
      <c r="S86" s="53"/>
      <c r="T86" s="53"/>
      <c r="U86" s="53"/>
      <c r="AA86" s="128"/>
    </row>
    <row r="87" spans="1:27" s="52" customFormat="1" x14ac:dyDescent="0.2">
      <c r="A87" s="45" t="s">
        <v>33</v>
      </c>
      <c r="B87" s="111"/>
      <c r="C87" s="51"/>
      <c r="D87" s="51"/>
      <c r="E87" s="106"/>
      <c r="F87" s="49">
        <f t="shared" si="10"/>
        <v>0</v>
      </c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3"/>
      <c r="S87" s="53"/>
      <c r="T87" s="53"/>
      <c r="U87" s="53"/>
      <c r="AA87" s="128"/>
    </row>
    <row r="88" spans="1:27" s="52" customFormat="1" x14ac:dyDescent="0.2">
      <c r="A88" s="45" t="s">
        <v>34</v>
      </c>
      <c r="B88" s="111"/>
      <c r="C88" s="51"/>
      <c r="D88" s="51"/>
      <c r="E88" s="104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51"/>
      <c r="S88" s="51"/>
      <c r="T88" s="51"/>
      <c r="U88" s="51"/>
      <c r="AA88" s="128"/>
    </row>
    <row r="89" spans="1:27" s="52" customFormat="1" ht="15.75" x14ac:dyDescent="0.25">
      <c r="A89" s="45" t="s">
        <v>35</v>
      </c>
      <c r="B89" s="111"/>
      <c r="C89" s="51"/>
      <c r="D89" s="60" t="s">
        <v>24</v>
      </c>
      <c r="E89" s="104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51"/>
      <c r="S89" s="51"/>
      <c r="T89" s="51"/>
      <c r="U89" s="51"/>
      <c r="AA89" s="128"/>
    </row>
    <row r="90" spans="1:27" s="52" customFormat="1" ht="15.75" x14ac:dyDescent="0.25">
      <c r="A90" s="50" t="s">
        <v>36</v>
      </c>
      <c r="B90" s="111"/>
      <c r="C90" s="51"/>
      <c r="D90" s="51"/>
      <c r="E90" s="105"/>
      <c r="F90" s="56" t="s">
        <v>5</v>
      </c>
      <c r="G90" s="56" t="s">
        <v>23</v>
      </c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51"/>
      <c r="S90" s="51"/>
      <c r="T90" s="51"/>
      <c r="U90" s="51"/>
      <c r="AA90" s="128"/>
    </row>
    <row r="91" spans="1:27" s="52" customFormat="1" x14ac:dyDescent="0.2">
      <c r="A91" s="45" t="s">
        <v>37</v>
      </c>
      <c r="B91" s="111"/>
      <c r="C91" s="51"/>
      <c r="D91" s="51"/>
      <c r="E91" s="106"/>
      <c r="F91" s="49">
        <f>SUM(G91:U91)</f>
        <v>0</v>
      </c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3"/>
      <c r="S91" s="53"/>
      <c r="T91" s="53"/>
      <c r="U91" s="53"/>
      <c r="AA91" s="128"/>
    </row>
    <row r="92" spans="1:27" s="52" customFormat="1" x14ac:dyDescent="0.2">
      <c r="A92" s="51"/>
      <c r="B92" s="110"/>
      <c r="C92" s="51"/>
      <c r="D92" s="51"/>
      <c r="E92" s="106"/>
      <c r="F92" s="49">
        <f t="shared" ref="F92:F98" si="11">SUM(G92:U92)</f>
        <v>0</v>
      </c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3"/>
      <c r="S92" s="53"/>
      <c r="T92" s="53"/>
      <c r="U92" s="53"/>
      <c r="AA92" s="128"/>
    </row>
    <row r="93" spans="1:27" s="52" customFormat="1" x14ac:dyDescent="0.2">
      <c r="A93" s="51"/>
      <c r="B93" s="110"/>
      <c r="C93" s="51"/>
      <c r="D93" s="51"/>
      <c r="E93" s="106"/>
      <c r="F93" s="49">
        <f t="shared" si="11"/>
        <v>0</v>
      </c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3"/>
      <c r="S93" s="53"/>
      <c r="T93" s="53"/>
      <c r="U93" s="53"/>
      <c r="AA93" s="128"/>
    </row>
    <row r="94" spans="1:27" s="52" customFormat="1" x14ac:dyDescent="0.2">
      <c r="A94" s="51"/>
      <c r="B94" s="110"/>
      <c r="C94" s="51"/>
      <c r="D94" s="51"/>
      <c r="E94" s="106"/>
      <c r="F94" s="49">
        <f t="shared" si="11"/>
        <v>0</v>
      </c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3"/>
      <c r="S94" s="53"/>
      <c r="T94" s="53"/>
      <c r="U94" s="53"/>
      <c r="AA94" s="128"/>
    </row>
    <row r="95" spans="1:27" s="52" customFormat="1" x14ac:dyDescent="0.2">
      <c r="A95" s="51"/>
      <c r="B95" s="110"/>
      <c r="C95" s="51"/>
      <c r="D95" s="51"/>
      <c r="E95" s="106"/>
      <c r="F95" s="49">
        <f t="shared" si="11"/>
        <v>0</v>
      </c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3"/>
      <c r="S95" s="53"/>
      <c r="T95" s="53"/>
      <c r="U95" s="53"/>
      <c r="AA95" s="128"/>
    </row>
    <row r="96" spans="1:27" s="52" customFormat="1" x14ac:dyDescent="0.2">
      <c r="A96" s="51"/>
      <c r="B96" s="110"/>
      <c r="C96" s="51"/>
      <c r="D96" s="51"/>
      <c r="E96" s="106"/>
      <c r="F96" s="49">
        <f t="shared" si="11"/>
        <v>0</v>
      </c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3"/>
      <c r="S96" s="53"/>
      <c r="T96" s="53"/>
      <c r="U96" s="53"/>
      <c r="AA96" s="128"/>
    </row>
    <row r="97" spans="1:27" s="52" customFormat="1" ht="15.6" customHeight="1" x14ac:dyDescent="0.25">
      <c r="A97" s="57" t="s">
        <v>24</v>
      </c>
      <c r="B97" s="112" t="str">
        <f>IF(B79+F91+F92+F93+F94+F95+F96+F97+F98=B84+B85+B86+B87+B88+B89+B90+B91,"OK","NON")</f>
        <v>OK</v>
      </c>
      <c r="C97" s="51"/>
      <c r="D97" s="49"/>
      <c r="E97" s="106"/>
      <c r="F97" s="49">
        <f t="shared" si="11"/>
        <v>0</v>
      </c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3"/>
      <c r="S97" s="53"/>
      <c r="T97" s="53"/>
      <c r="U97" s="53"/>
      <c r="AA97" s="128"/>
    </row>
    <row r="98" spans="1:27" s="52" customFormat="1" ht="18" x14ac:dyDescent="0.25">
      <c r="A98" s="57" t="s">
        <v>25</v>
      </c>
      <c r="B98" s="112">
        <f>B81+S79-B78-F82-F83-F84-F85-F86-F87</f>
        <v>0</v>
      </c>
      <c r="C98" s="51"/>
      <c r="D98" s="77"/>
      <c r="E98" s="106"/>
      <c r="F98" s="49">
        <f t="shared" si="11"/>
        <v>0</v>
      </c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3"/>
      <c r="S98" s="53"/>
      <c r="T98" s="53"/>
      <c r="U98" s="53"/>
      <c r="AA98" s="128"/>
    </row>
    <row r="99" spans="1:27" s="52" customFormat="1" x14ac:dyDescent="0.2">
      <c r="B99" s="96"/>
      <c r="C99" s="51"/>
      <c r="D99" s="51"/>
      <c r="E99" s="107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62"/>
      <c r="S99" s="62"/>
      <c r="T99" s="62"/>
      <c r="U99" s="62"/>
      <c r="V99" s="64"/>
      <c r="AA99" s="128"/>
    </row>
    <row r="100" spans="1:27" s="46" customFormat="1" x14ac:dyDescent="0.2">
      <c r="A100" s="46" t="s">
        <v>20</v>
      </c>
      <c r="B100" s="113" t="s">
        <v>20</v>
      </c>
      <c r="C100" s="46" t="s">
        <v>20</v>
      </c>
      <c r="D100" s="46" t="s">
        <v>20</v>
      </c>
      <c r="E100" s="108" t="s">
        <v>20</v>
      </c>
      <c r="F100" s="66" t="s">
        <v>20</v>
      </c>
      <c r="G100" s="82" t="s">
        <v>20</v>
      </c>
      <c r="H100" s="82" t="s">
        <v>20</v>
      </c>
      <c r="I100" s="82" t="s">
        <v>20</v>
      </c>
      <c r="J100" s="82" t="s">
        <v>20</v>
      </c>
      <c r="K100" s="82" t="s">
        <v>20</v>
      </c>
      <c r="L100" s="82" t="s">
        <v>20</v>
      </c>
      <c r="M100" s="82" t="s">
        <v>20</v>
      </c>
      <c r="N100" s="82" t="s">
        <v>20</v>
      </c>
      <c r="O100" s="82" t="s">
        <v>20</v>
      </c>
      <c r="P100" s="82" t="s">
        <v>20</v>
      </c>
      <c r="Q100" s="82" t="s">
        <v>20</v>
      </c>
      <c r="R100" s="83" t="s">
        <v>20</v>
      </c>
      <c r="S100" s="83"/>
      <c r="T100" s="83"/>
      <c r="U100" s="83"/>
      <c r="AA100" s="129"/>
    </row>
    <row r="101" spans="1:27" s="117" customFormat="1" ht="27" thickBot="1" x14ac:dyDescent="0.45">
      <c r="A101" s="116" t="s">
        <v>20</v>
      </c>
      <c r="B101" s="115" t="s">
        <v>40</v>
      </c>
      <c r="D101" s="117" t="s">
        <v>28</v>
      </c>
      <c r="E101" s="125">
        <f>$X$16</f>
        <v>43089</v>
      </c>
      <c r="F101" s="119"/>
      <c r="G101" s="120"/>
      <c r="H101" s="121"/>
      <c r="I101" s="122"/>
      <c r="J101" s="122"/>
      <c r="K101" s="122"/>
      <c r="L101" s="122"/>
      <c r="M101" s="122"/>
      <c r="N101" s="122"/>
      <c r="O101" s="122"/>
      <c r="P101" s="122"/>
      <c r="Q101" s="122"/>
      <c r="R101" s="122"/>
      <c r="U101" s="117">
        <v>5</v>
      </c>
      <c r="AA101" s="126"/>
    </row>
    <row r="102" spans="1:27" s="52" customFormat="1" ht="16.5" thickBot="1" x14ac:dyDescent="0.3">
      <c r="A102" s="45"/>
      <c r="B102" s="110"/>
      <c r="C102" s="51"/>
      <c r="D102" s="51"/>
      <c r="E102" s="104"/>
      <c r="F102" s="79" t="s">
        <v>70</v>
      </c>
      <c r="H102" s="103"/>
      <c r="I102" s="91">
        <v>100</v>
      </c>
      <c r="J102" s="92">
        <v>50</v>
      </c>
      <c r="K102" s="92">
        <v>20</v>
      </c>
      <c r="L102" s="92">
        <v>10</v>
      </c>
      <c r="M102" s="92">
        <v>5</v>
      </c>
      <c r="N102" s="92">
        <v>2</v>
      </c>
      <c r="O102" s="92">
        <v>1</v>
      </c>
      <c r="P102" s="92">
        <v>0.25</v>
      </c>
      <c r="Q102" s="92">
        <v>0.1</v>
      </c>
      <c r="R102" s="93">
        <v>0.05</v>
      </c>
      <c r="S102" s="51"/>
      <c r="T102" s="51"/>
      <c r="U102" s="51"/>
      <c r="AA102" s="127">
        <f>B103+B104+B105</f>
        <v>0</v>
      </c>
    </row>
    <row r="103" spans="1:27" s="52" customFormat="1" ht="15.75" x14ac:dyDescent="0.25">
      <c r="A103" s="45" t="s">
        <v>17</v>
      </c>
      <c r="B103" s="111"/>
      <c r="C103" s="51"/>
      <c r="D103" s="60" t="s">
        <v>21</v>
      </c>
      <c r="E103" s="105"/>
      <c r="F103" s="51"/>
      <c r="G103" s="62"/>
      <c r="H103" s="133" t="s">
        <v>71</v>
      </c>
      <c r="I103" s="135"/>
      <c r="J103" s="136"/>
      <c r="K103" s="136"/>
      <c r="L103" s="136"/>
      <c r="M103" s="136"/>
      <c r="N103" s="136"/>
      <c r="O103" s="136"/>
      <c r="P103" s="136"/>
      <c r="Q103" s="136"/>
      <c r="R103" s="137"/>
      <c r="S103" s="51"/>
      <c r="T103" s="51"/>
      <c r="U103" s="51"/>
      <c r="AA103" s="128"/>
    </row>
    <row r="104" spans="1:27" s="52" customFormat="1" ht="15.75" thickBot="1" x14ac:dyDescent="0.25">
      <c r="A104" s="45" t="s">
        <v>18</v>
      </c>
      <c r="B104" s="111"/>
      <c r="C104" s="51"/>
      <c r="E104" s="104"/>
      <c r="F104" s="51"/>
      <c r="G104" s="62"/>
      <c r="H104" s="89" t="s">
        <v>5</v>
      </c>
      <c r="I104" s="90">
        <f t="shared" ref="I104:R104" si="12">I102*I103</f>
        <v>0</v>
      </c>
      <c r="J104" s="80">
        <f t="shared" si="12"/>
        <v>0</v>
      </c>
      <c r="K104" s="80">
        <f t="shared" si="12"/>
        <v>0</v>
      </c>
      <c r="L104" s="80">
        <f t="shared" si="12"/>
        <v>0</v>
      </c>
      <c r="M104" s="80">
        <f t="shared" si="12"/>
        <v>0</v>
      </c>
      <c r="N104" s="80">
        <f t="shared" si="12"/>
        <v>0</v>
      </c>
      <c r="O104" s="80">
        <f t="shared" si="12"/>
        <v>0</v>
      </c>
      <c r="P104" s="80">
        <f t="shared" si="12"/>
        <v>0</v>
      </c>
      <c r="Q104" s="80">
        <f t="shared" si="12"/>
        <v>0</v>
      </c>
      <c r="R104" s="81">
        <f t="shared" si="12"/>
        <v>0</v>
      </c>
      <c r="S104" s="87">
        <f>SUM(I104:R104)</f>
        <v>0</v>
      </c>
      <c r="T104" s="51"/>
      <c r="U104" s="51"/>
      <c r="AA104" s="128"/>
    </row>
    <row r="105" spans="1:27" s="52" customFormat="1" ht="15.75" x14ac:dyDescent="0.25">
      <c r="A105" s="45" t="s">
        <v>19</v>
      </c>
      <c r="B105" s="111"/>
      <c r="C105" s="51"/>
      <c r="D105" s="60" t="s">
        <v>0</v>
      </c>
      <c r="E105" s="104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>
        <f>SUM(I104:R104)</f>
        <v>0</v>
      </c>
      <c r="S105" s="51"/>
      <c r="T105" s="51"/>
      <c r="U105" s="51"/>
      <c r="AA105" s="128"/>
    </row>
    <row r="106" spans="1:27" s="52" customFormat="1" ht="15.75" x14ac:dyDescent="0.25">
      <c r="A106" s="45" t="s">
        <v>75</v>
      </c>
      <c r="B106" s="111"/>
      <c r="C106" s="51"/>
      <c r="D106" s="51"/>
      <c r="E106" s="105" t="s">
        <v>22</v>
      </c>
      <c r="F106" s="56" t="s">
        <v>5</v>
      </c>
      <c r="G106" s="56" t="s">
        <v>23</v>
      </c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51"/>
      <c r="S106" s="51"/>
      <c r="T106" s="51"/>
      <c r="U106" s="51"/>
      <c r="AA106" s="128"/>
    </row>
    <row r="107" spans="1:27" s="52" customFormat="1" x14ac:dyDescent="0.2">
      <c r="A107" s="45" t="s">
        <v>29</v>
      </c>
      <c r="B107" s="111"/>
      <c r="C107" s="51"/>
      <c r="D107" s="51"/>
      <c r="E107" s="106"/>
      <c r="F107" s="49">
        <f t="shared" ref="F107:F112" si="13">SUM(G107:U107)</f>
        <v>0</v>
      </c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3"/>
      <c r="S107" s="53"/>
      <c r="T107" s="53"/>
      <c r="U107" s="53"/>
      <c r="AA107" s="128"/>
    </row>
    <row r="108" spans="1:27" s="52" customFormat="1" x14ac:dyDescent="0.2">
      <c r="A108" s="45"/>
      <c r="B108" s="132"/>
      <c r="C108" s="51"/>
      <c r="D108" s="51"/>
      <c r="E108" s="106"/>
      <c r="F108" s="49">
        <f t="shared" si="13"/>
        <v>0</v>
      </c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3"/>
      <c r="S108" s="53"/>
      <c r="T108" s="53"/>
      <c r="U108" s="53"/>
      <c r="AA108" s="128"/>
    </row>
    <row r="109" spans="1:27" s="52" customFormat="1" x14ac:dyDescent="0.2">
      <c r="A109" s="45" t="s">
        <v>30</v>
      </c>
      <c r="B109" s="111"/>
      <c r="C109" s="51"/>
      <c r="D109" s="51"/>
      <c r="E109" s="106"/>
      <c r="F109" s="49">
        <f t="shared" si="13"/>
        <v>0</v>
      </c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3"/>
      <c r="S109" s="53"/>
      <c r="T109" s="53"/>
      <c r="U109" s="53"/>
      <c r="AA109" s="128"/>
    </row>
    <row r="110" spans="1:27" s="52" customFormat="1" x14ac:dyDescent="0.2">
      <c r="A110" s="45" t="s">
        <v>31</v>
      </c>
      <c r="B110" s="111"/>
      <c r="C110" s="51"/>
      <c r="D110" s="51"/>
      <c r="E110" s="106"/>
      <c r="F110" s="49">
        <f t="shared" si="13"/>
        <v>0</v>
      </c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3"/>
      <c r="S110" s="53"/>
      <c r="T110" s="53"/>
      <c r="U110" s="53"/>
      <c r="AA110" s="128"/>
    </row>
    <row r="111" spans="1:27" s="52" customFormat="1" x14ac:dyDescent="0.2">
      <c r="A111" s="45" t="s">
        <v>32</v>
      </c>
      <c r="B111" s="111"/>
      <c r="C111" s="51"/>
      <c r="D111" s="51"/>
      <c r="E111" s="106"/>
      <c r="F111" s="49">
        <f t="shared" si="13"/>
        <v>0</v>
      </c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3"/>
      <c r="S111" s="53"/>
      <c r="T111" s="53"/>
      <c r="U111" s="53"/>
      <c r="AA111" s="128"/>
    </row>
    <row r="112" spans="1:27" s="52" customFormat="1" x14ac:dyDescent="0.2">
      <c r="A112" s="45" t="s">
        <v>33</v>
      </c>
      <c r="B112" s="111"/>
      <c r="C112" s="51"/>
      <c r="D112" s="51"/>
      <c r="E112" s="106"/>
      <c r="F112" s="49">
        <f t="shared" si="13"/>
        <v>0</v>
      </c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3"/>
      <c r="S112" s="53"/>
      <c r="T112" s="53"/>
      <c r="U112" s="53"/>
      <c r="AA112" s="128"/>
    </row>
    <row r="113" spans="1:27" s="52" customFormat="1" x14ac:dyDescent="0.2">
      <c r="A113" s="45" t="s">
        <v>34</v>
      </c>
      <c r="B113" s="111"/>
      <c r="C113" s="51"/>
      <c r="D113" s="51"/>
      <c r="E113" s="104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51"/>
      <c r="S113" s="51"/>
      <c r="T113" s="51"/>
      <c r="U113" s="51"/>
      <c r="AA113" s="128"/>
    </row>
    <row r="114" spans="1:27" s="52" customFormat="1" ht="15.75" x14ac:dyDescent="0.25">
      <c r="A114" s="45" t="s">
        <v>35</v>
      </c>
      <c r="B114" s="111"/>
      <c r="C114" s="51"/>
      <c r="D114" s="60" t="s">
        <v>24</v>
      </c>
      <c r="E114" s="104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51"/>
      <c r="S114" s="51"/>
      <c r="T114" s="51"/>
      <c r="U114" s="51"/>
      <c r="AA114" s="128"/>
    </row>
    <row r="115" spans="1:27" s="52" customFormat="1" ht="15.75" x14ac:dyDescent="0.25">
      <c r="A115" s="50" t="s">
        <v>36</v>
      </c>
      <c r="B115" s="111"/>
      <c r="C115" s="51"/>
      <c r="D115" s="51"/>
      <c r="E115" s="105"/>
      <c r="F115" s="56" t="s">
        <v>5</v>
      </c>
      <c r="G115" s="56" t="s">
        <v>23</v>
      </c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51"/>
      <c r="S115" s="51"/>
      <c r="T115" s="51"/>
      <c r="U115" s="51"/>
      <c r="AA115" s="128"/>
    </row>
    <row r="116" spans="1:27" s="52" customFormat="1" x14ac:dyDescent="0.2">
      <c r="A116" s="45" t="s">
        <v>37</v>
      </c>
      <c r="B116" s="111"/>
      <c r="C116" s="51"/>
      <c r="D116" s="51"/>
      <c r="E116" s="106"/>
      <c r="F116" s="49">
        <f>SUM(G116:U116)</f>
        <v>0</v>
      </c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3"/>
      <c r="S116" s="53"/>
      <c r="T116" s="53"/>
      <c r="U116" s="53"/>
      <c r="AA116" s="128"/>
    </row>
    <row r="117" spans="1:27" s="52" customFormat="1" x14ac:dyDescent="0.2">
      <c r="A117" s="51"/>
      <c r="B117" s="110"/>
      <c r="C117" s="51"/>
      <c r="D117" s="51"/>
      <c r="E117" s="106"/>
      <c r="F117" s="49">
        <f t="shared" ref="F117:F123" si="14">SUM(G117:U117)</f>
        <v>0</v>
      </c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3"/>
      <c r="S117" s="53"/>
      <c r="T117" s="53"/>
      <c r="U117" s="53"/>
      <c r="AA117" s="128"/>
    </row>
    <row r="118" spans="1:27" s="52" customFormat="1" x14ac:dyDescent="0.2">
      <c r="A118" s="51"/>
      <c r="B118" s="110"/>
      <c r="C118" s="51"/>
      <c r="D118" s="51"/>
      <c r="E118" s="106"/>
      <c r="F118" s="49">
        <f t="shared" si="14"/>
        <v>0</v>
      </c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3"/>
      <c r="S118" s="53"/>
      <c r="T118" s="53"/>
      <c r="U118" s="53"/>
      <c r="AA118" s="128"/>
    </row>
    <row r="119" spans="1:27" s="52" customFormat="1" x14ac:dyDescent="0.2">
      <c r="A119" s="51"/>
      <c r="B119" s="110"/>
      <c r="C119" s="51"/>
      <c r="D119" s="51"/>
      <c r="E119" s="106"/>
      <c r="F119" s="49">
        <f t="shared" si="14"/>
        <v>0</v>
      </c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3"/>
      <c r="S119" s="53"/>
      <c r="T119" s="53"/>
      <c r="U119" s="53"/>
      <c r="AA119" s="128"/>
    </row>
    <row r="120" spans="1:27" s="52" customFormat="1" x14ac:dyDescent="0.2">
      <c r="A120" s="51"/>
      <c r="B120" s="110"/>
      <c r="C120" s="51"/>
      <c r="D120" s="51"/>
      <c r="E120" s="106"/>
      <c r="F120" s="49">
        <f t="shared" si="14"/>
        <v>0</v>
      </c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3"/>
      <c r="S120" s="53"/>
      <c r="T120" s="53"/>
      <c r="U120" s="53"/>
      <c r="AA120" s="128"/>
    </row>
    <row r="121" spans="1:27" s="52" customFormat="1" x14ac:dyDescent="0.2">
      <c r="A121" s="51"/>
      <c r="B121" s="110"/>
      <c r="C121" s="51"/>
      <c r="D121" s="51"/>
      <c r="E121" s="106"/>
      <c r="F121" s="49">
        <f t="shared" si="14"/>
        <v>0</v>
      </c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3"/>
      <c r="S121" s="53"/>
      <c r="T121" s="53"/>
      <c r="U121" s="53"/>
      <c r="AA121" s="128"/>
    </row>
    <row r="122" spans="1:27" s="52" customFormat="1" ht="15.6" customHeight="1" x14ac:dyDescent="0.25">
      <c r="A122" s="57" t="s">
        <v>24</v>
      </c>
      <c r="B122" s="112" t="str">
        <f>IF(B104+F116+F117+F118+F119+F120+F121+F122+F123=B109+B110+B111+B112+B113+B114+B115+B116,"OK","NON")</f>
        <v>OK</v>
      </c>
      <c r="C122" s="51"/>
      <c r="D122" s="49"/>
      <c r="E122" s="106"/>
      <c r="F122" s="49">
        <f t="shared" si="14"/>
        <v>0</v>
      </c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3"/>
      <c r="S122" s="53"/>
      <c r="T122" s="53"/>
      <c r="U122" s="53"/>
      <c r="AA122" s="128"/>
    </row>
    <row r="123" spans="1:27" s="52" customFormat="1" ht="18" x14ac:dyDescent="0.25">
      <c r="A123" s="57" t="s">
        <v>25</v>
      </c>
      <c r="B123" s="112">
        <f>B106+S104-B103-F107-F108-F109-F110-F111-F112</f>
        <v>0</v>
      </c>
      <c r="C123" s="51"/>
      <c r="D123" s="77"/>
      <c r="E123" s="106"/>
      <c r="F123" s="49">
        <f t="shared" si="14"/>
        <v>0</v>
      </c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3"/>
      <c r="S123" s="53"/>
      <c r="T123" s="53"/>
      <c r="U123" s="53"/>
      <c r="AA123" s="128"/>
    </row>
    <row r="124" spans="1:27" s="52" customFormat="1" x14ac:dyDescent="0.2">
      <c r="B124" s="96"/>
      <c r="C124" s="51"/>
      <c r="D124" s="51"/>
      <c r="E124" s="107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62"/>
      <c r="S124" s="62"/>
      <c r="T124" s="62"/>
      <c r="U124" s="62"/>
      <c r="V124" s="64"/>
      <c r="AA124" s="128"/>
    </row>
    <row r="125" spans="1:27" s="46" customFormat="1" x14ac:dyDescent="0.2">
      <c r="A125" s="46" t="s">
        <v>20</v>
      </c>
      <c r="B125" s="113" t="s">
        <v>20</v>
      </c>
      <c r="C125" s="46" t="s">
        <v>20</v>
      </c>
      <c r="D125" s="46" t="s">
        <v>20</v>
      </c>
      <c r="E125" s="108" t="s">
        <v>20</v>
      </c>
      <c r="F125" s="66" t="s">
        <v>20</v>
      </c>
      <c r="G125" s="82" t="s">
        <v>20</v>
      </c>
      <c r="H125" s="82" t="s">
        <v>20</v>
      </c>
      <c r="I125" s="82" t="s">
        <v>20</v>
      </c>
      <c r="J125" s="82" t="s">
        <v>20</v>
      </c>
      <c r="K125" s="82" t="s">
        <v>20</v>
      </c>
      <c r="L125" s="82" t="s">
        <v>20</v>
      </c>
      <c r="M125" s="82" t="s">
        <v>20</v>
      </c>
      <c r="N125" s="82" t="s">
        <v>20</v>
      </c>
      <c r="O125" s="82" t="s">
        <v>20</v>
      </c>
      <c r="P125" s="82" t="s">
        <v>20</v>
      </c>
      <c r="Q125" s="82" t="s">
        <v>20</v>
      </c>
      <c r="R125" s="83" t="s">
        <v>20</v>
      </c>
      <c r="S125" s="83"/>
      <c r="T125" s="83"/>
      <c r="U125" s="83"/>
      <c r="AA125" s="129"/>
    </row>
    <row r="126" spans="1:27" s="117" customFormat="1" ht="27" thickBot="1" x14ac:dyDescent="0.45">
      <c r="A126" s="116" t="s">
        <v>20</v>
      </c>
      <c r="B126" s="115" t="s">
        <v>41</v>
      </c>
      <c r="D126" s="117" t="s">
        <v>28</v>
      </c>
      <c r="E126" s="125">
        <f>$X$16</f>
        <v>43089</v>
      </c>
      <c r="F126" s="119"/>
      <c r="G126" s="120"/>
      <c r="H126" s="121"/>
      <c r="I126" s="122"/>
      <c r="J126" s="122"/>
      <c r="K126" s="122"/>
      <c r="L126" s="122"/>
      <c r="M126" s="122"/>
      <c r="N126" s="122"/>
      <c r="O126" s="122"/>
      <c r="P126" s="122"/>
      <c r="Q126" s="122"/>
      <c r="R126" s="122"/>
      <c r="U126" s="117">
        <v>6</v>
      </c>
      <c r="AA126" s="126"/>
    </row>
    <row r="127" spans="1:27" s="52" customFormat="1" ht="16.5" thickBot="1" x14ac:dyDescent="0.3">
      <c r="A127" s="45"/>
      <c r="B127" s="110"/>
      <c r="C127" s="51"/>
      <c r="D127" s="51"/>
      <c r="E127" s="104"/>
      <c r="F127" s="79" t="s">
        <v>70</v>
      </c>
      <c r="H127" s="103"/>
      <c r="I127" s="91">
        <v>100</v>
      </c>
      <c r="J127" s="92">
        <v>50</v>
      </c>
      <c r="K127" s="92">
        <v>20</v>
      </c>
      <c r="L127" s="92">
        <v>10</v>
      </c>
      <c r="M127" s="92">
        <v>5</v>
      </c>
      <c r="N127" s="92">
        <v>2</v>
      </c>
      <c r="O127" s="92">
        <v>1</v>
      </c>
      <c r="P127" s="92">
        <v>0.25</v>
      </c>
      <c r="Q127" s="92">
        <v>0.1</v>
      </c>
      <c r="R127" s="93">
        <v>0.05</v>
      </c>
      <c r="S127" s="51"/>
      <c r="T127" s="51"/>
      <c r="U127" s="51"/>
      <c r="AA127" s="127">
        <f>B128+B129+B130</f>
        <v>0</v>
      </c>
    </row>
    <row r="128" spans="1:27" s="52" customFormat="1" ht="15.75" x14ac:dyDescent="0.25">
      <c r="A128" s="45" t="s">
        <v>17</v>
      </c>
      <c r="B128" s="111"/>
      <c r="C128" s="51"/>
      <c r="D128" s="60" t="s">
        <v>21</v>
      </c>
      <c r="E128" s="105"/>
      <c r="F128" s="51"/>
      <c r="G128" s="62"/>
      <c r="H128" s="133" t="s">
        <v>71</v>
      </c>
      <c r="I128" s="135"/>
      <c r="J128" s="136"/>
      <c r="K128" s="136"/>
      <c r="L128" s="136"/>
      <c r="M128" s="136"/>
      <c r="N128" s="136"/>
      <c r="O128" s="136"/>
      <c r="P128" s="136"/>
      <c r="Q128" s="136"/>
      <c r="R128" s="137"/>
      <c r="S128" s="51"/>
      <c r="T128" s="51"/>
      <c r="U128" s="51"/>
      <c r="AA128" s="128"/>
    </row>
    <row r="129" spans="1:27" s="52" customFormat="1" ht="15.75" thickBot="1" x14ac:dyDescent="0.25">
      <c r="A129" s="45" t="s">
        <v>18</v>
      </c>
      <c r="B129" s="111"/>
      <c r="C129" s="51"/>
      <c r="E129" s="104"/>
      <c r="F129" s="51"/>
      <c r="G129" s="62"/>
      <c r="H129" s="89" t="s">
        <v>5</v>
      </c>
      <c r="I129" s="90">
        <f t="shared" ref="I129:R129" si="15">I127*I128</f>
        <v>0</v>
      </c>
      <c r="J129" s="80">
        <f t="shared" si="15"/>
        <v>0</v>
      </c>
      <c r="K129" s="80">
        <f t="shared" si="15"/>
        <v>0</v>
      </c>
      <c r="L129" s="80">
        <f t="shared" si="15"/>
        <v>0</v>
      </c>
      <c r="M129" s="80">
        <f t="shared" si="15"/>
        <v>0</v>
      </c>
      <c r="N129" s="80">
        <f t="shared" si="15"/>
        <v>0</v>
      </c>
      <c r="O129" s="80">
        <f t="shared" si="15"/>
        <v>0</v>
      </c>
      <c r="P129" s="80">
        <f t="shared" si="15"/>
        <v>0</v>
      </c>
      <c r="Q129" s="80">
        <f t="shared" si="15"/>
        <v>0</v>
      </c>
      <c r="R129" s="81">
        <f t="shared" si="15"/>
        <v>0</v>
      </c>
      <c r="S129" s="87">
        <f>SUM(I129:R129)</f>
        <v>0</v>
      </c>
      <c r="T129" s="51"/>
      <c r="U129" s="51"/>
      <c r="AA129" s="128"/>
    </row>
    <row r="130" spans="1:27" s="52" customFormat="1" ht="15.75" x14ac:dyDescent="0.25">
      <c r="A130" s="45" t="s">
        <v>19</v>
      </c>
      <c r="B130" s="111"/>
      <c r="C130" s="51"/>
      <c r="D130" s="60" t="s">
        <v>0</v>
      </c>
      <c r="E130" s="104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>
        <f>SUM(I129:R129)</f>
        <v>0</v>
      </c>
      <c r="S130" s="51"/>
      <c r="T130" s="51"/>
      <c r="U130" s="51"/>
      <c r="AA130" s="128"/>
    </row>
    <row r="131" spans="1:27" s="52" customFormat="1" ht="15.75" x14ac:dyDescent="0.25">
      <c r="A131" s="45" t="s">
        <v>75</v>
      </c>
      <c r="B131" s="111"/>
      <c r="C131" s="51"/>
      <c r="D131" s="51"/>
      <c r="E131" s="105" t="s">
        <v>22</v>
      </c>
      <c r="F131" s="56" t="s">
        <v>5</v>
      </c>
      <c r="G131" s="56" t="s">
        <v>23</v>
      </c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51"/>
      <c r="S131" s="51"/>
      <c r="T131" s="51"/>
      <c r="U131" s="51"/>
      <c r="AA131" s="128"/>
    </row>
    <row r="132" spans="1:27" s="52" customFormat="1" x14ac:dyDescent="0.2">
      <c r="A132" s="45" t="s">
        <v>29</v>
      </c>
      <c r="B132" s="111"/>
      <c r="C132" s="51"/>
      <c r="D132" s="51"/>
      <c r="E132" s="106"/>
      <c r="F132" s="49">
        <f t="shared" ref="F132:F137" si="16">SUM(G132:U132)</f>
        <v>0</v>
      </c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3"/>
      <c r="S132" s="53"/>
      <c r="T132" s="53"/>
      <c r="U132" s="53"/>
      <c r="AA132" s="128"/>
    </row>
    <row r="133" spans="1:27" s="52" customFormat="1" x14ac:dyDescent="0.2">
      <c r="A133" s="45"/>
      <c r="B133" s="132"/>
      <c r="C133" s="51"/>
      <c r="D133" s="51"/>
      <c r="E133" s="106"/>
      <c r="F133" s="49">
        <f t="shared" si="16"/>
        <v>0</v>
      </c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3"/>
      <c r="S133" s="53"/>
      <c r="T133" s="53"/>
      <c r="U133" s="53"/>
      <c r="AA133" s="128"/>
    </row>
    <row r="134" spans="1:27" s="52" customFormat="1" x14ac:dyDescent="0.2">
      <c r="A134" s="45" t="s">
        <v>30</v>
      </c>
      <c r="B134" s="111"/>
      <c r="C134" s="51"/>
      <c r="D134" s="51"/>
      <c r="E134" s="106"/>
      <c r="F134" s="49">
        <f t="shared" si="16"/>
        <v>0</v>
      </c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3"/>
      <c r="S134" s="53"/>
      <c r="T134" s="53"/>
      <c r="U134" s="53"/>
      <c r="AA134" s="128"/>
    </row>
    <row r="135" spans="1:27" s="52" customFormat="1" x14ac:dyDescent="0.2">
      <c r="A135" s="45" t="s">
        <v>31</v>
      </c>
      <c r="B135" s="111"/>
      <c r="C135" s="51"/>
      <c r="D135" s="51"/>
      <c r="E135" s="106"/>
      <c r="F135" s="49">
        <f t="shared" si="16"/>
        <v>0</v>
      </c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3"/>
      <c r="S135" s="53"/>
      <c r="T135" s="53"/>
      <c r="U135" s="53"/>
      <c r="AA135" s="128"/>
    </row>
    <row r="136" spans="1:27" s="52" customFormat="1" x14ac:dyDescent="0.2">
      <c r="A136" s="45" t="s">
        <v>32</v>
      </c>
      <c r="B136" s="111"/>
      <c r="C136" s="51"/>
      <c r="D136" s="51"/>
      <c r="E136" s="106"/>
      <c r="F136" s="49">
        <f t="shared" si="16"/>
        <v>0</v>
      </c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3"/>
      <c r="S136" s="53"/>
      <c r="T136" s="53"/>
      <c r="U136" s="53"/>
      <c r="AA136" s="128"/>
    </row>
    <row r="137" spans="1:27" s="52" customFormat="1" x14ac:dyDescent="0.2">
      <c r="A137" s="45" t="s">
        <v>33</v>
      </c>
      <c r="B137" s="111"/>
      <c r="C137" s="51"/>
      <c r="D137" s="51"/>
      <c r="E137" s="106"/>
      <c r="F137" s="49">
        <f t="shared" si="16"/>
        <v>0</v>
      </c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3"/>
      <c r="S137" s="53"/>
      <c r="T137" s="53"/>
      <c r="U137" s="53"/>
      <c r="AA137" s="128"/>
    </row>
    <row r="138" spans="1:27" s="52" customFormat="1" x14ac:dyDescent="0.2">
      <c r="A138" s="45" t="s">
        <v>34</v>
      </c>
      <c r="B138" s="111"/>
      <c r="C138" s="51"/>
      <c r="D138" s="51"/>
      <c r="E138" s="104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51"/>
      <c r="S138" s="51"/>
      <c r="T138" s="51"/>
      <c r="U138" s="51"/>
      <c r="AA138" s="128"/>
    </row>
    <row r="139" spans="1:27" s="52" customFormat="1" ht="15.75" x14ac:dyDescent="0.25">
      <c r="A139" s="45" t="s">
        <v>35</v>
      </c>
      <c r="B139" s="111"/>
      <c r="C139" s="51"/>
      <c r="D139" s="60" t="s">
        <v>24</v>
      </c>
      <c r="E139" s="104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51"/>
      <c r="S139" s="51"/>
      <c r="T139" s="51"/>
      <c r="U139" s="51"/>
      <c r="AA139" s="128"/>
    </row>
    <row r="140" spans="1:27" s="52" customFormat="1" ht="15.75" x14ac:dyDescent="0.25">
      <c r="A140" s="50" t="s">
        <v>36</v>
      </c>
      <c r="B140" s="111"/>
      <c r="C140" s="51"/>
      <c r="D140" s="51"/>
      <c r="E140" s="105"/>
      <c r="F140" s="56" t="s">
        <v>5</v>
      </c>
      <c r="G140" s="56" t="s">
        <v>23</v>
      </c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51"/>
      <c r="S140" s="51"/>
      <c r="T140" s="51"/>
      <c r="U140" s="51"/>
      <c r="AA140" s="128"/>
    </row>
    <row r="141" spans="1:27" s="52" customFormat="1" x14ac:dyDescent="0.2">
      <c r="A141" s="45" t="s">
        <v>37</v>
      </c>
      <c r="B141" s="111"/>
      <c r="C141" s="51"/>
      <c r="D141" s="51"/>
      <c r="E141" s="106"/>
      <c r="F141" s="49">
        <f>SUM(G141:U141)</f>
        <v>0</v>
      </c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3"/>
      <c r="S141" s="53"/>
      <c r="T141" s="53"/>
      <c r="U141" s="53"/>
      <c r="AA141" s="128"/>
    </row>
    <row r="142" spans="1:27" s="52" customFormat="1" x14ac:dyDescent="0.2">
      <c r="A142" s="51"/>
      <c r="B142" s="110"/>
      <c r="C142" s="51"/>
      <c r="D142" s="51"/>
      <c r="E142" s="106"/>
      <c r="F142" s="49">
        <f t="shared" ref="F142:F148" si="17">SUM(G142:U142)</f>
        <v>0</v>
      </c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3"/>
      <c r="S142" s="53"/>
      <c r="T142" s="53"/>
      <c r="U142" s="53"/>
      <c r="AA142" s="128"/>
    </row>
    <row r="143" spans="1:27" s="52" customFormat="1" x14ac:dyDescent="0.2">
      <c r="A143" s="51"/>
      <c r="B143" s="110"/>
      <c r="C143" s="51"/>
      <c r="D143" s="51"/>
      <c r="E143" s="106"/>
      <c r="F143" s="49">
        <f t="shared" si="17"/>
        <v>0</v>
      </c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3"/>
      <c r="S143" s="53"/>
      <c r="T143" s="53"/>
      <c r="U143" s="53"/>
      <c r="AA143" s="128"/>
    </row>
    <row r="144" spans="1:27" s="52" customFormat="1" x14ac:dyDescent="0.2">
      <c r="A144" s="51"/>
      <c r="B144" s="110"/>
      <c r="C144" s="51"/>
      <c r="D144" s="51"/>
      <c r="E144" s="106"/>
      <c r="F144" s="49">
        <f t="shared" si="17"/>
        <v>0</v>
      </c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3"/>
      <c r="S144" s="53"/>
      <c r="T144" s="53"/>
      <c r="U144" s="53"/>
      <c r="AA144" s="128"/>
    </row>
    <row r="145" spans="1:27" s="52" customFormat="1" x14ac:dyDescent="0.2">
      <c r="A145" s="51"/>
      <c r="B145" s="110"/>
      <c r="C145" s="51"/>
      <c r="D145" s="51"/>
      <c r="E145" s="106"/>
      <c r="F145" s="49">
        <f t="shared" si="17"/>
        <v>0</v>
      </c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3"/>
      <c r="S145" s="53"/>
      <c r="T145" s="53"/>
      <c r="U145" s="53"/>
      <c r="AA145" s="128"/>
    </row>
    <row r="146" spans="1:27" s="52" customFormat="1" x14ac:dyDescent="0.2">
      <c r="A146" s="51"/>
      <c r="B146" s="110"/>
      <c r="C146" s="51"/>
      <c r="D146" s="51"/>
      <c r="E146" s="106"/>
      <c r="F146" s="49">
        <f t="shared" si="17"/>
        <v>0</v>
      </c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3"/>
      <c r="S146" s="53"/>
      <c r="T146" s="53"/>
      <c r="U146" s="53"/>
      <c r="AA146" s="128"/>
    </row>
    <row r="147" spans="1:27" s="52" customFormat="1" ht="15.6" customHeight="1" x14ac:dyDescent="0.25">
      <c r="A147" s="57" t="s">
        <v>24</v>
      </c>
      <c r="B147" s="112" t="str">
        <f>IF(B129+F141+F142+F143+F144+F145+F146+F147+F148=B134+B135+B136+B137+B138+B139+B140+B141,"OK","NON")</f>
        <v>OK</v>
      </c>
      <c r="C147" s="51"/>
      <c r="D147" s="49"/>
      <c r="E147" s="106"/>
      <c r="F147" s="49">
        <f t="shared" si="17"/>
        <v>0</v>
      </c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3"/>
      <c r="S147" s="53"/>
      <c r="T147" s="53"/>
      <c r="U147" s="53"/>
      <c r="AA147" s="128"/>
    </row>
    <row r="148" spans="1:27" s="52" customFormat="1" ht="18" x14ac:dyDescent="0.25">
      <c r="A148" s="57" t="s">
        <v>25</v>
      </c>
      <c r="B148" s="112">
        <f>B131+S129-B128-F132-F133-F134-F135-F136-F137</f>
        <v>0</v>
      </c>
      <c r="C148" s="51"/>
      <c r="D148" s="77"/>
      <c r="E148" s="106"/>
      <c r="F148" s="49">
        <f t="shared" si="17"/>
        <v>0</v>
      </c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3"/>
      <c r="S148" s="53"/>
      <c r="T148" s="53"/>
      <c r="U148" s="53"/>
      <c r="AA148" s="128"/>
    </row>
    <row r="149" spans="1:27" s="52" customFormat="1" x14ac:dyDescent="0.2">
      <c r="B149" s="96"/>
      <c r="C149" s="51"/>
      <c r="D149" s="51"/>
      <c r="E149" s="107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62"/>
      <c r="S149" s="62"/>
      <c r="T149" s="62"/>
      <c r="U149" s="62"/>
      <c r="V149" s="64"/>
      <c r="AA149" s="128"/>
    </row>
    <row r="150" spans="1:27" s="46" customFormat="1" x14ac:dyDescent="0.2">
      <c r="A150" s="46" t="s">
        <v>20</v>
      </c>
      <c r="B150" s="113" t="s">
        <v>20</v>
      </c>
      <c r="C150" s="46" t="s">
        <v>20</v>
      </c>
      <c r="D150" s="46" t="s">
        <v>20</v>
      </c>
      <c r="E150" s="108" t="s">
        <v>20</v>
      </c>
      <c r="F150" s="66" t="s">
        <v>20</v>
      </c>
      <c r="G150" s="82" t="s">
        <v>20</v>
      </c>
      <c r="H150" s="82" t="s">
        <v>20</v>
      </c>
      <c r="I150" s="82" t="s">
        <v>20</v>
      </c>
      <c r="J150" s="82" t="s">
        <v>20</v>
      </c>
      <c r="K150" s="82" t="s">
        <v>20</v>
      </c>
      <c r="L150" s="82" t="s">
        <v>20</v>
      </c>
      <c r="M150" s="82" t="s">
        <v>20</v>
      </c>
      <c r="N150" s="82" t="s">
        <v>20</v>
      </c>
      <c r="O150" s="82" t="s">
        <v>20</v>
      </c>
      <c r="P150" s="82" t="s">
        <v>20</v>
      </c>
      <c r="Q150" s="82" t="s">
        <v>20</v>
      </c>
      <c r="R150" s="83" t="s">
        <v>20</v>
      </c>
      <c r="S150" s="83"/>
      <c r="T150" s="83"/>
      <c r="U150" s="83"/>
      <c r="AA150" s="129"/>
    </row>
    <row r="151" spans="1:27" s="117" customFormat="1" ht="27" thickBot="1" x14ac:dyDescent="0.45">
      <c r="A151" s="116" t="s">
        <v>20</v>
      </c>
      <c r="B151" s="115" t="s">
        <v>55</v>
      </c>
      <c r="D151" s="117" t="s">
        <v>28</v>
      </c>
      <c r="E151" s="125">
        <f>$X$16</f>
        <v>43089</v>
      </c>
      <c r="F151" s="119"/>
      <c r="G151" s="120"/>
      <c r="H151" s="121"/>
      <c r="I151" s="122"/>
      <c r="J151" s="122"/>
      <c r="K151" s="122"/>
      <c r="L151" s="122"/>
      <c r="M151" s="122"/>
      <c r="N151" s="122"/>
      <c r="O151" s="122"/>
      <c r="P151" s="122"/>
      <c r="Q151" s="122"/>
      <c r="R151" s="122"/>
      <c r="U151" s="117">
        <v>7</v>
      </c>
      <c r="AA151" s="126"/>
    </row>
    <row r="152" spans="1:27" s="52" customFormat="1" ht="16.5" thickBot="1" x14ac:dyDescent="0.3">
      <c r="A152" s="45"/>
      <c r="B152" s="110"/>
      <c r="C152" s="51"/>
      <c r="D152" s="51"/>
      <c r="E152" s="104"/>
      <c r="F152" s="79" t="s">
        <v>70</v>
      </c>
      <c r="H152" s="103"/>
      <c r="I152" s="91">
        <v>100</v>
      </c>
      <c r="J152" s="92">
        <v>50</v>
      </c>
      <c r="K152" s="92">
        <v>20</v>
      </c>
      <c r="L152" s="92">
        <v>10</v>
      </c>
      <c r="M152" s="92">
        <v>5</v>
      </c>
      <c r="N152" s="92">
        <v>2</v>
      </c>
      <c r="O152" s="92">
        <v>1</v>
      </c>
      <c r="P152" s="92">
        <v>0.25</v>
      </c>
      <c r="Q152" s="92">
        <v>0.1</v>
      </c>
      <c r="R152" s="93">
        <v>0.05</v>
      </c>
      <c r="S152" s="51"/>
      <c r="T152" s="51"/>
      <c r="U152" s="51"/>
      <c r="AA152" s="127">
        <f>B153+B154+B155</f>
        <v>0</v>
      </c>
    </row>
    <row r="153" spans="1:27" s="52" customFormat="1" ht="15.75" x14ac:dyDescent="0.25">
      <c r="A153" s="45" t="s">
        <v>17</v>
      </c>
      <c r="B153" s="111"/>
      <c r="C153" s="51"/>
      <c r="D153" s="60" t="s">
        <v>21</v>
      </c>
      <c r="E153" s="105"/>
      <c r="F153" s="51"/>
      <c r="G153" s="62"/>
      <c r="H153" s="133" t="s">
        <v>71</v>
      </c>
      <c r="I153" s="135"/>
      <c r="J153" s="136"/>
      <c r="K153" s="136"/>
      <c r="L153" s="136"/>
      <c r="M153" s="136"/>
      <c r="N153" s="136"/>
      <c r="O153" s="136"/>
      <c r="P153" s="136"/>
      <c r="Q153" s="136"/>
      <c r="R153" s="137"/>
      <c r="S153" s="51"/>
      <c r="T153" s="51"/>
      <c r="U153" s="51"/>
      <c r="AA153" s="128"/>
    </row>
    <row r="154" spans="1:27" s="52" customFormat="1" ht="15.75" thickBot="1" x14ac:dyDescent="0.25">
      <c r="A154" s="45" t="s">
        <v>18</v>
      </c>
      <c r="B154" s="111"/>
      <c r="C154" s="51"/>
      <c r="E154" s="104"/>
      <c r="F154" s="51"/>
      <c r="G154" s="62"/>
      <c r="H154" s="89" t="s">
        <v>5</v>
      </c>
      <c r="I154" s="90">
        <f t="shared" ref="I154:R154" si="18">I152*I153</f>
        <v>0</v>
      </c>
      <c r="J154" s="80">
        <f t="shared" si="18"/>
        <v>0</v>
      </c>
      <c r="K154" s="80">
        <f t="shared" si="18"/>
        <v>0</v>
      </c>
      <c r="L154" s="80">
        <f t="shared" si="18"/>
        <v>0</v>
      </c>
      <c r="M154" s="80">
        <f t="shared" si="18"/>
        <v>0</v>
      </c>
      <c r="N154" s="80">
        <f t="shared" si="18"/>
        <v>0</v>
      </c>
      <c r="O154" s="80">
        <f t="shared" si="18"/>
        <v>0</v>
      </c>
      <c r="P154" s="80">
        <f t="shared" si="18"/>
        <v>0</v>
      </c>
      <c r="Q154" s="80">
        <f t="shared" si="18"/>
        <v>0</v>
      </c>
      <c r="R154" s="81">
        <f t="shared" si="18"/>
        <v>0</v>
      </c>
      <c r="S154" s="87">
        <f>SUM(I154:R154)</f>
        <v>0</v>
      </c>
      <c r="T154" s="51"/>
      <c r="U154" s="51"/>
      <c r="AA154" s="128"/>
    </row>
    <row r="155" spans="1:27" s="52" customFormat="1" ht="15.75" x14ac:dyDescent="0.25">
      <c r="A155" s="45" t="s">
        <v>19</v>
      </c>
      <c r="B155" s="111"/>
      <c r="C155" s="51"/>
      <c r="D155" s="60" t="s">
        <v>0</v>
      </c>
      <c r="E155" s="104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>
        <f>SUM(I154:R154)</f>
        <v>0</v>
      </c>
      <c r="S155" s="51"/>
      <c r="T155" s="51"/>
      <c r="U155" s="51"/>
      <c r="AA155" s="128"/>
    </row>
    <row r="156" spans="1:27" s="52" customFormat="1" ht="15.75" x14ac:dyDescent="0.25">
      <c r="A156" s="45" t="s">
        <v>75</v>
      </c>
      <c r="B156" s="111"/>
      <c r="C156" s="51"/>
      <c r="D156" s="51"/>
      <c r="E156" s="105" t="s">
        <v>22</v>
      </c>
      <c r="F156" s="56" t="s">
        <v>5</v>
      </c>
      <c r="G156" s="56" t="s">
        <v>23</v>
      </c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51"/>
      <c r="S156" s="51"/>
      <c r="T156" s="51"/>
      <c r="U156" s="51"/>
      <c r="AA156" s="128"/>
    </row>
    <row r="157" spans="1:27" s="52" customFormat="1" x14ac:dyDescent="0.2">
      <c r="A157" s="45" t="s">
        <v>29</v>
      </c>
      <c r="B157" s="111"/>
      <c r="C157" s="51"/>
      <c r="D157" s="51"/>
      <c r="E157" s="106"/>
      <c r="F157" s="49">
        <f t="shared" ref="F157:F162" si="19">SUM(G157:U157)</f>
        <v>0</v>
      </c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3"/>
      <c r="S157" s="53"/>
      <c r="T157" s="53"/>
      <c r="U157" s="53"/>
      <c r="AA157" s="128"/>
    </row>
    <row r="158" spans="1:27" s="52" customFormat="1" x14ac:dyDescent="0.2">
      <c r="A158" s="45"/>
      <c r="B158" s="132"/>
      <c r="C158" s="51"/>
      <c r="D158" s="51"/>
      <c r="E158" s="106"/>
      <c r="F158" s="49">
        <f t="shared" si="19"/>
        <v>0</v>
      </c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3"/>
      <c r="S158" s="53"/>
      <c r="T158" s="53"/>
      <c r="U158" s="53"/>
      <c r="AA158" s="128"/>
    </row>
    <row r="159" spans="1:27" s="52" customFormat="1" x14ac:dyDescent="0.2">
      <c r="A159" s="45" t="s">
        <v>30</v>
      </c>
      <c r="B159" s="111"/>
      <c r="C159" s="51"/>
      <c r="D159" s="51"/>
      <c r="E159" s="106"/>
      <c r="F159" s="49">
        <f t="shared" si="19"/>
        <v>0</v>
      </c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3"/>
      <c r="S159" s="53"/>
      <c r="T159" s="53"/>
      <c r="U159" s="53"/>
      <c r="AA159" s="128"/>
    </row>
    <row r="160" spans="1:27" s="52" customFormat="1" x14ac:dyDescent="0.2">
      <c r="A160" s="45" t="s">
        <v>31</v>
      </c>
      <c r="B160" s="111"/>
      <c r="C160" s="51"/>
      <c r="D160" s="51"/>
      <c r="E160" s="106"/>
      <c r="F160" s="49">
        <f t="shared" si="19"/>
        <v>0</v>
      </c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3"/>
      <c r="S160" s="53"/>
      <c r="T160" s="53"/>
      <c r="U160" s="53"/>
      <c r="AA160" s="128"/>
    </row>
    <row r="161" spans="1:27" s="52" customFormat="1" x14ac:dyDescent="0.2">
      <c r="A161" s="45" t="s">
        <v>32</v>
      </c>
      <c r="B161" s="111"/>
      <c r="C161" s="51"/>
      <c r="D161" s="51"/>
      <c r="E161" s="106"/>
      <c r="F161" s="49">
        <f t="shared" si="19"/>
        <v>0</v>
      </c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3"/>
      <c r="S161" s="53"/>
      <c r="T161" s="53"/>
      <c r="U161" s="53"/>
      <c r="AA161" s="128"/>
    </row>
    <row r="162" spans="1:27" s="52" customFormat="1" x14ac:dyDescent="0.2">
      <c r="A162" s="45" t="s">
        <v>33</v>
      </c>
      <c r="B162" s="111"/>
      <c r="C162" s="51"/>
      <c r="D162" s="51"/>
      <c r="E162" s="106"/>
      <c r="F162" s="49">
        <f t="shared" si="19"/>
        <v>0</v>
      </c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3"/>
      <c r="S162" s="53"/>
      <c r="T162" s="53"/>
      <c r="U162" s="53"/>
      <c r="AA162" s="128"/>
    </row>
    <row r="163" spans="1:27" s="52" customFormat="1" x14ac:dyDescent="0.2">
      <c r="A163" s="45" t="s">
        <v>34</v>
      </c>
      <c r="B163" s="111"/>
      <c r="C163" s="51"/>
      <c r="D163" s="51"/>
      <c r="E163" s="104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51"/>
      <c r="S163" s="51"/>
      <c r="T163" s="51"/>
      <c r="U163" s="51"/>
      <c r="AA163" s="128"/>
    </row>
    <row r="164" spans="1:27" s="52" customFormat="1" ht="15.75" x14ac:dyDescent="0.25">
      <c r="A164" s="45" t="s">
        <v>35</v>
      </c>
      <c r="B164" s="111"/>
      <c r="C164" s="51"/>
      <c r="D164" s="60" t="s">
        <v>24</v>
      </c>
      <c r="E164" s="104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51"/>
      <c r="S164" s="51"/>
      <c r="T164" s="51"/>
      <c r="U164" s="51"/>
      <c r="AA164" s="128"/>
    </row>
    <row r="165" spans="1:27" s="52" customFormat="1" ht="15.75" x14ac:dyDescent="0.25">
      <c r="A165" s="50" t="s">
        <v>36</v>
      </c>
      <c r="B165" s="111"/>
      <c r="C165" s="51"/>
      <c r="D165" s="51"/>
      <c r="E165" s="105"/>
      <c r="F165" s="56" t="s">
        <v>5</v>
      </c>
      <c r="G165" s="56" t="s">
        <v>23</v>
      </c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51"/>
      <c r="S165" s="51"/>
      <c r="T165" s="51"/>
      <c r="U165" s="51"/>
      <c r="AA165" s="128"/>
    </row>
    <row r="166" spans="1:27" s="52" customFormat="1" x14ac:dyDescent="0.2">
      <c r="A166" s="45" t="s">
        <v>37</v>
      </c>
      <c r="B166" s="111"/>
      <c r="C166" s="51"/>
      <c r="D166" s="51"/>
      <c r="E166" s="106"/>
      <c r="F166" s="49">
        <f>SUM(G166:U166)</f>
        <v>0</v>
      </c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3"/>
      <c r="S166" s="53"/>
      <c r="T166" s="53"/>
      <c r="U166" s="53"/>
      <c r="AA166" s="128"/>
    </row>
    <row r="167" spans="1:27" s="52" customFormat="1" x14ac:dyDescent="0.2">
      <c r="A167" s="51"/>
      <c r="B167" s="110"/>
      <c r="C167" s="51"/>
      <c r="D167" s="51"/>
      <c r="E167" s="106"/>
      <c r="F167" s="49">
        <f t="shared" ref="F167:F173" si="20">SUM(G167:U167)</f>
        <v>0</v>
      </c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3"/>
      <c r="S167" s="53"/>
      <c r="T167" s="53"/>
      <c r="U167" s="53"/>
      <c r="AA167" s="128"/>
    </row>
    <row r="168" spans="1:27" s="52" customFormat="1" x14ac:dyDescent="0.2">
      <c r="A168" s="51"/>
      <c r="B168" s="110"/>
      <c r="C168" s="51"/>
      <c r="D168" s="51"/>
      <c r="E168" s="106"/>
      <c r="F168" s="49">
        <f t="shared" si="20"/>
        <v>0</v>
      </c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3"/>
      <c r="S168" s="53"/>
      <c r="T168" s="53"/>
      <c r="U168" s="53"/>
      <c r="AA168" s="128"/>
    </row>
    <row r="169" spans="1:27" s="52" customFormat="1" x14ac:dyDescent="0.2">
      <c r="A169" s="51"/>
      <c r="B169" s="110"/>
      <c r="C169" s="51"/>
      <c r="D169" s="51"/>
      <c r="E169" s="106"/>
      <c r="F169" s="49">
        <f t="shared" si="20"/>
        <v>0</v>
      </c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3"/>
      <c r="S169" s="53"/>
      <c r="T169" s="53"/>
      <c r="U169" s="53"/>
      <c r="AA169" s="128"/>
    </row>
    <row r="170" spans="1:27" s="52" customFormat="1" x14ac:dyDescent="0.2">
      <c r="A170" s="51"/>
      <c r="B170" s="110"/>
      <c r="C170" s="51"/>
      <c r="D170" s="51"/>
      <c r="E170" s="106"/>
      <c r="F170" s="49">
        <f t="shared" si="20"/>
        <v>0</v>
      </c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3"/>
      <c r="S170" s="53"/>
      <c r="T170" s="53"/>
      <c r="U170" s="53"/>
      <c r="AA170" s="128"/>
    </row>
    <row r="171" spans="1:27" s="52" customFormat="1" x14ac:dyDescent="0.2">
      <c r="A171" s="51"/>
      <c r="B171" s="110"/>
      <c r="C171" s="51"/>
      <c r="D171" s="51"/>
      <c r="E171" s="106"/>
      <c r="F171" s="49">
        <f t="shared" si="20"/>
        <v>0</v>
      </c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3"/>
      <c r="S171" s="53"/>
      <c r="T171" s="53"/>
      <c r="U171" s="53"/>
      <c r="AA171" s="128"/>
    </row>
    <row r="172" spans="1:27" s="52" customFormat="1" ht="15.6" customHeight="1" x14ac:dyDescent="0.25">
      <c r="A172" s="57" t="s">
        <v>24</v>
      </c>
      <c r="B172" s="112" t="str">
        <f>IF(B154+F166+F167+F168+F169+F170+F171+F172+F173=B159+B160+B161+B162+B163+B164+B165+B166,"OK","NON")</f>
        <v>OK</v>
      </c>
      <c r="C172" s="51"/>
      <c r="D172" s="49"/>
      <c r="E172" s="106"/>
      <c r="F172" s="49">
        <f t="shared" si="20"/>
        <v>0</v>
      </c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3"/>
      <c r="S172" s="53"/>
      <c r="T172" s="53"/>
      <c r="U172" s="53"/>
      <c r="AA172" s="128"/>
    </row>
    <row r="173" spans="1:27" s="52" customFormat="1" ht="18" x14ac:dyDescent="0.25">
      <c r="A173" s="57" t="s">
        <v>25</v>
      </c>
      <c r="B173" s="112">
        <f>B156+S154-B153-F157-F158-F159-F160-F161-F162</f>
        <v>0</v>
      </c>
      <c r="C173" s="51"/>
      <c r="D173" s="77"/>
      <c r="E173" s="106"/>
      <c r="F173" s="49">
        <f t="shared" si="20"/>
        <v>0</v>
      </c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3"/>
      <c r="S173" s="53"/>
      <c r="T173" s="53"/>
      <c r="U173" s="53"/>
      <c r="AA173" s="128"/>
    </row>
    <row r="174" spans="1:27" s="52" customFormat="1" x14ac:dyDescent="0.2">
      <c r="B174" s="96"/>
      <c r="C174" s="51"/>
      <c r="D174" s="51"/>
      <c r="E174" s="107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62"/>
      <c r="S174" s="62"/>
      <c r="T174" s="62"/>
      <c r="U174" s="62"/>
      <c r="V174" s="64"/>
      <c r="AA174" s="128"/>
    </row>
    <row r="175" spans="1:27" s="46" customFormat="1" x14ac:dyDescent="0.2">
      <c r="A175" s="46" t="s">
        <v>20</v>
      </c>
      <c r="B175" s="113" t="s">
        <v>20</v>
      </c>
      <c r="C175" s="46" t="s">
        <v>20</v>
      </c>
      <c r="D175" s="46" t="s">
        <v>20</v>
      </c>
      <c r="E175" s="108" t="s">
        <v>20</v>
      </c>
      <c r="F175" s="66" t="s">
        <v>20</v>
      </c>
      <c r="G175" s="82" t="s">
        <v>20</v>
      </c>
      <c r="H175" s="82" t="s">
        <v>20</v>
      </c>
      <c r="I175" s="82" t="s">
        <v>20</v>
      </c>
      <c r="J175" s="82" t="s">
        <v>20</v>
      </c>
      <c r="K175" s="82" t="s">
        <v>20</v>
      </c>
      <c r="L175" s="82" t="s">
        <v>20</v>
      </c>
      <c r="M175" s="82" t="s">
        <v>20</v>
      </c>
      <c r="N175" s="82" t="s">
        <v>20</v>
      </c>
      <c r="O175" s="82" t="s">
        <v>20</v>
      </c>
      <c r="P175" s="82" t="s">
        <v>20</v>
      </c>
      <c r="Q175" s="82" t="s">
        <v>20</v>
      </c>
      <c r="R175" s="83" t="s">
        <v>20</v>
      </c>
      <c r="S175" s="83"/>
      <c r="T175" s="83"/>
      <c r="U175" s="83"/>
      <c r="AA175" s="129"/>
    </row>
    <row r="176" spans="1:27" s="117" customFormat="1" ht="27" thickBot="1" x14ac:dyDescent="0.45">
      <c r="A176" s="116" t="s">
        <v>20</v>
      </c>
      <c r="B176" s="115" t="s">
        <v>56</v>
      </c>
      <c r="D176" s="117" t="s">
        <v>28</v>
      </c>
      <c r="E176" s="125">
        <f>$X$16</f>
        <v>43089</v>
      </c>
      <c r="F176" s="119"/>
      <c r="G176" s="120"/>
      <c r="H176" s="121"/>
      <c r="I176" s="122"/>
      <c r="J176" s="122"/>
      <c r="K176" s="122"/>
      <c r="L176" s="122"/>
      <c r="M176" s="122"/>
      <c r="N176" s="122"/>
      <c r="O176" s="122"/>
      <c r="P176" s="122"/>
      <c r="Q176" s="122"/>
      <c r="R176" s="122"/>
      <c r="U176" s="117">
        <v>8</v>
      </c>
      <c r="AA176" s="126"/>
    </row>
    <row r="177" spans="1:27" s="52" customFormat="1" ht="16.5" thickBot="1" x14ac:dyDescent="0.3">
      <c r="A177" s="45"/>
      <c r="B177" s="110"/>
      <c r="C177" s="51"/>
      <c r="D177" s="51"/>
      <c r="E177" s="104"/>
      <c r="F177" s="79" t="s">
        <v>70</v>
      </c>
      <c r="H177" s="103"/>
      <c r="I177" s="91">
        <v>100</v>
      </c>
      <c r="J177" s="92">
        <v>50</v>
      </c>
      <c r="K177" s="92">
        <v>20</v>
      </c>
      <c r="L177" s="92">
        <v>10</v>
      </c>
      <c r="M177" s="92">
        <v>5</v>
      </c>
      <c r="N177" s="92">
        <v>2</v>
      </c>
      <c r="O177" s="92">
        <v>1</v>
      </c>
      <c r="P177" s="92">
        <v>0.25</v>
      </c>
      <c r="Q177" s="92">
        <v>0.1</v>
      </c>
      <c r="R177" s="93">
        <v>0.05</v>
      </c>
      <c r="S177" s="51"/>
      <c r="T177" s="51"/>
      <c r="U177" s="51"/>
      <c r="AA177" s="127">
        <f>B178+B179+B180</f>
        <v>0</v>
      </c>
    </row>
    <row r="178" spans="1:27" s="52" customFormat="1" ht="15.75" x14ac:dyDescent="0.25">
      <c r="A178" s="45" t="s">
        <v>17</v>
      </c>
      <c r="B178" s="111"/>
      <c r="C178" s="51"/>
      <c r="D178" s="60" t="s">
        <v>21</v>
      </c>
      <c r="E178" s="105"/>
      <c r="F178" s="51"/>
      <c r="G178" s="62"/>
      <c r="H178" s="133" t="s">
        <v>71</v>
      </c>
      <c r="I178" s="135"/>
      <c r="J178" s="136"/>
      <c r="K178" s="136"/>
      <c r="L178" s="136"/>
      <c r="M178" s="136"/>
      <c r="N178" s="136"/>
      <c r="O178" s="136"/>
      <c r="P178" s="136"/>
      <c r="Q178" s="136"/>
      <c r="R178" s="137"/>
      <c r="S178" s="51"/>
      <c r="T178" s="51"/>
      <c r="U178" s="51"/>
      <c r="AA178" s="128"/>
    </row>
    <row r="179" spans="1:27" s="52" customFormat="1" ht="15.75" thickBot="1" x14ac:dyDescent="0.25">
      <c r="A179" s="45" t="s">
        <v>18</v>
      </c>
      <c r="B179" s="111"/>
      <c r="C179" s="51"/>
      <c r="E179" s="104"/>
      <c r="F179" s="51"/>
      <c r="G179" s="62"/>
      <c r="H179" s="89" t="s">
        <v>5</v>
      </c>
      <c r="I179" s="90">
        <f t="shared" ref="I179:R179" si="21">I177*I178</f>
        <v>0</v>
      </c>
      <c r="J179" s="80">
        <f t="shared" si="21"/>
        <v>0</v>
      </c>
      <c r="K179" s="80">
        <f t="shared" si="21"/>
        <v>0</v>
      </c>
      <c r="L179" s="80">
        <f t="shared" si="21"/>
        <v>0</v>
      </c>
      <c r="M179" s="80">
        <f t="shared" si="21"/>
        <v>0</v>
      </c>
      <c r="N179" s="80">
        <f t="shared" si="21"/>
        <v>0</v>
      </c>
      <c r="O179" s="80">
        <f t="shared" si="21"/>
        <v>0</v>
      </c>
      <c r="P179" s="80">
        <f t="shared" si="21"/>
        <v>0</v>
      </c>
      <c r="Q179" s="80">
        <f t="shared" si="21"/>
        <v>0</v>
      </c>
      <c r="R179" s="81">
        <f t="shared" si="21"/>
        <v>0</v>
      </c>
      <c r="S179" s="87">
        <f>SUM(I179:R179)</f>
        <v>0</v>
      </c>
      <c r="T179" s="51"/>
      <c r="U179" s="51"/>
      <c r="AA179" s="128"/>
    </row>
    <row r="180" spans="1:27" s="52" customFormat="1" ht="15.75" x14ac:dyDescent="0.25">
      <c r="A180" s="45" t="s">
        <v>19</v>
      </c>
      <c r="B180" s="111"/>
      <c r="C180" s="51"/>
      <c r="D180" s="60" t="s">
        <v>0</v>
      </c>
      <c r="E180" s="104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>
        <f>SUM(I179:R179)</f>
        <v>0</v>
      </c>
      <c r="S180" s="51"/>
      <c r="T180" s="51"/>
      <c r="U180" s="51"/>
      <c r="AA180" s="128"/>
    </row>
    <row r="181" spans="1:27" s="52" customFormat="1" ht="15.75" x14ac:dyDescent="0.25">
      <c r="A181" s="45" t="s">
        <v>75</v>
      </c>
      <c r="B181" s="111"/>
      <c r="C181" s="51"/>
      <c r="D181" s="51"/>
      <c r="E181" s="105" t="s">
        <v>22</v>
      </c>
      <c r="F181" s="56" t="s">
        <v>5</v>
      </c>
      <c r="G181" s="56" t="s">
        <v>23</v>
      </c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51"/>
      <c r="S181" s="51"/>
      <c r="T181" s="51"/>
      <c r="U181" s="51"/>
      <c r="AA181" s="128"/>
    </row>
    <row r="182" spans="1:27" s="52" customFormat="1" x14ac:dyDescent="0.2">
      <c r="A182" s="45" t="s">
        <v>29</v>
      </c>
      <c r="B182" s="111"/>
      <c r="C182" s="51"/>
      <c r="D182" s="51"/>
      <c r="E182" s="106"/>
      <c r="F182" s="49">
        <f t="shared" ref="F182:F187" si="22">SUM(G182:U182)</f>
        <v>0</v>
      </c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3"/>
      <c r="S182" s="53"/>
      <c r="T182" s="53"/>
      <c r="U182" s="53"/>
      <c r="AA182" s="128"/>
    </row>
    <row r="183" spans="1:27" s="52" customFormat="1" x14ac:dyDescent="0.2">
      <c r="A183" s="45"/>
      <c r="B183" s="132"/>
      <c r="C183" s="51"/>
      <c r="D183" s="51"/>
      <c r="E183" s="106"/>
      <c r="F183" s="49">
        <f t="shared" si="22"/>
        <v>0</v>
      </c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3"/>
      <c r="S183" s="53"/>
      <c r="T183" s="53"/>
      <c r="U183" s="53"/>
      <c r="AA183" s="128"/>
    </row>
    <row r="184" spans="1:27" s="52" customFormat="1" x14ac:dyDescent="0.2">
      <c r="A184" s="45" t="s">
        <v>30</v>
      </c>
      <c r="B184" s="111"/>
      <c r="C184" s="51"/>
      <c r="D184" s="51"/>
      <c r="E184" s="106"/>
      <c r="F184" s="49">
        <f t="shared" si="22"/>
        <v>0</v>
      </c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3"/>
      <c r="S184" s="53"/>
      <c r="T184" s="53"/>
      <c r="U184" s="53"/>
      <c r="AA184" s="128"/>
    </row>
    <row r="185" spans="1:27" s="52" customFormat="1" x14ac:dyDescent="0.2">
      <c r="A185" s="45" t="s">
        <v>31</v>
      </c>
      <c r="B185" s="111"/>
      <c r="C185" s="51"/>
      <c r="D185" s="51"/>
      <c r="E185" s="106"/>
      <c r="F185" s="49">
        <f t="shared" si="22"/>
        <v>0</v>
      </c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3"/>
      <c r="S185" s="53"/>
      <c r="T185" s="53"/>
      <c r="U185" s="53"/>
      <c r="AA185" s="128"/>
    </row>
    <row r="186" spans="1:27" s="52" customFormat="1" x14ac:dyDescent="0.2">
      <c r="A186" s="45" t="s">
        <v>32</v>
      </c>
      <c r="B186" s="111"/>
      <c r="C186" s="51"/>
      <c r="D186" s="51"/>
      <c r="E186" s="106"/>
      <c r="F186" s="49">
        <f t="shared" si="22"/>
        <v>0</v>
      </c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3"/>
      <c r="S186" s="53"/>
      <c r="T186" s="53"/>
      <c r="U186" s="53"/>
      <c r="AA186" s="128"/>
    </row>
    <row r="187" spans="1:27" s="52" customFormat="1" x14ac:dyDescent="0.2">
      <c r="A187" s="45" t="s">
        <v>33</v>
      </c>
      <c r="B187" s="111"/>
      <c r="C187" s="51"/>
      <c r="D187" s="51"/>
      <c r="E187" s="106"/>
      <c r="F187" s="49">
        <f t="shared" si="22"/>
        <v>0</v>
      </c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3"/>
      <c r="S187" s="53"/>
      <c r="T187" s="53"/>
      <c r="U187" s="53"/>
      <c r="AA187" s="128"/>
    </row>
    <row r="188" spans="1:27" s="52" customFormat="1" x14ac:dyDescent="0.2">
      <c r="A188" s="45" t="s">
        <v>34</v>
      </c>
      <c r="B188" s="111"/>
      <c r="C188" s="51"/>
      <c r="D188" s="51"/>
      <c r="E188" s="104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51"/>
      <c r="S188" s="51"/>
      <c r="T188" s="51"/>
      <c r="U188" s="51"/>
      <c r="AA188" s="128"/>
    </row>
    <row r="189" spans="1:27" s="52" customFormat="1" ht="15.75" x14ac:dyDescent="0.25">
      <c r="A189" s="45" t="s">
        <v>35</v>
      </c>
      <c r="B189" s="111"/>
      <c r="C189" s="51"/>
      <c r="D189" s="60" t="s">
        <v>24</v>
      </c>
      <c r="E189" s="104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51"/>
      <c r="S189" s="51"/>
      <c r="T189" s="51"/>
      <c r="U189" s="51"/>
      <c r="AA189" s="128"/>
    </row>
    <row r="190" spans="1:27" s="52" customFormat="1" ht="15.75" x14ac:dyDescent="0.25">
      <c r="A190" s="50" t="s">
        <v>36</v>
      </c>
      <c r="B190" s="111"/>
      <c r="C190" s="51"/>
      <c r="D190" s="51"/>
      <c r="E190" s="105"/>
      <c r="F190" s="56" t="s">
        <v>5</v>
      </c>
      <c r="G190" s="56" t="s">
        <v>23</v>
      </c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51"/>
      <c r="S190" s="51"/>
      <c r="T190" s="51"/>
      <c r="U190" s="51"/>
      <c r="AA190" s="128"/>
    </row>
    <row r="191" spans="1:27" s="52" customFormat="1" x14ac:dyDescent="0.2">
      <c r="A191" s="45" t="s">
        <v>37</v>
      </c>
      <c r="B191" s="111"/>
      <c r="C191" s="51"/>
      <c r="D191" s="51"/>
      <c r="E191" s="106"/>
      <c r="F191" s="49">
        <f>SUM(G191:U191)</f>
        <v>0</v>
      </c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3"/>
      <c r="S191" s="53"/>
      <c r="T191" s="53"/>
      <c r="U191" s="53"/>
      <c r="AA191" s="128"/>
    </row>
    <row r="192" spans="1:27" s="52" customFormat="1" x14ac:dyDescent="0.2">
      <c r="A192" s="51"/>
      <c r="B192" s="110"/>
      <c r="C192" s="51"/>
      <c r="D192" s="51"/>
      <c r="E192" s="106"/>
      <c r="F192" s="49">
        <f t="shared" ref="F192:F198" si="23">SUM(G192:U192)</f>
        <v>0</v>
      </c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3"/>
      <c r="S192" s="53"/>
      <c r="T192" s="53"/>
      <c r="U192" s="53"/>
      <c r="AA192" s="128"/>
    </row>
    <row r="193" spans="1:27" s="52" customFormat="1" x14ac:dyDescent="0.2">
      <c r="A193" s="51"/>
      <c r="B193" s="110"/>
      <c r="C193" s="51"/>
      <c r="D193" s="51"/>
      <c r="E193" s="106"/>
      <c r="F193" s="49">
        <f t="shared" si="23"/>
        <v>0</v>
      </c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3"/>
      <c r="S193" s="53"/>
      <c r="T193" s="53"/>
      <c r="U193" s="53"/>
      <c r="AA193" s="128"/>
    </row>
    <row r="194" spans="1:27" s="52" customFormat="1" x14ac:dyDescent="0.2">
      <c r="A194" s="51"/>
      <c r="B194" s="110"/>
      <c r="C194" s="51"/>
      <c r="D194" s="51"/>
      <c r="E194" s="106"/>
      <c r="F194" s="49">
        <f t="shared" si="23"/>
        <v>0</v>
      </c>
      <c r="G194" s="54"/>
      <c r="H194" s="54"/>
      <c r="I194" s="54"/>
      <c r="J194" s="54"/>
      <c r="K194" s="54"/>
      <c r="L194" s="54"/>
      <c r="M194" s="54"/>
      <c r="N194" s="54"/>
      <c r="O194" s="54"/>
      <c r="P194" s="54"/>
      <c r="Q194" s="54"/>
      <c r="R194" s="53"/>
      <c r="S194" s="53"/>
      <c r="T194" s="53"/>
      <c r="U194" s="53"/>
      <c r="AA194" s="128"/>
    </row>
    <row r="195" spans="1:27" s="52" customFormat="1" x14ac:dyDescent="0.2">
      <c r="A195" s="51"/>
      <c r="B195" s="110"/>
      <c r="C195" s="51"/>
      <c r="D195" s="51"/>
      <c r="E195" s="106"/>
      <c r="F195" s="49">
        <f t="shared" si="23"/>
        <v>0</v>
      </c>
      <c r="G195" s="54"/>
      <c r="H195" s="54"/>
      <c r="I195" s="54"/>
      <c r="J195" s="54"/>
      <c r="K195" s="54"/>
      <c r="L195" s="54"/>
      <c r="M195" s="54"/>
      <c r="N195" s="54"/>
      <c r="O195" s="54"/>
      <c r="P195" s="54"/>
      <c r="Q195" s="54"/>
      <c r="R195" s="53"/>
      <c r="S195" s="53"/>
      <c r="T195" s="53"/>
      <c r="U195" s="53"/>
      <c r="AA195" s="128"/>
    </row>
    <row r="196" spans="1:27" s="52" customFormat="1" x14ac:dyDescent="0.2">
      <c r="A196" s="51"/>
      <c r="B196" s="110"/>
      <c r="C196" s="51"/>
      <c r="D196" s="51"/>
      <c r="E196" s="106"/>
      <c r="F196" s="49">
        <f t="shared" si="23"/>
        <v>0</v>
      </c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3"/>
      <c r="S196" s="53"/>
      <c r="T196" s="53"/>
      <c r="U196" s="53"/>
      <c r="AA196" s="128"/>
    </row>
    <row r="197" spans="1:27" s="52" customFormat="1" ht="15.6" customHeight="1" x14ac:dyDescent="0.25">
      <c r="A197" s="57" t="s">
        <v>24</v>
      </c>
      <c r="B197" s="112" t="str">
        <f>IF(B179+F191+F192+F193+F194+F195+F196+F197+F198=B184+B185+B186+B187+B188+B189+B190+B191,"OK","NON")</f>
        <v>OK</v>
      </c>
      <c r="C197" s="51"/>
      <c r="D197" s="49"/>
      <c r="E197" s="106"/>
      <c r="F197" s="49">
        <f t="shared" si="23"/>
        <v>0</v>
      </c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3"/>
      <c r="S197" s="53"/>
      <c r="T197" s="53"/>
      <c r="U197" s="53"/>
      <c r="AA197" s="128"/>
    </row>
    <row r="198" spans="1:27" s="52" customFormat="1" ht="18" x14ac:dyDescent="0.25">
      <c r="A198" s="57" t="s">
        <v>25</v>
      </c>
      <c r="B198" s="112">
        <f>B181+S179-B178-F182-F183-F184-F185-F186-F187</f>
        <v>0</v>
      </c>
      <c r="C198" s="51"/>
      <c r="D198" s="77"/>
      <c r="E198" s="106"/>
      <c r="F198" s="49">
        <f t="shared" si="23"/>
        <v>0</v>
      </c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3"/>
      <c r="S198" s="53"/>
      <c r="T198" s="53"/>
      <c r="U198" s="53"/>
      <c r="AA198" s="128"/>
    </row>
    <row r="199" spans="1:27" s="52" customFormat="1" x14ac:dyDescent="0.2">
      <c r="B199" s="96"/>
      <c r="C199" s="51"/>
      <c r="D199" s="51"/>
      <c r="E199" s="107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62"/>
      <c r="S199" s="62"/>
      <c r="T199" s="62"/>
      <c r="U199" s="62"/>
      <c r="V199" s="64"/>
      <c r="AA199" s="128"/>
    </row>
    <row r="200" spans="1:27" s="46" customFormat="1" x14ac:dyDescent="0.2">
      <c r="A200" s="46" t="s">
        <v>20</v>
      </c>
      <c r="B200" s="113" t="s">
        <v>20</v>
      </c>
      <c r="C200" s="46" t="s">
        <v>20</v>
      </c>
      <c r="D200" s="46" t="s">
        <v>20</v>
      </c>
      <c r="E200" s="108" t="s">
        <v>20</v>
      </c>
      <c r="F200" s="66" t="s">
        <v>20</v>
      </c>
      <c r="G200" s="82" t="s">
        <v>20</v>
      </c>
      <c r="H200" s="82" t="s">
        <v>20</v>
      </c>
      <c r="I200" s="82" t="s">
        <v>20</v>
      </c>
      <c r="J200" s="82" t="s">
        <v>20</v>
      </c>
      <c r="K200" s="82" t="s">
        <v>20</v>
      </c>
      <c r="L200" s="82" t="s">
        <v>20</v>
      </c>
      <c r="M200" s="82" t="s">
        <v>20</v>
      </c>
      <c r="N200" s="82" t="s">
        <v>20</v>
      </c>
      <c r="O200" s="82" t="s">
        <v>20</v>
      </c>
      <c r="P200" s="82" t="s">
        <v>20</v>
      </c>
      <c r="Q200" s="82" t="s">
        <v>20</v>
      </c>
      <c r="R200" s="83" t="s">
        <v>20</v>
      </c>
      <c r="S200" s="83"/>
      <c r="T200" s="83"/>
      <c r="U200" s="83"/>
      <c r="AA200" s="129"/>
    </row>
    <row r="201" spans="1:27" s="117" customFormat="1" ht="27" thickBot="1" x14ac:dyDescent="0.45">
      <c r="A201" s="116" t="s">
        <v>20</v>
      </c>
      <c r="B201" s="115" t="s">
        <v>57</v>
      </c>
      <c r="D201" s="117" t="s">
        <v>28</v>
      </c>
      <c r="E201" s="125">
        <f>$X$16</f>
        <v>43089</v>
      </c>
      <c r="F201" s="119"/>
      <c r="G201" s="120"/>
      <c r="H201" s="121"/>
      <c r="I201" s="122"/>
      <c r="J201" s="122"/>
      <c r="K201" s="122"/>
      <c r="L201" s="122"/>
      <c r="M201" s="122"/>
      <c r="N201" s="122"/>
      <c r="O201" s="122"/>
      <c r="P201" s="122"/>
      <c r="Q201" s="122"/>
      <c r="R201" s="122"/>
      <c r="U201" s="117">
        <v>9</v>
      </c>
      <c r="AA201" s="126"/>
    </row>
    <row r="202" spans="1:27" s="52" customFormat="1" ht="16.5" thickBot="1" x14ac:dyDescent="0.3">
      <c r="A202" s="45"/>
      <c r="B202" s="110"/>
      <c r="C202" s="51"/>
      <c r="D202" s="51"/>
      <c r="E202" s="104"/>
      <c r="F202" s="79" t="s">
        <v>70</v>
      </c>
      <c r="H202" s="103"/>
      <c r="I202" s="91">
        <v>100</v>
      </c>
      <c r="J202" s="92">
        <v>50</v>
      </c>
      <c r="K202" s="92">
        <v>20</v>
      </c>
      <c r="L202" s="92">
        <v>10</v>
      </c>
      <c r="M202" s="92">
        <v>5</v>
      </c>
      <c r="N202" s="92">
        <v>2</v>
      </c>
      <c r="O202" s="92">
        <v>1</v>
      </c>
      <c r="P202" s="92">
        <v>0.25</v>
      </c>
      <c r="Q202" s="92">
        <v>0.1</v>
      </c>
      <c r="R202" s="93">
        <v>0.05</v>
      </c>
      <c r="S202" s="51"/>
      <c r="T202" s="51"/>
      <c r="U202" s="51"/>
      <c r="AA202" s="127">
        <f>B203+B204+B205</f>
        <v>0</v>
      </c>
    </row>
    <row r="203" spans="1:27" s="52" customFormat="1" ht="15.75" x14ac:dyDescent="0.25">
      <c r="A203" s="45" t="s">
        <v>17</v>
      </c>
      <c r="B203" s="111"/>
      <c r="C203" s="51"/>
      <c r="D203" s="60" t="s">
        <v>21</v>
      </c>
      <c r="E203" s="105"/>
      <c r="F203" s="51"/>
      <c r="G203" s="62"/>
      <c r="H203" s="133" t="s">
        <v>71</v>
      </c>
      <c r="I203" s="135"/>
      <c r="J203" s="136"/>
      <c r="K203" s="136"/>
      <c r="L203" s="136"/>
      <c r="M203" s="136"/>
      <c r="N203" s="136"/>
      <c r="O203" s="136"/>
      <c r="P203" s="136"/>
      <c r="Q203" s="136"/>
      <c r="R203" s="137"/>
      <c r="S203" s="51"/>
      <c r="T203" s="51"/>
      <c r="U203" s="51"/>
      <c r="AA203" s="128"/>
    </row>
    <row r="204" spans="1:27" s="52" customFormat="1" ht="15.75" thickBot="1" x14ac:dyDescent="0.25">
      <c r="A204" s="45" t="s">
        <v>18</v>
      </c>
      <c r="B204" s="111"/>
      <c r="C204" s="51"/>
      <c r="E204" s="104"/>
      <c r="F204" s="51"/>
      <c r="G204" s="62"/>
      <c r="H204" s="89" t="s">
        <v>5</v>
      </c>
      <c r="I204" s="90">
        <f t="shared" ref="I204:R204" si="24">I202*I203</f>
        <v>0</v>
      </c>
      <c r="J204" s="80">
        <f t="shared" si="24"/>
        <v>0</v>
      </c>
      <c r="K204" s="80">
        <f t="shared" si="24"/>
        <v>0</v>
      </c>
      <c r="L204" s="80">
        <f t="shared" si="24"/>
        <v>0</v>
      </c>
      <c r="M204" s="80">
        <f t="shared" si="24"/>
        <v>0</v>
      </c>
      <c r="N204" s="80">
        <f t="shared" si="24"/>
        <v>0</v>
      </c>
      <c r="O204" s="80">
        <f t="shared" si="24"/>
        <v>0</v>
      </c>
      <c r="P204" s="80">
        <f t="shared" si="24"/>
        <v>0</v>
      </c>
      <c r="Q204" s="80">
        <f t="shared" si="24"/>
        <v>0</v>
      </c>
      <c r="R204" s="81">
        <f t="shared" si="24"/>
        <v>0</v>
      </c>
      <c r="S204" s="87">
        <f>SUM(I204:R204)</f>
        <v>0</v>
      </c>
      <c r="T204" s="51"/>
      <c r="U204" s="51"/>
      <c r="AA204" s="128"/>
    </row>
    <row r="205" spans="1:27" s="52" customFormat="1" ht="15.75" x14ac:dyDescent="0.25">
      <c r="A205" s="45" t="s">
        <v>19</v>
      </c>
      <c r="B205" s="111"/>
      <c r="C205" s="51"/>
      <c r="D205" s="60" t="s">
        <v>0</v>
      </c>
      <c r="E205" s="104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49">
        <f>SUM(I204:R204)</f>
        <v>0</v>
      </c>
      <c r="S205" s="51"/>
      <c r="T205" s="51"/>
      <c r="U205" s="51"/>
      <c r="AA205" s="128"/>
    </row>
    <row r="206" spans="1:27" s="52" customFormat="1" ht="15.75" x14ac:dyDescent="0.25">
      <c r="A206" s="45" t="s">
        <v>75</v>
      </c>
      <c r="B206" s="111"/>
      <c r="C206" s="51"/>
      <c r="D206" s="51"/>
      <c r="E206" s="105" t="s">
        <v>22</v>
      </c>
      <c r="F206" s="56" t="s">
        <v>5</v>
      </c>
      <c r="G206" s="56" t="s">
        <v>23</v>
      </c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51"/>
      <c r="S206" s="51"/>
      <c r="T206" s="51"/>
      <c r="U206" s="51"/>
      <c r="AA206" s="128"/>
    </row>
    <row r="207" spans="1:27" s="52" customFormat="1" x14ac:dyDescent="0.2">
      <c r="A207" s="45" t="s">
        <v>29</v>
      </c>
      <c r="B207" s="111"/>
      <c r="C207" s="51"/>
      <c r="D207" s="51"/>
      <c r="E207" s="106"/>
      <c r="F207" s="49">
        <f t="shared" ref="F207:F212" si="25">SUM(G207:U207)</f>
        <v>0</v>
      </c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3"/>
      <c r="S207" s="53"/>
      <c r="T207" s="53"/>
      <c r="U207" s="53"/>
      <c r="AA207" s="128"/>
    </row>
    <row r="208" spans="1:27" s="52" customFormat="1" x14ac:dyDescent="0.2">
      <c r="A208" s="45"/>
      <c r="B208" s="132"/>
      <c r="C208" s="51"/>
      <c r="D208" s="51"/>
      <c r="E208" s="106"/>
      <c r="F208" s="49">
        <f t="shared" si="25"/>
        <v>0</v>
      </c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3"/>
      <c r="S208" s="53"/>
      <c r="T208" s="53"/>
      <c r="U208" s="53"/>
      <c r="AA208" s="128"/>
    </row>
    <row r="209" spans="1:27" s="52" customFormat="1" x14ac:dyDescent="0.2">
      <c r="A209" s="45" t="s">
        <v>30</v>
      </c>
      <c r="B209" s="111"/>
      <c r="C209" s="51"/>
      <c r="D209" s="51"/>
      <c r="E209" s="106"/>
      <c r="F209" s="49">
        <f t="shared" si="25"/>
        <v>0</v>
      </c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3"/>
      <c r="S209" s="53"/>
      <c r="T209" s="53"/>
      <c r="U209" s="53"/>
      <c r="AA209" s="128"/>
    </row>
    <row r="210" spans="1:27" s="52" customFormat="1" x14ac:dyDescent="0.2">
      <c r="A210" s="45" t="s">
        <v>31</v>
      </c>
      <c r="B210" s="111"/>
      <c r="C210" s="51"/>
      <c r="D210" s="51"/>
      <c r="E210" s="106"/>
      <c r="F210" s="49">
        <f t="shared" si="25"/>
        <v>0</v>
      </c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3"/>
      <c r="S210" s="53"/>
      <c r="T210" s="53"/>
      <c r="U210" s="53"/>
      <c r="AA210" s="128"/>
    </row>
    <row r="211" spans="1:27" s="52" customFormat="1" x14ac:dyDescent="0.2">
      <c r="A211" s="45" t="s">
        <v>32</v>
      </c>
      <c r="B211" s="111"/>
      <c r="C211" s="51"/>
      <c r="D211" s="51"/>
      <c r="E211" s="106"/>
      <c r="F211" s="49">
        <f t="shared" si="25"/>
        <v>0</v>
      </c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3"/>
      <c r="S211" s="53"/>
      <c r="T211" s="53"/>
      <c r="U211" s="53"/>
      <c r="AA211" s="128"/>
    </row>
    <row r="212" spans="1:27" s="52" customFormat="1" x14ac:dyDescent="0.2">
      <c r="A212" s="45" t="s">
        <v>33</v>
      </c>
      <c r="B212" s="111"/>
      <c r="C212" s="51"/>
      <c r="D212" s="51"/>
      <c r="E212" s="106"/>
      <c r="F212" s="49">
        <f t="shared" si="25"/>
        <v>0</v>
      </c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3"/>
      <c r="S212" s="53"/>
      <c r="T212" s="53"/>
      <c r="U212" s="53"/>
      <c r="AA212" s="128"/>
    </row>
    <row r="213" spans="1:27" s="52" customFormat="1" x14ac:dyDescent="0.2">
      <c r="A213" s="45" t="s">
        <v>34</v>
      </c>
      <c r="B213" s="111"/>
      <c r="C213" s="51"/>
      <c r="D213" s="51"/>
      <c r="E213" s="104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51"/>
      <c r="S213" s="51"/>
      <c r="T213" s="51"/>
      <c r="U213" s="51"/>
      <c r="AA213" s="128"/>
    </row>
    <row r="214" spans="1:27" s="52" customFormat="1" ht="15.75" x14ac:dyDescent="0.25">
      <c r="A214" s="45" t="s">
        <v>35</v>
      </c>
      <c r="B214" s="111"/>
      <c r="C214" s="51"/>
      <c r="D214" s="60" t="s">
        <v>24</v>
      </c>
      <c r="E214" s="104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51"/>
      <c r="S214" s="51"/>
      <c r="T214" s="51"/>
      <c r="U214" s="51"/>
      <c r="AA214" s="128"/>
    </row>
    <row r="215" spans="1:27" s="52" customFormat="1" ht="15.75" x14ac:dyDescent="0.25">
      <c r="A215" s="50" t="s">
        <v>36</v>
      </c>
      <c r="B215" s="111"/>
      <c r="C215" s="51"/>
      <c r="D215" s="51"/>
      <c r="E215" s="105"/>
      <c r="F215" s="56" t="s">
        <v>5</v>
      </c>
      <c r="G215" s="56" t="s">
        <v>23</v>
      </c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51"/>
      <c r="S215" s="51"/>
      <c r="T215" s="51"/>
      <c r="U215" s="51"/>
      <c r="AA215" s="128"/>
    </row>
    <row r="216" spans="1:27" s="52" customFormat="1" x14ac:dyDescent="0.2">
      <c r="A216" s="45" t="s">
        <v>37</v>
      </c>
      <c r="B216" s="111"/>
      <c r="C216" s="51"/>
      <c r="D216" s="51"/>
      <c r="E216" s="106"/>
      <c r="F216" s="49">
        <f>SUM(G216:U216)</f>
        <v>0</v>
      </c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3"/>
      <c r="S216" s="53"/>
      <c r="T216" s="53"/>
      <c r="U216" s="53"/>
      <c r="AA216" s="128"/>
    </row>
    <row r="217" spans="1:27" s="52" customFormat="1" x14ac:dyDescent="0.2">
      <c r="A217" s="51"/>
      <c r="B217" s="110"/>
      <c r="C217" s="51"/>
      <c r="D217" s="51"/>
      <c r="E217" s="106"/>
      <c r="F217" s="49">
        <f t="shared" ref="F217:F223" si="26">SUM(G217:U217)</f>
        <v>0</v>
      </c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3"/>
      <c r="S217" s="53"/>
      <c r="T217" s="53"/>
      <c r="U217" s="53"/>
      <c r="AA217" s="128"/>
    </row>
    <row r="218" spans="1:27" s="52" customFormat="1" x14ac:dyDescent="0.2">
      <c r="A218" s="45" t="s">
        <v>79</v>
      </c>
      <c r="B218" s="148"/>
      <c r="C218" s="51"/>
      <c r="D218" s="51"/>
      <c r="E218" s="106"/>
      <c r="F218" s="49">
        <f t="shared" si="26"/>
        <v>0</v>
      </c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3"/>
      <c r="S218" s="53"/>
      <c r="T218" s="53"/>
      <c r="U218" s="53"/>
      <c r="AA218" s="128"/>
    </row>
    <row r="219" spans="1:27" s="52" customFormat="1" x14ac:dyDescent="0.2">
      <c r="A219" s="45" t="s">
        <v>80</v>
      </c>
      <c r="B219" s="148"/>
      <c r="C219" s="51"/>
      <c r="D219" s="51"/>
      <c r="E219" s="106"/>
      <c r="F219" s="49">
        <f t="shared" si="26"/>
        <v>0</v>
      </c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3"/>
      <c r="S219" s="53"/>
      <c r="T219" s="53"/>
      <c r="U219" s="53"/>
      <c r="AA219" s="128"/>
    </row>
    <row r="220" spans="1:27" s="52" customFormat="1" x14ac:dyDescent="0.2">
      <c r="A220" s="51"/>
      <c r="B220" s="110"/>
      <c r="C220" s="51"/>
      <c r="D220" s="51"/>
      <c r="E220" s="106"/>
      <c r="F220" s="49">
        <f t="shared" si="26"/>
        <v>0</v>
      </c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3"/>
      <c r="S220" s="53"/>
      <c r="T220" s="53"/>
      <c r="U220" s="53"/>
      <c r="AA220" s="128"/>
    </row>
    <row r="221" spans="1:27" s="52" customFormat="1" x14ac:dyDescent="0.2">
      <c r="A221" s="51"/>
      <c r="B221" s="110"/>
      <c r="C221" s="51"/>
      <c r="D221" s="51"/>
      <c r="E221" s="106"/>
      <c r="F221" s="49">
        <f t="shared" si="26"/>
        <v>0</v>
      </c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3"/>
      <c r="S221" s="53"/>
      <c r="T221" s="53"/>
      <c r="U221" s="53"/>
      <c r="AA221" s="128"/>
    </row>
    <row r="222" spans="1:27" s="52" customFormat="1" ht="15.6" customHeight="1" x14ac:dyDescent="0.25">
      <c r="A222" s="57" t="s">
        <v>24</v>
      </c>
      <c r="B222" s="112" t="str">
        <f>IF(B204+F216+F217+F218+F219+F220+F221+F222+F223=B209+B210+B211+B212+B213+B214+B215+B216,"OK","NON")</f>
        <v>OK</v>
      </c>
      <c r="C222" s="51"/>
      <c r="D222" s="49"/>
      <c r="E222" s="106"/>
      <c r="F222" s="49">
        <f t="shared" si="26"/>
        <v>0</v>
      </c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3"/>
      <c r="S222" s="53"/>
      <c r="T222" s="53"/>
      <c r="U222" s="53"/>
      <c r="AA222" s="128"/>
    </row>
    <row r="223" spans="1:27" s="52" customFormat="1" ht="18" x14ac:dyDescent="0.25">
      <c r="A223" s="57" t="s">
        <v>25</v>
      </c>
      <c r="B223" s="112">
        <f>B206+S204-B203-F207-F208-F209-F210-F211-F212</f>
        <v>0</v>
      </c>
      <c r="C223" s="51"/>
      <c r="D223" s="77"/>
      <c r="E223" s="106"/>
      <c r="F223" s="49">
        <f t="shared" si="26"/>
        <v>0</v>
      </c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3"/>
      <c r="S223" s="53"/>
      <c r="T223" s="53"/>
      <c r="U223" s="53"/>
      <c r="AA223" s="128"/>
    </row>
    <row r="224" spans="1:27" s="52" customFormat="1" x14ac:dyDescent="0.2">
      <c r="B224" s="96"/>
      <c r="C224" s="51"/>
      <c r="D224" s="51"/>
      <c r="E224" s="107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62"/>
      <c r="S224" s="62"/>
      <c r="T224" s="62"/>
      <c r="U224" s="62"/>
      <c r="V224" s="64"/>
      <c r="AA224" s="128"/>
    </row>
    <row r="225" spans="1:27" s="46" customFormat="1" x14ac:dyDescent="0.2">
      <c r="A225" s="46" t="s">
        <v>20</v>
      </c>
      <c r="B225" s="113" t="s">
        <v>20</v>
      </c>
      <c r="C225" s="46" t="s">
        <v>20</v>
      </c>
      <c r="D225" s="46" t="s">
        <v>20</v>
      </c>
      <c r="E225" s="108" t="s">
        <v>20</v>
      </c>
      <c r="F225" s="66" t="s">
        <v>20</v>
      </c>
      <c r="G225" s="82" t="s">
        <v>20</v>
      </c>
      <c r="H225" s="82" t="s">
        <v>20</v>
      </c>
      <c r="I225" s="82" t="s">
        <v>20</v>
      </c>
      <c r="J225" s="82" t="s">
        <v>20</v>
      </c>
      <c r="K225" s="82" t="s">
        <v>20</v>
      </c>
      <c r="L225" s="82" t="s">
        <v>20</v>
      </c>
      <c r="M225" s="82" t="s">
        <v>20</v>
      </c>
      <c r="N225" s="82" t="s">
        <v>20</v>
      </c>
      <c r="O225" s="82" t="s">
        <v>20</v>
      </c>
      <c r="P225" s="82" t="s">
        <v>20</v>
      </c>
      <c r="Q225" s="82" t="s">
        <v>20</v>
      </c>
      <c r="R225" s="83" t="s">
        <v>20</v>
      </c>
      <c r="S225" s="83"/>
      <c r="T225" s="83"/>
      <c r="U225" s="83"/>
      <c r="AA225" s="129"/>
    </row>
    <row r="226" spans="1:27" s="117" customFormat="1" ht="27" thickBot="1" x14ac:dyDescent="0.45">
      <c r="A226" s="116" t="s">
        <v>20</v>
      </c>
      <c r="B226" s="115" t="s">
        <v>42</v>
      </c>
      <c r="D226" s="117" t="s">
        <v>28</v>
      </c>
      <c r="E226" s="125">
        <f>$X$16</f>
        <v>43089</v>
      </c>
      <c r="F226" s="119"/>
      <c r="G226" s="120"/>
      <c r="H226" s="121"/>
      <c r="I226" s="122"/>
      <c r="J226" s="122"/>
      <c r="K226" s="122"/>
      <c r="L226" s="122"/>
      <c r="M226" s="122"/>
      <c r="N226" s="122"/>
      <c r="O226" s="122"/>
      <c r="P226" s="122"/>
      <c r="Q226" s="122"/>
      <c r="R226" s="122"/>
      <c r="U226" s="117">
        <v>10</v>
      </c>
      <c r="AA226" s="126"/>
    </row>
    <row r="227" spans="1:27" s="52" customFormat="1" ht="16.5" thickBot="1" x14ac:dyDescent="0.3">
      <c r="A227" s="45"/>
      <c r="B227" s="110"/>
      <c r="C227" s="51"/>
      <c r="D227" s="51"/>
      <c r="E227" s="104"/>
      <c r="F227" s="79" t="s">
        <v>70</v>
      </c>
      <c r="H227" s="103"/>
      <c r="I227" s="91">
        <v>100</v>
      </c>
      <c r="J227" s="92">
        <v>50</v>
      </c>
      <c r="K227" s="92">
        <v>20</v>
      </c>
      <c r="L227" s="92">
        <v>10</v>
      </c>
      <c r="M227" s="92">
        <v>5</v>
      </c>
      <c r="N227" s="92">
        <v>2</v>
      </c>
      <c r="O227" s="92">
        <v>1</v>
      </c>
      <c r="P227" s="92">
        <v>0.25</v>
      </c>
      <c r="Q227" s="92">
        <v>0.1</v>
      </c>
      <c r="R227" s="93">
        <v>0.05</v>
      </c>
      <c r="S227" s="51"/>
      <c r="T227" s="51"/>
      <c r="U227" s="51"/>
      <c r="AA227" s="127">
        <f>B228+B229+B230</f>
        <v>0</v>
      </c>
    </row>
    <row r="228" spans="1:27" s="52" customFormat="1" ht="15.75" x14ac:dyDescent="0.25">
      <c r="A228" s="45" t="s">
        <v>17</v>
      </c>
      <c r="B228" s="111"/>
      <c r="C228" s="51"/>
      <c r="D228" s="60" t="s">
        <v>21</v>
      </c>
      <c r="E228" s="105"/>
      <c r="F228" s="51"/>
      <c r="G228" s="62"/>
      <c r="H228" s="133" t="s">
        <v>71</v>
      </c>
      <c r="I228" s="135"/>
      <c r="J228" s="136"/>
      <c r="K228" s="136"/>
      <c r="L228" s="136"/>
      <c r="M228" s="136"/>
      <c r="N228" s="136"/>
      <c r="O228" s="136"/>
      <c r="P228" s="136"/>
      <c r="Q228" s="136"/>
      <c r="R228" s="137"/>
      <c r="S228" s="51"/>
      <c r="T228" s="51"/>
      <c r="U228" s="51"/>
      <c r="AA228" s="128"/>
    </row>
    <row r="229" spans="1:27" s="52" customFormat="1" ht="15.75" thickBot="1" x14ac:dyDescent="0.25">
      <c r="A229" s="45" t="s">
        <v>18</v>
      </c>
      <c r="B229" s="111"/>
      <c r="C229" s="51"/>
      <c r="E229" s="104"/>
      <c r="F229" s="51"/>
      <c r="G229" s="62"/>
      <c r="H229" s="89" t="s">
        <v>5</v>
      </c>
      <c r="I229" s="90">
        <f t="shared" ref="I229:R229" si="27">I227*I228</f>
        <v>0</v>
      </c>
      <c r="J229" s="80">
        <f t="shared" si="27"/>
        <v>0</v>
      </c>
      <c r="K229" s="80">
        <f t="shared" si="27"/>
        <v>0</v>
      </c>
      <c r="L229" s="80">
        <f t="shared" si="27"/>
        <v>0</v>
      </c>
      <c r="M229" s="80">
        <f t="shared" si="27"/>
        <v>0</v>
      </c>
      <c r="N229" s="80">
        <f t="shared" si="27"/>
        <v>0</v>
      </c>
      <c r="O229" s="80">
        <f t="shared" si="27"/>
        <v>0</v>
      </c>
      <c r="P229" s="80">
        <f t="shared" si="27"/>
        <v>0</v>
      </c>
      <c r="Q229" s="80">
        <f t="shared" si="27"/>
        <v>0</v>
      </c>
      <c r="R229" s="81">
        <f t="shared" si="27"/>
        <v>0</v>
      </c>
      <c r="S229" s="87">
        <f>SUM(I229:R229)</f>
        <v>0</v>
      </c>
      <c r="T229" s="51"/>
      <c r="U229" s="51"/>
      <c r="AA229" s="128"/>
    </row>
    <row r="230" spans="1:27" s="52" customFormat="1" ht="15.75" x14ac:dyDescent="0.25">
      <c r="A230" s="45" t="s">
        <v>19</v>
      </c>
      <c r="B230" s="111"/>
      <c r="C230" s="51"/>
      <c r="D230" s="60" t="s">
        <v>0</v>
      </c>
      <c r="E230" s="104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49">
        <f>SUM(I229:R229)</f>
        <v>0</v>
      </c>
      <c r="S230" s="51"/>
      <c r="T230" s="51"/>
      <c r="U230" s="51"/>
      <c r="AA230" s="128"/>
    </row>
    <row r="231" spans="1:27" s="52" customFormat="1" ht="15.75" x14ac:dyDescent="0.25">
      <c r="A231" s="45" t="s">
        <v>75</v>
      </c>
      <c r="B231" s="111"/>
      <c r="C231" s="51"/>
      <c r="D231" s="51"/>
      <c r="E231" s="105" t="s">
        <v>22</v>
      </c>
      <c r="F231" s="56" t="s">
        <v>5</v>
      </c>
      <c r="G231" s="56" t="s">
        <v>23</v>
      </c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51"/>
      <c r="S231" s="51"/>
      <c r="T231" s="51"/>
      <c r="U231" s="51"/>
      <c r="AA231" s="128"/>
    </row>
    <row r="232" spans="1:27" s="52" customFormat="1" x14ac:dyDescent="0.2">
      <c r="A232" s="45" t="s">
        <v>29</v>
      </c>
      <c r="B232" s="111"/>
      <c r="C232" s="51"/>
      <c r="D232" s="51"/>
      <c r="E232" s="106"/>
      <c r="F232" s="49">
        <f t="shared" ref="F232:F237" si="28">SUM(G232:U232)</f>
        <v>0</v>
      </c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3"/>
      <c r="S232" s="53"/>
      <c r="T232" s="53"/>
      <c r="U232" s="53"/>
      <c r="AA232" s="128"/>
    </row>
    <row r="233" spans="1:27" s="52" customFormat="1" x14ac:dyDescent="0.2">
      <c r="A233" s="45"/>
      <c r="B233" s="132"/>
      <c r="C233" s="51"/>
      <c r="D233" s="51"/>
      <c r="E233" s="106"/>
      <c r="F233" s="49">
        <f t="shared" si="28"/>
        <v>0</v>
      </c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3"/>
      <c r="S233" s="53"/>
      <c r="T233" s="53"/>
      <c r="U233" s="53"/>
      <c r="AA233" s="128"/>
    </row>
    <row r="234" spans="1:27" s="52" customFormat="1" x14ac:dyDescent="0.2">
      <c r="A234" s="45" t="s">
        <v>30</v>
      </c>
      <c r="B234" s="111"/>
      <c r="C234" s="51"/>
      <c r="D234" s="51"/>
      <c r="E234" s="106"/>
      <c r="F234" s="49">
        <f t="shared" si="28"/>
        <v>0</v>
      </c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3"/>
      <c r="S234" s="53"/>
      <c r="T234" s="53"/>
      <c r="U234" s="53"/>
      <c r="AA234" s="128"/>
    </row>
    <row r="235" spans="1:27" s="52" customFormat="1" x14ac:dyDescent="0.2">
      <c r="A235" s="45" t="s">
        <v>31</v>
      </c>
      <c r="B235" s="111"/>
      <c r="C235" s="51"/>
      <c r="D235" s="51"/>
      <c r="E235" s="106"/>
      <c r="F235" s="49">
        <f t="shared" si="28"/>
        <v>0</v>
      </c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3"/>
      <c r="S235" s="53"/>
      <c r="T235" s="53"/>
      <c r="U235" s="53"/>
      <c r="AA235" s="128"/>
    </row>
    <row r="236" spans="1:27" s="52" customFormat="1" x14ac:dyDescent="0.2">
      <c r="A236" s="45" t="s">
        <v>32</v>
      </c>
      <c r="B236" s="111"/>
      <c r="C236" s="51"/>
      <c r="D236" s="51"/>
      <c r="E236" s="106"/>
      <c r="F236" s="49">
        <f t="shared" si="28"/>
        <v>0</v>
      </c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3"/>
      <c r="S236" s="53"/>
      <c r="T236" s="53"/>
      <c r="U236" s="53"/>
      <c r="AA236" s="128"/>
    </row>
    <row r="237" spans="1:27" s="52" customFormat="1" x14ac:dyDescent="0.2">
      <c r="A237" s="45" t="s">
        <v>33</v>
      </c>
      <c r="B237" s="111"/>
      <c r="C237" s="51"/>
      <c r="D237" s="51"/>
      <c r="E237" s="106"/>
      <c r="F237" s="49">
        <f t="shared" si="28"/>
        <v>0</v>
      </c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3"/>
      <c r="S237" s="53"/>
      <c r="T237" s="53"/>
      <c r="U237" s="53"/>
      <c r="AA237" s="128"/>
    </row>
    <row r="238" spans="1:27" s="52" customFormat="1" x14ac:dyDescent="0.2">
      <c r="A238" s="45" t="s">
        <v>34</v>
      </c>
      <c r="B238" s="111"/>
      <c r="C238" s="51"/>
      <c r="D238" s="51"/>
      <c r="E238" s="104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51"/>
      <c r="S238" s="51"/>
      <c r="T238" s="51"/>
      <c r="U238" s="51"/>
      <c r="AA238" s="128"/>
    </row>
    <row r="239" spans="1:27" s="52" customFormat="1" ht="15.75" x14ac:dyDescent="0.25">
      <c r="A239" s="45" t="s">
        <v>35</v>
      </c>
      <c r="B239" s="111"/>
      <c r="C239" s="51"/>
      <c r="D239" s="60" t="s">
        <v>24</v>
      </c>
      <c r="E239" s="104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51"/>
      <c r="S239" s="51"/>
      <c r="T239" s="51"/>
      <c r="U239" s="51"/>
      <c r="AA239" s="128"/>
    </row>
    <row r="240" spans="1:27" s="52" customFormat="1" ht="15.75" x14ac:dyDescent="0.25">
      <c r="A240" s="50" t="s">
        <v>36</v>
      </c>
      <c r="B240" s="111"/>
      <c r="C240" s="51"/>
      <c r="D240" s="51"/>
      <c r="E240" s="105"/>
      <c r="F240" s="56" t="s">
        <v>5</v>
      </c>
      <c r="G240" s="56" t="s">
        <v>23</v>
      </c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51"/>
      <c r="S240" s="51"/>
      <c r="T240" s="51"/>
      <c r="U240" s="51"/>
      <c r="AA240" s="128"/>
    </row>
    <row r="241" spans="1:27" s="52" customFormat="1" x14ac:dyDescent="0.2">
      <c r="A241" s="45" t="s">
        <v>37</v>
      </c>
      <c r="B241" s="111"/>
      <c r="C241" s="51"/>
      <c r="D241" s="51"/>
      <c r="E241" s="106"/>
      <c r="F241" s="49">
        <f>SUM(G241:U241)</f>
        <v>0</v>
      </c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3"/>
      <c r="S241" s="53"/>
      <c r="T241" s="53"/>
      <c r="U241" s="53"/>
      <c r="AA241" s="128"/>
    </row>
    <row r="242" spans="1:27" s="52" customFormat="1" x14ac:dyDescent="0.2">
      <c r="A242" s="51"/>
      <c r="B242" s="110"/>
      <c r="C242" s="51"/>
      <c r="D242" s="51"/>
      <c r="E242" s="106"/>
      <c r="F242" s="49">
        <f t="shared" ref="F242:F248" si="29">SUM(G242:U242)</f>
        <v>0</v>
      </c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3"/>
      <c r="S242" s="53"/>
      <c r="T242" s="53"/>
      <c r="U242" s="53"/>
      <c r="AA242" s="128"/>
    </row>
    <row r="243" spans="1:27" s="52" customFormat="1" x14ac:dyDescent="0.2">
      <c r="A243" s="51"/>
      <c r="B243" s="110"/>
      <c r="C243" s="51"/>
      <c r="D243" s="51"/>
      <c r="E243" s="106"/>
      <c r="F243" s="49">
        <f t="shared" si="29"/>
        <v>0</v>
      </c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3"/>
      <c r="S243" s="53"/>
      <c r="T243" s="53"/>
      <c r="U243" s="53"/>
      <c r="AA243" s="128"/>
    </row>
    <row r="244" spans="1:27" s="52" customFormat="1" x14ac:dyDescent="0.2">
      <c r="A244" s="51"/>
      <c r="B244" s="110"/>
      <c r="C244" s="51"/>
      <c r="D244" s="51"/>
      <c r="E244" s="106"/>
      <c r="F244" s="49">
        <f t="shared" si="29"/>
        <v>0</v>
      </c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3"/>
      <c r="S244" s="53"/>
      <c r="T244" s="53"/>
      <c r="U244" s="53"/>
      <c r="AA244" s="128"/>
    </row>
    <row r="245" spans="1:27" s="52" customFormat="1" x14ac:dyDescent="0.2">
      <c r="A245" s="51"/>
      <c r="B245" s="110"/>
      <c r="C245" s="51"/>
      <c r="D245" s="51"/>
      <c r="E245" s="106"/>
      <c r="F245" s="49">
        <f t="shared" si="29"/>
        <v>0</v>
      </c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3"/>
      <c r="S245" s="53"/>
      <c r="T245" s="53"/>
      <c r="U245" s="53"/>
      <c r="AA245" s="128"/>
    </row>
    <row r="246" spans="1:27" s="52" customFormat="1" x14ac:dyDescent="0.2">
      <c r="A246" s="51"/>
      <c r="B246" s="110"/>
      <c r="C246" s="51"/>
      <c r="D246" s="51"/>
      <c r="E246" s="106"/>
      <c r="F246" s="49">
        <f t="shared" si="29"/>
        <v>0</v>
      </c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3"/>
      <c r="S246" s="53"/>
      <c r="T246" s="53"/>
      <c r="U246" s="53"/>
      <c r="AA246" s="128"/>
    </row>
    <row r="247" spans="1:27" s="52" customFormat="1" ht="15.6" customHeight="1" x14ac:dyDescent="0.25">
      <c r="A247" s="57" t="s">
        <v>24</v>
      </c>
      <c r="B247" s="112" t="str">
        <f>IF(B229+F241+F242+F243+F244+F245+F246+F247+F248=B234+B235+B236+B237+B238+B239+B240+B241,"OK","NON")</f>
        <v>OK</v>
      </c>
      <c r="C247" s="51"/>
      <c r="D247" s="49"/>
      <c r="E247" s="106"/>
      <c r="F247" s="49">
        <f t="shared" si="29"/>
        <v>0</v>
      </c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3"/>
      <c r="S247" s="53"/>
      <c r="T247" s="53"/>
      <c r="U247" s="53"/>
      <c r="AA247" s="128"/>
    </row>
    <row r="248" spans="1:27" s="52" customFormat="1" ht="18" x14ac:dyDescent="0.25">
      <c r="A248" s="57" t="s">
        <v>25</v>
      </c>
      <c r="B248" s="112">
        <f>B231+S229-B228-F232-F233-F234-F235-F236-F237</f>
        <v>0</v>
      </c>
      <c r="C248" s="51"/>
      <c r="D248" s="77"/>
      <c r="E248" s="106"/>
      <c r="F248" s="49">
        <f t="shared" si="29"/>
        <v>0</v>
      </c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3"/>
      <c r="S248" s="53"/>
      <c r="T248" s="53"/>
      <c r="U248" s="53"/>
      <c r="AA248" s="128"/>
    </row>
    <row r="249" spans="1:27" s="52" customFormat="1" x14ac:dyDescent="0.2">
      <c r="B249" s="96"/>
      <c r="C249" s="51"/>
      <c r="D249" s="51"/>
      <c r="E249" s="107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62"/>
      <c r="S249" s="62"/>
      <c r="T249" s="62"/>
      <c r="U249" s="62"/>
      <c r="V249" s="64"/>
      <c r="AA249" s="128"/>
    </row>
    <row r="250" spans="1:27" s="46" customFormat="1" x14ac:dyDescent="0.2">
      <c r="A250" s="46" t="s">
        <v>20</v>
      </c>
      <c r="B250" s="113" t="s">
        <v>20</v>
      </c>
      <c r="C250" s="46" t="s">
        <v>20</v>
      </c>
      <c r="D250" s="46" t="s">
        <v>20</v>
      </c>
      <c r="E250" s="108" t="s">
        <v>20</v>
      </c>
      <c r="F250" s="66" t="s">
        <v>20</v>
      </c>
      <c r="G250" s="82" t="s">
        <v>20</v>
      </c>
      <c r="H250" s="82" t="s">
        <v>20</v>
      </c>
      <c r="I250" s="82" t="s">
        <v>20</v>
      </c>
      <c r="J250" s="82" t="s">
        <v>20</v>
      </c>
      <c r="K250" s="82" t="s">
        <v>20</v>
      </c>
      <c r="L250" s="82" t="s">
        <v>20</v>
      </c>
      <c r="M250" s="82" t="s">
        <v>20</v>
      </c>
      <c r="N250" s="82" t="s">
        <v>20</v>
      </c>
      <c r="O250" s="82" t="s">
        <v>20</v>
      </c>
      <c r="P250" s="82" t="s">
        <v>20</v>
      </c>
      <c r="Q250" s="82" t="s">
        <v>20</v>
      </c>
      <c r="R250" s="83" t="s">
        <v>20</v>
      </c>
      <c r="S250" s="83"/>
      <c r="T250" s="83"/>
      <c r="U250" s="83"/>
      <c r="AA250" s="129"/>
    </row>
    <row r="251" spans="1:27" s="117" customFormat="1" ht="27" thickBot="1" x14ac:dyDescent="0.45">
      <c r="A251" s="116" t="s">
        <v>20</v>
      </c>
      <c r="B251" s="115" t="s">
        <v>43</v>
      </c>
      <c r="D251" s="117" t="s">
        <v>28</v>
      </c>
      <c r="E251" s="125">
        <f>$X$16</f>
        <v>43089</v>
      </c>
      <c r="F251" s="119"/>
      <c r="G251" s="120"/>
      <c r="H251" s="121"/>
      <c r="I251" s="122"/>
      <c r="J251" s="122"/>
      <c r="K251" s="122"/>
      <c r="L251" s="122"/>
      <c r="M251" s="122"/>
      <c r="N251" s="122"/>
      <c r="O251" s="122"/>
      <c r="P251" s="122"/>
      <c r="Q251" s="122"/>
      <c r="R251" s="122"/>
      <c r="U251" s="117">
        <v>11</v>
      </c>
      <c r="AA251" s="126"/>
    </row>
    <row r="252" spans="1:27" s="52" customFormat="1" ht="16.5" thickBot="1" x14ac:dyDescent="0.3">
      <c r="A252" s="45"/>
      <c r="B252" s="110"/>
      <c r="C252" s="51"/>
      <c r="D252" s="51"/>
      <c r="E252" s="104"/>
      <c r="F252" s="79" t="s">
        <v>70</v>
      </c>
      <c r="H252" s="103"/>
      <c r="I252" s="91">
        <v>100</v>
      </c>
      <c r="J252" s="92">
        <v>50</v>
      </c>
      <c r="K252" s="92">
        <v>20</v>
      </c>
      <c r="L252" s="92">
        <v>10</v>
      </c>
      <c r="M252" s="92">
        <v>5</v>
      </c>
      <c r="N252" s="92">
        <v>2</v>
      </c>
      <c r="O252" s="92">
        <v>1</v>
      </c>
      <c r="P252" s="92">
        <v>0.25</v>
      </c>
      <c r="Q252" s="92">
        <v>0.1</v>
      </c>
      <c r="R252" s="93">
        <v>0.05</v>
      </c>
      <c r="S252" s="51"/>
      <c r="T252" s="51"/>
      <c r="U252" s="51"/>
      <c r="AA252" s="127">
        <f>B253+B254+B255</f>
        <v>0</v>
      </c>
    </row>
    <row r="253" spans="1:27" s="52" customFormat="1" ht="15.75" x14ac:dyDescent="0.25">
      <c r="A253" s="45" t="s">
        <v>17</v>
      </c>
      <c r="B253" s="111"/>
      <c r="C253" s="51"/>
      <c r="D253" s="60" t="s">
        <v>21</v>
      </c>
      <c r="E253" s="105"/>
      <c r="F253" s="51"/>
      <c r="G253" s="62"/>
      <c r="H253" s="133" t="s">
        <v>71</v>
      </c>
      <c r="I253" s="135"/>
      <c r="J253" s="136"/>
      <c r="K253" s="136"/>
      <c r="L253" s="136"/>
      <c r="M253" s="136"/>
      <c r="N253" s="136"/>
      <c r="O253" s="136"/>
      <c r="P253" s="136"/>
      <c r="Q253" s="136"/>
      <c r="R253" s="137"/>
      <c r="S253" s="51"/>
      <c r="T253" s="51"/>
      <c r="U253" s="51"/>
      <c r="AA253" s="128"/>
    </row>
    <row r="254" spans="1:27" s="52" customFormat="1" ht="15.75" thickBot="1" x14ac:dyDescent="0.25">
      <c r="A254" s="45" t="s">
        <v>18</v>
      </c>
      <c r="B254" s="111"/>
      <c r="C254" s="51"/>
      <c r="E254" s="104"/>
      <c r="F254" s="51"/>
      <c r="G254" s="62"/>
      <c r="H254" s="89" t="s">
        <v>5</v>
      </c>
      <c r="I254" s="90">
        <f t="shared" ref="I254:R254" si="30">I252*I253</f>
        <v>0</v>
      </c>
      <c r="J254" s="80">
        <f t="shared" si="30"/>
        <v>0</v>
      </c>
      <c r="K254" s="80">
        <f t="shared" si="30"/>
        <v>0</v>
      </c>
      <c r="L254" s="80">
        <f t="shared" si="30"/>
        <v>0</v>
      </c>
      <c r="M254" s="80">
        <f t="shared" si="30"/>
        <v>0</v>
      </c>
      <c r="N254" s="80">
        <f t="shared" si="30"/>
        <v>0</v>
      </c>
      <c r="O254" s="80">
        <f t="shared" si="30"/>
        <v>0</v>
      </c>
      <c r="P254" s="80">
        <f t="shared" si="30"/>
        <v>0</v>
      </c>
      <c r="Q254" s="80">
        <f t="shared" si="30"/>
        <v>0</v>
      </c>
      <c r="R254" s="81">
        <f t="shared" si="30"/>
        <v>0</v>
      </c>
      <c r="S254" s="87">
        <f>SUM(I254:R254)</f>
        <v>0</v>
      </c>
      <c r="T254" s="51"/>
      <c r="U254" s="51"/>
      <c r="AA254" s="128"/>
    </row>
    <row r="255" spans="1:27" s="52" customFormat="1" ht="15.75" x14ac:dyDescent="0.25">
      <c r="A255" s="45" t="s">
        <v>19</v>
      </c>
      <c r="B255" s="111"/>
      <c r="C255" s="51"/>
      <c r="D255" s="60" t="s">
        <v>0</v>
      </c>
      <c r="E255" s="104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49">
        <f>SUM(I254:R254)</f>
        <v>0</v>
      </c>
      <c r="S255" s="51"/>
      <c r="T255" s="51"/>
      <c r="U255" s="51"/>
      <c r="AA255" s="128"/>
    </row>
    <row r="256" spans="1:27" s="52" customFormat="1" ht="15.75" x14ac:dyDescent="0.25">
      <c r="A256" s="45" t="s">
        <v>75</v>
      </c>
      <c r="B256" s="111"/>
      <c r="C256" s="51"/>
      <c r="D256" s="51"/>
      <c r="E256" s="105" t="s">
        <v>22</v>
      </c>
      <c r="F256" s="56" t="s">
        <v>5</v>
      </c>
      <c r="G256" s="56" t="s">
        <v>23</v>
      </c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51"/>
      <c r="S256" s="51"/>
      <c r="T256" s="51"/>
      <c r="U256" s="51"/>
      <c r="AA256" s="128"/>
    </row>
    <row r="257" spans="1:27" s="52" customFormat="1" x14ac:dyDescent="0.2">
      <c r="A257" s="45" t="s">
        <v>29</v>
      </c>
      <c r="B257" s="111"/>
      <c r="C257" s="51"/>
      <c r="D257" s="51"/>
      <c r="E257" s="106"/>
      <c r="F257" s="49">
        <f t="shared" ref="F257:F262" si="31">SUM(G257:U257)</f>
        <v>0</v>
      </c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3"/>
      <c r="S257" s="53"/>
      <c r="T257" s="53"/>
      <c r="U257" s="53"/>
      <c r="AA257" s="128"/>
    </row>
    <row r="258" spans="1:27" s="52" customFormat="1" x14ac:dyDescent="0.2">
      <c r="A258" s="45"/>
      <c r="B258" s="132"/>
      <c r="C258" s="51"/>
      <c r="D258" s="51"/>
      <c r="E258" s="106"/>
      <c r="F258" s="49">
        <f t="shared" si="31"/>
        <v>0</v>
      </c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3"/>
      <c r="S258" s="53"/>
      <c r="T258" s="53"/>
      <c r="U258" s="53"/>
      <c r="AA258" s="128"/>
    </row>
    <row r="259" spans="1:27" s="52" customFormat="1" x14ac:dyDescent="0.2">
      <c r="A259" s="45" t="s">
        <v>30</v>
      </c>
      <c r="B259" s="111"/>
      <c r="C259" s="51"/>
      <c r="D259" s="51"/>
      <c r="E259" s="106"/>
      <c r="F259" s="49">
        <f t="shared" si="31"/>
        <v>0</v>
      </c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3"/>
      <c r="S259" s="53"/>
      <c r="T259" s="53"/>
      <c r="U259" s="53"/>
      <c r="AA259" s="128"/>
    </row>
    <row r="260" spans="1:27" s="52" customFormat="1" x14ac:dyDescent="0.2">
      <c r="A260" s="45" t="s">
        <v>31</v>
      </c>
      <c r="B260" s="111"/>
      <c r="C260" s="51"/>
      <c r="D260" s="51"/>
      <c r="E260" s="106"/>
      <c r="F260" s="49">
        <f t="shared" si="31"/>
        <v>0</v>
      </c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3"/>
      <c r="S260" s="53"/>
      <c r="T260" s="53"/>
      <c r="U260" s="53"/>
      <c r="AA260" s="128"/>
    </row>
    <row r="261" spans="1:27" s="52" customFormat="1" x14ac:dyDescent="0.2">
      <c r="A261" s="45" t="s">
        <v>32</v>
      </c>
      <c r="B261" s="111"/>
      <c r="C261" s="51"/>
      <c r="D261" s="51"/>
      <c r="E261" s="106"/>
      <c r="F261" s="49">
        <f t="shared" si="31"/>
        <v>0</v>
      </c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3"/>
      <c r="S261" s="53"/>
      <c r="T261" s="53"/>
      <c r="U261" s="53"/>
      <c r="AA261" s="128"/>
    </row>
    <row r="262" spans="1:27" s="52" customFormat="1" x14ac:dyDescent="0.2">
      <c r="A262" s="45" t="s">
        <v>33</v>
      </c>
      <c r="B262" s="111"/>
      <c r="C262" s="51"/>
      <c r="D262" s="51"/>
      <c r="E262" s="106"/>
      <c r="F262" s="49">
        <f t="shared" si="31"/>
        <v>0</v>
      </c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3"/>
      <c r="S262" s="53"/>
      <c r="T262" s="53"/>
      <c r="U262" s="53"/>
      <c r="AA262" s="128"/>
    </row>
    <row r="263" spans="1:27" s="52" customFormat="1" x14ac:dyDescent="0.2">
      <c r="A263" s="45" t="s">
        <v>34</v>
      </c>
      <c r="B263" s="111"/>
      <c r="C263" s="51"/>
      <c r="D263" s="51"/>
      <c r="E263" s="104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51"/>
      <c r="S263" s="51"/>
      <c r="T263" s="51"/>
      <c r="U263" s="51"/>
      <c r="AA263" s="128"/>
    </row>
    <row r="264" spans="1:27" s="52" customFormat="1" ht="15.75" x14ac:dyDescent="0.25">
      <c r="A264" s="45" t="s">
        <v>35</v>
      </c>
      <c r="B264" s="111"/>
      <c r="C264" s="51"/>
      <c r="D264" s="60" t="s">
        <v>24</v>
      </c>
      <c r="E264" s="104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51"/>
      <c r="S264" s="51"/>
      <c r="T264" s="51"/>
      <c r="U264" s="51"/>
      <c r="AA264" s="128"/>
    </row>
    <row r="265" spans="1:27" s="52" customFormat="1" ht="15.75" x14ac:dyDescent="0.25">
      <c r="A265" s="50" t="s">
        <v>36</v>
      </c>
      <c r="B265" s="111"/>
      <c r="C265" s="51"/>
      <c r="D265" s="51"/>
      <c r="E265" s="105"/>
      <c r="F265" s="56" t="s">
        <v>5</v>
      </c>
      <c r="G265" s="56" t="s">
        <v>23</v>
      </c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51"/>
      <c r="S265" s="51"/>
      <c r="T265" s="51"/>
      <c r="U265" s="51"/>
      <c r="AA265" s="128"/>
    </row>
    <row r="266" spans="1:27" s="52" customFormat="1" x14ac:dyDescent="0.2">
      <c r="A266" s="45" t="s">
        <v>37</v>
      </c>
      <c r="B266" s="111"/>
      <c r="C266" s="51"/>
      <c r="D266" s="51"/>
      <c r="E266" s="106"/>
      <c r="F266" s="49">
        <f>SUM(G266:U266)</f>
        <v>0</v>
      </c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3"/>
      <c r="S266" s="53"/>
      <c r="T266" s="53"/>
      <c r="U266" s="53"/>
      <c r="AA266" s="128"/>
    </row>
    <row r="267" spans="1:27" s="52" customFormat="1" x14ac:dyDescent="0.2">
      <c r="A267" s="51"/>
      <c r="B267" s="110"/>
      <c r="C267" s="51"/>
      <c r="D267" s="51"/>
      <c r="E267" s="106"/>
      <c r="F267" s="49">
        <f t="shared" ref="F267:F273" si="32">SUM(G267:U267)</f>
        <v>0</v>
      </c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3"/>
      <c r="S267" s="53"/>
      <c r="T267" s="53"/>
      <c r="U267" s="53"/>
      <c r="AA267" s="128"/>
    </row>
    <row r="268" spans="1:27" s="52" customFormat="1" x14ac:dyDescent="0.2">
      <c r="A268" s="51"/>
      <c r="B268" s="110"/>
      <c r="C268" s="51"/>
      <c r="D268" s="51"/>
      <c r="E268" s="106"/>
      <c r="F268" s="49">
        <f t="shared" si="32"/>
        <v>0</v>
      </c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3"/>
      <c r="S268" s="53"/>
      <c r="T268" s="53"/>
      <c r="U268" s="53"/>
      <c r="AA268" s="128"/>
    </row>
    <row r="269" spans="1:27" s="52" customFormat="1" x14ac:dyDescent="0.2">
      <c r="A269" s="51"/>
      <c r="B269" s="110"/>
      <c r="C269" s="51"/>
      <c r="D269" s="51"/>
      <c r="E269" s="106"/>
      <c r="F269" s="49">
        <f t="shared" si="32"/>
        <v>0</v>
      </c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3"/>
      <c r="S269" s="53"/>
      <c r="T269" s="53"/>
      <c r="U269" s="53"/>
      <c r="AA269" s="128"/>
    </row>
    <row r="270" spans="1:27" s="52" customFormat="1" x14ac:dyDescent="0.2">
      <c r="A270" s="51"/>
      <c r="B270" s="110"/>
      <c r="C270" s="51"/>
      <c r="D270" s="51"/>
      <c r="E270" s="106"/>
      <c r="F270" s="49">
        <f t="shared" si="32"/>
        <v>0</v>
      </c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3"/>
      <c r="S270" s="53"/>
      <c r="T270" s="53"/>
      <c r="U270" s="53"/>
      <c r="AA270" s="128"/>
    </row>
    <row r="271" spans="1:27" s="52" customFormat="1" x14ac:dyDescent="0.2">
      <c r="A271" s="51"/>
      <c r="B271" s="110"/>
      <c r="C271" s="51"/>
      <c r="D271" s="51"/>
      <c r="E271" s="106"/>
      <c r="F271" s="49">
        <f t="shared" si="32"/>
        <v>0</v>
      </c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3"/>
      <c r="S271" s="53"/>
      <c r="T271" s="53"/>
      <c r="U271" s="53"/>
      <c r="AA271" s="128"/>
    </row>
    <row r="272" spans="1:27" s="52" customFormat="1" ht="15.6" customHeight="1" x14ac:dyDescent="0.25">
      <c r="A272" s="57" t="s">
        <v>24</v>
      </c>
      <c r="B272" s="112" t="str">
        <f>IF(B254+F266+F267+F268+F269+F270+F271+F272+F273=B259+B260+B261+B262+B263+B264+B265+B266,"OK","NON")</f>
        <v>OK</v>
      </c>
      <c r="C272" s="51"/>
      <c r="D272" s="49"/>
      <c r="E272" s="106"/>
      <c r="F272" s="49">
        <f t="shared" si="32"/>
        <v>0</v>
      </c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3"/>
      <c r="S272" s="53"/>
      <c r="T272" s="53"/>
      <c r="U272" s="53"/>
      <c r="AA272" s="128"/>
    </row>
    <row r="273" spans="1:27" s="52" customFormat="1" ht="18" x14ac:dyDescent="0.25">
      <c r="A273" s="57" t="s">
        <v>25</v>
      </c>
      <c r="B273" s="112">
        <f>B256+S254-B253-F257-F258-F259-F260-F261-F262</f>
        <v>0</v>
      </c>
      <c r="C273" s="51"/>
      <c r="D273" s="77"/>
      <c r="E273" s="106"/>
      <c r="F273" s="49">
        <f t="shared" si="32"/>
        <v>0</v>
      </c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3"/>
      <c r="S273" s="53"/>
      <c r="T273" s="53"/>
      <c r="U273" s="53"/>
      <c r="AA273" s="128"/>
    </row>
    <row r="274" spans="1:27" s="52" customFormat="1" x14ac:dyDescent="0.2">
      <c r="B274" s="96"/>
      <c r="C274" s="51"/>
      <c r="D274" s="51"/>
      <c r="E274" s="107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62"/>
      <c r="S274" s="62"/>
      <c r="T274" s="62"/>
      <c r="U274" s="62"/>
      <c r="V274" s="64"/>
      <c r="AA274" s="128"/>
    </row>
    <row r="275" spans="1:27" s="46" customFormat="1" x14ac:dyDescent="0.2">
      <c r="A275" s="46" t="s">
        <v>20</v>
      </c>
      <c r="B275" s="113" t="s">
        <v>20</v>
      </c>
      <c r="C275" s="46" t="s">
        <v>20</v>
      </c>
      <c r="D275" s="46" t="s">
        <v>20</v>
      </c>
      <c r="E275" s="108" t="s">
        <v>20</v>
      </c>
      <c r="F275" s="66" t="s">
        <v>20</v>
      </c>
      <c r="G275" s="82" t="s">
        <v>20</v>
      </c>
      <c r="H275" s="82" t="s">
        <v>20</v>
      </c>
      <c r="I275" s="82" t="s">
        <v>20</v>
      </c>
      <c r="J275" s="82" t="s">
        <v>20</v>
      </c>
      <c r="K275" s="82" t="s">
        <v>20</v>
      </c>
      <c r="L275" s="82" t="s">
        <v>20</v>
      </c>
      <c r="M275" s="82" t="s">
        <v>20</v>
      </c>
      <c r="N275" s="82" t="s">
        <v>20</v>
      </c>
      <c r="O275" s="82" t="s">
        <v>20</v>
      </c>
      <c r="P275" s="82" t="s">
        <v>20</v>
      </c>
      <c r="Q275" s="82" t="s">
        <v>20</v>
      </c>
      <c r="R275" s="83" t="s">
        <v>20</v>
      </c>
      <c r="S275" s="83"/>
      <c r="T275" s="83"/>
      <c r="U275" s="83"/>
      <c r="AA275" s="129"/>
    </row>
    <row r="276" spans="1:27" s="117" customFormat="1" ht="27" thickBot="1" x14ac:dyDescent="0.45">
      <c r="A276" s="116" t="s">
        <v>20</v>
      </c>
      <c r="B276" s="115" t="s">
        <v>44</v>
      </c>
      <c r="D276" s="117" t="s">
        <v>28</v>
      </c>
      <c r="E276" s="125">
        <f>$X$16</f>
        <v>43089</v>
      </c>
      <c r="F276" s="119"/>
      <c r="G276" s="120"/>
      <c r="H276" s="121"/>
      <c r="I276" s="122"/>
      <c r="J276" s="122"/>
      <c r="K276" s="122"/>
      <c r="L276" s="122"/>
      <c r="M276" s="122"/>
      <c r="N276" s="122"/>
      <c r="O276" s="122"/>
      <c r="P276" s="122"/>
      <c r="Q276" s="122"/>
      <c r="R276" s="122"/>
      <c r="U276" s="117">
        <v>12</v>
      </c>
      <c r="AA276" s="126"/>
    </row>
    <row r="277" spans="1:27" s="52" customFormat="1" ht="16.5" thickBot="1" x14ac:dyDescent="0.3">
      <c r="A277" s="45"/>
      <c r="B277" s="110"/>
      <c r="C277" s="51"/>
      <c r="D277" s="51"/>
      <c r="E277" s="104"/>
      <c r="F277" s="79" t="s">
        <v>70</v>
      </c>
      <c r="H277" s="103"/>
      <c r="I277" s="91">
        <v>100</v>
      </c>
      <c r="J277" s="92">
        <v>50</v>
      </c>
      <c r="K277" s="92">
        <v>20</v>
      </c>
      <c r="L277" s="92">
        <v>10</v>
      </c>
      <c r="M277" s="92">
        <v>5</v>
      </c>
      <c r="N277" s="92">
        <v>2</v>
      </c>
      <c r="O277" s="92">
        <v>1</v>
      </c>
      <c r="P277" s="92">
        <v>0.25</v>
      </c>
      <c r="Q277" s="92">
        <v>0.1</v>
      </c>
      <c r="R277" s="93">
        <v>0.05</v>
      </c>
      <c r="S277" s="51"/>
      <c r="T277" s="51"/>
      <c r="U277" s="51"/>
      <c r="AA277" s="127">
        <f>B278+B279+B280</f>
        <v>0</v>
      </c>
    </row>
    <row r="278" spans="1:27" s="52" customFormat="1" ht="15.75" x14ac:dyDescent="0.25">
      <c r="A278" s="45" t="s">
        <v>17</v>
      </c>
      <c r="B278" s="111"/>
      <c r="C278" s="51"/>
      <c r="D278" s="60" t="s">
        <v>21</v>
      </c>
      <c r="E278" s="105"/>
      <c r="F278" s="51"/>
      <c r="G278" s="62"/>
      <c r="H278" s="133" t="s">
        <v>71</v>
      </c>
      <c r="I278" s="135"/>
      <c r="J278" s="136"/>
      <c r="K278" s="136"/>
      <c r="L278" s="136"/>
      <c r="M278" s="136"/>
      <c r="N278" s="136"/>
      <c r="O278" s="136"/>
      <c r="P278" s="136"/>
      <c r="Q278" s="136"/>
      <c r="R278" s="137"/>
      <c r="S278" s="51"/>
      <c r="T278" s="51"/>
      <c r="U278" s="51"/>
      <c r="AA278" s="128"/>
    </row>
    <row r="279" spans="1:27" s="52" customFormat="1" ht="15.75" thickBot="1" x14ac:dyDescent="0.25">
      <c r="A279" s="45" t="s">
        <v>18</v>
      </c>
      <c r="B279" s="111"/>
      <c r="C279" s="51"/>
      <c r="E279" s="104"/>
      <c r="F279" s="51"/>
      <c r="G279" s="62"/>
      <c r="H279" s="89" t="s">
        <v>5</v>
      </c>
      <c r="I279" s="90">
        <f t="shared" ref="I279:R279" si="33">I277*I278</f>
        <v>0</v>
      </c>
      <c r="J279" s="80">
        <f t="shared" si="33"/>
        <v>0</v>
      </c>
      <c r="K279" s="80">
        <f t="shared" si="33"/>
        <v>0</v>
      </c>
      <c r="L279" s="80">
        <f t="shared" si="33"/>
        <v>0</v>
      </c>
      <c r="M279" s="80">
        <f t="shared" si="33"/>
        <v>0</v>
      </c>
      <c r="N279" s="80">
        <f t="shared" si="33"/>
        <v>0</v>
      </c>
      <c r="O279" s="80">
        <f t="shared" si="33"/>
        <v>0</v>
      </c>
      <c r="P279" s="80">
        <f t="shared" si="33"/>
        <v>0</v>
      </c>
      <c r="Q279" s="80">
        <f t="shared" si="33"/>
        <v>0</v>
      </c>
      <c r="R279" s="81">
        <f t="shared" si="33"/>
        <v>0</v>
      </c>
      <c r="S279" s="87">
        <f>SUM(I279:R279)</f>
        <v>0</v>
      </c>
      <c r="T279" s="51"/>
      <c r="U279" s="51"/>
      <c r="AA279" s="128"/>
    </row>
    <row r="280" spans="1:27" s="52" customFormat="1" ht="15.75" x14ac:dyDescent="0.25">
      <c r="A280" s="45" t="s">
        <v>19</v>
      </c>
      <c r="B280" s="111"/>
      <c r="C280" s="51"/>
      <c r="D280" s="60" t="s">
        <v>0</v>
      </c>
      <c r="E280" s="104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49">
        <f>SUM(I279:R279)</f>
        <v>0</v>
      </c>
      <c r="S280" s="51"/>
      <c r="T280" s="51"/>
      <c r="U280" s="51"/>
      <c r="AA280" s="128"/>
    </row>
    <row r="281" spans="1:27" s="52" customFormat="1" ht="15.75" x14ac:dyDescent="0.25">
      <c r="A281" s="45" t="s">
        <v>75</v>
      </c>
      <c r="B281" s="111"/>
      <c r="C281" s="51"/>
      <c r="D281" s="51"/>
      <c r="E281" s="105" t="s">
        <v>22</v>
      </c>
      <c r="F281" s="56" t="s">
        <v>5</v>
      </c>
      <c r="G281" s="56" t="s">
        <v>23</v>
      </c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51"/>
      <c r="S281" s="51"/>
      <c r="T281" s="51"/>
      <c r="U281" s="51"/>
      <c r="AA281" s="128"/>
    </row>
    <row r="282" spans="1:27" s="52" customFormat="1" x14ac:dyDescent="0.2">
      <c r="A282" s="45" t="s">
        <v>29</v>
      </c>
      <c r="B282" s="111"/>
      <c r="C282" s="51"/>
      <c r="D282" s="51"/>
      <c r="E282" s="106"/>
      <c r="F282" s="49">
        <f t="shared" ref="F282:F287" si="34">SUM(G282:U282)</f>
        <v>0</v>
      </c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3"/>
      <c r="S282" s="53"/>
      <c r="T282" s="53"/>
      <c r="U282" s="53"/>
      <c r="AA282" s="128"/>
    </row>
    <row r="283" spans="1:27" s="52" customFormat="1" x14ac:dyDescent="0.2">
      <c r="A283" s="45"/>
      <c r="B283" s="132"/>
      <c r="C283" s="51"/>
      <c r="D283" s="51"/>
      <c r="E283" s="106"/>
      <c r="F283" s="49">
        <f t="shared" si="34"/>
        <v>0</v>
      </c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3"/>
      <c r="S283" s="53"/>
      <c r="T283" s="53"/>
      <c r="U283" s="53"/>
      <c r="AA283" s="128"/>
    </row>
    <row r="284" spans="1:27" s="52" customFormat="1" x14ac:dyDescent="0.2">
      <c r="A284" s="45" t="s">
        <v>30</v>
      </c>
      <c r="B284" s="111"/>
      <c r="C284" s="51"/>
      <c r="D284" s="51"/>
      <c r="E284" s="106"/>
      <c r="F284" s="49">
        <f t="shared" si="34"/>
        <v>0</v>
      </c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3"/>
      <c r="S284" s="53"/>
      <c r="T284" s="53"/>
      <c r="U284" s="53"/>
      <c r="AA284" s="128"/>
    </row>
    <row r="285" spans="1:27" s="52" customFormat="1" x14ac:dyDescent="0.2">
      <c r="A285" s="45" t="s">
        <v>31</v>
      </c>
      <c r="B285" s="111"/>
      <c r="C285" s="51"/>
      <c r="D285" s="51"/>
      <c r="E285" s="106"/>
      <c r="F285" s="49">
        <f t="shared" si="34"/>
        <v>0</v>
      </c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3"/>
      <c r="S285" s="53"/>
      <c r="T285" s="53"/>
      <c r="U285" s="53"/>
      <c r="AA285" s="128"/>
    </row>
    <row r="286" spans="1:27" s="52" customFormat="1" x14ac:dyDescent="0.2">
      <c r="A286" s="45" t="s">
        <v>32</v>
      </c>
      <c r="B286" s="111"/>
      <c r="C286" s="51"/>
      <c r="D286" s="51"/>
      <c r="E286" s="106"/>
      <c r="F286" s="49">
        <f t="shared" si="34"/>
        <v>0</v>
      </c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3"/>
      <c r="S286" s="53"/>
      <c r="T286" s="53"/>
      <c r="U286" s="53"/>
      <c r="AA286" s="128"/>
    </row>
    <row r="287" spans="1:27" s="52" customFormat="1" x14ac:dyDescent="0.2">
      <c r="A287" s="45" t="s">
        <v>33</v>
      </c>
      <c r="B287" s="111"/>
      <c r="C287" s="51"/>
      <c r="D287" s="51"/>
      <c r="E287" s="106"/>
      <c r="F287" s="49">
        <f t="shared" si="34"/>
        <v>0</v>
      </c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3"/>
      <c r="S287" s="53"/>
      <c r="T287" s="53"/>
      <c r="U287" s="53"/>
      <c r="AA287" s="128"/>
    </row>
    <row r="288" spans="1:27" s="52" customFormat="1" x14ac:dyDescent="0.2">
      <c r="A288" s="45" t="s">
        <v>34</v>
      </c>
      <c r="B288" s="111"/>
      <c r="C288" s="51"/>
      <c r="D288" s="51"/>
      <c r="E288" s="104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51"/>
      <c r="S288" s="51"/>
      <c r="T288" s="51"/>
      <c r="U288" s="51"/>
      <c r="AA288" s="128"/>
    </row>
    <row r="289" spans="1:27" s="52" customFormat="1" ht="15.75" x14ac:dyDescent="0.25">
      <c r="A289" s="45" t="s">
        <v>35</v>
      </c>
      <c r="B289" s="111"/>
      <c r="C289" s="51"/>
      <c r="D289" s="60" t="s">
        <v>24</v>
      </c>
      <c r="E289" s="104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51"/>
      <c r="S289" s="51"/>
      <c r="T289" s="51"/>
      <c r="U289" s="51"/>
      <c r="AA289" s="128"/>
    </row>
    <row r="290" spans="1:27" s="52" customFormat="1" ht="15.75" x14ac:dyDescent="0.25">
      <c r="A290" s="50" t="s">
        <v>36</v>
      </c>
      <c r="B290" s="111"/>
      <c r="C290" s="51"/>
      <c r="D290" s="51"/>
      <c r="E290" s="105"/>
      <c r="F290" s="56" t="s">
        <v>5</v>
      </c>
      <c r="G290" s="56" t="s">
        <v>23</v>
      </c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51"/>
      <c r="S290" s="51"/>
      <c r="T290" s="51"/>
      <c r="U290" s="51"/>
      <c r="AA290" s="128"/>
    </row>
    <row r="291" spans="1:27" s="52" customFormat="1" x14ac:dyDescent="0.2">
      <c r="A291" s="45" t="s">
        <v>37</v>
      </c>
      <c r="B291" s="111"/>
      <c r="C291" s="51"/>
      <c r="D291" s="51"/>
      <c r="E291" s="106"/>
      <c r="F291" s="49">
        <f>SUM(G291:U291)</f>
        <v>0</v>
      </c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3"/>
      <c r="S291" s="53"/>
      <c r="T291" s="53"/>
      <c r="U291" s="53"/>
      <c r="AA291" s="128"/>
    </row>
    <row r="292" spans="1:27" s="52" customFormat="1" x14ac:dyDescent="0.2">
      <c r="A292" s="51"/>
      <c r="B292" s="110"/>
      <c r="C292" s="51"/>
      <c r="D292" s="51"/>
      <c r="E292" s="106"/>
      <c r="F292" s="49">
        <f t="shared" ref="F292:F298" si="35">SUM(G292:U292)</f>
        <v>0</v>
      </c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3"/>
      <c r="S292" s="53"/>
      <c r="T292" s="53"/>
      <c r="U292" s="53"/>
      <c r="AA292" s="128"/>
    </row>
    <row r="293" spans="1:27" s="52" customFormat="1" x14ac:dyDescent="0.2">
      <c r="A293" s="51"/>
      <c r="B293" s="110"/>
      <c r="C293" s="51"/>
      <c r="D293" s="51"/>
      <c r="E293" s="106"/>
      <c r="F293" s="49">
        <f t="shared" si="35"/>
        <v>0</v>
      </c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3"/>
      <c r="S293" s="53"/>
      <c r="T293" s="53"/>
      <c r="U293" s="53"/>
      <c r="AA293" s="128"/>
    </row>
    <row r="294" spans="1:27" s="52" customFormat="1" x14ac:dyDescent="0.2">
      <c r="A294" s="51"/>
      <c r="B294" s="110"/>
      <c r="C294" s="51"/>
      <c r="D294" s="51"/>
      <c r="E294" s="106"/>
      <c r="F294" s="49">
        <f t="shared" si="35"/>
        <v>0</v>
      </c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3"/>
      <c r="S294" s="53"/>
      <c r="T294" s="53"/>
      <c r="U294" s="53"/>
      <c r="AA294" s="128"/>
    </row>
    <row r="295" spans="1:27" s="52" customFormat="1" x14ac:dyDescent="0.2">
      <c r="A295" s="51"/>
      <c r="B295" s="110"/>
      <c r="C295" s="51"/>
      <c r="D295" s="51"/>
      <c r="E295" s="106"/>
      <c r="F295" s="49">
        <f t="shared" si="35"/>
        <v>0</v>
      </c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3"/>
      <c r="S295" s="53"/>
      <c r="T295" s="53"/>
      <c r="U295" s="53"/>
      <c r="AA295" s="128"/>
    </row>
    <row r="296" spans="1:27" s="52" customFormat="1" x14ac:dyDescent="0.2">
      <c r="A296" s="51"/>
      <c r="B296" s="110"/>
      <c r="C296" s="51"/>
      <c r="D296" s="51"/>
      <c r="E296" s="106"/>
      <c r="F296" s="49">
        <f t="shared" si="35"/>
        <v>0</v>
      </c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3"/>
      <c r="S296" s="53"/>
      <c r="T296" s="53"/>
      <c r="U296" s="53"/>
      <c r="AA296" s="128"/>
    </row>
    <row r="297" spans="1:27" s="52" customFormat="1" ht="15.6" customHeight="1" x14ac:dyDescent="0.25">
      <c r="A297" s="57" t="s">
        <v>24</v>
      </c>
      <c r="B297" s="112" t="str">
        <f>IF(B279+F291+F292+F293+F294+F295+F296+F297+F298=B284+B285+B286+B287+B288+B289+B290+B291,"OK","NON")</f>
        <v>OK</v>
      </c>
      <c r="C297" s="51"/>
      <c r="D297" s="49"/>
      <c r="E297" s="106"/>
      <c r="F297" s="49">
        <f t="shared" si="35"/>
        <v>0</v>
      </c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3"/>
      <c r="S297" s="53"/>
      <c r="T297" s="53"/>
      <c r="U297" s="53"/>
      <c r="AA297" s="128"/>
    </row>
    <row r="298" spans="1:27" s="52" customFormat="1" ht="18" x14ac:dyDescent="0.25">
      <c r="A298" s="57" t="s">
        <v>25</v>
      </c>
      <c r="B298" s="112">
        <f>B281+S279-B278-F282-F283-F284-F285-F286-F287</f>
        <v>0</v>
      </c>
      <c r="C298" s="51"/>
      <c r="D298" s="77"/>
      <c r="E298" s="106"/>
      <c r="F298" s="49">
        <f t="shared" si="35"/>
        <v>0</v>
      </c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3"/>
      <c r="S298" s="53"/>
      <c r="T298" s="53"/>
      <c r="U298" s="53"/>
      <c r="AA298" s="128"/>
    </row>
    <row r="299" spans="1:27" s="52" customFormat="1" x14ac:dyDescent="0.2">
      <c r="B299" s="96"/>
      <c r="C299" s="51"/>
      <c r="D299" s="51"/>
      <c r="E299" s="107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62"/>
      <c r="S299" s="62"/>
      <c r="T299" s="62"/>
      <c r="U299" s="62"/>
      <c r="V299" s="64"/>
      <c r="AA299" s="128"/>
    </row>
    <row r="300" spans="1:27" s="46" customFormat="1" x14ac:dyDescent="0.2">
      <c r="A300" s="46" t="s">
        <v>20</v>
      </c>
      <c r="B300" s="113" t="s">
        <v>20</v>
      </c>
      <c r="C300" s="46" t="s">
        <v>20</v>
      </c>
      <c r="D300" s="46" t="s">
        <v>20</v>
      </c>
      <c r="E300" s="108" t="s">
        <v>20</v>
      </c>
      <c r="F300" s="66" t="s">
        <v>20</v>
      </c>
      <c r="G300" s="82" t="s">
        <v>20</v>
      </c>
      <c r="H300" s="82" t="s">
        <v>20</v>
      </c>
      <c r="I300" s="82" t="s">
        <v>20</v>
      </c>
      <c r="J300" s="82" t="s">
        <v>20</v>
      </c>
      <c r="K300" s="82" t="s">
        <v>20</v>
      </c>
      <c r="L300" s="82" t="s">
        <v>20</v>
      </c>
      <c r="M300" s="82" t="s">
        <v>20</v>
      </c>
      <c r="N300" s="82" t="s">
        <v>20</v>
      </c>
      <c r="O300" s="82" t="s">
        <v>20</v>
      </c>
      <c r="P300" s="82" t="s">
        <v>20</v>
      </c>
      <c r="Q300" s="82" t="s">
        <v>20</v>
      </c>
      <c r="R300" s="83" t="s">
        <v>20</v>
      </c>
      <c r="S300" s="83"/>
      <c r="T300" s="83"/>
      <c r="U300" s="83"/>
      <c r="AA300" s="129"/>
    </row>
    <row r="301" spans="1:27" s="117" customFormat="1" ht="27" thickBot="1" x14ac:dyDescent="0.45">
      <c r="A301" s="116" t="s">
        <v>20</v>
      </c>
      <c r="B301" s="115" t="s">
        <v>45</v>
      </c>
      <c r="D301" s="117" t="s">
        <v>28</v>
      </c>
      <c r="E301" s="125">
        <f>$X$16</f>
        <v>43089</v>
      </c>
      <c r="F301" s="119"/>
      <c r="G301" s="120"/>
      <c r="H301" s="121"/>
      <c r="I301" s="122"/>
      <c r="J301" s="122"/>
      <c r="K301" s="122"/>
      <c r="L301" s="122"/>
      <c r="M301" s="122"/>
      <c r="N301" s="122"/>
      <c r="O301" s="122"/>
      <c r="P301" s="122"/>
      <c r="Q301" s="122"/>
      <c r="R301" s="122"/>
      <c r="U301" s="117">
        <v>13</v>
      </c>
      <c r="AA301" s="126"/>
    </row>
    <row r="302" spans="1:27" s="52" customFormat="1" ht="16.5" thickBot="1" x14ac:dyDescent="0.3">
      <c r="A302" s="45"/>
      <c r="B302" s="110"/>
      <c r="C302" s="51"/>
      <c r="D302" s="51"/>
      <c r="E302" s="104"/>
      <c r="F302" s="79" t="s">
        <v>70</v>
      </c>
      <c r="H302" s="103"/>
      <c r="I302" s="91">
        <v>100</v>
      </c>
      <c r="J302" s="92">
        <v>50</v>
      </c>
      <c r="K302" s="92">
        <v>20</v>
      </c>
      <c r="L302" s="92">
        <v>10</v>
      </c>
      <c r="M302" s="92">
        <v>5</v>
      </c>
      <c r="N302" s="92">
        <v>2</v>
      </c>
      <c r="O302" s="92">
        <v>1</v>
      </c>
      <c r="P302" s="92">
        <v>0.25</v>
      </c>
      <c r="Q302" s="92">
        <v>0.1</v>
      </c>
      <c r="R302" s="93">
        <v>0.05</v>
      </c>
      <c r="S302" s="51"/>
      <c r="T302" s="51"/>
      <c r="U302" s="51"/>
      <c r="AA302" s="127">
        <f>B303+B304+B305</f>
        <v>0</v>
      </c>
    </row>
    <row r="303" spans="1:27" s="52" customFormat="1" ht="15.75" x14ac:dyDescent="0.25">
      <c r="A303" s="45" t="s">
        <v>17</v>
      </c>
      <c r="B303" s="111"/>
      <c r="C303" s="51"/>
      <c r="D303" s="60" t="s">
        <v>21</v>
      </c>
      <c r="E303" s="105"/>
      <c r="F303" s="51"/>
      <c r="G303" s="62"/>
      <c r="H303" s="133" t="s">
        <v>71</v>
      </c>
      <c r="I303" s="135"/>
      <c r="J303" s="136"/>
      <c r="K303" s="136"/>
      <c r="L303" s="136"/>
      <c r="M303" s="136"/>
      <c r="N303" s="136"/>
      <c r="O303" s="136"/>
      <c r="P303" s="136"/>
      <c r="Q303" s="136"/>
      <c r="R303" s="137"/>
      <c r="S303" s="51"/>
      <c r="T303" s="51"/>
      <c r="U303" s="51"/>
      <c r="AA303" s="128"/>
    </row>
    <row r="304" spans="1:27" s="52" customFormat="1" ht="15.75" thickBot="1" x14ac:dyDescent="0.25">
      <c r="A304" s="45" t="s">
        <v>18</v>
      </c>
      <c r="B304" s="111"/>
      <c r="C304" s="51"/>
      <c r="E304" s="104"/>
      <c r="F304" s="51"/>
      <c r="G304" s="62"/>
      <c r="H304" s="89" t="s">
        <v>5</v>
      </c>
      <c r="I304" s="90">
        <f t="shared" ref="I304:R304" si="36">I302*I303</f>
        <v>0</v>
      </c>
      <c r="J304" s="80">
        <f t="shared" si="36"/>
        <v>0</v>
      </c>
      <c r="K304" s="80">
        <f t="shared" si="36"/>
        <v>0</v>
      </c>
      <c r="L304" s="80">
        <f t="shared" si="36"/>
        <v>0</v>
      </c>
      <c r="M304" s="80">
        <f t="shared" si="36"/>
        <v>0</v>
      </c>
      <c r="N304" s="80">
        <f t="shared" si="36"/>
        <v>0</v>
      </c>
      <c r="O304" s="80">
        <f t="shared" si="36"/>
        <v>0</v>
      </c>
      <c r="P304" s="80">
        <f t="shared" si="36"/>
        <v>0</v>
      </c>
      <c r="Q304" s="80">
        <f t="shared" si="36"/>
        <v>0</v>
      </c>
      <c r="R304" s="81">
        <f t="shared" si="36"/>
        <v>0</v>
      </c>
      <c r="S304" s="87">
        <f>SUM(I304:R304)</f>
        <v>0</v>
      </c>
      <c r="T304" s="51"/>
      <c r="U304" s="51"/>
      <c r="AA304" s="128"/>
    </row>
    <row r="305" spans="1:27" s="52" customFormat="1" ht="15.75" x14ac:dyDescent="0.25">
      <c r="A305" s="45" t="s">
        <v>19</v>
      </c>
      <c r="B305" s="111"/>
      <c r="C305" s="51"/>
      <c r="D305" s="60" t="s">
        <v>0</v>
      </c>
      <c r="E305" s="104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49">
        <f>SUM(I304:R304)</f>
        <v>0</v>
      </c>
      <c r="S305" s="51"/>
      <c r="T305" s="51"/>
      <c r="U305" s="51"/>
      <c r="AA305" s="128"/>
    </row>
    <row r="306" spans="1:27" s="52" customFormat="1" ht="15.75" x14ac:dyDescent="0.25">
      <c r="A306" s="45" t="s">
        <v>75</v>
      </c>
      <c r="B306" s="111"/>
      <c r="C306" s="51"/>
      <c r="D306" s="51"/>
      <c r="E306" s="105" t="s">
        <v>22</v>
      </c>
      <c r="F306" s="56" t="s">
        <v>5</v>
      </c>
      <c r="G306" s="56" t="s">
        <v>23</v>
      </c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51"/>
      <c r="S306" s="51"/>
      <c r="T306" s="51"/>
      <c r="U306" s="51"/>
      <c r="AA306" s="128"/>
    </row>
    <row r="307" spans="1:27" s="52" customFormat="1" x14ac:dyDescent="0.2">
      <c r="A307" s="45" t="s">
        <v>29</v>
      </c>
      <c r="B307" s="111"/>
      <c r="C307" s="51"/>
      <c r="D307" s="51"/>
      <c r="E307" s="106"/>
      <c r="F307" s="49">
        <f t="shared" ref="F307:F312" si="37">SUM(G307:U307)</f>
        <v>0</v>
      </c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3"/>
      <c r="S307" s="53"/>
      <c r="T307" s="53"/>
      <c r="U307" s="53"/>
      <c r="AA307" s="128"/>
    </row>
    <row r="308" spans="1:27" s="52" customFormat="1" x14ac:dyDescent="0.2">
      <c r="A308" s="45"/>
      <c r="B308" s="132"/>
      <c r="C308" s="51"/>
      <c r="D308" s="51"/>
      <c r="E308" s="106"/>
      <c r="F308" s="49">
        <f t="shared" si="37"/>
        <v>0</v>
      </c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3"/>
      <c r="S308" s="53"/>
      <c r="T308" s="53"/>
      <c r="U308" s="53"/>
      <c r="AA308" s="128"/>
    </row>
    <row r="309" spans="1:27" s="52" customFormat="1" x14ac:dyDescent="0.2">
      <c r="A309" s="45" t="s">
        <v>30</v>
      </c>
      <c r="B309" s="111"/>
      <c r="C309" s="51"/>
      <c r="D309" s="51"/>
      <c r="E309" s="106"/>
      <c r="F309" s="49">
        <f t="shared" si="37"/>
        <v>0</v>
      </c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3"/>
      <c r="S309" s="53"/>
      <c r="T309" s="53"/>
      <c r="U309" s="53"/>
      <c r="AA309" s="128"/>
    </row>
    <row r="310" spans="1:27" s="52" customFormat="1" x14ac:dyDescent="0.2">
      <c r="A310" s="45" t="s">
        <v>31</v>
      </c>
      <c r="B310" s="111"/>
      <c r="C310" s="51"/>
      <c r="D310" s="51"/>
      <c r="E310" s="106"/>
      <c r="F310" s="49">
        <f t="shared" si="37"/>
        <v>0</v>
      </c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3"/>
      <c r="S310" s="53"/>
      <c r="T310" s="53"/>
      <c r="U310" s="53"/>
      <c r="AA310" s="128"/>
    </row>
    <row r="311" spans="1:27" s="52" customFormat="1" x14ac:dyDescent="0.2">
      <c r="A311" s="45" t="s">
        <v>32</v>
      </c>
      <c r="B311" s="111"/>
      <c r="C311" s="51"/>
      <c r="D311" s="51"/>
      <c r="E311" s="106"/>
      <c r="F311" s="49">
        <f t="shared" si="37"/>
        <v>0</v>
      </c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3"/>
      <c r="S311" s="53"/>
      <c r="T311" s="53"/>
      <c r="U311" s="53"/>
      <c r="AA311" s="128"/>
    </row>
    <row r="312" spans="1:27" s="52" customFormat="1" x14ac:dyDescent="0.2">
      <c r="A312" s="45" t="s">
        <v>33</v>
      </c>
      <c r="B312" s="111"/>
      <c r="C312" s="51"/>
      <c r="D312" s="51"/>
      <c r="E312" s="106"/>
      <c r="F312" s="49">
        <f t="shared" si="37"/>
        <v>0</v>
      </c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3"/>
      <c r="S312" s="53"/>
      <c r="T312" s="53"/>
      <c r="U312" s="53"/>
      <c r="AA312" s="128"/>
    </row>
    <row r="313" spans="1:27" s="52" customFormat="1" x14ac:dyDescent="0.2">
      <c r="A313" s="45" t="s">
        <v>34</v>
      </c>
      <c r="B313" s="111"/>
      <c r="C313" s="51"/>
      <c r="D313" s="51"/>
      <c r="E313" s="104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51"/>
      <c r="S313" s="51"/>
      <c r="T313" s="51"/>
      <c r="U313" s="51"/>
      <c r="AA313" s="128"/>
    </row>
    <row r="314" spans="1:27" s="52" customFormat="1" ht="15.75" x14ac:dyDescent="0.25">
      <c r="A314" s="45" t="s">
        <v>35</v>
      </c>
      <c r="B314" s="111"/>
      <c r="C314" s="51"/>
      <c r="D314" s="60" t="s">
        <v>24</v>
      </c>
      <c r="E314" s="104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51"/>
      <c r="S314" s="51"/>
      <c r="T314" s="51"/>
      <c r="U314" s="51"/>
      <c r="AA314" s="128"/>
    </row>
    <row r="315" spans="1:27" s="52" customFormat="1" ht="15.75" x14ac:dyDescent="0.25">
      <c r="A315" s="50" t="s">
        <v>36</v>
      </c>
      <c r="B315" s="111"/>
      <c r="C315" s="51"/>
      <c r="D315" s="51"/>
      <c r="E315" s="105"/>
      <c r="F315" s="56" t="s">
        <v>5</v>
      </c>
      <c r="G315" s="56" t="s">
        <v>23</v>
      </c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51"/>
      <c r="S315" s="51"/>
      <c r="T315" s="51"/>
      <c r="U315" s="51"/>
      <c r="AA315" s="128"/>
    </row>
    <row r="316" spans="1:27" s="52" customFormat="1" x14ac:dyDescent="0.2">
      <c r="A316" s="45" t="s">
        <v>37</v>
      </c>
      <c r="B316" s="111"/>
      <c r="C316" s="51"/>
      <c r="D316" s="51"/>
      <c r="E316" s="106"/>
      <c r="F316" s="49">
        <f>SUM(G316:U316)</f>
        <v>0</v>
      </c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3"/>
      <c r="S316" s="53"/>
      <c r="T316" s="53"/>
      <c r="U316" s="53"/>
      <c r="AA316" s="128"/>
    </row>
    <row r="317" spans="1:27" s="52" customFormat="1" x14ac:dyDescent="0.2">
      <c r="A317" s="51"/>
      <c r="B317" s="110"/>
      <c r="C317" s="51"/>
      <c r="D317" s="51"/>
      <c r="E317" s="106"/>
      <c r="F317" s="49">
        <f t="shared" ref="F317:F323" si="38">SUM(G317:U317)</f>
        <v>0</v>
      </c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3"/>
      <c r="S317" s="53"/>
      <c r="T317" s="53"/>
      <c r="U317" s="53"/>
      <c r="AA317" s="128"/>
    </row>
    <row r="318" spans="1:27" s="52" customFormat="1" x14ac:dyDescent="0.2">
      <c r="A318" s="51"/>
      <c r="B318" s="110"/>
      <c r="C318" s="51"/>
      <c r="D318" s="51"/>
      <c r="E318" s="106"/>
      <c r="F318" s="49">
        <f t="shared" si="38"/>
        <v>0</v>
      </c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3"/>
      <c r="S318" s="53"/>
      <c r="T318" s="53"/>
      <c r="U318" s="53"/>
      <c r="AA318" s="128"/>
    </row>
    <row r="319" spans="1:27" s="52" customFormat="1" x14ac:dyDescent="0.2">
      <c r="A319" s="51"/>
      <c r="B319" s="110"/>
      <c r="C319" s="51"/>
      <c r="D319" s="51"/>
      <c r="E319" s="106"/>
      <c r="F319" s="49">
        <f t="shared" si="38"/>
        <v>0</v>
      </c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3"/>
      <c r="S319" s="53"/>
      <c r="T319" s="53"/>
      <c r="U319" s="53"/>
      <c r="AA319" s="128"/>
    </row>
    <row r="320" spans="1:27" s="52" customFormat="1" x14ac:dyDescent="0.2">
      <c r="A320" s="51"/>
      <c r="B320" s="110"/>
      <c r="C320" s="51"/>
      <c r="D320" s="51"/>
      <c r="E320" s="106"/>
      <c r="F320" s="49">
        <f t="shared" si="38"/>
        <v>0</v>
      </c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3"/>
      <c r="S320" s="53"/>
      <c r="T320" s="53"/>
      <c r="U320" s="53"/>
      <c r="AA320" s="128"/>
    </row>
    <row r="321" spans="1:27" s="52" customFormat="1" x14ac:dyDescent="0.2">
      <c r="A321" s="51"/>
      <c r="B321" s="110"/>
      <c r="C321" s="51"/>
      <c r="D321" s="51"/>
      <c r="E321" s="106"/>
      <c r="F321" s="49">
        <f t="shared" si="38"/>
        <v>0</v>
      </c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3"/>
      <c r="S321" s="53"/>
      <c r="T321" s="53"/>
      <c r="U321" s="53"/>
      <c r="AA321" s="128"/>
    </row>
    <row r="322" spans="1:27" s="52" customFormat="1" ht="15.6" customHeight="1" x14ac:dyDescent="0.25">
      <c r="A322" s="57" t="s">
        <v>24</v>
      </c>
      <c r="B322" s="112" t="str">
        <f>IF(B304+F316+F317+F318+F319+F320+F321+F322+F323=B309+B310+B311+B312+B313+B314+B315+B316,"OK","NON")</f>
        <v>OK</v>
      </c>
      <c r="C322" s="51"/>
      <c r="D322" s="49"/>
      <c r="E322" s="106"/>
      <c r="F322" s="49">
        <f t="shared" si="38"/>
        <v>0</v>
      </c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3"/>
      <c r="S322" s="53"/>
      <c r="T322" s="53"/>
      <c r="U322" s="53"/>
      <c r="AA322" s="128"/>
    </row>
    <row r="323" spans="1:27" s="52" customFormat="1" ht="18" x14ac:dyDescent="0.25">
      <c r="A323" s="57" t="s">
        <v>25</v>
      </c>
      <c r="B323" s="112">
        <f>B306+S304-B303-F307-F308-F309-F310-F311-F312</f>
        <v>0</v>
      </c>
      <c r="C323" s="51"/>
      <c r="D323" s="77"/>
      <c r="E323" s="106"/>
      <c r="F323" s="49">
        <f t="shared" si="38"/>
        <v>0</v>
      </c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3"/>
      <c r="S323" s="53"/>
      <c r="T323" s="53"/>
      <c r="U323" s="53"/>
      <c r="AA323" s="128"/>
    </row>
    <row r="324" spans="1:27" s="52" customFormat="1" x14ac:dyDescent="0.2">
      <c r="B324" s="96"/>
      <c r="C324" s="51"/>
      <c r="D324" s="51"/>
      <c r="E324" s="107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62"/>
      <c r="S324" s="62"/>
      <c r="T324" s="62"/>
      <c r="U324" s="62"/>
      <c r="V324" s="64"/>
      <c r="AA324" s="128"/>
    </row>
    <row r="325" spans="1:27" s="46" customFormat="1" x14ac:dyDescent="0.2">
      <c r="A325" s="46" t="s">
        <v>20</v>
      </c>
      <c r="B325" s="113" t="s">
        <v>20</v>
      </c>
      <c r="C325" s="46" t="s">
        <v>20</v>
      </c>
      <c r="D325" s="46" t="s">
        <v>20</v>
      </c>
      <c r="E325" s="108" t="s">
        <v>20</v>
      </c>
      <c r="F325" s="66" t="s">
        <v>20</v>
      </c>
      <c r="G325" s="82" t="s">
        <v>20</v>
      </c>
      <c r="H325" s="82" t="s">
        <v>20</v>
      </c>
      <c r="I325" s="82" t="s">
        <v>20</v>
      </c>
      <c r="J325" s="82" t="s">
        <v>20</v>
      </c>
      <c r="K325" s="82" t="s">
        <v>20</v>
      </c>
      <c r="L325" s="82" t="s">
        <v>20</v>
      </c>
      <c r="M325" s="82" t="s">
        <v>20</v>
      </c>
      <c r="N325" s="82" t="s">
        <v>20</v>
      </c>
      <c r="O325" s="82" t="s">
        <v>20</v>
      </c>
      <c r="P325" s="82" t="s">
        <v>20</v>
      </c>
      <c r="Q325" s="82" t="s">
        <v>20</v>
      </c>
      <c r="R325" s="83" t="s">
        <v>20</v>
      </c>
      <c r="S325" s="83"/>
      <c r="T325" s="83"/>
      <c r="U325" s="83"/>
      <c r="AA325" s="129"/>
    </row>
    <row r="326" spans="1:27" s="117" customFormat="1" ht="27" thickBot="1" x14ac:dyDescent="0.45">
      <c r="A326" s="116" t="s">
        <v>20</v>
      </c>
      <c r="B326" s="115" t="s">
        <v>46</v>
      </c>
      <c r="D326" s="117" t="s">
        <v>28</v>
      </c>
      <c r="E326" s="125">
        <f>$X$16</f>
        <v>43089</v>
      </c>
      <c r="F326" s="119"/>
      <c r="G326" s="120"/>
      <c r="H326" s="121"/>
      <c r="I326" s="122"/>
      <c r="J326" s="122"/>
      <c r="K326" s="122"/>
      <c r="L326" s="122"/>
      <c r="M326" s="122"/>
      <c r="N326" s="122"/>
      <c r="O326" s="122"/>
      <c r="P326" s="122"/>
      <c r="Q326" s="122"/>
      <c r="R326" s="122"/>
      <c r="U326" s="117">
        <v>14</v>
      </c>
      <c r="AA326" s="126"/>
    </row>
    <row r="327" spans="1:27" s="52" customFormat="1" ht="16.5" thickBot="1" x14ac:dyDescent="0.3">
      <c r="A327" s="45"/>
      <c r="B327" s="110"/>
      <c r="C327" s="51"/>
      <c r="D327" s="51"/>
      <c r="E327" s="104"/>
      <c r="F327" s="79" t="s">
        <v>70</v>
      </c>
      <c r="H327" s="103"/>
      <c r="I327" s="91">
        <v>100</v>
      </c>
      <c r="J327" s="92">
        <v>50</v>
      </c>
      <c r="K327" s="92">
        <v>20</v>
      </c>
      <c r="L327" s="92">
        <v>10</v>
      </c>
      <c r="M327" s="92">
        <v>5</v>
      </c>
      <c r="N327" s="92">
        <v>2</v>
      </c>
      <c r="O327" s="92">
        <v>1</v>
      </c>
      <c r="P327" s="92">
        <v>0.25</v>
      </c>
      <c r="Q327" s="92">
        <v>0.1</v>
      </c>
      <c r="R327" s="93">
        <v>0.05</v>
      </c>
      <c r="S327" s="51"/>
      <c r="T327" s="51"/>
      <c r="U327" s="51"/>
      <c r="AA327" s="127">
        <f>B328+B329+B330</f>
        <v>0</v>
      </c>
    </row>
    <row r="328" spans="1:27" s="52" customFormat="1" ht="15.75" x14ac:dyDescent="0.25">
      <c r="A328" s="45" t="s">
        <v>17</v>
      </c>
      <c r="B328" s="111"/>
      <c r="C328" s="51"/>
      <c r="D328" s="60" t="s">
        <v>21</v>
      </c>
      <c r="E328" s="105"/>
      <c r="F328" s="51"/>
      <c r="G328" s="62"/>
      <c r="H328" s="133" t="s">
        <v>71</v>
      </c>
      <c r="I328" s="135"/>
      <c r="J328" s="136"/>
      <c r="K328" s="136"/>
      <c r="L328" s="136"/>
      <c r="M328" s="136"/>
      <c r="N328" s="136"/>
      <c r="O328" s="136"/>
      <c r="P328" s="136"/>
      <c r="Q328" s="136"/>
      <c r="R328" s="137"/>
      <c r="S328" s="51"/>
      <c r="T328" s="51"/>
      <c r="U328" s="51"/>
      <c r="AA328" s="128"/>
    </row>
    <row r="329" spans="1:27" s="52" customFormat="1" ht="15.75" thickBot="1" x14ac:dyDescent="0.25">
      <c r="A329" s="45" t="s">
        <v>18</v>
      </c>
      <c r="B329" s="111"/>
      <c r="C329" s="51"/>
      <c r="E329" s="104"/>
      <c r="F329" s="51"/>
      <c r="G329" s="62"/>
      <c r="H329" s="89" t="s">
        <v>5</v>
      </c>
      <c r="I329" s="90">
        <f t="shared" ref="I329:R329" si="39">I327*I328</f>
        <v>0</v>
      </c>
      <c r="J329" s="80">
        <f t="shared" si="39"/>
        <v>0</v>
      </c>
      <c r="K329" s="80">
        <f t="shared" si="39"/>
        <v>0</v>
      </c>
      <c r="L329" s="80">
        <f t="shared" si="39"/>
        <v>0</v>
      </c>
      <c r="M329" s="80">
        <f t="shared" si="39"/>
        <v>0</v>
      </c>
      <c r="N329" s="80">
        <f t="shared" si="39"/>
        <v>0</v>
      </c>
      <c r="O329" s="80">
        <f t="shared" si="39"/>
        <v>0</v>
      </c>
      <c r="P329" s="80">
        <f t="shared" si="39"/>
        <v>0</v>
      </c>
      <c r="Q329" s="80">
        <f t="shared" si="39"/>
        <v>0</v>
      </c>
      <c r="R329" s="81">
        <f t="shared" si="39"/>
        <v>0</v>
      </c>
      <c r="S329" s="87">
        <f>SUM(I329:R329)</f>
        <v>0</v>
      </c>
      <c r="T329" s="51"/>
      <c r="U329" s="51"/>
      <c r="AA329" s="128"/>
    </row>
    <row r="330" spans="1:27" s="52" customFormat="1" ht="15.75" x14ac:dyDescent="0.25">
      <c r="A330" s="45" t="s">
        <v>19</v>
      </c>
      <c r="B330" s="111"/>
      <c r="C330" s="51"/>
      <c r="D330" s="60" t="s">
        <v>0</v>
      </c>
      <c r="E330" s="104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49">
        <f>SUM(I329:R329)</f>
        <v>0</v>
      </c>
      <c r="S330" s="51"/>
      <c r="T330" s="51"/>
      <c r="U330" s="51"/>
      <c r="AA330" s="128"/>
    </row>
    <row r="331" spans="1:27" s="52" customFormat="1" ht="15.75" x14ac:dyDescent="0.25">
      <c r="A331" s="45" t="s">
        <v>75</v>
      </c>
      <c r="B331" s="111"/>
      <c r="C331" s="51"/>
      <c r="D331" s="51"/>
      <c r="E331" s="105" t="s">
        <v>22</v>
      </c>
      <c r="F331" s="56" t="s">
        <v>5</v>
      </c>
      <c r="G331" s="56" t="s">
        <v>23</v>
      </c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51"/>
      <c r="S331" s="51"/>
      <c r="T331" s="51"/>
      <c r="U331" s="51"/>
      <c r="AA331" s="128"/>
    </row>
    <row r="332" spans="1:27" s="52" customFormat="1" x14ac:dyDescent="0.2">
      <c r="A332" s="45" t="s">
        <v>29</v>
      </c>
      <c r="B332" s="111"/>
      <c r="C332" s="51"/>
      <c r="D332" s="51"/>
      <c r="E332" s="106"/>
      <c r="F332" s="49">
        <f t="shared" ref="F332:F337" si="40">SUM(G332:U332)</f>
        <v>0</v>
      </c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3"/>
      <c r="S332" s="53"/>
      <c r="T332" s="53"/>
      <c r="U332" s="53"/>
      <c r="AA332" s="128"/>
    </row>
    <row r="333" spans="1:27" s="52" customFormat="1" x14ac:dyDescent="0.2">
      <c r="A333" s="45"/>
      <c r="B333" s="132"/>
      <c r="C333" s="51"/>
      <c r="D333" s="51"/>
      <c r="E333" s="106"/>
      <c r="F333" s="49">
        <f t="shared" si="40"/>
        <v>0</v>
      </c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3"/>
      <c r="S333" s="53"/>
      <c r="T333" s="53"/>
      <c r="U333" s="53"/>
      <c r="AA333" s="128"/>
    </row>
    <row r="334" spans="1:27" s="52" customFormat="1" x14ac:dyDescent="0.2">
      <c r="A334" s="45" t="s">
        <v>30</v>
      </c>
      <c r="B334" s="111"/>
      <c r="C334" s="51"/>
      <c r="D334" s="51"/>
      <c r="E334" s="106"/>
      <c r="F334" s="49">
        <f t="shared" si="40"/>
        <v>0</v>
      </c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3"/>
      <c r="S334" s="53"/>
      <c r="T334" s="53"/>
      <c r="U334" s="53"/>
      <c r="AA334" s="128"/>
    </row>
    <row r="335" spans="1:27" s="52" customFormat="1" x14ac:dyDescent="0.2">
      <c r="A335" s="45" t="s">
        <v>31</v>
      </c>
      <c r="B335" s="111"/>
      <c r="C335" s="51"/>
      <c r="D335" s="51"/>
      <c r="E335" s="106"/>
      <c r="F335" s="49">
        <f t="shared" si="40"/>
        <v>0</v>
      </c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3"/>
      <c r="S335" s="53"/>
      <c r="T335" s="53"/>
      <c r="U335" s="53"/>
      <c r="AA335" s="128"/>
    </row>
    <row r="336" spans="1:27" s="52" customFormat="1" x14ac:dyDescent="0.2">
      <c r="A336" s="45" t="s">
        <v>32</v>
      </c>
      <c r="B336" s="111"/>
      <c r="C336" s="51"/>
      <c r="D336" s="51"/>
      <c r="E336" s="106"/>
      <c r="F336" s="49">
        <f t="shared" si="40"/>
        <v>0</v>
      </c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3"/>
      <c r="S336" s="53"/>
      <c r="T336" s="53"/>
      <c r="U336" s="53"/>
      <c r="AA336" s="128"/>
    </row>
    <row r="337" spans="1:27" s="52" customFormat="1" x14ac:dyDescent="0.2">
      <c r="A337" s="45" t="s">
        <v>33</v>
      </c>
      <c r="B337" s="111"/>
      <c r="C337" s="51"/>
      <c r="D337" s="51"/>
      <c r="E337" s="106"/>
      <c r="F337" s="49">
        <f t="shared" si="40"/>
        <v>0</v>
      </c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3"/>
      <c r="S337" s="53"/>
      <c r="T337" s="53"/>
      <c r="U337" s="53"/>
      <c r="AA337" s="128"/>
    </row>
    <row r="338" spans="1:27" s="52" customFormat="1" x14ac:dyDescent="0.2">
      <c r="A338" s="45" t="s">
        <v>34</v>
      </c>
      <c r="B338" s="111"/>
      <c r="C338" s="51"/>
      <c r="D338" s="51"/>
      <c r="E338" s="104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51"/>
      <c r="S338" s="51"/>
      <c r="T338" s="51"/>
      <c r="U338" s="51"/>
      <c r="AA338" s="128"/>
    </row>
    <row r="339" spans="1:27" s="52" customFormat="1" ht="15.75" x14ac:dyDescent="0.25">
      <c r="A339" s="45" t="s">
        <v>35</v>
      </c>
      <c r="B339" s="111"/>
      <c r="C339" s="51"/>
      <c r="D339" s="60" t="s">
        <v>24</v>
      </c>
      <c r="E339" s="104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51"/>
      <c r="S339" s="51"/>
      <c r="T339" s="51"/>
      <c r="U339" s="51"/>
      <c r="AA339" s="128"/>
    </row>
    <row r="340" spans="1:27" s="52" customFormat="1" ht="15.75" x14ac:dyDescent="0.25">
      <c r="A340" s="50" t="s">
        <v>36</v>
      </c>
      <c r="B340" s="111"/>
      <c r="C340" s="51"/>
      <c r="D340" s="51"/>
      <c r="E340" s="105"/>
      <c r="F340" s="56" t="s">
        <v>5</v>
      </c>
      <c r="G340" s="56" t="s">
        <v>23</v>
      </c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51"/>
      <c r="S340" s="51"/>
      <c r="T340" s="51"/>
      <c r="U340" s="51"/>
      <c r="AA340" s="128"/>
    </row>
    <row r="341" spans="1:27" s="52" customFormat="1" x14ac:dyDescent="0.2">
      <c r="A341" s="45" t="s">
        <v>37</v>
      </c>
      <c r="B341" s="111"/>
      <c r="C341" s="51"/>
      <c r="D341" s="51"/>
      <c r="E341" s="106"/>
      <c r="F341" s="49">
        <f>SUM(G341:U341)</f>
        <v>0</v>
      </c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3"/>
      <c r="S341" s="53"/>
      <c r="T341" s="53"/>
      <c r="U341" s="53"/>
      <c r="AA341" s="128"/>
    </row>
    <row r="342" spans="1:27" s="52" customFormat="1" x14ac:dyDescent="0.2">
      <c r="A342" s="51"/>
      <c r="B342" s="110"/>
      <c r="C342" s="51"/>
      <c r="D342" s="51"/>
      <c r="E342" s="106"/>
      <c r="F342" s="49">
        <f t="shared" ref="F342:F348" si="41">SUM(G342:U342)</f>
        <v>0</v>
      </c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3"/>
      <c r="S342" s="53"/>
      <c r="T342" s="53"/>
      <c r="U342" s="53"/>
      <c r="AA342" s="128"/>
    </row>
    <row r="343" spans="1:27" s="52" customFormat="1" x14ac:dyDescent="0.2">
      <c r="A343" s="51"/>
      <c r="B343" s="110"/>
      <c r="C343" s="51"/>
      <c r="D343" s="51"/>
      <c r="E343" s="106"/>
      <c r="F343" s="49">
        <f t="shared" si="41"/>
        <v>0</v>
      </c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3"/>
      <c r="S343" s="53"/>
      <c r="T343" s="53"/>
      <c r="U343" s="53"/>
      <c r="AA343" s="128"/>
    </row>
    <row r="344" spans="1:27" s="52" customFormat="1" x14ac:dyDescent="0.2">
      <c r="A344" s="51"/>
      <c r="B344" s="110"/>
      <c r="C344" s="51"/>
      <c r="D344" s="51"/>
      <c r="E344" s="106"/>
      <c r="F344" s="49">
        <f t="shared" si="41"/>
        <v>0</v>
      </c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3"/>
      <c r="S344" s="53"/>
      <c r="T344" s="53"/>
      <c r="U344" s="53"/>
      <c r="AA344" s="128"/>
    </row>
    <row r="345" spans="1:27" s="52" customFormat="1" x14ac:dyDescent="0.2">
      <c r="A345" s="51"/>
      <c r="B345" s="110"/>
      <c r="C345" s="51"/>
      <c r="D345" s="51"/>
      <c r="E345" s="106"/>
      <c r="F345" s="49">
        <f t="shared" si="41"/>
        <v>0</v>
      </c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3"/>
      <c r="S345" s="53"/>
      <c r="T345" s="53"/>
      <c r="U345" s="53"/>
      <c r="AA345" s="128"/>
    </row>
    <row r="346" spans="1:27" s="52" customFormat="1" x14ac:dyDescent="0.2">
      <c r="A346" s="51"/>
      <c r="B346" s="110"/>
      <c r="C346" s="51"/>
      <c r="D346" s="51"/>
      <c r="E346" s="106"/>
      <c r="F346" s="49">
        <f t="shared" si="41"/>
        <v>0</v>
      </c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3"/>
      <c r="S346" s="53"/>
      <c r="T346" s="53"/>
      <c r="U346" s="53"/>
      <c r="AA346" s="128"/>
    </row>
    <row r="347" spans="1:27" s="52" customFormat="1" ht="15.6" customHeight="1" x14ac:dyDescent="0.25">
      <c r="A347" s="57" t="s">
        <v>24</v>
      </c>
      <c r="B347" s="112" t="str">
        <f>IF(B329+F341+F342+F343+F344+F345+F346+F347+F348=B334+B335+B336+B337+B338+B339+B340+B341,"OK","NON")</f>
        <v>OK</v>
      </c>
      <c r="C347" s="51"/>
      <c r="D347" s="49"/>
      <c r="E347" s="106"/>
      <c r="F347" s="49">
        <f t="shared" si="41"/>
        <v>0</v>
      </c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3"/>
      <c r="S347" s="53"/>
      <c r="T347" s="53"/>
      <c r="U347" s="53"/>
      <c r="AA347" s="128"/>
    </row>
    <row r="348" spans="1:27" s="52" customFormat="1" ht="18" x14ac:dyDescent="0.25">
      <c r="A348" s="57" t="s">
        <v>25</v>
      </c>
      <c r="B348" s="112">
        <f>B331+S329-B328-F332-F333-F334-F335-F336-F337</f>
        <v>0</v>
      </c>
      <c r="C348" s="51"/>
      <c r="D348" s="77"/>
      <c r="E348" s="106"/>
      <c r="F348" s="49">
        <f t="shared" si="41"/>
        <v>0</v>
      </c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3"/>
      <c r="S348" s="53"/>
      <c r="T348" s="53"/>
      <c r="U348" s="53"/>
      <c r="AA348" s="128"/>
    </row>
    <row r="349" spans="1:27" s="52" customFormat="1" x14ac:dyDescent="0.2">
      <c r="B349" s="96"/>
      <c r="C349" s="51"/>
      <c r="D349" s="51"/>
      <c r="E349" s="107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62"/>
      <c r="S349" s="62"/>
      <c r="T349" s="62"/>
      <c r="U349" s="62"/>
      <c r="V349" s="64"/>
      <c r="AA349" s="128"/>
    </row>
    <row r="350" spans="1:27" s="46" customFormat="1" x14ac:dyDescent="0.2">
      <c r="A350" s="46" t="s">
        <v>20</v>
      </c>
      <c r="B350" s="113" t="s">
        <v>20</v>
      </c>
      <c r="C350" s="46" t="s">
        <v>20</v>
      </c>
      <c r="D350" s="46" t="s">
        <v>20</v>
      </c>
      <c r="E350" s="108" t="s">
        <v>20</v>
      </c>
      <c r="F350" s="66" t="s">
        <v>20</v>
      </c>
      <c r="G350" s="82" t="s">
        <v>20</v>
      </c>
      <c r="H350" s="82" t="s">
        <v>20</v>
      </c>
      <c r="I350" s="82" t="s">
        <v>20</v>
      </c>
      <c r="J350" s="82" t="s">
        <v>20</v>
      </c>
      <c r="K350" s="82" t="s">
        <v>20</v>
      </c>
      <c r="L350" s="82" t="s">
        <v>20</v>
      </c>
      <c r="M350" s="82" t="s">
        <v>20</v>
      </c>
      <c r="N350" s="82" t="s">
        <v>20</v>
      </c>
      <c r="O350" s="82" t="s">
        <v>20</v>
      </c>
      <c r="P350" s="82" t="s">
        <v>20</v>
      </c>
      <c r="Q350" s="82" t="s">
        <v>20</v>
      </c>
      <c r="R350" s="83" t="s">
        <v>20</v>
      </c>
      <c r="S350" s="83"/>
      <c r="T350" s="83"/>
      <c r="U350" s="83"/>
      <c r="AA350" s="129"/>
    </row>
    <row r="351" spans="1:27" s="117" customFormat="1" ht="27" thickBot="1" x14ac:dyDescent="0.45">
      <c r="A351" s="116" t="s">
        <v>20</v>
      </c>
      <c r="B351" s="115" t="s">
        <v>47</v>
      </c>
      <c r="D351" s="117" t="s">
        <v>28</v>
      </c>
      <c r="E351" s="125">
        <f>$X$16</f>
        <v>43089</v>
      </c>
      <c r="F351" s="119"/>
      <c r="G351" s="120"/>
      <c r="H351" s="121"/>
      <c r="I351" s="122"/>
      <c r="J351" s="122"/>
      <c r="K351" s="122"/>
      <c r="L351" s="122"/>
      <c r="M351" s="122"/>
      <c r="N351" s="122"/>
      <c r="O351" s="122"/>
      <c r="P351" s="122"/>
      <c r="Q351" s="122"/>
      <c r="R351" s="122"/>
      <c r="U351" s="117">
        <v>15</v>
      </c>
      <c r="AA351" s="126"/>
    </row>
    <row r="352" spans="1:27" s="52" customFormat="1" ht="16.5" thickBot="1" x14ac:dyDescent="0.3">
      <c r="A352" s="45"/>
      <c r="B352" s="110"/>
      <c r="C352" s="51"/>
      <c r="D352" s="51"/>
      <c r="E352" s="104"/>
      <c r="F352" s="79" t="s">
        <v>70</v>
      </c>
      <c r="H352" s="103"/>
      <c r="I352" s="91">
        <v>100</v>
      </c>
      <c r="J352" s="92">
        <v>50</v>
      </c>
      <c r="K352" s="92">
        <v>20</v>
      </c>
      <c r="L352" s="92">
        <v>10</v>
      </c>
      <c r="M352" s="92">
        <v>5</v>
      </c>
      <c r="N352" s="92">
        <v>2</v>
      </c>
      <c r="O352" s="92">
        <v>1</v>
      </c>
      <c r="P352" s="92">
        <v>0.25</v>
      </c>
      <c r="Q352" s="92">
        <v>0.1</v>
      </c>
      <c r="R352" s="93">
        <v>0.05</v>
      </c>
      <c r="S352" s="51"/>
      <c r="T352" s="51"/>
      <c r="U352" s="51"/>
      <c r="AA352" s="127">
        <f>B353+B354+B355</f>
        <v>0</v>
      </c>
    </row>
    <row r="353" spans="1:27" s="52" customFormat="1" ht="15.75" x14ac:dyDescent="0.25">
      <c r="A353" s="45" t="s">
        <v>17</v>
      </c>
      <c r="B353" s="111"/>
      <c r="C353" s="51"/>
      <c r="D353" s="60" t="s">
        <v>21</v>
      </c>
      <c r="E353" s="105"/>
      <c r="F353" s="51"/>
      <c r="G353" s="62"/>
      <c r="H353" s="133" t="s">
        <v>71</v>
      </c>
      <c r="I353" s="135"/>
      <c r="J353" s="136"/>
      <c r="K353" s="136"/>
      <c r="L353" s="136"/>
      <c r="M353" s="136"/>
      <c r="N353" s="136"/>
      <c r="O353" s="136"/>
      <c r="P353" s="136"/>
      <c r="Q353" s="136"/>
      <c r="R353" s="137"/>
      <c r="S353" s="51"/>
      <c r="T353" s="51"/>
      <c r="U353" s="51"/>
      <c r="AA353" s="128"/>
    </row>
    <row r="354" spans="1:27" s="52" customFormat="1" ht="15.75" thickBot="1" x14ac:dyDescent="0.25">
      <c r="A354" s="45" t="s">
        <v>18</v>
      </c>
      <c r="B354" s="111"/>
      <c r="C354" s="51"/>
      <c r="E354" s="104"/>
      <c r="F354" s="51"/>
      <c r="G354" s="62"/>
      <c r="H354" s="89" t="s">
        <v>5</v>
      </c>
      <c r="I354" s="90">
        <f t="shared" ref="I354:R354" si="42">I352*I353</f>
        <v>0</v>
      </c>
      <c r="J354" s="80">
        <f t="shared" si="42"/>
        <v>0</v>
      </c>
      <c r="K354" s="80">
        <f t="shared" si="42"/>
        <v>0</v>
      </c>
      <c r="L354" s="80">
        <f t="shared" si="42"/>
        <v>0</v>
      </c>
      <c r="M354" s="80">
        <f t="shared" si="42"/>
        <v>0</v>
      </c>
      <c r="N354" s="80">
        <f t="shared" si="42"/>
        <v>0</v>
      </c>
      <c r="O354" s="80">
        <f t="shared" si="42"/>
        <v>0</v>
      </c>
      <c r="P354" s="80">
        <f t="shared" si="42"/>
        <v>0</v>
      </c>
      <c r="Q354" s="80">
        <f t="shared" si="42"/>
        <v>0</v>
      </c>
      <c r="R354" s="81">
        <f t="shared" si="42"/>
        <v>0</v>
      </c>
      <c r="S354" s="87">
        <f>SUM(I354:R354)</f>
        <v>0</v>
      </c>
      <c r="T354" s="51"/>
      <c r="U354" s="51"/>
      <c r="AA354" s="128"/>
    </row>
    <row r="355" spans="1:27" s="52" customFormat="1" ht="15.75" x14ac:dyDescent="0.25">
      <c r="A355" s="45" t="s">
        <v>19</v>
      </c>
      <c r="B355" s="111"/>
      <c r="C355" s="51"/>
      <c r="D355" s="60" t="s">
        <v>0</v>
      </c>
      <c r="E355" s="104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49">
        <f>SUM(I354:R354)</f>
        <v>0</v>
      </c>
      <c r="S355" s="51"/>
      <c r="T355" s="51"/>
      <c r="U355" s="51"/>
      <c r="AA355" s="128"/>
    </row>
    <row r="356" spans="1:27" s="52" customFormat="1" ht="15.75" x14ac:dyDescent="0.25">
      <c r="A356" s="45" t="s">
        <v>75</v>
      </c>
      <c r="B356" s="111"/>
      <c r="C356" s="51"/>
      <c r="D356" s="51"/>
      <c r="E356" s="105" t="s">
        <v>22</v>
      </c>
      <c r="F356" s="56" t="s">
        <v>5</v>
      </c>
      <c r="G356" s="56" t="s">
        <v>23</v>
      </c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51"/>
      <c r="S356" s="51"/>
      <c r="T356" s="51"/>
      <c r="U356" s="51"/>
      <c r="AA356" s="128"/>
    </row>
    <row r="357" spans="1:27" s="52" customFormat="1" x14ac:dyDescent="0.2">
      <c r="A357" s="45" t="s">
        <v>29</v>
      </c>
      <c r="B357" s="111"/>
      <c r="C357" s="51"/>
      <c r="D357" s="51"/>
      <c r="E357" s="106"/>
      <c r="F357" s="49">
        <f t="shared" ref="F357:F362" si="43">SUM(G357:U357)</f>
        <v>0</v>
      </c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3"/>
      <c r="S357" s="53"/>
      <c r="T357" s="53"/>
      <c r="U357" s="53"/>
      <c r="AA357" s="128"/>
    </row>
    <row r="358" spans="1:27" s="52" customFormat="1" x14ac:dyDescent="0.2">
      <c r="A358" s="45"/>
      <c r="B358" s="132"/>
      <c r="C358" s="51"/>
      <c r="D358" s="51"/>
      <c r="E358" s="106"/>
      <c r="F358" s="49">
        <f t="shared" si="43"/>
        <v>0</v>
      </c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3"/>
      <c r="S358" s="53"/>
      <c r="T358" s="53"/>
      <c r="U358" s="53"/>
      <c r="AA358" s="128"/>
    </row>
    <row r="359" spans="1:27" s="52" customFormat="1" x14ac:dyDescent="0.2">
      <c r="A359" s="45" t="s">
        <v>30</v>
      </c>
      <c r="B359" s="111"/>
      <c r="C359" s="51"/>
      <c r="D359" s="51"/>
      <c r="E359" s="106"/>
      <c r="F359" s="49">
        <f t="shared" si="43"/>
        <v>0</v>
      </c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3"/>
      <c r="S359" s="53"/>
      <c r="T359" s="53"/>
      <c r="U359" s="53"/>
      <c r="AA359" s="128"/>
    </row>
    <row r="360" spans="1:27" s="52" customFormat="1" x14ac:dyDescent="0.2">
      <c r="A360" s="45" t="s">
        <v>31</v>
      </c>
      <c r="B360" s="111"/>
      <c r="C360" s="51"/>
      <c r="D360" s="51"/>
      <c r="E360" s="106"/>
      <c r="F360" s="49">
        <f t="shared" si="43"/>
        <v>0</v>
      </c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3"/>
      <c r="S360" s="53"/>
      <c r="T360" s="53"/>
      <c r="U360" s="53"/>
      <c r="AA360" s="128"/>
    </row>
    <row r="361" spans="1:27" s="52" customFormat="1" x14ac:dyDescent="0.2">
      <c r="A361" s="45" t="s">
        <v>32</v>
      </c>
      <c r="B361" s="111"/>
      <c r="C361" s="51"/>
      <c r="D361" s="51"/>
      <c r="E361" s="106"/>
      <c r="F361" s="49">
        <f t="shared" si="43"/>
        <v>0</v>
      </c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3"/>
      <c r="S361" s="53"/>
      <c r="T361" s="53"/>
      <c r="U361" s="53"/>
      <c r="AA361" s="128"/>
    </row>
    <row r="362" spans="1:27" s="52" customFormat="1" x14ac:dyDescent="0.2">
      <c r="A362" s="45" t="s">
        <v>33</v>
      </c>
      <c r="B362" s="111"/>
      <c r="C362" s="51"/>
      <c r="D362" s="51"/>
      <c r="E362" s="106"/>
      <c r="F362" s="49">
        <f t="shared" si="43"/>
        <v>0</v>
      </c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3"/>
      <c r="S362" s="53"/>
      <c r="T362" s="53"/>
      <c r="U362" s="53"/>
      <c r="AA362" s="128"/>
    </row>
    <row r="363" spans="1:27" s="52" customFormat="1" x14ac:dyDescent="0.2">
      <c r="A363" s="45" t="s">
        <v>34</v>
      </c>
      <c r="B363" s="111"/>
      <c r="C363" s="51"/>
      <c r="D363" s="51"/>
      <c r="E363" s="104"/>
      <c r="F363" s="49"/>
      <c r="G363" s="49"/>
      <c r="H363" s="49"/>
      <c r="I363" s="49"/>
      <c r="J363" s="49"/>
      <c r="K363" s="49"/>
      <c r="L363" s="49"/>
      <c r="M363" s="49"/>
      <c r="N363" s="49"/>
      <c r="O363" s="49"/>
      <c r="P363" s="49"/>
      <c r="Q363" s="49"/>
      <c r="R363" s="51"/>
      <c r="S363" s="51"/>
      <c r="T363" s="51"/>
      <c r="U363" s="51"/>
      <c r="AA363" s="128"/>
    </row>
    <row r="364" spans="1:27" s="52" customFormat="1" ht="15.75" x14ac:dyDescent="0.25">
      <c r="A364" s="45" t="s">
        <v>35</v>
      </c>
      <c r="B364" s="111"/>
      <c r="C364" s="51"/>
      <c r="D364" s="60" t="s">
        <v>24</v>
      </c>
      <c r="E364" s="104"/>
      <c r="F364" s="49"/>
      <c r="G364" s="49"/>
      <c r="H364" s="49"/>
      <c r="I364" s="49"/>
      <c r="J364" s="49"/>
      <c r="K364" s="49"/>
      <c r="L364" s="49"/>
      <c r="M364" s="49"/>
      <c r="N364" s="49"/>
      <c r="O364" s="49"/>
      <c r="P364" s="49"/>
      <c r="Q364" s="49"/>
      <c r="R364" s="51"/>
      <c r="S364" s="51"/>
      <c r="T364" s="51"/>
      <c r="U364" s="51"/>
      <c r="AA364" s="128"/>
    </row>
    <row r="365" spans="1:27" s="52" customFormat="1" ht="15.75" x14ac:dyDescent="0.25">
      <c r="A365" s="50" t="s">
        <v>36</v>
      </c>
      <c r="B365" s="111"/>
      <c r="C365" s="51"/>
      <c r="D365" s="51"/>
      <c r="E365" s="105"/>
      <c r="F365" s="56" t="s">
        <v>5</v>
      </c>
      <c r="G365" s="56" t="s">
        <v>23</v>
      </c>
      <c r="H365" s="49"/>
      <c r="I365" s="49"/>
      <c r="J365" s="49"/>
      <c r="K365" s="49"/>
      <c r="L365" s="49"/>
      <c r="M365" s="49"/>
      <c r="N365" s="49"/>
      <c r="O365" s="49"/>
      <c r="P365" s="49"/>
      <c r="Q365" s="49"/>
      <c r="R365" s="51"/>
      <c r="S365" s="51"/>
      <c r="T365" s="51"/>
      <c r="U365" s="51"/>
      <c r="AA365" s="128"/>
    </row>
    <row r="366" spans="1:27" s="52" customFormat="1" x14ac:dyDescent="0.2">
      <c r="A366" s="45" t="s">
        <v>37</v>
      </c>
      <c r="B366" s="111"/>
      <c r="C366" s="51"/>
      <c r="D366" s="51"/>
      <c r="E366" s="106"/>
      <c r="F366" s="49">
        <f>SUM(G366:U366)</f>
        <v>0</v>
      </c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3"/>
      <c r="S366" s="53"/>
      <c r="T366" s="53"/>
      <c r="U366" s="53"/>
      <c r="AA366" s="128"/>
    </row>
    <row r="367" spans="1:27" s="52" customFormat="1" x14ac:dyDescent="0.2">
      <c r="A367" s="51"/>
      <c r="B367" s="110"/>
      <c r="C367" s="51"/>
      <c r="D367" s="51"/>
      <c r="E367" s="106"/>
      <c r="F367" s="49">
        <f t="shared" ref="F367:F373" si="44">SUM(G367:U367)</f>
        <v>0</v>
      </c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3"/>
      <c r="S367" s="53"/>
      <c r="T367" s="53"/>
      <c r="U367" s="53"/>
      <c r="AA367" s="128"/>
    </row>
    <row r="368" spans="1:27" s="52" customFormat="1" x14ac:dyDescent="0.2">
      <c r="A368" s="51"/>
      <c r="B368" s="110"/>
      <c r="C368" s="51"/>
      <c r="D368" s="51"/>
      <c r="E368" s="106"/>
      <c r="F368" s="49">
        <f t="shared" si="44"/>
        <v>0</v>
      </c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3"/>
      <c r="S368" s="53"/>
      <c r="T368" s="53"/>
      <c r="U368" s="53"/>
      <c r="AA368" s="128"/>
    </row>
    <row r="369" spans="1:27" s="52" customFormat="1" x14ac:dyDescent="0.2">
      <c r="A369" s="51"/>
      <c r="B369" s="110"/>
      <c r="C369" s="51"/>
      <c r="D369" s="51"/>
      <c r="E369" s="106"/>
      <c r="F369" s="49">
        <f t="shared" si="44"/>
        <v>0</v>
      </c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3"/>
      <c r="S369" s="53"/>
      <c r="T369" s="53"/>
      <c r="U369" s="53"/>
      <c r="AA369" s="128"/>
    </row>
    <row r="370" spans="1:27" s="52" customFormat="1" x14ac:dyDescent="0.2">
      <c r="A370" s="51"/>
      <c r="B370" s="110"/>
      <c r="C370" s="51"/>
      <c r="D370" s="51"/>
      <c r="E370" s="106"/>
      <c r="F370" s="49">
        <f t="shared" si="44"/>
        <v>0</v>
      </c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3"/>
      <c r="S370" s="53"/>
      <c r="T370" s="53"/>
      <c r="U370" s="53"/>
      <c r="AA370" s="128"/>
    </row>
    <row r="371" spans="1:27" s="52" customFormat="1" x14ac:dyDescent="0.2">
      <c r="A371" s="51"/>
      <c r="B371" s="110"/>
      <c r="C371" s="51"/>
      <c r="D371" s="51"/>
      <c r="E371" s="106"/>
      <c r="F371" s="49">
        <f t="shared" si="44"/>
        <v>0</v>
      </c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3"/>
      <c r="S371" s="53"/>
      <c r="T371" s="53"/>
      <c r="U371" s="53"/>
      <c r="AA371" s="128"/>
    </row>
    <row r="372" spans="1:27" s="52" customFormat="1" ht="15.6" customHeight="1" x14ac:dyDescent="0.25">
      <c r="A372" s="57" t="s">
        <v>24</v>
      </c>
      <c r="B372" s="112" t="str">
        <f>IF(B354+F366+F367+F368+F369+F370+F371+F372+F373=B359+B360+B361+B362+B363+B364+B365+B366,"OK","NON")</f>
        <v>OK</v>
      </c>
      <c r="C372" s="51"/>
      <c r="D372" s="49"/>
      <c r="E372" s="106"/>
      <c r="F372" s="49">
        <f t="shared" si="44"/>
        <v>0</v>
      </c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3"/>
      <c r="S372" s="53"/>
      <c r="T372" s="53"/>
      <c r="U372" s="53"/>
      <c r="AA372" s="128"/>
    </row>
    <row r="373" spans="1:27" s="52" customFormat="1" ht="18" x14ac:dyDescent="0.25">
      <c r="A373" s="57" t="s">
        <v>25</v>
      </c>
      <c r="B373" s="112">
        <f>B356+S354-B353-F357-F358-F359-F360-F361-F362</f>
        <v>0</v>
      </c>
      <c r="C373" s="51"/>
      <c r="D373" s="77"/>
      <c r="E373" s="106"/>
      <c r="F373" s="49">
        <f t="shared" si="44"/>
        <v>0</v>
      </c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3"/>
      <c r="S373" s="53"/>
      <c r="T373" s="53"/>
      <c r="U373" s="53"/>
      <c r="AA373" s="128"/>
    </row>
    <row r="374" spans="1:27" s="52" customFormat="1" x14ac:dyDescent="0.2">
      <c r="B374" s="96"/>
      <c r="C374" s="51"/>
      <c r="D374" s="51"/>
      <c r="E374" s="107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62"/>
      <c r="S374" s="62"/>
      <c r="T374" s="62"/>
      <c r="U374" s="62"/>
      <c r="V374" s="64"/>
      <c r="AA374" s="128"/>
    </row>
    <row r="375" spans="1:27" s="46" customFormat="1" x14ac:dyDescent="0.2">
      <c r="A375" s="46" t="s">
        <v>20</v>
      </c>
      <c r="B375" s="113" t="s">
        <v>20</v>
      </c>
      <c r="C375" s="46" t="s">
        <v>20</v>
      </c>
      <c r="D375" s="46" t="s">
        <v>20</v>
      </c>
      <c r="E375" s="108" t="s">
        <v>20</v>
      </c>
      <c r="F375" s="66" t="s">
        <v>20</v>
      </c>
      <c r="G375" s="82" t="s">
        <v>20</v>
      </c>
      <c r="H375" s="82" t="s">
        <v>20</v>
      </c>
      <c r="I375" s="82" t="s">
        <v>20</v>
      </c>
      <c r="J375" s="82" t="s">
        <v>20</v>
      </c>
      <c r="K375" s="82" t="s">
        <v>20</v>
      </c>
      <c r="L375" s="82" t="s">
        <v>20</v>
      </c>
      <c r="M375" s="82" t="s">
        <v>20</v>
      </c>
      <c r="N375" s="82" t="s">
        <v>20</v>
      </c>
      <c r="O375" s="82" t="s">
        <v>20</v>
      </c>
      <c r="P375" s="82" t="s">
        <v>20</v>
      </c>
      <c r="Q375" s="82" t="s">
        <v>20</v>
      </c>
      <c r="R375" s="83" t="s">
        <v>20</v>
      </c>
      <c r="S375" s="83"/>
      <c r="T375" s="83"/>
      <c r="U375" s="83"/>
      <c r="AA375" s="129"/>
    </row>
    <row r="376" spans="1:27" s="117" customFormat="1" ht="27" thickBot="1" x14ac:dyDescent="0.45">
      <c r="A376" s="116" t="s">
        <v>20</v>
      </c>
      <c r="B376" s="115" t="s">
        <v>48</v>
      </c>
      <c r="D376" s="117" t="s">
        <v>28</v>
      </c>
      <c r="E376" s="125">
        <f>$X$16</f>
        <v>43089</v>
      </c>
      <c r="F376" s="119"/>
      <c r="G376" s="120"/>
      <c r="H376" s="121"/>
      <c r="I376" s="122"/>
      <c r="J376" s="122"/>
      <c r="K376" s="122"/>
      <c r="L376" s="122"/>
      <c r="M376" s="122"/>
      <c r="N376" s="122"/>
      <c r="O376" s="122"/>
      <c r="P376" s="122"/>
      <c r="Q376" s="122"/>
      <c r="R376" s="122"/>
      <c r="U376" s="117">
        <v>16</v>
      </c>
      <c r="AA376" s="126"/>
    </row>
    <row r="377" spans="1:27" s="52" customFormat="1" ht="16.5" thickBot="1" x14ac:dyDescent="0.3">
      <c r="A377" s="45"/>
      <c r="B377" s="110"/>
      <c r="C377" s="51"/>
      <c r="D377" s="51"/>
      <c r="E377" s="104"/>
      <c r="F377" s="79" t="s">
        <v>70</v>
      </c>
      <c r="H377" s="103"/>
      <c r="I377" s="91">
        <v>100</v>
      </c>
      <c r="J377" s="92">
        <v>50</v>
      </c>
      <c r="K377" s="92">
        <v>20</v>
      </c>
      <c r="L377" s="92">
        <v>10</v>
      </c>
      <c r="M377" s="92">
        <v>5</v>
      </c>
      <c r="N377" s="92">
        <v>2</v>
      </c>
      <c r="O377" s="92">
        <v>1</v>
      </c>
      <c r="P377" s="92">
        <v>0.25</v>
      </c>
      <c r="Q377" s="92">
        <v>0.1</v>
      </c>
      <c r="R377" s="93">
        <v>0.05</v>
      </c>
      <c r="S377" s="51"/>
      <c r="T377" s="51"/>
      <c r="U377" s="51"/>
      <c r="AA377" s="127">
        <f>B378+B379+B380</f>
        <v>0</v>
      </c>
    </row>
    <row r="378" spans="1:27" s="52" customFormat="1" ht="15.75" x14ac:dyDescent="0.25">
      <c r="A378" s="45" t="s">
        <v>17</v>
      </c>
      <c r="B378" s="111"/>
      <c r="C378" s="51"/>
      <c r="D378" s="60" t="s">
        <v>21</v>
      </c>
      <c r="E378" s="105"/>
      <c r="F378" s="51"/>
      <c r="G378" s="62"/>
      <c r="H378" s="133" t="s">
        <v>71</v>
      </c>
      <c r="I378" s="135"/>
      <c r="J378" s="136"/>
      <c r="K378" s="136"/>
      <c r="L378" s="136"/>
      <c r="M378" s="136"/>
      <c r="N378" s="136"/>
      <c r="O378" s="136"/>
      <c r="P378" s="136"/>
      <c r="Q378" s="136"/>
      <c r="R378" s="137"/>
      <c r="S378" s="51"/>
      <c r="T378" s="51"/>
      <c r="U378" s="51"/>
      <c r="AA378" s="128"/>
    </row>
    <row r="379" spans="1:27" s="52" customFormat="1" ht="15.75" thickBot="1" x14ac:dyDescent="0.25">
      <c r="A379" s="45" t="s">
        <v>18</v>
      </c>
      <c r="B379" s="111"/>
      <c r="C379" s="51"/>
      <c r="E379" s="104"/>
      <c r="F379" s="51"/>
      <c r="G379" s="62"/>
      <c r="H379" s="89" t="s">
        <v>5</v>
      </c>
      <c r="I379" s="90">
        <f t="shared" ref="I379:R379" si="45">I377*I378</f>
        <v>0</v>
      </c>
      <c r="J379" s="80">
        <f t="shared" si="45"/>
        <v>0</v>
      </c>
      <c r="K379" s="80">
        <f t="shared" si="45"/>
        <v>0</v>
      </c>
      <c r="L379" s="80">
        <f t="shared" si="45"/>
        <v>0</v>
      </c>
      <c r="M379" s="80">
        <f t="shared" si="45"/>
        <v>0</v>
      </c>
      <c r="N379" s="80">
        <f t="shared" si="45"/>
        <v>0</v>
      </c>
      <c r="O379" s="80">
        <f t="shared" si="45"/>
        <v>0</v>
      </c>
      <c r="P379" s="80">
        <f t="shared" si="45"/>
        <v>0</v>
      </c>
      <c r="Q379" s="80">
        <f t="shared" si="45"/>
        <v>0</v>
      </c>
      <c r="R379" s="81">
        <f t="shared" si="45"/>
        <v>0</v>
      </c>
      <c r="S379" s="87">
        <f>SUM(I379:R379)</f>
        <v>0</v>
      </c>
      <c r="T379" s="51"/>
      <c r="U379" s="51"/>
      <c r="AA379" s="128"/>
    </row>
    <row r="380" spans="1:27" s="52" customFormat="1" ht="15.75" x14ac:dyDescent="0.25">
      <c r="A380" s="45" t="s">
        <v>19</v>
      </c>
      <c r="B380" s="111"/>
      <c r="C380" s="51"/>
      <c r="D380" s="60" t="s">
        <v>0</v>
      </c>
      <c r="E380" s="104"/>
      <c r="F380" s="49"/>
      <c r="G380" s="49"/>
      <c r="H380" s="49"/>
      <c r="I380" s="49"/>
      <c r="J380" s="49"/>
      <c r="K380" s="49"/>
      <c r="L380" s="49"/>
      <c r="M380" s="49"/>
      <c r="N380" s="49"/>
      <c r="O380" s="49"/>
      <c r="P380" s="49"/>
      <c r="Q380" s="49"/>
      <c r="R380" s="49">
        <f>SUM(I379:R379)</f>
        <v>0</v>
      </c>
      <c r="S380" s="51"/>
      <c r="T380" s="51"/>
      <c r="U380" s="51"/>
      <c r="AA380" s="128"/>
    </row>
    <row r="381" spans="1:27" s="52" customFormat="1" ht="15.75" x14ac:dyDescent="0.25">
      <c r="A381" s="45" t="s">
        <v>75</v>
      </c>
      <c r="B381" s="111"/>
      <c r="C381" s="51"/>
      <c r="D381" s="51"/>
      <c r="E381" s="105" t="s">
        <v>22</v>
      </c>
      <c r="F381" s="56" t="s">
        <v>5</v>
      </c>
      <c r="G381" s="56" t="s">
        <v>23</v>
      </c>
      <c r="H381" s="49"/>
      <c r="I381" s="49"/>
      <c r="J381" s="49"/>
      <c r="K381" s="49"/>
      <c r="L381" s="49"/>
      <c r="M381" s="49"/>
      <c r="N381" s="49"/>
      <c r="O381" s="49"/>
      <c r="P381" s="49"/>
      <c r="Q381" s="49"/>
      <c r="R381" s="51"/>
      <c r="S381" s="51"/>
      <c r="T381" s="51"/>
      <c r="U381" s="51"/>
      <c r="AA381" s="128"/>
    </row>
    <row r="382" spans="1:27" s="52" customFormat="1" x14ac:dyDescent="0.2">
      <c r="A382" s="45" t="s">
        <v>29</v>
      </c>
      <c r="B382" s="111"/>
      <c r="C382" s="51"/>
      <c r="D382" s="51"/>
      <c r="E382" s="106"/>
      <c r="F382" s="49">
        <f t="shared" ref="F382:F387" si="46">SUM(G382:U382)</f>
        <v>0</v>
      </c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3"/>
      <c r="S382" s="53"/>
      <c r="T382" s="53"/>
      <c r="U382" s="53"/>
      <c r="AA382" s="128"/>
    </row>
    <row r="383" spans="1:27" s="52" customFormat="1" x14ac:dyDescent="0.2">
      <c r="A383" s="45"/>
      <c r="B383" s="132"/>
      <c r="C383" s="51"/>
      <c r="D383" s="51"/>
      <c r="E383" s="106"/>
      <c r="F383" s="49">
        <f t="shared" si="46"/>
        <v>0</v>
      </c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3"/>
      <c r="S383" s="53"/>
      <c r="T383" s="53"/>
      <c r="U383" s="53"/>
      <c r="AA383" s="128"/>
    </row>
    <row r="384" spans="1:27" s="52" customFormat="1" x14ac:dyDescent="0.2">
      <c r="A384" s="45" t="s">
        <v>30</v>
      </c>
      <c r="B384" s="111"/>
      <c r="C384" s="51"/>
      <c r="D384" s="51"/>
      <c r="E384" s="106"/>
      <c r="F384" s="49">
        <f t="shared" si="46"/>
        <v>0</v>
      </c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3"/>
      <c r="S384" s="53"/>
      <c r="T384" s="53"/>
      <c r="U384" s="53"/>
      <c r="AA384" s="128"/>
    </row>
    <row r="385" spans="1:27" s="52" customFormat="1" x14ac:dyDescent="0.2">
      <c r="A385" s="45" t="s">
        <v>31</v>
      </c>
      <c r="B385" s="111"/>
      <c r="C385" s="51"/>
      <c r="D385" s="51"/>
      <c r="E385" s="106"/>
      <c r="F385" s="49">
        <f t="shared" si="46"/>
        <v>0</v>
      </c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3"/>
      <c r="S385" s="53"/>
      <c r="T385" s="53"/>
      <c r="U385" s="53"/>
      <c r="AA385" s="128"/>
    </row>
    <row r="386" spans="1:27" s="52" customFormat="1" x14ac:dyDescent="0.2">
      <c r="A386" s="45" t="s">
        <v>32</v>
      </c>
      <c r="B386" s="111"/>
      <c r="C386" s="51"/>
      <c r="D386" s="51"/>
      <c r="E386" s="106"/>
      <c r="F386" s="49">
        <f t="shared" si="46"/>
        <v>0</v>
      </c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3"/>
      <c r="S386" s="53"/>
      <c r="T386" s="53"/>
      <c r="U386" s="53"/>
      <c r="AA386" s="128"/>
    </row>
    <row r="387" spans="1:27" s="52" customFormat="1" x14ac:dyDescent="0.2">
      <c r="A387" s="45" t="s">
        <v>33</v>
      </c>
      <c r="B387" s="111"/>
      <c r="C387" s="51"/>
      <c r="D387" s="51"/>
      <c r="E387" s="106"/>
      <c r="F387" s="49">
        <f t="shared" si="46"/>
        <v>0</v>
      </c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3"/>
      <c r="S387" s="53"/>
      <c r="T387" s="53"/>
      <c r="U387" s="53"/>
      <c r="AA387" s="128"/>
    </row>
    <row r="388" spans="1:27" s="52" customFormat="1" x14ac:dyDescent="0.2">
      <c r="A388" s="45" t="s">
        <v>34</v>
      </c>
      <c r="B388" s="111"/>
      <c r="C388" s="51"/>
      <c r="D388" s="51"/>
      <c r="E388" s="104"/>
      <c r="F388" s="49"/>
      <c r="G388" s="49"/>
      <c r="H388" s="49"/>
      <c r="I388" s="49"/>
      <c r="J388" s="49"/>
      <c r="K388" s="49"/>
      <c r="L388" s="49"/>
      <c r="M388" s="49"/>
      <c r="N388" s="49"/>
      <c r="O388" s="49"/>
      <c r="P388" s="49"/>
      <c r="Q388" s="49"/>
      <c r="R388" s="51"/>
      <c r="S388" s="51"/>
      <c r="T388" s="51"/>
      <c r="U388" s="51"/>
      <c r="AA388" s="128"/>
    </row>
    <row r="389" spans="1:27" s="52" customFormat="1" ht="15.75" x14ac:dyDescent="0.25">
      <c r="A389" s="45" t="s">
        <v>35</v>
      </c>
      <c r="B389" s="111"/>
      <c r="C389" s="51"/>
      <c r="D389" s="60" t="s">
        <v>24</v>
      </c>
      <c r="E389" s="104"/>
      <c r="F389" s="49"/>
      <c r="G389" s="49"/>
      <c r="H389" s="49"/>
      <c r="I389" s="49"/>
      <c r="J389" s="49"/>
      <c r="K389" s="49"/>
      <c r="L389" s="49"/>
      <c r="M389" s="49"/>
      <c r="N389" s="49"/>
      <c r="O389" s="49"/>
      <c r="P389" s="49"/>
      <c r="Q389" s="49"/>
      <c r="R389" s="51"/>
      <c r="S389" s="51"/>
      <c r="T389" s="51"/>
      <c r="U389" s="51"/>
      <c r="AA389" s="128"/>
    </row>
    <row r="390" spans="1:27" s="52" customFormat="1" ht="15.75" x14ac:dyDescent="0.25">
      <c r="A390" s="50" t="s">
        <v>36</v>
      </c>
      <c r="B390" s="111"/>
      <c r="C390" s="51"/>
      <c r="D390" s="51"/>
      <c r="E390" s="105"/>
      <c r="F390" s="56" t="s">
        <v>5</v>
      </c>
      <c r="G390" s="56" t="s">
        <v>23</v>
      </c>
      <c r="H390" s="49"/>
      <c r="I390" s="49"/>
      <c r="J390" s="49"/>
      <c r="K390" s="49"/>
      <c r="L390" s="49"/>
      <c r="M390" s="49"/>
      <c r="N390" s="49"/>
      <c r="O390" s="49"/>
      <c r="P390" s="49"/>
      <c r="Q390" s="49"/>
      <c r="R390" s="51"/>
      <c r="S390" s="51"/>
      <c r="T390" s="51"/>
      <c r="U390" s="51"/>
      <c r="AA390" s="128"/>
    </row>
    <row r="391" spans="1:27" s="52" customFormat="1" x14ac:dyDescent="0.2">
      <c r="A391" s="45" t="s">
        <v>37</v>
      </c>
      <c r="B391" s="111"/>
      <c r="C391" s="51"/>
      <c r="D391" s="51"/>
      <c r="E391" s="106"/>
      <c r="F391" s="49">
        <f t="shared" ref="F391:F398" si="47">SUM(G391:U391)</f>
        <v>0</v>
      </c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3"/>
      <c r="S391" s="53"/>
      <c r="T391" s="53"/>
      <c r="U391" s="53"/>
      <c r="AA391" s="128"/>
    </row>
    <row r="392" spans="1:27" s="52" customFormat="1" x14ac:dyDescent="0.2">
      <c r="A392" s="51"/>
      <c r="B392" s="110"/>
      <c r="C392" s="51"/>
      <c r="D392" s="51"/>
      <c r="E392" s="106"/>
      <c r="F392" s="49">
        <f t="shared" si="47"/>
        <v>0</v>
      </c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3"/>
      <c r="S392" s="53"/>
      <c r="T392" s="53"/>
      <c r="U392" s="53"/>
      <c r="AA392" s="128"/>
    </row>
    <row r="393" spans="1:27" s="52" customFormat="1" x14ac:dyDescent="0.2">
      <c r="A393" s="51"/>
      <c r="B393" s="110"/>
      <c r="C393" s="51"/>
      <c r="D393" s="51"/>
      <c r="E393" s="106"/>
      <c r="F393" s="49">
        <f t="shared" si="47"/>
        <v>0</v>
      </c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3"/>
      <c r="S393" s="53"/>
      <c r="T393" s="53"/>
      <c r="U393" s="53"/>
      <c r="AA393" s="128"/>
    </row>
    <row r="394" spans="1:27" s="52" customFormat="1" x14ac:dyDescent="0.2">
      <c r="A394" s="51"/>
      <c r="B394" s="110"/>
      <c r="C394" s="51"/>
      <c r="D394" s="51"/>
      <c r="E394" s="106"/>
      <c r="F394" s="49">
        <f t="shared" si="47"/>
        <v>0</v>
      </c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3"/>
      <c r="S394" s="53"/>
      <c r="T394" s="53"/>
      <c r="U394" s="53"/>
      <c r="AA394" s="128"/>
    </row>
    <row r="395" spans="1:27" s="52" customFormat="1" x14ac:dyDescent="0.2">
      <c r="A395" s="51"/>
      <c r="B395" s="110"/>
      <c r="C395" s="51"/>
      <c r="D395" s="51"/>
      <c r="E395" s="106"/>
      <c r="F395" s="49">
        <f t="shared" si="47"/>
        <v>0</v>
      </c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3"/>
      <c r="S395" s="53"/>
      <c r="T395" s="53"/>
      <c r="U395" s="53"/>
      <c r="AA395" s="128"/>
    </row>
    <row r="396" spans="1:27" s="52" customFormat="1" x14ac:dyDescent="0.2">
      <c r="A396" s="51"/>
      <c r="B396" s="110"/>
      <c r="C396" s="51"/>
      <c r="D396" s="51"/>
      <c r="E396" s="106"/>
      <c r="F396" s="49">
        <f t="shared" si="47"/>
        <v>0</v>
      </c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3"/>
      <c r="S396" s="53"/>
      <c r="T396" s="53"/>
      <c r="U396" s="53"/>
      <c r="AA396" s="128"/>
    </row>
    <row r="397" spans="1:27" s="52" customFormat="1" ht="15.6" customHeight="1" x14ac:dyDescent="0.25">
      <c r="A397" s="57" t="s">
        <v>24</v>
      </c>
      <c r="B397" s="112" t="str">
        <f>IF(B379+F391+F392+F393+F394+F395+F396+F397+F398=B384+B385+B386+B387+B388+B389+B390+B391,"OK","NON")</f>
        <v>OK</v>
      </c>
      <c r="C397" s="51"/>
      <c r="D397" s="49"/>
      <c r="E397" s="106"/>
      <c r="F397" s="49">
        <f t="shared" si="47"/>
        <v>0</v>
      </c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3"/>
      <c r="S397" s="53"/>
      <c r="T397" s="53"/>
      <c r="U397" s="53"/>
      <c r="AA397" s="128"/>
    </row>
    <row r="398" spans="1:27" s="52" customFormat="1" ht="18" x14ac:dyDescent="0.25">
      <c r="A398" s="57" t="s">
        <v>25</v>
      </c>
      <c r="B398" s="112">
        <f>B381+S379-B378-F382-F383-F384-F385-F386-F387</f>
        <v>0</v>
      </c>
      <c r="C398" s="51"/>
      <c r="D398" s="77"/>
      <c r="E398" s="106"/>
      <c r="F398" s="49">
        <f t="shared" si="47"/>
        <v>0</v>
      </c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3"/>
      <c r="S398" s="53"/>
      <c r="T398" s="53"/>
      <c r="U398" s="53"/>
      <c r="AA398" s="128"/>
    </row>
    <row r="399" spans="1:27" s="52" customFormat="1" x14ac:dyDescent="0.2">
      <c r="B399" s="96"/>
      <c r="C399" s="51"/>
      <c r="D399" s="51"/>
      <c r="E399" s="107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62"/>
      <c r="S399" s="62"/>
      <c r="T399" s="62"/>
      <c r="U399" s="62"/>
      <c r="V399" s="64"/>
      <c r="AA399" s="128"/>
    </row>
    <row r="400" spans="1:27" s="46" customFormat="1" x14ac:dyDescent="0.2">
      <c r="A400" s="46" t="s">
        <v>20</v>
      </c>
      <c r="B400" s="113" t="s">
        <v>20</v>
      </c>
      <c r="C400" s="46" t="s">
        <v>20</v>
      </c>
      <c r="D400" s="46" t="s">
        <v>20</v>
      </c>
      <c r="E400" s="108" t="s">
        <v>20</v>
      </c>
      <c r="F400" s="66" t="s">
        <v>20</v>
      </c>
      <c r="G400" s="82" t="s">
        <v>20</v>
      </c>
      <c r="H400" s="82" t="s">
        <v>20</v>
      </c>
      <c r="I400" s="82" t="s">
        <v>20</v>
      </c>
      <c r="J400" s="82" t="s">
        <v>20</v>
      </c>
      <c r="K400" s="82" t="s">
        <v>20</v>
      </c>
      <c r="L400" s="82" t="s">
        <v>20</v>
      </c>
      <c r="M400" s="82" t="s">
        <v>20</v>
      </c>
      <c r="N400" s="82" t="s">
        <v>20</v>
      </c>
      <c r="O400" s="82" t="s">
        <v>20</v>
      </c>
      <c r="P400" s="82" t="s">
        <v>20</v>
      </c>
      <c r="Q400" s="82" t="s">
        <v>20</v>
      </c>
      <c r="R400" s="83" t="s">
        <v>20</v>
      </c>
      <c r="S400" s="83"/>
      <c r="T400" s="83"/>
      <c r="U400" s="83"/>
      <c r="AA400" s="129"/>
    </row>
    <row r="401" spans="1:27" s="117" customFormat="1" ht="27" thickBot="1" x14ac:dyDescent="0.45">
      <c r="A401" s="116" t="s">
        <v>20</v>
      </c>
      <c r="B401" s="115" t="s">
        <v>49</v>
      </c>
      <c r="D401" s="117" t="s">
        <v>28</v>
      </c>
      <c r="E401" s="125">
        <f>$X$16</f>
        <v>43089</v>
      </c>
      <c r="F401" s="119"/>
      <c r="G401" s="120"/>
      <c r="H401" s="121"/>
      <c r="I401" s="122"/>
      <c r="J401" s="122"/>
      <c r="K401" s="122"/>
      <c r="L401" s="122"/>
      <c r="M401" s="122"/>
      <c r="N401" s="122"/>
      <c r="O401" s="122"/>
      <c r="P401" s="122"/>
      <c r="Q401" s="122"/>
      <c r="R401" s="122"/>
      <c r="U401" s="117">
        <v>17</v>
      </c>
      <c r="AA401" s="126"/>
    </row>
    <row r="402" spans="1:27" s="52" customFormat="1" ht="16.5" thickBot="1" x14ac:dyDescent="0.3">
      <c r="A402" s="45"/>
      <c r="B402" s="110"/>
      <c r="C402" s="51"/>
      <c r="D402" s="51"/>
      <c r="E402" s="104"/>
      <c r="F402" s="79" t="s">
        <v>70</v>
      </c>
      <c r="H402" s="103"/>
      <c r="I402" s="91">
        <v>100</v>
      </c>
      <c r="J402" s="92">
        <v>50</v>
      </c>
      <c r="K402" s="92">
        <v>20</v>
      </c>
      <c r="L402" s="92">
        <v>10</v>
      </c>
      <c r="M402" s="92">
        <v>5</v>
      </c>
      <c r="N402" s="92">
        <v>2</v>
      </c>
      <c r="O402" s="92">
        <v>1</v>
      </c>
      <c r="P402" s="92">
        <v>0.25</v>
      </c>
      <c r="Q402" s="92">
        <v>0.1</v>
      </c>
      <c r="R402" s="93">
        <v>0.05</v>
      </c>
      <c r="S402" s="51"/>
      <c r="T402" s="51"/>
      <c r="U402" s="51"/>
      <c r="AA402" s="127">
        <f>B403+B404+B405</f>
        <v>0</v>
      </c>
    </row>
    <row r="403" spans="1:27" s="52" customFormat="1" ht="15.75" x14ac:dyDescent="0.25">
      <c r="A403" s="45" t="s">
        <v>17</v>
      </c>
      <c r="B403" s="111"/>
      <c r="C403" s="51"/>
      <c r="D403" s="60" t="s">
        <v>21</v>
      </c>
      <c r="E403" s="105"/>
      <c r="F403" s="51"/>
      <c r="G403" s="62"/>
      <c r="H403" s="133" t="s">
        <v>71</v>
      </c>
      <c r="I403" s="135"/>
      <c r="J403" s="136"/>
      <c r="K403" s="136"/>
      <c r="L403" s="136"/>
      <c r="M403" s="136"/>
      <c r="N403" s="136"/>
      <c r="O403" s="136"/>
      <c r="P403" s="136"/>
      <c r="Q403" s="136"/>
      <c r="R403" s="137"/>
      <c r="S403" s="51"/>
      <c r="T403" s="51"/>
      <c r="U403" s="51"/>
      <c r="AA403" s="128"/>
    </row>
    <row r="404" spans="1:27" s="52" customFormat="1" ht="15.75" thickBot="1" x14ac:dyDescent="0.25">
      <c r="A404" s="45" t="s">
        <v>18</v>
      </c>
      <c r="B404" s="111"/>
      <c r="C404" s="51"/>
      <c r="E404" s="104"/>
      <c r="F404" s="51"/>
      <c r="G404" s="62"/>
      <c r="H404" s="89" t="s">
        <v>5</v>
      </c>
      <c r="I404" s="90">
        <f t="shared" ref="I404:R404" si="48">I402*I403</f>
        <v>0</v>
      </c>
      <c r="J404" s="80">
        <f t="shared" si="48"/>
        <v>0</v>
      </c>
      <c r="K404" s="80">
        <f t="shared" si="48"/>
        <v>0</v>
      </c>
      <c r="L404" s="80">
        <f t="shared" si="48"/>
        <v>0</v>
      </c>
      <c r="M404" s="80">
        <f t="shared" si="48"/>
        <v>0</v>
      </c>
      <c r="N404" s="80">
        <f t="shared" si="48"/>
        <v>0</v>
      </c>
      <c r="O404" s="80">
        <f t="shared" si="48"/>
        <v>0</v>
      </c>
      <c r="P404" s="80">
        <f t="shared" si="48"/>
        <v>0</v>
      </c>
      <c r="Q404" s="80">
        <f t="shared" si="48"/>
        <v>0</v>
      </c>
      <c r="R404" s="81">
        <f t="shared" si="48"/>
        <v>0</v>
      </c>
      <c r="S404" s="87">
        <f>SUM(I404:R404)</f>
        <v>0</v>
      </c>
      <c r="T404" s="51"/>
      <c r="U404" s="51"/>
      <c r="AA404" s="128"/>
    </row>
    <row r="405" spans="1:27" s="52" customFormat="1" ht="15.75" x14ac:dyDescent="0.25">
      <c r="A405" s="45" t="s">
        <v>19</v>
      </c>
      <c r="B405" s="111"/>
      <c r="C405" s="51"/>
      <c r="D405" s="60" t="s">
        <v>0</v>
      </c>
      <c r="E405" s="104"/>
      <c r="F405" s="49"/>
      <c r="G405" s="49"/>
      <c r="H405" s="49"/>
      <c r="I405" s="49"/>
      <c r="J405" s="49"/>
      <c r="K405" s="49"/>
      <c r="L405" s="49"/>
      <c r="M405" s="49"/>
      <c r="N405" s="49"/>
      <c r="O405" s="49"/>
      <c r="P405" s="49"/>
      <c r="Q405" s="49"/>
      <c r="R405" s="49">
        <f>SUM(I404:R404)</f>
        <v>0</v>
      </c>
      <c r="S405" s="51"/>
      <c r="T405" s="51"/>
      <c r="U405" s="51"/>
      <c r="AA405" s="128"/>
    </row>
    <row r="406" spans="1:27" s="52" customFormat="1" ht="15.75" x14ac:dyDescent="0.25">
      <c r="A406" s="45" t="s">
        <v>75</v>
      </c>
      <c r="B406" s="111"/>
      <c r="C406" s="51"/>
      <c r="D406" s="51"/>
      <c r="E406" s="105" t="s">
        <v>22</v>
      </c>
      <c r="F406" s="56" t="s">
        <v>5</v>
      </c>
      <c r="G406" s="56" t="s">
        <v>23</v>
      </c>
      <c r="H406" s="49"/>
      <c r="I406" s="49"/>
      <c r="J406" s="49"/>
      <c r="K406" s="49"/>
      <c r="L406" s="49"/>
      <c r="M406" s="49"/>
      <c r="N406" s="49"/>
      <c r="O406" s="49"/>
      <c r="P406" s="49"/>
      <c r="Q406" s="49"/>
      <c r="R406" s="51"/>
      <c r="S406" s="51"/>
      <c r="T406" s="51"/>
      <c r="U406" s="51"/>
      <c r="AA406" s="128"/>
    </row>
    <row r="407" spans="1:27" s="52" customFormat="1" x14ac:dyDescent="0.2">
      <c r="A407" s="45" t="s">
        <v>29</v>
      </c>
      <c r="B407" s="111"/>
      <c r="C407" s="51"/>
      <c r="D407" s="51"/>
      <c r="E407" s="106"/>
      <c r="F407" s="49">
        <f t="shared" ref="F407:F412" si="49">SUM(G407:U407)</f>
        <v>0</v>
      </c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3"/>
      <c r="S407" s="53"/>
      <c r="T407" s="53"/>
      <c r="U407" s="53"/>
      <c r="AA407" s="128"/>
    </row>
    <row r="408" spans="1:27" s="52" customFormat="1" x14ac:dyDescent="0.2">
      <c r="A408" s="45"/>
      <c r="B408" s="132"/>
      <c r="C408" s="51"/>
      <c r="D408" s="51"/>
      <c r="E408" s="106"/>
      <c r="F408" s="49">
        <f t="shared" si="49"/>
        <v>0</v>
      </c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3"/>
      <c r="S408" s="53"/>
      <c r="T408" s="53"/>
      <c r="U408" s="53"/>
      <c r="AA408" s="128"/>
    </row>
    <row r="409" spans="1:27" s="52" customFormat="1" x14ac:dyDescent="0.2">
      <c r="A409" s="45" t="s">
        <v>30</v>
      </c>
      <c r="B409" s="111"/>
      <c r="C409" s="51"/>
      <c r="D409" s="51"/>
      <c r="E409" s="106"/>
      <c r="F409" s="49">
        <f t="shared" si="49"/>
        <v>0</v>
      </c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3"/>
      <c r="S409" s="53"/>
      <c r="T409" s="53"/>
      <c r="U409" s="53"/>
      <c r="AA409" s="128"/>
    </row>
    <row r="410" spans="1:27" s="52" customFormat="1" x14ac:dyDescent="0.2">
      <c r="A410" s="45" t="s">
        <v>31</v>
      </c>
      <c r="B410" s="111"/>
      <c r="C410" s="51"/>
      <c r="D410" s="51"/>
      <c r="E410" s="106"/>
      <c r="F410" s="49">
        <f t="shared" si="49"/>
        <v>0</v>
      </c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3"/>
      <c r="S410" s="53"/>
      <c r="T410" s="53"/>
      <c r="U410" s="53"/>
      <c r="AA410" s="128"/>
    </row>
    <row r="411" spans="1:27" s="52" customFormat="1" x14ac:dyDescent="0.2">
      <c r="A411" s="45" t="s">
        <v>32</v>
      </c>
      <c r="B411" s="111"/>
      <c r="C411" s="51"/>
      <c r="D411" s="51"/>
      <c r="E411" s="106"/>
      <c r="F411" s="49">
        <f t="shared" si="49"/>
        <v>0</v>
      </c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3"/>
      <c r="S411" s="53"/>
      <c r="T411" s="53"/>
      <c r="U411" s="53"/>
      <c r="AA411" s="128"/>
    </row>
    <row r="412" spans="1:27" s="52" customFormat="1" x14ac:dyDescent="0.2">
      <c r="A412" s="45" t="s">
        <v>33</v>
      </c>
      <c r="B412" s="111"/>
      <c r="C412" s="51"/>
      <c r="D412" s="51"/>
      <c r="E412" s="106"/>
      <c r="F412" s="49">
        <f t="shared" si="49"/>
        <v>0</v>
      </c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3"/>
      <c r="S412" s="53"/>
      <c r="T412" s="53"/>
      <c r="U412" s="53"/>
      <c r="AA412" s="128"/>
    </row>
    <row r="413" spans="1:27" s="52" customFormat="1" x14ac:dyDescent="0.2">
      <c r="A413" s="45" t="s">
        <v>34</v>
      </c>
      <c r="B413" s="111"/>
      <c r="C413" s="51"/>
      <c r="D413" s="51"/>
      <c r="E413" s="104"/>
      <c r="F413" s="49"/>
      <c r="G413" s="49"/>
      <c r="H413" s="49"/>
      <c r="I413" s="49"/>
      <c r="J413" s="49"/>
      <c r="K413" s="49"/>
      <c r="L413" s="49"/>
      <c r="M413" s="49"/>
      <c r="N413" s="49"/>
      <c r="O413" s="49"/>
      <c r="P413" s="49"/>
      <c r="Q413" s="49"/>
      <c r="R413" s="51"/>
      <c r="S413" s="51"/>
      <c r="T413" s="51"/>
      <c r="U413" s="51"/>
      <c r="AA413" s="128"/>
    </row>
    <row r="414" spans="1:27" s="52" customFormat="1" ht="15.75" x14ac:dyDescent="0.25">
      <c r="A414" s="45" t="s">
        <v>35</v>
      </c>
      <c r="B414" s="111"/>
      <c r="C414" s="51"/>
      <c r="D414" s="60" t="s">
        <v>24</v>
      </c>
      <c r="E414" s="104"/>
      <c r="F414" s="49"/>
      <c r="G414" s="49"/>
      <c r="H414" s="49"/>
      <c r="I414" s="49"/>
      <c r="J414" s="49"/>
      <c r="K414" s="49"/>
      <c r="L414" s="49"/>
      <c r="M414" s="49"/>
      <c r="N414" s="49"/>
      <c r="O414" s="49"/>
      <c r="P414" s="49"/>
      <c r="Q414" s="49"/>
      <c r="R414" s="51"/>
      <c r="S414" s="51"/>
      <c r="T414" s="51"/>
      <c r="U414" s="51"/>
      <c r="AA414" s="128"/>
    </row>
    <row r="415" spans="1:27" s="52" customFormat="1" ht="15.75" x14ac:dyDescent="0.25">
      <c r="A415" s="50" t="s">
        <v>36</v>
      </c>
      <c r="B415" s="111"/>
      <c r="C415" s="51"/>
      <c r="D415" s="51"/>
      <c r="E415" s="105"/>
      <c r="F415" s="56" t="s">
        <v>5</v>
      </c>
      <c r="G415" s="56" t="s">
        <v>23</v>
      </c>
      <c r="H415" s="49"/>
      <c r="I415" s="49"/>
      <c r="J415" s="49"/>
      <c r="K415" s="49"/>
      <c r="L415" s="49"/>
      <c r="M415" s="49"/>
      <c r="N415" s="49"/>
      <c r="O415" s="49"/>
      <c r="P415" s="49"/>
      <c r="Q415" s="49"/>
      <c r="R415" s="51"/>
      <c r="S415" s="51"/>
      <c r="T415" s="51"/>
      <c r="U415" s="51"/>
      <c r="AA415" s="128"/>
    </row>
    <row r="416" spans="1:27" s="52" customFormat="1" x14ac:dyDescent="0.2">
      <c r="A416" s="45" t="s">
        <v>37</v>
      </c>
      <c r="B416" s="111"/>
      <c r="C416" s="51"/>
      <c r="D416" s="51"/>
      <c r="E416" s="106"/>
      <c r="F416" s="49">
        <f t="shared" ref="F416:F423" si="50">SUM(G416:U416)</f>
        <v>0</v>
      </c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3"/>
      <c r="S416" s="53"/>
      <c r="T416" s="53"/>
      <c r="U416" s="53"/>
      <c r="AA416" s="128"/>
    </row>
    <row r="417" spans="1:27" s="52" customFormat="1" x14ac:dyDescent="0.2">
      <c r="A417" s="51"/>
      <c r="B417" s="110"/>
      <c r="C417" s="51"/>
      <c r="D417" s="51"/>
      <c r="E417" s="106"/>
      <c r="F417" s="49">
        <f t="shared" si="50"/>
        <v>0</v>
      </c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3"/>
      <c r="S417" s="53"/>
      <c r="T417" s="53"/>
      <c r="U417" s="53"/>
      <c r="AA417" s="128"/>
    </row>
    <row r="418" spans="1:27" s="52" customFormat="1" x14ac:dyDescent="0.2">
      <c r="A418" s="51"/>
      <c r="B418" s="110"/>
      <c r="C418" s="51"/>
      <c r="D418" s="51"/>
      <c r="E418" s="106"/>
      <c r="F418" s="49">
        <f t="shared" si="50"/>
        <v>0</v>
      </c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3"/>
      <c r="S418" s="53"/>
      <c r="T418" s="53"/>
      <c r="U418" s="53"/>
      <c r="AA418" s="128"/>
    </row>
    <row r="419" spans="1:27" s="52" customFormat="1" x14ac:dyDescent="0.2">
      <c r="A419" s="51"/>
      <c r="B419" s="110"/>
      <c r="C419" s="51"/>
      <c r="D419" s="51"/>
      <c r="E419" s="106"/>
      <c r="F419" s="49">
        <f t="shared" si="50"/>
        <v>0</v>
      </c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3"/>
      <c r="S419" s="53"/>
      <c r="T419" s="53"/>
      <c r="U419" s="53"/>
      <c r="AA419" s="128"/>
    </row>
    <row r="420" spans="1:27" s="52" customFormat="1" x14ac:dyDescent="0.2">
      <c r="A420" s="51"/>
      <c r="B420" s="110"/>
      <c r="C420" s="51"/>
      <c r="D420" s="51"/>
      <c r="E420" s="106"/>
      <c r="F420" s="49">
        <f t="shared" si="50"/>
        <v>0</v>
      </c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3"/>
      <c r="S420" s="53"/>
      <c r="T420" s="53"/>
      <c r="U420" s="53"/>
      <c r="AA420" s="128"/>
    </row>
    <row r="421" spans="1:27" s="52" customFormat="1" x14ac:dyDescent="0.2">
      <c r="A421" s="51"/>
      <c r="B421" s="110"/>
      <c r="C421" s="51"/>
      <c r="D421" s="51"/>
      <c r="E421" s="106"/>
      <c r="F421" s="49">
        <f t="shared" si="50"/>
        <v>0</v>
      </c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3"/>
      <c r="S421" s="53"/>
      <c r="T421" s="53"/>
      <c r="U421" s="53"/>
      <c r="AA421" s="128"/>
    </row>
    <row r="422" spans="1:27" s="52" customFormat="1" ht="15.6" customHeight="1" x14ac:dyDescent="0.25">
      <c r="A422" s="57" t="s">
        <v>24</v>
      </c>
      <c r="B422" s="112" t="str">
        <f>IF(B404+F416+F417+F418+F419+F420+F421+F422+F423=B409+B410+B411+B412+B413+B414+B415+B416,"OK","NON")</f>
        <v>OK</v>
      </c>
      <c r="C422" s="51"/>
      <c r="D422" s="49"/>
      <c r="E422" s="106"/>
      <c r="F422" s="49">
        <f t="shared" si="50"/>
        <v>0</v>
      </c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3"/>
      <c r="S422" s="53"/>
      <c r="T422" s="53"/>
      <c r="U422" s="53"/>
      <c r="AA422" s="128"/>
    </row>
    <row r="423" spans="1:27" s="52" customFormat="1" ht="18" x14ac:dyDescent="0.25">
      <c r="A423" s="57" t="s">
        <v>25</v>
      </c>
      <c r="B423" s="112">
        <f>B406+S404-B403-F407-F408-F409-F410-F411-F412</f>
        <v>0</v>
      </c>
      <c r="C423" s="51"/>
      <c r="D423" s="77"/>
      <c r="E423" s="106"/>
      <c r="F423" s="49">
        <f t="shared" si="50"/>
        <v>0</v>
      </c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3"/>
      <c r="S423" s="53"/>
      <c r="T423" s="53"/>
      <c r="U423" s="53"/>
      <c r="AA423" s="128"/>
    </row>
    <row r="424" spans="1:27" s="52" customFormat="1" x14ac:dyDescent="0.2">
      <c r="B424" s="96"/>
      <c r="C424" s="51"/>
      <c r="D424" s="51"/>
      <c r="E424" s="107"/>
      <c r="F424" s="55"/>
      <c r="G424" s="55"/>
      <c r="H424" s="55"/>
      <c r="I424" s="55"/>
      <c r="J424" s="55"/>
      <c r="K424" s="55"/>
      <c r="L424" s="55"/>
      <c r="M424" s="55"/>
      <c r="N424" s="55"/>
      <c r="O424" s="55"/>
      <c r="P424" s="55"/>
      <c r="Q424" s="55"/>
      <c r="R424" s="62"/>
      <c r="S424" s="62"/>
      <c r="T424" s="62"/>
      <c r="U424" s="62"/>
      <c r="V424" s="64"/>
      <c r="AA424" s="128"/>
    </row>
    <row r="425" spans="1:27" s="46" customFormat="1" x14ac:dyDescent="0.2">
      <c r="A425" s="46" t="s">
        <v>20</v>
      </c>
      <c r="B425" s="113" t="s">
        <v>20</v>
      </c>
      <c r="C425" s="46" t="s">
        <v>20</v>
      </c>
      <c r="D425" s="46" t="s">
        <v>20</v>
      </c>
      <c r="E425" s="108" t="s">
        <v>20</v>
      </c>
      <c r="F425" s="66" t="s">
        <v>20</v>
      </c>
      <c r="G425" s="82" t="s">
        <v>20</v>
      </c>
      <c r="H425" s="82" t="s">
        <v>20</v>
      </c>
      <c r="I425" s="82" t="s">
        <v>20</v>
      </c>
      <c r="J425" s="82" t="s">
        <v>20</v>
      </c>
      <c r="K425" s="82" t="s">
        <v>20</v>
      </c>
      <c r="L425" s="82" t="s">
        <v>20</v>
      </c>
      <c r="M425" s="82" t="s">
        <v>20</v>
      </c>
      <c r="N425" s="82" t="s">
        <v>20</v>
      </c>
      <c r="O425" s="82" t="s">
        <v>20</v>
      </c>
      <c r="P425" s="82" t="s">
        <v>20</v>
      </c>
      <c r="Q425" s="82" t="s">
        <v>20</v>
      </c>
      <c r="R425" s="83" t="s">
        <v>20</v>
      </c>
      <c r="S425" s="83"/>
      <c r="T425" s="83"/>
      <c r="U425" s="83"/>
      <c r="AA425" s="129"/>
    </row>
    <row r="426" spans="1:27" s="117" customFormat="1" ht="27" thickBot="1" x14ac:dyDescent="0.45">
      <c r="A426" s="116" t="s">
        <v>20</v>
      </c>
      <c r="B426" s="115" t="s">
        <v>50</v>
      </c>
      <c r="D426" s="117" t="s">
        <v>28</v>
      </c>
      <c r="E426" s="125">
        <f>$X$16</f>
        <v>43089</v>
      </c>
      <c r="F426" s="119"/>
      <c r="G426" s="120"/>
      <c r="H426" s="121"/>
      <c r="I426" s="122"/>
      <c r="J426" s="122"/>
      <c r="K426" s="122"/>
      <c r="L426" s="122"/>
      <c r="M426" s="122"/>
      <c r="N426" s="122"/>
      <c r="O426" s="122"/>
      <c r="P426" s="122"/>
      <c r="Q426" s="122"/>
      <c r="R426" s="122"/>
      <c r="U426" s="117">
        <v>18</v>
      </c>
      <c r="AA426" s="126"/>
    </row>
    <row r="427" spans="1:27" s="52" customFormat="1" ht="16.5" thickBot="1" x14ac:dyDescent="0.3">
      <c r="A427" s="45"/>
      <c r="B427" s="110"/>
      <c r="C427" s="51"/>
      <c r="D427" s="51"/>
      <c r="E427" s="104"/>
      <c r="F427" s="79" t="s">
        <v>70</v>
      </c>
      <c r="H427" s="103"/>
      <c r="I427" s="91">
        <v>100</v>
      </c>
      <c r="J427" s="92">
        <v>50</v>
      </c>
      <c r="K427" s="92">
        <v>20</v>
      </c>
      <c r="L427" s="92">
        <v>10</v>
      </c>
      <c r="M427" s="92">
        <v>5</v>
      </c>
      <c r="N427" s="92">
        <v>2</v>
      </c>
      <c r="O427" s="92">
        <v>1</v>
      </c>
      <c r="P427" s="92">
        <v>0.25</v>
      </c>
      <c r="Q427" s="92">
        <v>0.1</v>
      </c>
      <c r="R427" s="93">
        <v>0.05</v>
      </c>
      <c r="S427" s="51"/>
      <c r="T427" s="51"/>
      <c r="U427" s="51"/>
      <c r="AA427" s="127">
        <f>B428+B429+B430</f>
        <v>0</v>
      </c>
    </row>
    <row r="428" spans="1:27" s="52" customFormat="1" ht="15.75" x14ac:dyDescent="0.25">
      <c r="A428" s="45" t="s">
        <v>17</v>
      </c>
      <c r="B428" s="111"/>
      <c r="C428" s="51"/>
      <c r="D428" s="60" t="s">
        <v>21</v>
      </c>
      <c r="E428" s="105"/>
      <c r="F428" s="51"/>
      <c r="G428" s="62"/>
      <c r="H428" s="133" t="s">
        <v>71</v>
      </c>
      <c r="I428" s="135"/>
      <c r="J428" s="136"/>
      <c r="K428" s="136"/>
      <c r="L428" s="136"/>
      <c r="M428" s="136"/>
      <c r="N428" s="136"/>
      <c r="O428" s="136"/>
      <c r="P428" s="136"/>
      <c r="Q428" s="136"/>
      <c r="R428" s="137"/>
      <c r="S428" s="51"/>
      <c r="T428" s="51"/>
      <c r="U428" s="51"/>
      <c r="AA428" s="128"/>
    </row>
    <row r="429" spans="1:27" s="52" customFormat="1" ht="15.75" thickBot="1" x14ac:dyDescent="0.25">
      <c r="A429" s="45" t="s">
        <v>18</v>
      </c>
      <c r="B429" s="111"/>
      <c r="C429" s="51"/>
      <c r="E429" s="104"/>
      <c r="F429" s="51"/>
      <c r="G429" s="62"/>
      <c r="H429" s="89" t="s">
        <v>5</v>
      </c>
      <c r="I429" s="90">
        <f t="shared" ref="I429:R429" si="51">I427*I428</f>
        <v>0</v>
      </c>
      <c r="J429" s="80">
        <f t="shared" si="51"/>
        <v>0</v>
      </c>
      <c r="K429" s="80">
        <f t="shared" si="51"/>
        <v>0</v>
      </c>
      <c r="L429" s="80">
        <f t="shared" si="51"/>
        <v>0</v>
      </c>
      <c r="M429" s="80">
        <f t="shared" si="51"/>
        <v>0</v>
      </c>
      <c r="N429" s="80">
        <f t="shared" si="51"/>
        <v>0</v>
      </c>
      <c r="O429" s="80">
        <f t="shared" si="51"/>
        <v>0</v>
      </c>
      <c r="P429" s="80">
        <f t="shared" si="51"/>
        <v>0</v>
      </c>
      <c r="Q429" s="80">
        <f t="shared" si="51"/>
        <v>0</v>
      </c>
      <c r="R429" s="81">
        <f t="shared" si="51"/>
        <v>0</v>
      </c>
      <c r="S429" s="87">
        <f>SUM(I429:R429)</f>
        <v>0</v>
      </c>
      <c r="T429" s="51"/>
      <c r="U429" s="51"/>
      <c r="AA429" s="128"/>
    </row>
    <row r="430" spans="1:27" s="52" customFormat="1" ht="15.75" x14ac:dyDescent="0.25">
      <c r="A430" s="45" t="s">
        <v>19</v>
      </c>
      <c r="B430" s="111"/>
      <c r="C430" s="51"/>
      <c r="D430" s="60" t="s">
        <v>0</v>
      </c>
      <c r="E430" s="104"/>
      <c r="F430" s="49"/>
      <c r="G430" s="49"/>
      <c r="H430" s="49"/>
      <c r="I430" s="49"/>
      <c r="J430" s="49"/>
      <c r="K430" s="49"/>
      <c r="L430" s="49"/>
      <c r="M430" s="49"/>
      <c r="N430" s="49"/>
      <c r="O430" s="49"/>
      <c r="P430" s="49"/>
      <c r="Q430" s="49"/>
      <c r="R430" s="49">
        <f>SUM(I429:R429)</f>
        <v>0</v>
      </c>
      <c r="S430" s="51"/>
      <c r="T430" s="51"/>
      <c r="U430" s="51"/>
      <c r="AA430" s="128"/>
    </row>
    <row r="431" spans="1:27" s="52" customFormat="1" ht="15.75" x14ac:dyDescent="0.25">
      <c r="A431" s="45" t="s">
        <v>75</v>
      </c>
      <c r="B431" s="111"/>
      <c r="C431" s="51"/>
      <c r="D431" s="51"/>
      <c r="E431" s="105" t="s">
        <v>22</v>
      </c>
      <c r="F431" s="56" t="s">
        <v>5</v>
      </c>
      <c r="G431" s="56" t="s">
        <v>23</v>
      </c>
      <c r="H431" s="49"/>
      <c r="I431" s="49"/>
      <c r="J431" s="49"/>
      <c r="K431" s="49"/>
      <c r="L431" s="49"/>
      <c r="M431" s="49"/>
      <c r="N431" s="49"/>
      <c r="O431" s="49"/>
      <c r="P431" s="49"/>
      <c r="Q431" s="49"/>
      <c r="R431" s="51"/>
      <c r="S431" s="51"/>
      <c r="T431" s="51"/>
      <c r="U431" s="51"/>
      <c r="AA431" s="128"/>
    </row>
    <row r="432" spans="1:27" s="52" customFormat="1" x14ac:dyDescent="0.2">
      <c r="A432" s="45" t="s">
        <v>29</v>
      </c>
      <c r="B432" s="111"/>
      <c r="C432" s="51"/>
      <c r="D432" s="51"/>
      <c r="E432" s="106"/>
      <c r="F432" s="49">
        <f t="shared" ref="F432:F437" si="52">SUM(G432:U432)</f>
        <v>0</v>
      </c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3"/>
      <c r="S432" s="53"/>
      <c r="T432" s="53"/>
      <c r="U432" s="53"/>
      <c r="AA432" s="128"/>
    </row>
    <row r="433" spans="1:27" s="52" customFormat="1" x14ac:dyDescent="0.2">
      <c r="A433" s="45"/>
      <c r="B433" s="132"/>
      <c r="C433" s="51"/>
      <c r="D433" s="51"/>
      <c r="E433" s="106"/>
      <c r="F433" s="49">
        <f t="shared" si="52"/>
        <v>0</v>
      </c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3"/>
      <c r="S433" s="53"/>
      <c r="T433" s="53"/>
      <c r="U433" s="53"/>
      <c r="AA433" s="128"/>
    </row>
    <row r="434" spans="1:27" s="52" customFormat="1" x14ac:dyDescent="0.2">
      <c r="A434" s="45" t="s">
        <v>30</v>
      </c>
      <c r="B434" s="111"/>
      <c r="C434" s="51"/>
      <c r="D434" s="51"/>
      <c r="E434" s="106"/>
      <c r="F434" s="49">
        <f t="shared" si="52"/>
        <v>0</v>
      </c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3"/>
      <c r="S434" s="53"/>
      <c r="T434" s="53"/>
      <c r="U434" s="53"/>
      <c r="AA434" s="128"/>
    </row>
    <row r="435" spans="1:27" s="52" customFormat="1" x14ac:dyDescent="0.2">
      <c r="A435" s="45" t="s">
        <v>31</v>
      </c>
      <c r="B435" s="111"/>
      <c r="C435" s="51"/>
      <c r="D435" s="51"/>
      <c r="E435" s="106"/>
      <c r="F435" s="49">
        <f t="shared" si="52"/>
        <v>0</v>
      </c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3"/>
      <c r="S435" s="53"/>
      <c r="T435" s="53"/>
      <c r="U435" s="53"/>
      <c r="AA435" s="128"/>
    </row>
    <row r="436" spans="1:27" s="52" customFormat="1" x14ac:dyDescent="0.2">
      <c r="A436" s="45" t="s">
        <v>32</v>
      </c>
      <c r="B436" s="111"/>
      <c r="C436" s="51"/>
      <c r="D436" s="51"/>
      <c r="E436" s="106"/>
      <c r="F436" s="49">
        <f t="shared" si="52"/>
        <v>0</v>
      </c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3"/>
      <c r="S436" s="53"/>
      <c r="T436" s="53"/>
      <c r="U436" s="53"/>
      <c r="AA436" s="128"/>
    </row>
    <row r="437" spans="1:27" s="52" customFormat="1" x14ac:dyDescent="0.2">
      <c r="A437" s="45" t="s">
        <v>33</v>
      </c>
      <c r="B437" s="111"/>
      <c r="C437" s="51"/>
      <c r="D437" s="51"/>
      <c r="E437" s="106"/>
      <c r="F437" s="49">
        <f t="shared" si="52"/>
        <v>0</v>
      </c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3"/>
      <c r="S437" s="53"/>
      <c r="T437" s="53"/>
      <c r="U437" s="53"/>
      <c r="AA437" s="128"/>
    </row>
    <row r="438" spans="1:27" s="52" customFormat="1" x14ac:dyDescent="0.2">
      <c r="A438" s="45" t="s">
        <v>34</v>
      </c>
      <c r="B438" s="111"/>
      <c r="C438" s="51"/>
      <c r="D438" s="51"/>
      <c r="E438" s="104"/>
      <c r="F438" s="49"/>
      <c r="G438" s="49"/>
      <c r="H438" s="49"/>
      <c r="I438" s="49"/>
      <c r="J438" s="49"/>
      <c r="K438" s="49"/>
      <c r="L438" s="49"/>
      <c r="M438" s="49"/>
      <c r="N438" s="49"/>
      <c r="O438" s="49"/>
      <c r="P438" s="49"/>
      <c r="Q438" s="49"/>
      <c r="R438" s="51"/>
      <c r="S438" s="51"/>
      <c r="T438" s="51"/>
      <c r="U438" s="51"/>
      <c r="AA438" s="128"/>
    </row>
    <row r="439" spans="1:27" s="52" customFormat="1" ht="15.75" x14ac:dyDescent="0.25">
      <c r="A439" s="45" t="s">
        <v>35</v>
      </c>
      <c r="B439" s="111"/>
      <c r="C439" s="51"/>
      <c r="D439" s="60" t="s">
        <v>24</v>
      </c>
      <c r="E439" s="104"/>
      <c r="F439" s="49"/>
      <c r="G439" s="49"/>
      <c r="H439" s="49"/>
      <c r="I439" s="49"/>
      <c r="J439" s="49"/>
      <c r="K439" s="49"/>
      <c r="L439" s="49"/>
      <c r="M439" s="49"/>
      <c r="N439" s="49"/>
      <c r="O439" s="49"/>
      <c r="P439" s="49"/>
      <c r="Q439" s="49"/>
      <c r="R439" s="51"/>
      <c r="S439" s="51"/>
      <c r="T439" s="51"/>
      <c r="U439" s="51"/>
      <c r="AA439" s="128"/>
    </row>
    <row r="440" spans="1:27" s="52" customFormat="1" ht="15.75" x14ac:dyDescent="0.25">
      <c r="A440" s="50" t="s">
        <v>36</v>
      </c>
      <c r="B440" s="111"/>
      <c r="C440" s="51"/>
      <c r="D440" s="51"/>
      <c r="E440" s="105"/>
      <c r="F440" s="56" t="s">
        <v>5</v>
      </c>
      <c r="G440" s="56" t="s">
        <v>23</v>
      </c>
      <c r="H440" s="49"/>
      <c r="I440" s="49"/>
      <c r="J440" s="49"/>
      <c r="K440" s="49"/>
      <c r="L440" s="49"/>
      <c r="M440" s="49"/>
      <c r="N440" s="49"/>
      <c r="O440" s="49"/>
      <c r="P440" s="49"/>
      <c r="Q440" s="49"/>
      <c r="R440" s="51"/>
      <c r="S440" s="51"/>
      <c r="T440" s="51"/>
      <c r="U440" s="51"/>
      <c r="AA440" s="128"/>
    </row>
    <row r="441" spans="1:27" s="52" customFormat="1" x14ac:dyDescent="0.2">
      <c r="A441" s="45" t="s">
        <v>37</v>
      </c>
      <c r="B441" s="111"/>
      <c r="C441" s="51"/>
      <c r="D441" s="51"/>
      <c r="E441" s="106"/>
      <c r="F441" s="49">
        <f t="shared" ref="F441:F448" si="53">SUM(G441:U441)</f>
        <v>0</v>
      </c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3"/>
      <c r="S441" s="53"/>
      <c r="T441" s="53"/>
      <c r="U441" s="53"/>
      <c r="AA441" s="128"/>
    </row>
    <row r="442" spans="1:27" s="52" customFormat="1" x14ac:dyDescent="0.2">
      <c r="A442" s="51"/>
      <c r="B442" s="110"/>
      <c r="C442" s="51"/>
      <c r="D442" s="51"/>
      <c r="E442" s="106"/>
      <c r="F442" s="49">
        <f t="shared" si="53"/>
        <v>0</v>
      </c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3"/>
      <c r="S442" s="53"/>
      <c r="T442" s="53"/>
      <c r="U442" s="53"/>
      <c r="AA442" s="128"/>
    </row>
    <row r="443" spans="1:27" s="52" customFormat="1" x14ac:dyDescent="0.2">
      <c r="A443" s="51"/>
      <c r="B443" s="110"/>
      <c r="C443" s="51"/>
      <c r="D443" s="51"/>
      <c r="E443" s="106"/>
      <c r="F443" s="49">
        <f t="shared" si="53"/>
        <v>0</v>
      </c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3"/>
      <c r="S443" s="53"/>
      <c r="T443" s="53"/>
      <c r="U443" s="53"/>
      <c r="AA443" s="128"/>
    </row>
    <row r="444" spans="1:27" s="52" customFormat="1" x14ac:dyDescent="0.2">
      <c r="A444" s="51"/>
      <c r="B444" s="110"/>
      <c r="C444" s="51"/>
      <c r="D444" s="51"/>
      <c r="E444" s="106"/>
      <c r="F444" s="49">
        <f t="shared" si="53"/>
        <v>0</v>
      </c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3"/>
      <c r="S444" s="53"/>
      <c r="T444" s="53"/>
      <c r="U444" s="53"/>
      <c r="AA444" s="128"/>
    </row>
    <row r="445" spans="1:27" s="52" customFormat="1" x14ac:dyDescent="0.2">
      <c r="A445" s="51"/>
      <c r="B445" s="110"/>
      <c r="C445" s="51"/>
      <c r="D445" s="51"/>
      <c r="E445" s="106"/>
      <c r="F445" s="49">
        <f t="shared" si="53"/>
        <v>0</v>
      </c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3"/>
      <c r="S445" s="53"/>
      <c r="T445" s="53"/>
      <c r="U445" s="53"/>
      <c r="AA445" s="128"/>
    </row>
    <row r="446" spans="1:27" s="52" customFormat="1" x14ac:dyDescent="0.2">
      <c r="A446" s="51"/>
      <c r="B446" s="110"/>
      <c r="C446" s="51"/>
      <c r="D446" s="51"/>
      <c r="E446" s="106"/>
      <c r="F446" s="49">
        <f t="shared" si="53"/>
        <v>0</v>
      </c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3"/>
      <c r="S446" s="53"/>
      <c r="T446" s="53"/>
      <c r="U446" s="53"/>
      <c r="AA446" s="128"/>
    </row>
    <row r="447" spans="1:27" s="52" customFormat="1" ht="15.6" customHeight="1" x14ac:dyDescent="0.25">
      <c r="A447" s="57" t="s">
        <v>24</v>
      </c>
      <c r="B447" s="112" t="str">
        <f>IF(B429+F441+F442+F443+F444+F445+F446+F447+F448=B434+B435+B436+B437+B438+B439+B440+B441,"OK","NON")</f>
        <v>OK</v>
      </c>
      <c r="C447" s="51"/>
      <c r="D447" s="49"/>
      <c r="E447" s="106"/>
      <c r="F447" s="49">
        <f t="shared" si="53"/>
        <v>0</v>
      </c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3"/>
      <c r="S447" s="53"/>
      <c r="T447" s="53"/>
      <c r="U447" s="53"/>
      <c r="AA447" s="128"/>
    </row>
    <row r="448" spans="1:27" s="52" customFormat="1" ht="18" x14ac:dyDescent="0.25">
      <c r="A448" s="57" t="s">
        <v>25</v>
      </c>
      <c r="B448" s="112">
        <f>B431+S429-B428-F432-F433-F434-F435-F436-F437</f>
        <v>0</v>
      </c>
      <c r="C448" s="51"/>
      <c r="D448" s="77"/>
      <c r="E448" s="106"/>
      <c r="F448" s="49">
        <f t="shared" si="53"/>
        <v>0</v>
      </c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3"/>
      <c r="S448" s="53"/>
      <c r="T448" s="53"/>
      <c r="U448" s="53"/>
      <c r="AA448" s="128"/>
    </row>
    <row r="449" spans="1:27" s="52" customFormat="1" x14ac:dyDescent="0.2">
      <c r="B449" s="96"/>
      <c r="C449" s="51"/>
      <c r="D449" s="51"/>
      <c r="E449" s="107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62"/>
      <c r="S449" s="62"/>
      <c r="T449" s="62"/>
      <c r="U449" s="62"/>
      <c r="V449" s="64"/>
      <c r="AA449" s="128"/>
    </row>
    <row r="450" spans="1:27" s="46" customFormat="1" x14ac:dyDescent="0.2">
      <c r="A450" s="46" t="s">
        <v>20</v>
      </c>
      <c r="B450" s="113" t="s">
        <v>20</v>
      </c>
      <c r="C450" s="46" t="s">
        <v>20</v>
      </c>
      <c r="D450" s="46" t="s">
        <v>20</v>
      </c>
      <c r="E450" s="108" t="s">
        <v>20</v>
      </c>
      <c r="F450" s="66" t="s">
        <v>20</v>
      </c>
      <c r="G450" s="82" t="s">
        <v>20</v>
      </c>
      <c r="H450" s="82" t="s">
        <v>20</v>
      </c>
      <c r="I450" s="82" t="s">
        <v>20</v>
      </c>
      <c r="J450" s="82" t="s">
        <v>20</v>
      </c>
      <c r="K450" s="82" t="s">
        <v>20</v>
      </c>
      <c r="L450" s="82" t="s">
        <v>20</v>
      </c>
      <c r="M450" s="82" t="s">
        <v>20</v>
      </c>
      <c r="N450" s="82" t="s">
        <v>20</v>
      </c>
      <c r="O450" s="82" t="s">
        <v>20</v>
      </c>
      <c r="P450" s="82" t="s">
        <v>20</v>
      </c>
      <c r="Q450" s="82" t="s">
        <v>20</v>
      </c>
      <c r="R450" s="83" t="s">
        <v>20</v>
      </c>
      <c r="S450" s="83"/>
      <c r="T450" s="83"/>
      <c r="U450" s="83"/>
      <c r="AA450" s="129"/>
    </row>
    <row r="451" spans="1:27" s="117" customFormat="1" ht="27" thickBot="1" x14ac:dyDescent="0.45">
      <c r="A451" s="116" t="s">
        <v>20</v>
      </c>
      <c r="B451" s="115" t="s">
        <v>51</v>
      </c>
      <c r="D451" s="117" t="s">
        <v>28</v>
      </c>
      <c r="E451" s="125">
        <f>$X$16</f>
        <v>43089</v>
      </c>
      <c r="F451" s="119"/>
      <c r="G451" s="120"/>
      <c r="H451" s="121"/>
      <c r="I451" s="122"/>
      <c r="J451" s="122"/>
      <c r="K451" s="122"/>
      <c r="L451" s="122"/>
      <c r="M451" s="122"/>
      <c r="N451" s="122"/>
      <c r="O451" s="122"/>
      <c r="P451" s="122"/>
      <c r="Q451" s="122"/>
      <c r="R451" s="122"/>
      <c r="U451" s="117">
        <v>19</v>
      </c>
      <c r="AA451" s="126"/>
    </row>
    <row r="452" spans="1:27" s="52" customFormat="1" ht="16.5" thickBot="1" x14ac:dyDescent="0.3">
      <c r="A452" s="45"/>
      <c r="B452" s="110"/>
      <c r="C452" s="51"/>
      <c r="D452" s="51"/>
      <c r="E452" s="104"/>
      <c r="F452" s="79" t="s">
        <v>70</v>
      </c>
      <c r="H452" s="103"/>
      <c r="I452" s="91">
        <v>100</v>
      </c>
      <c r="J452" s="92">
        <v>50</v>
      </c>
      <c r="K452" s="92">
        <v>20</v>
      </c>
      <c r="L452" s="92">
        <v>10</v>
      </c>
      <c r="M452" s="92">
        <v>5</v>
      </c>
      <c r="N452" s="92">
        <v>2</v>
      </c>
      <c r="O452" s="92">
        <v>1</v>
      </c>
      <c r="P452" s="92">
        <v>0.25</v>
      </c>
      <c r="Q452" s="92">
        <v>0.1</v>
      </c>
      <c r="R452" s="93">
        <v>0.05</v>
      </c>
      <c r="S452" s="51"/>
      <c r="T452" s="51"/>
      <c r="U452" s="51"/>
      <c r="AA452" s="127">
        <f>B453+B454+B455</f>
        <v>0</v>
      </c>
    </row>
    <row r="453" spans="1:27" s="52" customFormat="1" ht="15.75" x14ac:dyDescent="0.25">
      <c r="A453" s="45" t="s">
        <v>17</v>
      </c>
      <c r="B453" s="111"/>
      <c r="C453" s="51"/>
      <c r="D453" s="60" t="s">
        <v>21</v>
      </c>
      <c r="E453" s="105"/>
      <c r="F453" s="51"/>
      <c r="G453" s="62"/>
      <c r="H453" s="133" t="s">
        <v>71</v>
      </c>
      <c r="I453" s="135"/>
      <c r="J453" s="136"/>
      <c r="K453" s="136"/>
      <c r="L453" s="136"/>
      <c r="M453" s="136"/>
      <c r="N453" s="136"/>
      <c r="O453" s="136"/>
      <c r="P453" s="136"/>
      <c r="Q453" s="136"/>
      <c r="R453" s="137"/>
      <c r="S453" s="51"/>
      <c r="T453" s="51"/>
      <c r="U453" s="51"/>
      <c r="AA453" s="128"/>
    </row>
    <row r="454" spans="1:27" s="52" customFormat="1" ht="15.75" thickBot="1" x14ac:dyDescent="0.25">
      <c r="A454" s="45" t="s">
        <v>18</v>
      </c>
      <c r="B454" s="111"/>
      <c r="C454" s="51"/>
      <c r="E454" s="104"/>
      <c r="F454" s="51"/>
      <c r="G454" s="62"/>
      <c r="H454" s="89" t="s">
        <v>5</v>
      </c>
      <c r="I454" s="90">
        <f t="shared" ref="I454:R454" si="54">I452*I453</f>
        <v>0</v>
      </c>
      <c r="J454" s="80">
        <f t="shared" si="54"/>
        <v>0</v>
      </c>
      <c r="K454" s="80">
        <f t="shared" si="54"/>
        <v>0</v>
      </c>
      <c r="L454" s="80">
        <f t="shared" si="54"/>
        <v>0</v>
      </c>
      <c r="M454" s="80">
        <f t="shared" si="54"/>
        <v>0</v>
      </c>
      <c r="N454" s="80">
        <f t="shared" si="54"/>
        <v>0</v>
      </c>
      <c r="O454" s="80">
        <f t="shared" si="54"/>
        <v>0</v>
      </c>
      <c r="P454" s="80">
        <f t="shared" si="54"/>
        <v>0</v>
      </c>
      <c r="Q454" s="80">
        <f t="shared" si="54"/>
        <v>0</v>
      </c>
      <c r="R454" s="81">
        <f t="shared" si="54"/>
        <v>0</v>
      </c>
      <c r="S454" s="87">
        <f>SUM(I454:R454)</f>
        <v>0</v>
      </c>
      <c r="T454" s="51"/>
      <c r="U454" s="51"/>
      <c r="AA454" s="128"/>
    </row>
    <row r="455" spans="1:27" s="52" customFormat="1" ht="15.75" x14ac:dyDescent="0.25">
      <c r="A455" s="45" t="s">
        <v>19</v>
      </c>
      <c r="B455" s="111"/>
      <c r="C455" s="51"/>
      <c r="D455" s="60" t="s">
        <v>0</v>
      </c>
      <c r="E455" s="104"/>
      <c r="F455" s="49"/>
      <c r="G455" s="49"/>
      <c r="H455" s="49"/>
      <c r="I455" s="49"/>
      <c r="J455" s="49"/>
      <c r="K455" s="49"/>
      <c r="L455" s="49"/>
      <c r="M455" s="49"/>
      <c r="N455" s="49"/>
      <c r="O455" s="49"/>
      <c r="P455" s="49"/>
      <c r="Q455" s="49"/>
      <c r="R455" s="49">
        <f>SUM(I454:R454)</f>
        <v>0</v>
      </c>
      <c r="S455" s="51"/>
      <c r="T455" s="51"/>
      <c r="U455" s="51"/>
      <c r="AA455" s="128"/>
    </row>
    <row r="456" spans="1:27" s="52" customFormat="1" ht="15.75" x14ac:dyDescent="0.25">
      <c r="A456" s="45" t="s">
        <v>75</v>
      </c>
      <c r="B456" s="111"/>
      <c r="C456" s="51"/>
      <c r="D456" s="51"/>
      <c r="E456" s="105" t="s">
        <v>22</v>
      </c>
      <c r="F456" s="56" t="s">
        <v>5</v>
      </c>
      <c r="G456" s="56" t="s">
        <v>23</v>
      </c>
      <c r="H456" s="49"/>
      <c r="I456" s="49"/>
      <c r="J456" s="49"/>
      <c r="K456" s="49"/>
      <c r="L456" s="49"/>
      <c r="M456" s="49"/>
      <c r="N456" s="49"/>
      <c r="O456" s="49"/>
      <c r="P456" s="49"/>
      <c r="Q456" s="49"/>
      <c r="R456" s="51"/>
      <c r="S456" s="51"/>
      <c r="T456" s="51"/>
      <c r="U456" s="51"/>
      <c r="AA456" s="128"/>
    </row>
    <row r="457" spans="1:27" s="52" customFormat="1" x14ac:dyDescent="0.2">
      <c r="A457" s="45" t="s">
        <v>29</v>
      </c>
      <c r="B457" s="111"/>
      <c r="C457" s="51"/>
      <c r="D457" s="51"/>
      <c r="E457" s="106"/>
      <c r="F457" s="49">
        <f t="shared" ref="F457:F462" si="55">SUM(G457:U457)</f>
        <v>0</v>
      </c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3"/>
      <c r="S457" s="53"/>
      <c r="T457" s="53"/>
      <c r="U457" s="53"/>
      <c r="AA457" s="128"/>
    </row>
    <row r="458" spans="1:27" s="52" customFormat="1" x14ac:dyDescent="0.2">
      <c r="A458" s="45"/>
      <c r="B458" s="132"/>
      <c r="C458" s="51"/>
      <c r="D458" s="51"/>
      <c r="E458" s="106"/>
      <c r="F458" s="49">
        <f t="shared" si="55"/>
        <v>0</v>
      </c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3"/>
      <c r="S458" s="53"/>
      <c r="T458" s="53"/>
      <c r="U458" s="53"/>
      <c r="AA458" s="128"/>
    </row>
    <row r="459" spans="1:27" s="52" customFormat="1" x14ac:dyDescent="0.2">
      <c r="A459" s="45" t="s">
        <v>30</v>
      </c>
      <c r="B459" s="111"/>
      <c r="C459" s="51"/>
      <c r="D459" s="51"/>
      <c r="E459" s="106"/>
      <c r="F459" s="49">
        <f t="shared" si="55"/>
        <v>0</v>
      </c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3"/>
      <c r="S459" s="53"/>
      <c r="T459" s="53"/>
      <c r="U459" s="53"/>
      <c r="AA459" s="128"/>
    </row>
    <row r="460" spans="1:27" s="52" customFormat="1" x14ac:dyDescent="0.2">
      <c r="A460" s="45" t="s">
        <v>31</v>
      </c>
      <c r="B460" s="111"/>
      <c r="C460" s="51"/>
      <c r="D460" s="51"/>
      <c r="E460" s="106"/>
      <c r="F460" s="49">
        <f t="shared" si="55"/>
        <v>0</v>
      </c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3"/>
      <c r="S460" s="53"/>
      <c r="T460" s="53"/>
      <c r="U460" s="53"/>
      <c r="AA460" s="128"/>
    </row>
    <row r="461" spans="1:27" s="52" customFormat="1" x14ac:dyDescent="0.2">
      <c r="A461" s="45" t="s">
        <v>32</v>
      </c>
      <c r="B461" s="111"/>
      <c r="C461" s="51"/>
      <c r="D461" s="51"/>
      <c r="E461" s="106"/>
      <c r="F461" s="49">
        <f t="shared" si="55"/>
        <v>0</v>
      </c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3"/>
      <c r="S461" s="53"/>
      <c r="T461" s="53"/>
      <c r="U461" s="53"/>
      <c r="AA461" s="128"/>
    </row>
    <row r="462" spans="1:27" s="52" customFormat="1" x14ac:dyDescent="0.2">
      <c r="A462" s="45" t="s">
        <v>33</v>
      </c>
      <c r="B462" s="111"/>
      <c r="C462" s="51"/>
      <c r="D462" s="51"/>
      <c r="E462" s="106"/>
      <c r="F462" s="49">
        <f t="shared" si="55"/>
        <v>0</v>
      </c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3"/>
      <c r="S462" s="53"/>
      <c r="T462" s="53"/>
      <c r="U462" s="53"/>
      <c r="AA462" s="128"/>
    </row>
    <row r="463" spans="1:27" s="52" customFormat="1" x14ac:dyDescent="0.2">
      <c r="A463" s="45" t="s">
        <v>34</v>
      </c>
      <c r="B463" s="111"/>
      <c r="C463" s="51"/>
      <c r="D463" s="51"/>
      <c r="E463" s="104"/>
      <c r="F463" s="49"/>
      <c r="G463" s="49"/>
      <c r="H463" s="49"/>
      <c r="I463" s="49"/>
      <c r="J463" s="49"/>
      <c r="K463" s="49"/>
      <c r="L463" s="49"/>
      <c r="M463" s="49"/>
      <c r="N463" s="49"/>
      <c r="O463" s="49"/>
      <c r="P463" s="49"/>
      <c r="Q463" s="49"/>
      <c r="R463" s="51"/>
      <c r="S463" s="51"/>
      <c r="T463" s="51"/>
      <c r="U463" s="51"/>
      <c r="AA463" s="128"/>
    </row>
    <row r="464" spans="1:27" s="52" customFormat="1" ht="15.75" x14ac:dyDescent="0.25">
      <c r="A464" s="45" t="s">
        <v>35</v>
      </c>
      <c r="B464" s="111"/>
      <c r="C464" s="51"/>
      <c r="D464" s="60" t="s">
        <v>24</v>
      </c>
      <c r="E464" s="104"/>
      <c r="F464" s="49"/>
      <c r="G464" s="49"/>
      <c r="H464" s="49"/>
      <c r="I464" s="49"/>
      <c r="J464" s="49"/>
      <c r="K464" s="49"/>
      <c r="L464" s="49"/>
      <c r="M464" s="49"/>
      <c r="N464" s="49"/>
      <c r="O464" s="49"/>
      <c r="P464" s="49"/>
      <c r="Q464" s="49"/>
      <c r="R464" s="51"/>
      <c r="S464" s="51"/>
      <c r="T464" s="51"/>
      <c r="U464" s="51"/>
      <c r="AA464" s="128"/>
    </row>
    <row r="465" spans="1:27" s="52" customFormat="1" ht="15.75" x14ac:dyDescent="0.25">
      <c r="A465" s="50" t="s">
        <v>36</v>
      </c>
      <c r="B465" s="111"/>
      <c r="C465" s="51"/>
      <c r="D465" s="51"/>
      <c r="E465" s="105"/>
      <c r="F465" s="56" t="s">
        <v>5</v>
      </c>
      <c r="G465" s="56" t="s">
        <v>23</v>
      </c>
      <c r="H465" s="49"/>
      <c r="I465" s="49"/>
      <c r="J465" s="49"/>
      <c r="K465" s="49"/>
      <c r="L465" s="49"/>
      <c r="M465" s="49"/>
      <c r="N465" s="49"/>
      <c r="O465" s="49"/>
      <c r="P465" s="49"/>
      <c r="Q465" s="49"/>
      <c r="R465" s="51"/>
      <c r="S465" s="51"/>
      <c r="T465" s="51"/>
      <c r="U465" s="51"/>
      <c r="AA465" s="128"/>
    </row>
    <row r="466" spans="1:27" s="52" customFormat="1" x14ac:dyDescent="0.2">
      <c r="A466" s="45" t="s">
        <v>37</v>
      </c>
      <c r="B466" s="111"/>
      <c r="C466" s="51"/>
      <c r="D466" s="51"/>
      <c r="E466" s="106"/>
      <c r="F466" s="49">
        <f t="shared" ref="F466:F473" si="56">SUM(G466:U466)</f>
        <v>0</v>
      </c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3"/>
      <c r="S466" s="53"/>
      <c r="T466" s="53"/>
      <c r="U466" s="53"/>
      <c r="AA466" s="128"/>
    </row>
    <row r="467" spans="1:27" s="52" customFormat="1" x14ac:dyDescent="0.2">
      <c r="A467" s="51"/>
      <c r="B467" s="110"/>
      <c r="C467" s="51"/>
      <c r="D467" s="51"/>
      <c r="E467" s="106"/>
      <c r="F467" s="49">
        <f t="shared" si="56"/>
        <v>0</v>
      </c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3"/>
      <c r="S467" s="53"/>
      <c r="T467" s="53"/>
      <c r="U467" s="53"/>
      <c r="AA467" s="128"/>
    </row>
    <row r="468" spans="1:27" s="52" customFormat="1" x14ac:dyDescent="0.2">
      <c r="A468" s="51"/>
      <c r="B468" s="110"/>
      <c r="C468" s="51"/>
      <c r="D468" s="51"/>
      <c r="E468" s="106"/>
      <c r="F468" s="49">
        <f t="shared" si="56"/>
        <v>0</v>
      </c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3"/>
      <c r="S468" s="53"/>
      <c r="T468" s="53"/>
      <c r="U468" s="53"/>
      <c r="AA468" s="128"/>
    </row>
    <row r="469" spans="1:27" s="52" customFormat="1" x14ac:dyDescent="0.2">
      <c r="A469" s="51"/>
      <c r="B469" s="110"/>
      <c r="C469" s="51"/>
      <c r="D469" s="51"/>
      <c r="E469" s="106"/>
      <c r="F469" s="49">
        <f t="shared" si="56"/>
        <v>0</v>
      </c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3"/>
      <c r="S469" s="53"/>
      <c r="T469" s="53"/>
      <c r="U469" s="53"/>
      <c r="AA469" s="128"/>
    </row>
    <row r="470" spans="1:27" s="52" customFormat="1" x14ac:dyDescent="0.2">
      <c r="A470" s="51"/>
      <c r="B470" s="110"/>
      <c r="C470" s="51"/>
      <c r="D470" s="51"/>
      <c r="E470" s="106"/>
      <c r="F470" s="49">
        <f t="shared" si="56"/>
        <v>0</v>
      </c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3"/>
      <c r="S470" s="53"/>
      <c r="T470" s="53"/>
      <c r="U470" s="53"/>
      <c r="AA470" s="128"/>
    </row>
    <row r="471" spans="1:27" s="52" customFormat="1" x14ac:dyDescent="0.2">
      <c r="A471" s="51"/>
      <c r="B471" s="110"/>
      <c r="C471" s="51"/>
      <c r="D471" s="51"/>
      <c r="E471" s="106"/>
      <c r="F471" s="49">
        <f t="shared" si="56"/>
        <v>0</v>
      </c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3"/>
      <c r="S471" s="53"/>
      <c r="T471" s="53"/>
      <c r="U471" s="53"/>
      <c r="AA471" s="128"/>
    </row>
    <row r="472" spans="1:27" s="52" customFormat="1" ht="15.6" customHeight="1" x14ac:dyDescent="0.25">
      <c r="A472" s="57" t="s">
        <v>24</v>
      </c>
      <c r="B472" s="112" t="str">
        <f>IF(B454+F466+F467+F468+F469+F470+F471+F472+F473=B459+B460+B461+B462+B463+B464+B465+B466,"OK","NON")</f>
        <v>OK</v>
      </c>
      <c r="C472" s="51"/>
      <c r="D472" s="49"/>
      <c r="E472" s="106"/>
      <c r="F472" s="49">
        <f t="shared" si="56"/>
        <v>0</v>
      </c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3"/>
      <c r="S472" s="53"/>
      <c r="T472" s="53"/>
      <c r="U472" s="53"/>
      <c r="AA472" s="128"/>
    </row>
    <row r="473" spans="1:27" s="52" customFormat="1" ht="18" x14ac:dyDescent="0.25">
      <c r="A473" s="57" t="s">
        <v>25</v>
      </c>
      <c r="B473" s="112">
        <f>B456+S454-B453-F457-F458-F459-F460-F461-F462</f>
        <v>0</v>
      </c>
      <c r="C473" s="51"/>
      <c r="D473" s="77"/>
      <c r="E473" s="106"/>
      <c r="F473" s="49">
        <f t="shared" si="56"/>
        <v>0</v>
      </c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3"/>
      <c r="S473" s="53"/>
      <c r="T473" s="53"/>
      <c r="U473" s="53"/>
      <c r="AA473" s="128"/>
    </row>
    <row r="474" spans="1:27" s="52" customFormat="1" x14ac:dyDescent="0.2">
      <c r="B474" s="96"/>
      <c r="C474" s="51"/>
      <c r="D474" s="51"/>
      <c r="E474" s="107"/>
      <c r="F474" s="55"/>
      <c r="G474" s="55"/>
      <c r="H474" s="55"/>
      <c r="I474" s="55"/>
      <c r="J474" s="55"/>
      <c r="K474" s="55"/>
      <c r="L474" s="55"/>
      <c r="M474" s="55"/>
      <c r="N474" s="55"/>
      <c r="O474" s="55"/>
      <c r="P474" s="55"/>
      <c r="Q474" s="55"/>
      <c r="R474" s="62"/>
      <c r="S474" s="62"/>
      <c r="T474" s="62"/>
      <c r="U474" s="62"/>
      <c r="V474" s="64"/>
      <c r="AA474" s="128"/>
    </row>
    <row r="475" spans="1:27" s="46" customFormat="1" x14ac:dyDescent="0.2">
      <c r="A475" s="46" t="s">
        <v>20</v>
      </c>
      <c r="B475" s="113" t="s">
        <v>20</v>
      </c>
      <c r="C475" s="46" t="s">
        <v>20</v>
      </c>
      <c r="D475" s="46" t="s">
        <v>20</v>
      </c>
      <c r="E475" s="108" t="s">
        <v>20</v>
      </c>
      <c r="F475" s="66" t="s">
        <v>20</v>
      </c>
      <c r="G475" s="82" t="s">
        <v>20</v>
      </c>
      <c r="H475" s="82" t="s">
        <v>20</v>
      </c>
      <c r="I475" s="82" t="s">
        <v>20</v>
      </c>
      <c r="J475" s="82" t="s">
        <v>20</v>
      </c>
      <c r="K475" s="82" t="s">
        <v>20</v>
      </c>
      <c r="L475" s="82" t="s">
        <v>20</v>
      </c>
      <c r="M475" s="82" t="s">
        <v>20</v>
      </c>
      <c r="N475" s="82" t="s">
        <v>20</v>
      </c>
      <c r="O475" s="82" t="s">
        <v>20</v>
      </c>
      <c r="P475" s="82" t="s">
        <v>20</v>
      </c>
      <c r="Q475" s="82" t="s">
        <v>20</v>
      </c>
      <c r="R475" s="83" t="s">
        <v>20</v>
      </c>
      <c r="S475" s="83"/>
      <c r="T475" s="83"/>
      <c r="U475" s="83"/>
      <c r="AA475" s="129"/>
    </row>
    <row r="476" spans="1:27" s="117" customFormat="1" ht="27" thickBot="1" x14ac:dyDescent="0.45">
      <c r="A476" s="116" t="s">
        <v>20</v>
      </c>
      <c r="B476" s="115" t="s">
        <v>52</v>
      </c>
      <c r="D476" s="117" t="s">
        <v>28</v>
      </c>
      <c r="E476" s="125">
        <f>$X$16</f>
        <v>43089</v>
      </c>
      <c r="F476" s="119"/>
      <c r="G476" s="120"/>
      <c r="H476" s="121"/>
      <c r="I476" s="122"/>
      <c r="J476" s="122"/>
      <c r="K476" s="122"/>
      <c r="L476" s="122"/>
      <c r="M476" s="122"/>
      <c r="N476" s="122"/>
      <c r="O476" s="122"/>
      <c r="P476" s="122"/>
      <c r="Q476" s="122"/>
      <c r="R476" s="122"/>
      <c r="U476" s="117">
        <v>20</v>
      </c>
      <c r="AA476" s="126"/>
    </row>
    <row r="477" spans="1:27" s="52" customFormat="1" ht="16.5" thickBot="1" x14ac:dyDescent="0.3">
      <c r="A477" s="45"/>
      <c r="B477" s="110"/>
      <c r="C477" s="51"/>
      <c r="D477" s="51"/>
      <c r="E477" s="104"/>
      <c r="F477" s="79" t="s">
        <v>70</v>
      </c>
      <c r="H477" s="103"/>
      <c r="I477" s="91">
        <v>100</v>
      </c>
      <c r="J477" s="92">
        <v>50</v>
      </c>
      <c r="K477" s="92">
        <v>20</v>
      </c>
      <c r="L477" s="92">
        <v>10</v>
      </c>
      <c r="M477" s="92">
        <v>5</v>
      </c>
      <c r="N477" s="92">
        <v>2</v>
      </c>
      <c r="O477" s="92">
        <v>1</v>
      </c>
      <c r="P477" s="92">
        <v>0.25</v>
      </c>
      <c r="Q477" s="92">
        <v>0.1</v>
      </c>
      <c r="R477" s="93">
        <v>0.05</v>
      </c>
      <c r="S477" s="51"/>
      <c r="T477" s="51"/>
      <c r="U477" s="51"/>
      <c r="AA477" s="127">
        <f>B478+B479+B480</f>
        <v>0</v>
      </c>
    </row>
    <row r="478" spans="1:27" s="52" customFormat="1" ht="15.75" x14ac:dyDescent="0.25">
      <c r="A478" s="45" t="s">
        <v>17</v>
      </c>
      <c r="B478" s="111"/>
      <c r="C478" s="51"/>
      <c r="D478" s="60" t="s">
        <v>21</v>
      </c>
      <c r="E478" s="105"/>
      <c r="F478" s="51"/>
      <c r="G478" s="62"/>
      <c r="H478" s="133" t="s">
        <v>71</v>
      </c>
      <c r="I478" s="135"/>
      <c r="J478" s="136"/>
      <c r="K478" s="136"/>
      <c r="L478" s="136"/>
      <c r="M478" s="136"/>
      <c r="N478" s="136"/>
      <c r="O478" s="136"/>
      <c r="P478" s="136"/>
      <c r="Q478" s="136"/>
      <c r="R478" s="137"/>
      <c r="S478" s="51"/>
      <c r="T478" s="51"/>
      <c r="U478" s="51"/>
      <c r="AA478" s="128"/>
    </row>
    <row r="479" spans="1:27" s="52" customFormat="1" ht="15.75" thickBot="1" x14ac:dyDescent="0.25">
      <c r="A479" s="45" t="s">
        <v>18</v>
      </c>
      <c r="B479" s="111"/>
      <c r="C479" s="51"/>
      <c r="E479" s="104"/>
      <c r="F479" s="51"/>
      <c r="G479" s="62"/>
      <c r="H479" s="89" t="s">
        <v>5</v>
      </c>
      <c r="I479" s="90">
        <f t="shared" ref="I479:R479" si="57">I477*I478</f>
        <v>0</v>
      </c>
      <c r="J479" s="80">
        <f t="shared" si="57"/>
        <v>0</v>
      </c>
      <c r="K479" s="80">
        <f t="shared" si="57"/>
        <v>0</v>
      </c>
      <c r="L479" s="80">
        <f t="shared" si="57"/>
        <v>0</v>
      </c>
      <c r="M479" s="80">
        <f t="shared" si="57"/>
        <v>0</v>
      </c>
      <c r="N479" s="80">
        <f t="shared" si="57"/>
        <v>0</v>
      </c>
      <c r="O479" s="80">
        <f t="shared" si="57"/>
        <v>0</v>
      </c>
      <c r="P479" s="80">
        <f t="shared" si="57"/>
        <v>0</v>
      </c>
      <c r="Q479" s="80">
        <f t="shared" si="57"/>
        <v>0</v>
      </c>
      <c r="R479" s="81">
        <f t="shared" si="57"/>
        <v>0</v>
      </c>
      <c r="S479" s="87">
        <f>SUM(I479:R479)</f>
        <v>0</v>
      </c>
      <c r="T479" s="51"/>
      <c r="U479" s="51"/>
      <c r="AA479" s="128"/>
    </row>
    <row r="480" spans="1:27" s="52" customFormat="1" ht="15.75" x14ac:dyDescent="0.25">
      <c r="A480" s="45" t="s">
        <v>19</v>
      </c>
      <c r="B480" s="111"/>
      <c r="C480" s="51"/>
      <c r="D480" s="60" t="s">
        <v>0</v>
      </c>
      <c r="E480" s="104"/>
      <c r="F480" s="49"/>
      <c r="G480" s="49"/>
      <c r="H480" s="49"/>
      <c r="I480" s="49"/>
      <c r="J480" s="49"/>
      <c r="K480" s="49"/>
      <c r="L480" s="49"/>
      <c r="M480" s="49"/>
      <c r="N480" s="49"/>
      <c r="O480" s="49"/>
      <c r="P480" s="49"/>
      <c r="Q480" s="49"/>
      <c r="R480" s="49">
        <f>SUM(I479:R479)</f>
        <v>0</v>
      </c>
      <c r="S480" s="51"/>
      <c r="T480" s="51"/>
      <c r="U480" s="51"/>
      <c r="AA480" s="128"/>
    </row>
    <row r="481" spans="1:27" s="52" customFormat="1" ht="15.75" x14ac:dyDescent="0.25">
      <c r="A481" s="45" t="s">
        <v>75</v>
      </c>
      <c r="B481" s="111"/>
      <c r="C481" s="51"/>
      <c r="D481" s="51"/>
      <c r="E481" s="105" t="s">
        <v>22</v>
      </c>
      <c r="F481" s="56" t="s">
        <v>5</v>
      </c>
      <c r="G481" s="56" t="s">
        <v>23</v>
      </c>
      <c r="H481" s="49"/>
      <c r="I481" s="49"/>
      <c r="J481" s="49"/>
      <c r="K481" s="49"/>
      <c r="L481" s="49"/>
      <c r="M481" s="49"/>
      <c r="N481" s="49"/>
      <c r="O481" s="49"/>
      <c r="P481" s="49"/>
      <c r="Q481" s="49"/>
      <c r="R481" s="51"/>
      <c r="S481" s="51"/>
      <c r="T481" s="51"/>
      <c r="U481" s="51"/>
      <c r="AA481" s="128"/>
    </row>
    <row r="482" spans="1:27" s="52" customFormat="1" x14ac:dyDescent="0.2">
      <c r="A482" s="45" t="s">
        <v>29</v>
      </c>
      <c r="B482" s="111"/>
      <c r="C482" s="51"/>
      <c r="D482" s="51"/>
      <c r="E482" s="106"/>
      <c r="F482" s="49">
        <f t="shared" ref="F482:F487" si="58">SUM(G482:U482)</f>
        <v>0</v>
      </c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3"/>
      <c r="S482" s="53"/>
      <c r="T482" s="53"/>
      <c r="U482" s="53"/>
      <c r="AA482" s="128"/>
    </row>
    <row r="483" spans="1:27" s="52" customFormat="1" x14ac:dyDescent="0.2">
      <c r="A483" s="45"/>
      <c r="B483" s="132"/>
      <c r="C483" s="51"/>
      <c r="D483" s="51"/>
      <c r="E483" s="106"/>
      <c r="F483" s="49">
        <f t="shared" si="58"/>
        <v>0</v>
      </c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3"/>
      <c r="S483" s="53"/>
      <c r="T483" s="53"/>
      <c r="U483" s="53"/>
      <c r="AA483" s="128"/>
    </row>
    <row r="484" spans="1:27" s="52" customFormat="1" x14ac:dyDescent="0.2">
      <c r="A484" s="45" t="s">
        <v>30</v>
      </c>
      <c r="B484" s="111"/>
      <c r="C484" s="51"/>
      <c r="D484" s="51"/>
      <c r="E484" s="106"/>
      <c r="F484" s="49">
        <f t="shared" si="58"/>
        <v>0</v>
      </c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3"/>
      <c r="S484" s="53"/>
      <c r="T484" s="53"/>
      <c r="U484" s="53"/>
      <c r="AA484" s="128"/>
    </row>
    <row r="485" spans="1:27" s="52" customFormat="1" x14ac:dyDescent="0.2">
      <c r="A485" s="45" t="s">
        <v>31</v>
      </c>
      <c r="B485" s="111"/>
      <c r="C485" s="51"/>
      <c r="D485" s="51"/>
      <c r="E485" s="106"/>
      <c r="F485" s="49">
        <f t="shared" si="58"/>
        <v>0</v>
      </c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3"/>
      <c r="S485" s="53"/>
      <c r="T485" s="53"/>
      <c r="U485" s="53"/>
      <c r="AA485" s="128"/>
    </row>
    <row r="486" spans="1:27" s="52" customFormat="1" x14ac:dyDescent="0.2">
      <c r="A486" s="45" t="s">
        <v>32</v>
      </c>
      <c r="B486" s="111"/>
      <c r="C486" s="51"/>
      <c r="D486" s="51"/>
      <c r="E486" s="106"/>
      <c r="F486" s="49">
        <f t="shared" si="58"/>
        <v>0</v>
      </c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3"/>
      <c r="S486" s="53"/>
      <c r="T486" s="53"/>
      <c r="U486" s="53"/>
      <c r="AA486" s="128"/>
    </row>
    <row r="487" spans="1:27" s="52" customFormat="1" x14ac:dyDescent="0.2">
      <c r="A487" s="45" t="s">
        <v>33</v>
      </c>
      <c r="B487" s="111"/>
      <c r="C487" s="51"/>
      <c r="D487" s="51"/>
      <c r="E487" s="106"/>
      <c r="F487" s="49">
        <f t="shared" si="58"/>
        <v>0</v>
      </c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3"/>
      <c r="S487" s="53"/>
      <c r="T487" s="53"/>
      <c r="U487" s="53"/>
      <c r="AA487" s="128"/>
    </row>
    <row r="488" spans="1:27" s="52" customFormat="1" x14ac:dyDescent="0.2">
      <c r="A488" s="45" t="s">
        <v>34</v>
      </c>
      <c r="B488" s="111"/>
      <c r="C488" s="51"/>
      <c r="D488" s="51"/>
      <c r="E488" s="104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51"/>
      <c r="S488" s="51"/>
      <c r="T488" s="51"/>
      <c r="U488" s="51"/>
      <c r="AA488" s="128"/>
    </row>
    <row r="489" spans="1:27" s="52" customFormat="1" ht="15.75" x14ac:dyDescent="0.25">
      <c r="A489" s="45" t="s">
        <v>35</v>
      </c>
      <c r="B489" s="111"/>
      <c r="C489" s="51"/>
      <c r="D489" s="60" t="s">
        <v>24</v>
      </c>
      <c r="E489" s="104"/>
      <c r="F489" s="49"/>
      <c r="G489" s="49"/>
      <c r="H489" s="49"/>
      <c r="I489" s="49"/>
      <c r="J489" s="49"/>
      <c r="K489" s="49"/>
      <c r="L489" s="49"/>
      <c r="M489" s="49"/>
      <c r="N489" s="49"/>
      <c r="O489" s="49"/>
      <c r="P489" s="49"/>
      <c r="Q489" s="49"/>
      <c r="R489" s="51"/>
      <c r="S489" s="51"/>
      <c r="T489" s="51"/>
      <c r="U489" s="51"/>
      <c r="AA489" s="128"/>
    </row>
    <row r="490" spans="1:27" s="52" customFormat="1" ht="15.75" x14ac:dyDescent="0.25">
      <c r="A490" s="50" t="s">
        <v>36</v>
      </c>
      <c r="B490" s="111"/>
      <c r="C490" s="51"/>
      <c r="D490" s="51"/>
      <c r="E490" s="105"/>
      <c r="F490" s="56" t="s">
        <v>5</v>
      </c>
      <c r="G490" s="56" t="s">
        <v>23</v>
      </c>
      <c r="H490" s="49"/>
      <c r="I490" s="49"/>
      <c r="J490" s="49"/>
      <c r="K490" s="49"/>
      <c r="L490" s="49"/>
      <c r="M490" s="49"/>
      <c r="N490" s="49"/>
      <c r="O490" s="49"/>
      <c r="P490" s="49"/>
      <c r="Q490" s="49"/>
      <c r="R490" s="51"/>
      <c r="S490" s="51"/>
      <c r="T490" s="51"/>
      <c r="U490" s="51"/>
      <c r="AA490" s="128"/>
    </row>
    <row r="491" spans="1:27" s="52" customFormat="1" x14ac:dyDescent="0.2">
      <c r="A491" s="45" t="s">
        <v>37</v>
      </c>
      <c r="B491" s="111"/>
      <c r="C491" s="51"/>
      <c r="D491" s="51"/>
      <c r="E491" s="106"/>
      <c r="F491" s="49">
        <f t="shared" ref="F491:F498" si="59">SUM(G491:U491)</f>
        <v>0</v>
      </c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3"/>
      <c r="S491" s="53"/>
      <c r="T491" s="53"/>
      <c r="U491" s="53"/>
      <c r="AA491" s="128"/>
    </row>
    <row r="492" spans="1:27" s="52" customFormat="1" x14ac:dyDescent="0.2">
      <c r="A492" s="51"/>
      <c r="B492" s="110"/>
      <c r="C492" s="51"/>
      <c r="D492" s="51"/>
      <c r="E492" s="106"/>
      <c r="F492" s="49">
        <f t="shared" si="59"/>
        <v>0</v>
      </c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3"/>
      <c r="S492" s="53"/>
      <c r="T492" s="53"/>
      <c r="U492" s="53"/>
      <c r="AA492" s="128"/>
    </row>
    <row r="493" spans="1:27" s="52" customFormat="1" x14ac:dyDescent="0.2">
      <c r="A493" s="51"/>
      <c r="B493" s="110"/>
      <c r="C493" s="51"/>
      <c r="D493" s="51"/>
      <c r="E493" s="106"/>
      <c r="F493" s="49">
        <f t="shared" si="59"/>
        <v>0</v>
      </c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3"/>
      <c r="S493" s="53"/>
      <c r="T493" s="53"/>
      <c r="U493" s="53"/>
      <c r="AA493" s="128"/>
    </row>
    <row r="494" spans="1:27" s="52" customFormat="1" x14ac:dyDescent="0.2">
      <c r="A494" s="51"/>
      <c r="B494" s="110"/>
      <c r="C494" s="51"/>
      <c r="D494" s="51"/>
      <c r="E494" s="106"/>
      <c r="F494" s="49">
        <f t="shared" si="59"/>
        <v>0</v>
      </c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3"/>
      <c r="S494" s="53"/>
      <c r="T494" s="53"/>
      <c r="U494" s="53"/>
      <c r="AA494" s="128"/>
    </row>
    <row r="495" spans="1:27" s="52" customFormat="1" x14ac:dyDescent="0.2">
      <c r="A495" s="51"/>
      <c r="B495" s="110"/>
      <c r="C495" s="51"/>
      <c r="D495" s="51"/>
      <c r="E495" s="106"/>
      <c r="F495" s="49">
        <f t="shared" si="59"/>
        <v>0</v>
      </c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3"/>
      <c r="S495" s="53"/>
      <c r="T495" s="53"/>
      <c r="U495" s="53"/>
      <c r="AA495" s="128"/>
    </row>
    <row r="496" spans="1:27" s="52" customFormat="1" x14ac:dyDescent="0.2">
      <c r="A496" s="51"/>
      <c r="B496" s="110"/>
      <c r="C496" s="51"/>
      <c r="D496" s="51"/>
      <c r="E496" s="106"/>
      <c r="F496" s="49">
        <f t="shared" si="59"/>
        <v>0</v>
      </c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3"/>
      <c r="S496" s="53"/>
      <c r="T496" s="53"/>
      <c r="U496" s="53"/>
      <c r="AA496" s="128"/>
    </row>
    <row r="497" spans="1:27" s="52" customFormat="1" ht="15.6" customHeight="1" x14ac:dyDescent="0.25">
      <c r="A497" s="57" t="s">
        <v>24</v>
      </c>
      <c r="B497" s="112" t="str">
        <f>IF(B479+F491+F492+F493+F494+F495+F496+F497+F498=B484+B485+B486+B487+B488+B489+B490+B491,"OK","NON")</f>
        <v>OK</v>
      </c>
      <c r="C497" s="51"/>
      <c r="D497" s="49"/>
      <c r="E497" s="106"/>
      <c r="F497" s="49">
        <f t="shared" si="59"/>
        <v>0</v>
      </c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3"/>
      <c r="S497" s="53"/>
      <c r="T497" s="53"/>
      <c r="U497" s="53"/>
      <c r="AA497" s="128"/>
    </row>
    <row r="498" spans="1:27" s="52" customFormat="1" ht="18" x14ac:dyDescent="0.25">
      <c r="A498" s="57" t="s">
        <v>25</v>
      </c>
      <c r="B498" s="112">
        <f>B481+S479-B478-F482-F483-F484-F485-F486-F487</f>
        <v>0</v>
      </c>
      <c r="C498" s="51"/>
      <c r="D498" s="77"/>
      <c r="E498" s="106"/>
      <c r="F498" s="49">
        <f t="shared" si="59"/>
        <v>0</v>
      </c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3"/>
      <c r="S498" s="53"/>
      <c r="T498" s="53"/>
      <c r="U498" s="53"/>
      <c r="AA498" s="128"/>
    </row>
    <row r="499" spans="1:27" s="52" customFormat="1" x14ac:dyDescent="0.2">
      <c r="B499" s="96"/>
      <c r="C499" s="51"/>
      <c r="D499" s="51"/>
      <c r="E499" s="107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62"/>
      <c r="S499" s="62"/>
      <c r="T499" s="62"/>
      <c r="U499" s="62"/>
      <c r="V499" s="64"/>
      <c r="AA499" s="128"/>
    </row>
    <row r="500" spans="1:27" s="46" customFormat="1" x14ac:dyDescent="0.2">
      <c r="A500" s="46" t="s">
        <v>20</v>
      </c>
      <c r="B500" s="113" t="s">
        <v>20</v>
      </c>
      <c r="C500" s="46" t="s">
        <v>20</v>
      </c>
      <c r="D500" s="46" t="s">
        <v>20</v>
      </c>
      <c r="E500" s="108" t="s">
        <v>20</v>
      </c>
      <c r="F500" s="66" t="s">
        <v>20</v>
      </c>
      <c r="G500" s="82" t="s">
        <v>20</v>
      </c>
      <c r="H500" s="82" t="s">
        <v>20</v>
      </c>
      <c r="I500" s="82" t="s">
        <v>20</v>
      </c>
      <c r="J500" s="82" t="s">
        <v>20</v>
      </c>
      <c r="K500" s="82" t="s">
        <v>20</v>
      </c>
      <c r="L500" s="82" t="s">
        <v>20</v>
      </c>
      <c r="M500" s="82" t="s">
        <v>20</v>
      </c>
      <c r="N500" s="82" t="s">
        <v>20</v>
      </c>
      <c r="O500" s="82" t="s">
        <v>20</v>
      </c>
      <c r="P500" s="82" t="s">
        <v>20</v>
      </c>
      <c r="Q500" s="82" t="s">
        <v>20</v>
      </c>
      <c r="R500" s="83" t="s">
        <v>20</v>
      </c>
      <c r="S500" s="83"/>
      <c r="T500" s="83"/>
      <c r="U500" s="83"/>
      <c r="AA500" s="129"/>
    </row>
    <row r="501" spans="1:27" s="117" customFormat="1" ht="27" thickBot="1" x14ac:dyDescent="0.45">
      <c r="A501" s="116" t="s">
        <v>20</v>
      </c>
      <c r="B501" s="115" t="s">
        <v>53</v>
      </c>
      <c r="D501" s="117" t="s">
        <v>28</v>
      </c>
      <c r="E501" s="125">
        <f>$X$16</f>
        <v>43089</v>
      </c>
      <c r="F501" s="119"/>
      <c r="G501" s="120"/>
      <c r="H501" s="121"/>
      <c r="I501" s="122"/>
      <c r="J501" s="122"/>
      <c r="K501" s="122"/>
      <c r="L501" s="122"/>
      <c r="M501" s="122"/>
      <c r="N501" s="122"/>
      <c r="O501" s="122"/>
      <c r="P501" s="122"/>
      <c r="Q501" s="122"/>
      <c r="R501" s="122"/>
      <c r="U501" s="117">
        <v>21</v>
      </c>
      <c r="AA501" s="126"/>
    </row>
    <row r="502" spans="1:27" s="52" customFormat="1" ht="16.5" thickBot="1" x14ac:dyDescent="0.3">
      <c r="A502" s="45"/>
      <c r="B502" s="110"/>
      <c r="C502" s="51"/>
      <c r="D502" s="51"/>
      <c r="E502" s="104"/>
      <c r="F502" s="79" t="s">
        <v>70</v>
      </c>
      <c r="H502" s="103"/>
      <c r="I502" s="91">
        <v>100</v>
      </c>
      <c r="J502" s="92">
        <v>50</v>
      </c>
      <c r="K502" s="92">
        <v>20</v>
      </c>
      <c r="L502" s="92">
        <v>10</v>
      </c>
      <c r="M502" s="92">
        <v>5</v>
      </c>
      <c r="N502" s="92">
        <v>2</v>
      </c>
      <c r="O502" s="92">
        <v>1</v>
      </c>
      <c r="P502" s="92">
        <v>0.25</v>
      </c>
      <c r="Q502" s="92">
        <v>0.1</v>
      </c>
      <c r="R502" s="93">
        <v>0.05</v>
      </c>
      <c r="S502" s="51"/>
      <c r="T502" s="51"/>
      <c r="U502" s="51"/>
      <c r="AA502" s="127">
        <f>B503+B504+B505</f>
        <v>0</v>
      </c>
    </row>
    <row r="503" spans="1:27" s="52" customFormat="1" ht="15.75" x14ac:dyDescent="0.25">
      <c r="A503" s="45" t="s">
        <v>17</v>
      </c>
      <c r="B503" s="111"/>
      <c r="C503" s="51"/>
      <c r="D503" s="60" t="s">
        <v>21</v>
      </c>
      <c r="E503" s="105"/>
      <c r="F503" s="51"/>
      <c r="G503" s="62"/>
      <c r="H503" s="133" t="s">
        <v>71</v>
      </c>
      <c r="I503" s="135"/>
      <c r="J503" s="136"/>
      <c r="K503" s="136"/>
      <c r="L503" s="136"/>
      <c r="M503" s="136"/>
      <c r="N503" s="136"/>
      <c r="O503" s="136"/>
      <c r="P503" s="136"/>
      <c r="Q503" s="136"/>
      <c r="R503" s="137"/>
      <c r="S503" s="51"/>
      <c r="T503" s="51"/>
      <c r="U503" s="51"/>
      <c r="AA503" s="128"/>
    </row>
    <row r="504" spans="1:27" s="52" customFormat="1" ht="15.75" thickBot="1" x14ac:dyDescent="0.25">
      <c r="A504" s="45" t="s">
        <v>18</v>
      </c>
      <c r="B504" s="111"/>
      <c r="C504" s="51"/>
      <c r="E504" s="104"/>
      <c r="F504" s="51"/>
      <c r="G504" s="62"/>
      <c r="H504" s="89" t="s">
        <v>5</v>
      </c>
      <c r="I504" s="90">
        <f t="shared" ref="I504:R504" si="60">I502*I503</f>
        <v>0</v>
      </c>
      <c r="J504" s="80">
        <f t="shared" si="60"/>
        <v>0</v>
      </c>
      <c r="K504" s="80">
        <f t="shared" si="60"/>
        <v>0</v>
      </c>
      <c r="L504" s="80">
        <f t="shared" si="60"/>
        <v>0</v>
      </c>
      <c r="M504" s="80">
        <f t="shared" si="60"/>
        <v>0</v>
      </c>
      <c r="N504" s="80">
        <f t="shared" si="60"/>
        <v>0</v>
      </c>
      <c r="O504" s="80">
        <f t="shared" si="60"/>
        <v>0</v>
      </c>
      <c r="P504" s="80">
        <f t="shared" si="60"/>
        <v>0</v>
      </c>
      <c r="Q504" s="80">
        <f t="shared" si="60"/>
        <v>0</v>
      </c>
      <c r="R504" s="81">
        <f t="shared" si="60"/>
        <v>0</v>
      </c>
      <c r="S504" s="87">
        <f>SUM(I504:R504)</f>
        <v>0</v>
      </c>
      <c r="T504" s="51"/>
      <c r="U504" s="51"/>
      <c r="AA504" s="128"/>
    </row>
    <row r="505" spans="1:27" s="52" customFormat="1" ht="15.75" x14ac:dyDescent="0.25">
      <c r="A505" s="45" t="s">
        <v>19</v>
      </c>
      <c r="B505" s="111"/>
      <c r="C505" s="51"/>
      <c r="D505" s="60" t="s">
        <v>0</v>
      </c>
      <c r="E505" s="104"/>
      <c r="F505" s="49"/>
      <c r="G505" s="49"/>
      <c r="H505" s="49"/>
      <c r="I505" s="49"/>
      <c r="J505" s="49"/>
      <c r="K505" s="49"/>
      <c r="L505" s="49"/>
      <c r="M505" s="49"/>
      <c r="N505" s="49"/>
      <c r="O505" s="49"/>
      <c r="P505" s="49"/>
      <c r="Q505" s="49"/>
      <c r="R505" s="49">
        <f>SUM(I504:R504)</f>
        <v>0</v>
      </c>
      <c r="S505" s="51"/>
      <c r="T505" s="51"/>
      <c r="U505" s="51"/>
      <c r="AA505" s="128"/>
    </row>
    <row r="506" spans="1:27" s="52" customFormat="1" ht="15.75" x14ac:dyDescent="0.25">
      <c r="A506" s="45" t="s">
        <v>75</v>
      </c>
      <c r="B506" s="111"/>
      <c r="C506" s="51"/>
      <c r="D506" s="51"/>
      <c r="E506" s="105" t="s">
        <v>22</v>
      </c>
      <c r="F506" s="56" t="s">
        <v>5</v>
      </c>
      <c r="G506" s="56" t="s">
        <v>23</v>
      </c>
      <c r="H506" s="49"/>
      <c r="I506" s="49"/>
      <c r="J506" s="49"/>
      <c r="K506" s="49"/>
      <c r="L506" s="49"/>
      <c r="M506" s="49"/>
      <c r="N506" s="49"/>
      <c r="O506" s="49"/>
      <c r="P506" s="49"/>
      <c r="Q506" s="49"/>
      <c r="R506" s="51"/>
      <c r="S506" s="51"/>
      <c r="T506" s="51"/>
      <c r="U506" s="51"/>
      <c r="AA506" s="128"/>
    </row>
    <row r="507" spans="1:27" s="52" customFormat="1" x14ac:dyDescent="0.2">
      <c r="A507" s="45" t="s">
        <v>29</v>
      </c>
      <c r="B507" s="111"/>
      <c r="C507" s="51"/>
      <c r="D507" s="51"/>
      <c r="E507" s="106"/>
      <c r="F507" s="49">
        <f t="shared" ref="F507:F512" si="61">SUM(G507:U507)</f>
        <v>0</v>
      </c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3"/>
      <c r="S507" s="53"/>
      <c r="T507" s="53"/>
      <c r="U507" s="53"/>
      <c r="AA507" s="128"/>
    </row>
    <row r="508" spans="1:27" s="52" customFormat="1" x14ac:dyDescent="0.2">
      <c r="A508" s="45"/>
      <c r="B508" s="132"/>
      <c r="C508" s="51"/>
      <c r="D508" s="51"/>
      <c r="E508" s="106"/>
      <c r="F508" s="49">
        <f t="shared" si="61"/>
        <v>0</v>
      </c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3"/>
      <c r="S508" s="53"/>
      <c r="T508" s="53"/>
      <c r="U508" s="53"/>
      <c r="AA508" s="128"/>
    </row>
    <row r="509" spans="1:27" s="52" customFormat="1" x14ac:dyDescent="0.2">
      <c r="A509" s="45" t="s">
        <v>30</v>
      </c>
      <c r="B509" s="111"/>
      <c r="C509" s="51"/>
      <c r="D509" s="51"/>
      <c r="E509" s="106"/>
      <c r="F509" s="49">
        <f t="shared" si="61"/>
        <v>0</v>
      </c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3"/>
      <c r="S509" s="53"/>
      <c r="T509" s="53"/>
      <c r="U509" s="53"/>
      <c r="AA509" s="128"/>
    </row>
    <row r="510" spans="1:27" s="52" customFormat="1" x14ac:dyDescent="0.2">
      <c r="A510" s="45" t="s">
        <v>31</v>
      </c>
      <c r="B510" s="111"/>
      <c r="C510" s="51"/>
      <c r="D510" s="51"/>
      <c r="E510" s="106"/>
      <c r="F510" s="49">
        <f t="shared" si="61"/>
        <v>0</v>
      </c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3"/>
      <c r="S510" s="53"/>
      <c r="T510" s="53"/>
      <c r="U510" s="53"/>
      <c r="AA510" s="128"/>
    </row>
    <row r="511" spans="1:27" s="52" customFormat="1" x14ac:dyDescent="0.2">
      <c r="A511" s="45" t="s">
        <v>32</v>
      </c>
      <c r="B511" s="111"/>
      <c r="C511" s="51"/>
      <c r="D511" s="51"/>
      <c r="E511" s="106"/>
      <c r="F511" s="49">
        <f t="shared" si="61"/>
        <v>0</v>
      </c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3"/>
      <c r="S511" s="53"/>
      <c r="T511" s="53"/>
      <c r="U511" s="53"/>
      <c r="AA511" s="128"/>
    </row>
    <row r="512" spans="1:27" s="52" customFormat="1" x14ac:dyDescent="0.2">
      <c r="A512" s="45" t="s">
        <v>33</v>
      </c>
      <c r="B512" s="111"/>
      <c r="C512" s="51"/>
      <c r="D512" s="51"/>
      <c r="E512" s="106"/>
      <c r="F512" s="49">
        <f t="shared" si="61"/>
        <v>0</v>
      </c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3"/>
      <c r="S512" s="53"/>
      <c r="T512" s="53"/>
      <c r="U512" s="53"/>
      <c r="AA512" s="128"/>
    </row>
    <row r="513" spans="1:27" s="52" customFormat="1" x14ac:dyDescent="0.2">
      <c r="A513" s="45" t="s">
        <v>34</v>
      </c>
      <c r="B513" s="111"/>
      <c r="C513" s="51"/>
      <c r="D513" s="51"/>
      <c r="E513" s="104"/>
      <c r="F513" s="49"/>
      <c r="G513" s="49"/>
      <c r="H513" s="49"/>
      <c r="I513" s="49"/>
      <c r="J513" s="49"/>
      <c r="K513" s="49"/>
      <c r="L513" s="49"/>
      <c r="M513" s="49"/>
      <c r="N513" s="49"/>
      <c r="O513" s="49"/>
      <c r="P513" s="49"/>
      <c r="Q513" s="49"/>
      <c r="R513" s="51"/>
      <c r="S513" s="51"/>
      <c r="T513" s="51"/>
      <c r="U513" s="51"/>
      <c r="AA513" s="128"/>
    </row>
    <row r="514" spans="1:27" s="52" customFormat="1" ht="15.75" x14ac:dyDescent="0.25">
      <c r="A514" s="45" t="s">
        <v>35</v>
      </c>
      <c r="B514" s="111"/>
      <c r="C514" s="51"/>
      <c r="D514" s="60" t="s">
        <v>24</v>
      </c>
      <c r="E514" s="104"/>
      <c r="F514" s="49"/>
      <c r="G514" s="49"/>
      <c r="H514" s="49"/>
      <c r="I514" s="49"/>
      <c r="J514" s="49"/>
      <c r="K514" s="49"/>
      <c r="L514" s="49"/>
      <c r="M514" s="49"/>
      <c r="N514" s="49"/>
      <c r="O514" s="49"/>
      <c r="P514" s="49"/>
      <c r="Q514" s="49"/>
      <c r="R514" s="51"/>
      <c r="S514" s="51"/>
      <c r="T514" s="51"/>
      <c r="U514" s="51"/>
      <c r="AA514" s="128"/>
    </row>
    <row r="515" spans="1:27" s="52" customFormat="1" ht="15.75" x14ac:dyDescent="0.25">
      <c r="A515" s="50" t="s">
        <v>36</v>
      </c>
      <c r="B515" s="111"/>
      <c r="C515" s="51"/>
      <c r="D515" s="51"/>
      <c r="E515" s="105"/>
      <c r="F515" s="56" t="s">
        <v>5</v>
      </c>
      <c r="G515" s="56" t="s">
        <v>23</v>
      </c>
      <c r="H515" s="49"/>
      <c r="I515" s="49"/>
      <c r="J515" s="49"/>
      <c r="K515" s="49"/>
      <c r="L515" s="49"/>
      <c r="M515" s="49"/>
      <c r="N515" s="49"/>
      <c r="O515" s="49"/>
      <c r="P515" s="49"/>
      <c r="Q515" s="49"/>
      <c r="R515" s="51"/>
      <c r="S515" s="51"/>
      <c r="T515" s="51"/>
      <c r="U515" s="51"/>
      <c r="AA515" s="128"/>
    </row>
    <row r="516" spans="1:27" s="52" customFormat="1" x14ac:dyDescent="0.2">
      <c r="A516" s="45" t="s">
        <v>37</v>
      </c>
      <c r="B516" s="111"/>
      <c r="C516" s="51"/>
      <c r="D516" s="51"/>
      <c r="E516" s="106"/>
      <c r="F516" s="49">
        <f t="shared" ref="F516:F523" si="62">SUM(G516:U516)</f>
        <v>0</v>
      </c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3"/>
      <c r="S516" s="53"/>
      <c r="T516" s="53"/>
      <c r="U516" s="53"/>
      <c r="AA516" s="128"/>
    </row>
    <row r="517" spans="1:27" s="52" customFormat="1" x14ac:dyDescent="0.2">
      <c r="A517" s="51"/>
      <c r="B517" s="110"/>
      <c r="C517" s="51"/>
      <c r="D517" s="51"/>
      <c r="E517" s="106"/>
      <c r="F517" s="49">
        <f t="shared" si="62"/>
        <v>0</v>
      </c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3"/>
      <c r="S517" s="53"/>
      <c r="T517" s="53"/>
      <c r="U517" s="53"/>
      <c r="AA517" s="128"/>
    </row>
    <row r="518" spans="1:27" s="52" customFormat="1" x14ac:dyDescent="0.2">
      <c r="A518" s="51"/>
      <c r="B518" s="110"/>
      <c r="C518" s="51"/>
      <c r="D518" s="51"/>
      <c r="E518" s="106"/>
      <c r="F518" s="49">
        <f t="shared" si="62"/>
        <v>0</v>
      </c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3"/>
      <c r="S518" s="53"/>
      <c r="T518" s="53"/>
      <c r="U518" s="53"/>
      <c r="AA518" s="128"/>
    </row>
    <row r="519" spans="1:27" s="52" customFormat="1" x14ac:dyDescent="0.2">
      <c r="A519" s="51"/>
      <c r="B519" s="110"/>
      <c r="C519" s="51"/>
      <c r="D519" s="51"/>
      <c r="E519" s="106"/>
      <c r="F519" s="49">
        <f t="shared" si="62"/>
        <v>0</v>
      </c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3"/>
      <c r="S519" s="53"/>
      <c r="T519" s="53"/>
      <c r="U519" s="53"/>
      <c r="AA519" s="128"/>
    </row>
    <row r="520" spans="1:27" s="52" customFormat="1" x14ac:dyDescent="0.2">
      <c r="A520" s="51"/>
      <c r="B520" s="110"/>
      <c r="C520" s="51"/>
      <c r="D520" s="51"/>
      <c r="E520" s="106"/>
      <c r="F520" s="49">
        <f t="shared" si="62"/>
        <v>0</v>
      </c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3"/>
      <c r="S520" s="53"/>
      <c r="T520" s="53"/>
      <c r="U520" s="53"/>
      <c r="AA520" s="128"/>
    </row>
    <row r="521" spans="1:27" s="52" customFormat="1" x14ac:dyDescent="0.2">
      <c r="A521" s="51"/>
      <c r="B521" s="110"/>
      <c r="C521" s="51"/>
      <c r="D521" s="51"/>
      <c r="E521" s="106"/>
      <c r="F521" s="49">
        <f t="shared" si="62"/>
        <v>0</v>
      </c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3"/>
      <c r="S521" s="53"/>
      <c r="T521" s="53"/>
      <c r="U521" s="53"/>
      <c r="AA521" s="128"/>
    </row>
    <row r="522" spans="1:27" s="52" customFormat="1" ht="15.6" customHeight="1" x14ac:dyDescent="0.25">
      <c r="A522" s="57" t="s">
        <v>24</v>
      </c>
      <c r="B522" s="112" t="str">
        <f>IF(B504+F516+F517+F518+F519+F520+F521+F522+F523=B509+B510+B511+B512+B513+B514+B515+B516,"OK","NON")</f>
        <v>OK</v>
      </c>
      <c r="C522" s="51"/>
      <c r="D522" s="49"/>
      <c r="E522" s="106"/>
      <c r="F522" s="49">
        <f t="shared" si="62"/>
        <v>0</v>
      </c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3"/>
      <c r="S522" s="53"/>
      <c r="T522" s="53"/>
      <c r="U522" s="53"/>
      <c r="AA522" s="128"/>
    </row>
    <row r="523" spans="1:27" s="52" customFormat="1" ht="18" x14ac:dyDescent="0.25">
      <c r="A523" s="57" t="s">
        <v>25</v>
      </c>
      <c r="B523" s="112">
        <f>B506+S504-B503-F507-F508-F509-F510-F511-F512</f>
        <v>0</v>
      </c>
      <c r="C523" s="51"/>
      <c r="D523" s="77"/>
      <c r="E523" s="106"/>
      <c r="F523" s="49">
        <f t="shared" si="62"/>
        <v>0</v>
      </c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3"/>
      <c r="S523" s="53"/>
      <c r="T523" s="53"/>
      <c r="U523" s="53"/>
      <c r="AA523" s="128"/>
    </row>
    <row r="524" spans="1:27" s="52" customFormat="1" x14ac:dyDescent="0.2">
      <c r="B524" s="96"/>
      <c r="C524" s="51"/>
      <c r="D524" s="51"/>
      <c r="E524" s="107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62"/>
      <c r="S524" s="62"/>
      <c r="T524" s="62"/>
      <c r="U524" s="62"/>
      <c r="V524" s="64"/>
      <c r="AA524" s="128"/>
    </row>
    <row r="525" spans="1:27" s="46" customFormat="1" x14ac:dyDescent="0.2">
      <c r="A525" s="46" t="s">
        <v>20</v>
      </c>
      <c r="B525" s="113" t="s">
        <v>20</v>
      </c>
      <c r="C525" s="46" t="s">
        <v>20</v>
      </c>
      <c r="D525" s="46" t="s">
        <v>20</v>
      </c>
      <c r="E525" s="108" t="s">
        <v>20</v>
      </c>
      <c r="F525" s="66" t="s">
        <v>20</v>
      </c>
      <c r="G525" s="82" t="s">
        <v>20</v>
      </c>
      <c r="H525" s="82" t="s">
        <v>20</v>
      </c>
      <c r="I525" s="82" t="s">
        <v>20</v>
      </c>
      <c r="J525" s="82" t="s">
        <v>20</v>
      </c>
      <c r="K525" s="82" t="s">
        <v>20</v>
      </c>
      <c r="L525" s="82" t="s">
        <v>20</v>
      </c>
      <c r="M525" s="82" t="s">
        <v>20</v>
      </c>
      <c r="N525" s="82" t="s">
        <v>20</v>
      </c>
      <c r="O525" s="82" t="s">
        <v>20</v>
      </c>
      <c r="P525" s="82" t="s">
        <v>20</v>
      </c>
      <c r="Q525" s="82" t="s">
        <v>20</v>
      </c>
      <c r="R525" s="83" t="s">
        <v>20</v>
      </c>
      <c r="S525" s="83"/>
      <c r="T525" s="83"/>
      <c r="U525" s="83"/>
      <c r="AA525" s="129"/>
    </row>
    <row r="526" spans="1:27" s="117" customFormat="1" ht="27" thickBot="1" x14ac:dyDescent="0.45">
      <c r="A526" s="116" t="s">
        <v>20</v>
      </c>
      <c r="B526" s="115" t="s">
        <v>54</v>
      </c>
      <c r="D526" s="117" t="s">
        <v>28</v>
      </c>
      <c r="E526" s="125">
        <f>$X$16</f>
        <v>43089</v>
      </c>
      <c r="F526" s="119"/>
      <c r="G526" s="120"/>
      <c r="H526" s="121"/>
      <c r="I526" s="122"/>
      <c r="J526" s="122"/>
      <c r="K526" s="122"/>
      <c r="L526" s="122"/>
      <c r="M526" s="122"/>
      <c r="N526" s="122"/>
      <c r="O526" s="122"/>
      <c r="P526" s="122"/>
      <c r="Q526" s="122"/>
      <c r="R526" s="122"/>
      <c r="U526" s="117">
        <v>22</v>
      </c>
      <c r="AA526" s="126"/>
    </row>
    <row r="527" spans="1:27" s="52" customFormat="1" ht="16.5" thickBot="1" x14ac:dyDescent="0.3">
      <c r="A527" s="45"/>
      <c r="B527" s="110"/>
      <c r="C527" s="51"/>
      <c r="D527" s="51"/>
      <c r="E527" s="104"/>
      <c r="F527" s="79" t="s">
        <v>70</v>
      </c>
      <c r="H527" s="103"/>
      <c r="I527" s="91">
        <v>100</v>
      </c>
      <c r="J527" s="92">
        <v>50</v>
      </c>
      <c r="K527" s="92">
        <v>20</v>
      </c>
      <c r="L527" s="92">
        <v>10</v>
      </c>
      <c r="M527" s="92">
        <v>5</v>
      </c>
      <c r="N527" s="92">
        <v>2</v>
      </c>
      <c r="O527" s="92">
        <v>1</v>
      </c>
      <c r="P527" s="92">
        <v>0.25</v>
      </c>
      <c r="Q527" s="92">
        <v>0.1</v>
      </c>
      <c r="R527" s="93">
        <v>0.05</v>
      </c>
      <c r="S527" s="51"/>
      <c r="T527" s="51"/>
      <c r="U527" s="51"/>
      <c r="AA527" s="127">
        <f>B528+B529+B530</f>
        <v>0</v>
      </c>
    </row>
    <row r="528" spans="1:27" s="52" customFormat="1" ht="15.75" x14ac:dyDescent="0.25">
      <c r="A528" s="45" t="s">
        <v>17</v>
      </c>
      <c r="B528" s="111"/>
      <c r="C528" s="51"/>
      <c r="D528" s="60" t="s">
        <v>21</v>
      </c>
      <c r="E528" s="105"/>
      <c r="F528" s="51"/>
      <c r="G528" s="62"/>
      <c r="H528" s="133" t="s">
        <v>71</v>
      </c>
      <c r="I528" s="135"/>
      <c r="J528" s="136"/>
      <c r="K528" s="136"/>
      <c r="L528" s="136"/>
      <c r="M528" s="136"/>
      <c r="N528" s="136"/>
      <c r="O528" s="136"/>
      <c r="P528" s="136"/>
      <c r="Q528" s="136"/>
      <c r="R528" s="137"/>
      <c r="S528" s="51"/>
      <c r="T528" s="51"/>
      <c r="U528" s="51"/>
      <c r="AA528" s="128"/>
    </row>
    <row r="529" spans="1:27" s="52" customFormat="1" ht="15.75" thickBot="1" x14ac:dyDescent="0.25">
      <c r="A529" s="45" t="s">
        <v>18</v>
      </c>
      <c r="B529" s="111"/>
      <c r="C529" s="51"/>
      <c r="E529" s="104"/>
      <c r="F529" s="51"/>
      <c r="G529" s="62"/>
      <c r="H529" s="89" t="s">
        <v>5</v>
      </c>
      <c r="I529" s="90">
        <f t="shared" ref="I529:R529" si="63">I527*I528</f>
        <v>0</v>
      </c>
      <c r="J529" s="80">
        <f t="shared" si="63"/>
        <v>0</v>
      </c>
      <c r="K529" s="80">
        <f t="shared" si="63"/>
        <v>0</v>
      </c>
      <c r="L529" s="80">
        <f t="shared" si="63"/>
        <v>0</v>
      </c>
      <c r="M529" s="80">
        <f t="shared" si="63"/>
        <v>0</v>
      </c>
      <c r="N529" s="80">
        <f t="shared" si="63"/>
        <v>0</v>
      </c>
      <c r="O529" s="80">
        <f t="shared" si="63"/>
        <v>0</v>
      </c>
      <c r="P529" s="80">
        <f t="shared" si="63"/>
        <v>0</v>
      </c>
      <c r="Q529" s="80">
        <f t="shared" si="63"/>
        <v>0</v>
      </c>
      <c r="R529" s="81">
        <f t="shared" si="63"/>
        <v>0</v>
      </c>
      <c r="S529" s="87">
        <f>SUM(I529:R529)</f>
        <v>0</v>
      </c>
      <c r="T529" s="51"/>
      <c r="U529" s="51"/>
      <c r="AA529" s="128"/>
    </row>
    <row r="530" spans="1:27" s="52" customFormat="1" ht="15.75" x14ac:dyDescent="0.25">
      <c r="A530" s="45" t="s">
        <v>19</v>
      </c>
      <c r="B530" s="111"/>
      <c r="C530" s="51"/>
      <c r="D530" s="60" t="s">
        <v>0</v>
      </c>
      <c r="E530" s="104"/>
      <c r="F530" s="49"/>
      <c r="G530" s="49"/>
      <c r="H530" s="49"/>
      <c r="I530" s="49"/>
      <c r="J530" s="49"/>
      <c r="K530" s="49"/>
      <c r="L530" s="49"/>
      <c r="M530" s="49"/>
      <c r="N530" s="49"/>
      <c r="O530" s="49"/>
      <c r="P530" s="49"/>
      <c r="Q530" s="49"/>
      <c r="R530" s="49">
        <f>SUM(I529:R529)</f>
        <v>0</v>
      </c>
      <c r="S530" s="51"/>
      <c r="T530" s="51"/>
      <c r="U530" s="51"/>
      <c r="AA530" s="128"/>
    </row>
    <row r="531" spans="1:27" s="52" customFormat="1" ht="15.75" x14ac:dyDescent="0.25">
      <c r="A531" s="45" t="s">
        <v>75</v>
      </c>
      <c r="B531" s="111"/>
      <c r="C531" s="51"/>
      <c r="D531" s="51"/>
      <c r="E531" s="105" t="s">
        <v>22</v>
      </c>
      <c r="F531" s="56" t="s">
        <v>5</v>
      </c>
      <c r="G531" s="56" t="s">
        <v>23</v>
      </c>
      <c r="H531" s="49"/>
      <c r="I531" s="49"/>
      <c r="J531" s="49"/>
      <c r="K531" s="49"/>
      <c r="L531" s="49"/>
      <c r="M531" s="49"/>
      <c r="N531" s="49"/>
      <c r="O531" s="49"/>
      <c r="P531" s="49"/>
      <c r="Q531" s="49"/>
      <c r="R531" s="51"/>
      <c r="S531" s="51"/>
      <c r="T531" s="51"/>
      <c r="U531" s="51"/>
      <c r="AA531" s="128"/>
    </row>
    <row r="532" spans="1:27" s="52" customFormat="1" x14ac:dyDescent="0.2">
      <c r="A532" s="45" t="s">
        <v>29</v>
      </c>
      <c r="B532" s="111"/>
      <c r="C532" s="51"/>
      <c r="D532" s="51"/>
      <c r="E532" s="106"/>
      <c r="F532" s="49">
        <f t="shared" ref="F532:F537" si="64">SUM(G532:U532)</f>
        <v>0</v>
      </c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3"/>
      <c r="S532" s="53"/>
      <c r="T532" s="53"/>
      <c r="U532" s="53"/>
      <c r="AA532" s="128"/>
    </row>
    <row r="533" spans="1:27" s="52" customFormat="1" x14ac:dyDescent="0.2">
      <c r="A533" s="45"/>
      <c r="B533" s="132"/>
      <c r="C533" s="51"/>
      <c r="D533" s="51"/>
      <c r="E533" s="106"/>
      <c r="F533" s="49">
        <f t="shared" si="64"/>
        <v>0</v>
      </c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3"/>
      <c r="S533" s="53"/>
      <c r="T533" s="53"/>
      <c r="U533" s="53"/>
      <c r="AA533" s="128"/>
    </row>
    <row r="534" spans="1:27" s="52" customFormat="1" x14ac:dyDescent="0.2">
      <c r="A534" s="45" t="s">
        <v>30</v>
      </c>
      <c r="B534" s="111"/>
      <c r="C534" s="51"/>
      <c r="D534" s="51"/>
      <c r="E534" s="106"/>
      <c r="F534" s="49">
        <f t="shared" si="64"/>
        <v>0</v>
      </c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3"/>
      <c r="S534" s="53"/>
      <c r="T534" s="53"/>
      <c r="U534" s="53"/>
      <c r="AA534" s="128"/>
    </row>
    <row r="535" spans="1:27" s="52" customFormat="1" x14ac:dyDescent="0.2">
      <c r="A535" s="45" t="s">
        <v>31</v>
      </c>
      <c r="B535" s="111"/>
      <c r="C535" s="51"/>
      <c r="D535" s="51"/>
      <c r="E535" s="106"/>
      <c r="F535" s="49">
        <f t="shared" si="64"/>
        <v>0</v>
      </c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3"/>
      <c r="S535" s="53"/>
      <c r="T535" s="53"/>
      <c r="U535" s="53"/>
      <c r="AA535" s="128"/>
    </row>
    <row r="536" spans="1:27" s="52" customFormat="1" x14ac:dyDescent="0.2">
      <c r="A536" s="45" t="s">
        <v>32</v>
      </c>
      <c r="B536" s="111"/>
      <c r="C536" s="51"/>
      <c r="D536" s="51"/>
      <c r="E536" s="106"/>
      <c r="F536" s="49">
        <f t="shared" si="64"/>
        <v>0</v>
      </c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3"/>
      <c r="S536" s="53"/>
      <c r="T536" s="53"/>
      <c r="U536" s="53"/>
      <c r="AA536" s="128"/>
    </row>
    <row r="537" spans="1:27" s="52" customFormat="1" x14ac:dyDescent="0.2">
      <c r="A537" s="45" t="s">
        <v>33</v>
      </c>
      <c r="B537" s="111"/>
      <c r="C537" s="51"/>
      <c r="D537" s="51"/>
      <c r="E537" s="106"/>
      <c r="F537" s="49">
        <f t="shared" si="64"/>
        <v>0</v>
      </c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3"/>
      <c r="S537" s="53"/>
      <c r="T537" s="53"/>
      <c r="U537" s="53"/>
      <c r="AA537" s="128"/>
    </row>
    <row r="538" spans="1:27" s="52" customFormat="1" x14ac:dyDescent="0.2">
      <c r="A538" s="45" t="s">
        <v>34</v>
      </c>
      <c r="B538" s="111"/>
      <c r="C538" s="51"/>
      <c r="D538" s="51"/>
      <c r="E538" s="104"/>
      <c r="F538" s="49"/>
      <c r="G538" s="49"/>
      <c r="H538" s="49"/>
      <c r="I538" s="49"/>
      <c r="J538" s="49"/>
      <c r="K538" s="49"/>
      <c r="L538" s="49"/>
      <c r="M538" s="49"/>
      <c r="N538" s="49"/>
      <c r="O538" s="49"/>
      <c r="P538" s="49"/>
      <c r="Q538" s="49"/>
      <c r="R538" s="51"/>
      <c r="S538" s="51"/>
      <c r="T538" s="51"/>
      <c r="U538" s="51"/>
      <c r="AA538" s="128"/>
    </row>
    <row r="539" spans="1:27" s="52" customFormat="1" ht="15.75" x14ac:dyDescent="0.25">
      <c r="A539" s="45" t="s">
        <v>35</v>
      </c>
      <c r="B539" s="111"/>
      <c r="C539" s="51"/>
      <c r="D539" s="60" t="s">
        <v>24</v>
      </c>
      <c r="E539" s="104"/>
      <c r="F539" s="49"/>
      <c r="G539" s="49"/>
      <c r="H539" s="49"/>
      <c r="I539" s="49"/>
      <c r="J539" s="49"/>
      <c r="K539" s="49"/>
      <c r="L539" s="49"/>
      <c r="M539" s="49"/>
      <c r="N539" s="49"/>
      <c r="O539" s="49"/>
      <c r="P539" s="49"/>
      <c r="Q539" s="49"/>
      <c r="R539" s="51"/>
      <c r="S539" s="51"/>
      <c r="T539" s="51"/>
      <c r="U539" s="51"/>
      <c r="AA539" s="128"/>
    </row>
    <row r="540" spans="1:27" s="52" customFormat="1" ht="15.75" x14ac:dyDescent="0.25">
      <c r="A540" s="50" t="s">
        <v>36</v>
      </c>
      <c r="B540" s="111"/>
      <c r="C540" s="51"/>
      <c r="D540" s="51"/>
      <c r="E540" s="105"/>
      <c r="F540" s="56" t="s">
        <v>5</v>
      </c>
      <c r="G540" s="56" t="s">
        <v>23</v>
      </c>
      <c r="H540" s="49"/>
      <c r="I540" s="49"/>
      <c r="J540" s="49"/>
      <c r="K540" s="49"/>
      <c r="L540" s="49"/>
      <c r="M540" s="49"/>
      <c r="N540" s="49"/>
      <c r="O540" s="49"/>
      <c r="P540" s="49"/>
      <c r="Q540" s="49"/>
      <c r="R540" s="51"/>
      <c r="S540" s="51"/>
      <c r="T540" s="51"/>
      <c r="U540" s="51"/>
      <c r="AA540" s="128"/>
    </row>
    <row r="541" spans="1:27" s="52" customFormat="1" x14ac:dyDescent="0.2">
      <c r="A541" s="45" t="s">
        <v>37</v>
      </c>
      <c r="B541" s="111"/>
      <c r="C541" s="51"/>
      <c r="D541" s="51"/>
      <c r="E541" s="106"/>
      <c r="F541" s="49">
        <f t="shared" ref="F541:F548" si="65">SUM(G541:U541)</f>
        <v>0</v>
      </c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3"/>
      <c r="S541" s="53"/>
      <c r="T541" s="53"/>
      <c r="U541" s="53"/>
      <c r="AA541" s="128"/>
    </row>
    <row r="542" spans="1:27" s="52" customFormat="1" x14ac:dyDescent="0.2">
      <c r="A542" s="51"/>
      <c r="B542" s="110"/>
      <c r="C542" s="51"/>
      <c r="D542" s="51"/>
      <c r="E542" s="106"/>
      <c r="F542" s="49">
        <f t="shared" si="65"/>
        <v>0</v>
      </c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3"/>
      <c r="S542" s="53"/>
      <c r="T542" s="53"/>
      <c r="U542" s="53"/>
      <c r="AA542" s="128"/>
    </row>
    <row r="543" spans="1:27" s="52" customFormat="1" x14ac:dyDescent="0.2">
      <c r="A543" s="51"/>
      <c r="B543" s="110"/>
      <c r="C543" s="51"/>
      <c r="D543" s="51"/>
      <c r="E543" s="106"/>
      <c r="F543" s="49">
        <f t="shared" si="65"/>
        <v>0</v>
      </c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3"/>
      <c r="S543" s="53"/>
      <c r="T543" s="53"/>
      <c r="U543" s="53"/>
      <c r="AA543" s="128"/>
    </row>
    <row r="544" spans="1:27" s="52" customFormat="1" x14ac:dyDescent="0.2">
      <c r="A544" s="51"/>
      <c r="B544" s="110"/>
      <c r="C544" s="51"/>
      <c r="D544" s="51"/>
      <c r="E544" s="106"/>
      <c r="F544" s="49">
        <f t="shared" si="65"/>
        <v>0</v>
      </c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3"/>
      <c r="S544" s="53"/>
      <c r="T544" s="53"/>
      <c r="U544" s="53"/>
      <c r="AA544" s="128"/>
    </row>
    <row r="545" spans="1:27" s="52" customFormat="1" x14ac:dyDescent="0.2">
      <c r="A545" s="51"/>
      <c r="B545" s="110"/>
      <c r="C545" s="51"/>
      <c r="D545" s="51"/>
      <c r="E545" s="106"/>
      <c r="F545" s="49">
        <f t="shared" si="65"/>
        <v>0</v>
      </c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3"/>
      <c r="S545" s="53"/>
      <c r="T545" s="53"/>
      <c r="U545" s="53"/>
      <c r="AA545" s="128"/>
    </row>
    <row r="546" spans="1:27" s="52" customFormat="1" x14ac:dyDescent="0.2">
      <c r="A546" s="51"/>
      <c r="B546" s="110"/>
      <c r="C546" s="51"/>
      <c r="D546" s="51"/>
      <c r="E546" s="106"/>
      <c r="F546" s="49">
        <f t="shared" si="65"/>
        <v>0</v>
      </c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3"/>
      <c r="S546" s="53"/>
      <c r="T546" s="53"/>
      <c r="U546" s="53"/>
      <c r="AA546" s="128"/>
    </row>
    <row r="547" spans="1:27" s="52" customFormat="1" ht="15.6" customHeight="1" x14ac:dyDescent="0.25">
      <c r="A547" s="57" t="s">
        <v>24</v>
      </c>
      <c r="B547" s="112" t="str">
        <f>IF(B529+F541+F542+F543+F544+F545+F546+F547+F548=B534+B535+B536+B537+B538+B539+B540+B541,"OK","NON")</f>
        <v>OK</v>
      </c>
      <c r="C547" s="51"/>
      <c r="D547" s="49"/>
      <c r="E547" s="106"/>
      <c r="F547" s="49">
        <f t="shared" si="65"/>
        <v>0</v>
      </c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3"/>
      <c r="S547" s="53"/>
      <c r="T547" s="53"/>
      <c r="U547" s="53"/>
      <c r="AA547" s="128"/>
    </row>
    <row r="548" spans="1:27" s="52" customFormat="1" ht="18" x14ac:dyDescent="0.25">
      <c r="A548" s="57" t="s">
        <v>25</v>
      </c>
      <c r="B548" s="112">
        <f>B531+S529-B528-F532-F533-F534-F535-F536-F537</f>
        <v>0</v>
      </c>
      <c r="C548" s="51"/>
      <c r="D548" s="77"/>
      <c r="E548" s="106"/>
      <c r="F548" s="49">
        <f t="shared" si="65"/>
        <v>0</v>
      </c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3"/>
      <c r="S548" s="53"/>
      <c r="T548" s="53"/>
      <c r="U548" s="53"/>
      <c r="AA548" s="128"/>
    </row>
    <row r="549" spans="1:27" s="52" customFormat="1" x14ac:dyDescent="0.2">
      <c r="B549" s="96"/>
      <c r="C549" s="51"/>
      <c r="D549" s="51"/>
      <c r="E549" s="107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62"/>
      <c r="S549" s="62"/>
      <c r="T549" s="62"/>
      <c r="U549" s="62"/>
      <c r="V549" s="64"/>
      <c r="AA549" s="128"/>
    </row>
    <row r="550" spans="1:27" s="46" customFormat="1" x14ac:dyDescent="0.2">
      <c r="A550" s="46" t="s">
        <v>20</v>
      </c>
      <c r="B550" s="113" t="s">
        <v>20</v>
      </c>
      <c r="C550" s="46" t="s">
        <v>20</v>
      </c>
      <c r="D550" s="46" t="s">
        <v>20</v>
      </c>
      <c r="E550" s="108" t="s">
        <v>20</v>
      </c>
      <c r="F550" s="66" t="s">
        <v>20</v>
      </c>
      <c r="G550" s="82" t="s">
        <v>20</v>
      </c>
      <c r="H550" s="82" t="s">
        <v>20</v>
      </c>
      <c r="I550" s="82" t="s">
        <v>20</v>
      </c>
      <c r="J550" s="82" t="s">
        <v>20</v>
      </c>
      <c r="K550" s="82" t="s">
        <v>20</v>
      </c>
      <c r="L550" s="82" t="s">
        <v>20</v>
      </c>
      <c r="M550" s="82" t="s">
        <v>20</v>
      </c>
      <c r="N550" s="82" t="s">
        <v>20</v>
      </c>
      <c r="O550" s="82" t="s">
        <v>20</v>
      </c>
      <c r="P550" s="82" t="s">
        <v>20</v>
      </c>
      <c r="Q550" s="82" t="s">
        <v>20</v>
      </c>
      <c r="R550" s="83" t="s">
        <v>20</v>
      </c>
      <c r="S550" s="83"/>
      <c r="T550" s="83"/>
      <c r="U550" s="83"/>
      <c r="AA550" s="129"/>
    </row>
    <row r="551" spans="1:27" s="117" customFormat="1" ht="27" thickBot="1" x14ac:dyDescent="0.45">
      <c r="A551" s="116" t="s">
        <v>20</v>
      </c>
      <c r="B551" s="115" t="s">
        <v>58</v>
      </c>
      <c r="D551" s="117" t="s">
        <v>28</v>
      </c>
      <c r="E551" s="125">
        <f>$X$16</f>
        <v>43089</v>
      </c>
      <c r="F551" s="119"/>
      <c r="G551" s="120"/>
      <c r="H551" s="121"/>
      <c r="I551" s="122"/>
      <c r="J551" s="122"/>
      <c r="K551" s="122"/>
      <c r="L551" s="122"/>
      <c r="M551" s="122"/>
      <c r="N551" s="122"/>
      <c r="O551" s="122"/>
      <c r="P551" s="122"/>
      <c r="Q551" s="122"/>
      <c r="R551" s="122"/>
      <c r="U551" s="117">
        <v>23</v>
      </c>
      <c r="AA551" s="126"/>
    </row>
    <row r="552" spans="1:27" s="52" customFormat="1" ht="16.5" thickBot="1" x14ac:dyDescent="0.3">
      <c r="A552" s="45"/>
      <c r="B552" s="110"/>
      <c r="C552" s="51"/>
      <c r="D552" s="51"/>
      <c r="E552" s="104"/>
      <c r="F552" s="79" t="s">
        <v>70</v>
      </c>
      <c r="H552" s="103"/>
      <c r="I552" s="91">
        <v>100</v>
      </c>
      <c r="J552" s="92">
        <v>50</v>
      </c>
      <c r="K552" s="92">
        <v>20</v>
      </c>
      <c r="L552" s="92">
        <v>10</v>
      </c>
      <c r="M552" s="92">
        <v>5</v>
      </c>
      <c r="N552" s="92">
        <v>2</v>
      </c>
      <c r="O552" s="92">
        <v>1</v>
      </c>
      <c r="P552" s="92">
        <v>0.25</v>
      </c>
      <c r="Q552" s="92">
        <v>0.1</v>
      </c>
      <c r="R552" s="93">
        <v>0.05</v>
      </c>
      <c r="S552" s="51"/>
      <c r="T552" s="51"/>
      <c r="U552" s="51"/>
      <c r="AA552" s="127">
        <f>B553+B554+B555</f>
        <v>0</v>
      </c>
    </row>
    <row r="553" spans="1:27" s="52" customFormat="1" ht="15.75" x14ac:dyDescent="0.25">
      <c r="A553" s="45" t="s">
        <v>17</v>
      </c>
      <c r="B553" s="111"/>
      <c r="C553" s="51"/>
      <c r="D553" s="60" t="s">
        <v>21</v>
      </c>
      <c r="E553" s="105"/>
      <c r="F553" s="51"/>
      <c r="G553" s="62"/>
      <c r="H553" s="133" t="s">
        <v>71</v>
      </c>
      <c r="I553" s="135"/>
      <c r="J553" s="136"/>
      <c r="K553" s="136"/>
      <c r="L553" s="136"/>
      <c r="M553" s="136"/>
      <c r="N553" s="136"/>
      <c r="O553" s="136"/>
      <c r="P553" s="136"/>
      <c r="Q553" s="136"/>
      <c r="R553" s="137"/>
      <c r="S553" s="51"/>
      <c r="T553" s="51"/>
      <c r="U553" s="51"/>
      <c r="AA553" s="128"/>
    </row>
    <row r="554" spans="1:27" s="52" customFormat="1" ht="15.75" thickBot="1" x14ac:dyDescent="0.25">
      <c r="A554" s="45" t="s">
        <v>18</v>
      </c>
      <c r="B554" s="111"/>
      <c r="C554" s="51"/>
      <c r="E554" s="104"/>
      <c r="F554" s="51"/>
      <c r="G554" s="62"/>
      <c r="H554" s="89" t="s">
        <v>5</v>
      </c>
      <c r="I554" s="90">
        <f t="shared" ref="I554:R554" si="66">I552*I553</f>
        <v>0</v>
      </c>
      <c r="J554" s="80">
        <f t="shared" si="66"/>
        <v>0</v>
      </c>
      <c r="K554" s="80">
        <f t="shared" si="66"/>
        <v>0</v>
      </c>
      <c r="L554" s="80">
        <f t="shared" si="66"/>
        <v>0</v>
      </c>
      <c r="M554" s="80">
        <f t="shared" si="66"/>
        <v>0</v>
      </c>
      <c r="N554" s="80">
        <f t="shared" si="66"/>
        <v>0</v>
      </c>
      <c r="O554" s="80">
        <f t="shared" si="66"/>
        <v>0</v>
      </c>
      <c r="P554" s="80">
        <f t="shared" si="66"/>
        <v>0</v>
      </c>
      <c r="Q554" s="80">
        <f t="shared" si="66"/>
        <v>0</v>
      </c>
      <c r="R554" s="81">
        <f t="shared" si="66"/>
        <v>0</v>
      </c>
      <c r="S554" s="87">
        <f>SUM(I554:R554)</f>
        <v>0</v>
      </c>
      <c r="T554" s="51"/>
      <c r="U554" s="51"/>
      <c r="AA554" s="128"/>
    </row>
    <row r="555" spans="1:27" s="52" customFormat="1" ht="15.75" x14ac:dyDescent="0.25">
      <c r="A555" s="45" t="s">
        <v>19</v>
      </c>
      <c r="B555" s="111"/>
      <c r="C555" s="51"/>
      <c r="D555" s="60" t="s">
        <v>0</v>
      </c>
      <c r="E555" s="104"/>
      <c r="F555" s="49"/>
      <c r="G555" s="49"/>
      <c r="H555" s="49"/>
      <c r="I555" s="49"/>
      <c r="J555" s="49"/>
      <c r="K555" s="49"/>
      <c r="L555" s="49"/>
      <c r="M555" s="49"/>
      <c r="N555" s="49"/>
      <c r="O555" s="49"/>
      <c r="P555" s="49"/>
      <c r="Q555" s="49"/>
      <c r="R555" s="49">
        <f>SUM(I554:R554)</f>
        <v>0</v>
      </c>
      <c r="S555" s="51"/>
      <c r="T555" s="51"/>
      <c r="U555" s="51"/>
      <c r="AA555" s="128"/>
    </row>
    <row r="556" spans="1:27" s="52" customFormat="1" ht="15.75" x14ac:dyDescent="0.25">
      <c r="A556" s="45" t="s">
        <v>75</v>
      </c>
      <c r="B556" s="111"/>
      <c r="C556" s="51"/>
      <c r="D556" s="51"/>
      <c r="E556" s="105" t="s">
        <v>22</v>
      </c>
      <c r="F556" s="56" t="s">
        <v>5</v>
      </c>
      <c r="G556" s="56" t="s">
        <v>23</v>
      </c>
      <c r="H556" s="49"/>
      <c r="I556" s="49"/>
      <c r="J556" s="49"/>
      <c r="K556" s="49"/>
      <c r="L556" s="49"/>
      <c r="M556" s="49"/>
      <c r="N556" s="49"/>
      <c r="O556" s="49"/>
      <c r="P556" s="49"/>
      <c r="Q556" s="49"/>
      <c r="R556" s="51"/>
      <c r="S556" s="51"/>
      <c r="T556" s="51"/>
      <c r="U556" s="51"/>
      <c r="AA556" s="128"/>
    </row>
    <row r="557" spans="1:27" s="52" customFormat="1" x14ac:dyDescent="0.2">
      <c r="A557" s="45" t="s">
        <v>29</v>
      </c>
      <c r="B557" s="111"/>
      <c r="C557" s="51"/>
      <c r="D557" s="51"/>
      <c r="E557" s="106"/>
      <c r="F557" s="49">
        <f t="shared" ref="F557:F562" si="67">SUM(G557:U557)</f>
        <v>0</v>
      </c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3"/>
      <c r="S557" s="53"/>
      <c r="T557" s="53"/>
      <c r="U557" s="53"/>
      <c r="AA557" s="128"/>
    </row>
    <row r="558" spans="1:27" s="52" customFormat="1" x14ac:dyDescent="0.2">
      <c r="A558" s="45"/>
      <c r="B558" s="132"/>
      <c r="C558" s="51"/>
      <c r="D558" s="51"/>
      <c r="E558" s="106"/>
      <c r="F558" s="49">
        <f t="shared" si="67"/>
        <v>0</v>
      </c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3"/>
      <c r="S558" s="53"/>
      <c r="T558" s="53"/>
      <c r="U558" s="53"/>
      <c r="AA558" s="128"/>
    </row>
    <row r="559" spans="1:27" s="52" customFormat="1" x14ac:dyDescent="0.2">
      <c r="A559" s="45" t="s">
        <v>30</v>
      </c>
      <c r="B559" s="111"/>
      <c r="C559" s="51"/>
      <c r="D559" s="51"/>
      <c r="E559" s="106"/>
      <c r="F559" s="49">
        <f t="shared" si="67"/>
        <v>0</v>
      </c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3"/>
      <c r="S559" s="53"/>
      <c r="T559" s="53"/>
      <c r="U559" s="53"/>
      <c r="AA559" s="128"/>
    </row>
    <row r="560" spans="1:27" s="52" customFormat="1" x14ac:dyDescent="0.2">
      <c r="A560" s="45" t="s">
        <v>31</v>
      </c>
      <c r="B560" s="111"/>
      <c r="C560" s="51"/>
      <c r="D560" s="51"/>
      <c r="E560" s="106"/>
      <c r="F560" s="49">
        <f t="shared" si="67"/>
        <v>0</v>
      </c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3"/>
      <c r="S560" s="53"/>
      <c r="T560" s="53"/>
      <c r="U560" s="53"/>
      <c r="AA560" s="128"/>
    </row>
    <row r="561" spans="1:27" s="52" customFormat="1" x14ac:dyDescent="0.2">
      <c r="A561" s="45" t="s">
        <v>32</v>
      </c>
      <c r="B561" s="111"/>
      <c r="C561" s="51"/>
      <c r="D561" s="51"/>
      <c r="E561" s="106"/>
      <c r="F561" s="49">
        <f t="shared" si="67"/>
        <v>0</v>
      </c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3"/>
      <c r="S561" s="53"/>
      <c r="T561" s="53"/>
      <c r="U561" s="53"/>
      <c r="AA561" s="128"/>
    </row>
    <row r="562" spans="1:27" s="52" customFormat="1" x14ac:dyDescent="0.2">
      <c r="A562" s="45" t="s">
        <v>33</v>
      </c>
      <c r="B562" s="111"/>
      <c r="C562" s="51"/>
      <c r="D562" s="51"/>
      <c r="E562" s="106"/>
      <c r="F562" s="49">
        <f t="shared" si="67"/>
        <v>0</v>
      </c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3"/>
      <c r="S562" s="53"/>
      <c r="T562" s="53"/>
      <c r="U562" s="53"/>
      <c r="AA562" s="128"/>
    </row>
    <row r="563" spans="1:27" s="52" customFormat="1" x14ac:dyDescent="0.2">
      <c r="A563" s="45" t="s">
        <v>34</v>
      </c>
      <c r="B563" s="111"/>
      <c r="C563" s="51"/>
      <c r="D563" s="51"/>
      <c r="E563" s="104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51"/>
      <c r="S563" s="51"/>
      <c r="T563" s="51"/>
      <c r="U563" s="51"/>
      <c r="AA563" s="128"/>
    </row>
    <row r="564" spans="1:27" s="52" customFormat="1" ht="15.75" x14ac:dyDescent="0.25">
      <c r="A564" s="45" t="s">
        <v>35</v>
      </c>
      <c r="B564" s="111"/>
      <c r="C564" s="51"/>
      <c r="D564" s="60" t="s">
        <v>24</v>
      </c>
      <c r="E564" s="104"/>
      <c r="F564" s="49"/>
      <c r="G564" s="49"/>
      <c r="H564" s="49"/>
      <c r="I564" s="49"/>
      <c r="J564" s="49"/>
      <c r="K564" s="49"/>
      <c r="L564" s="49"/>
      <c r="M564" s="49"/>
      <c r="N564" s="49"/>
      <c r="O564" s="49"/>
      <c r="P564" s="49"/>
      <c r="Q564" s="49"/>
      <c r="R564" s="51"/>
      <c r="S564" s="51"/>
      <c r="T564" s="51"/>
      <c r="U564" s="51"/>
      <c r="AA564" s="128"/>
    </row>
    <row r="565" spans="1:27" s="52" customFormat="1" ht="15.75" x14ac:dyDescent="0.25">
      <c r="A565" s="50" t="s">
        <v>36</v>
      </c>
      <c r="B565" s="111"/>
      <c r="C565" s="51"/>
      <c r="D565" s="51"/>
      <c r="E565" s="105"/>
      <c r="F565" s="56" t="s">
        <v>5</v>
      </c>
      <c r="G565" s="56" t="s">
        <v>23</v>
      </c>
      <c r="H565" s="49"/>
      <c r="I565" s="49"/>
      <c r="J565" s="49"/>
      <c r="K565" s="49"/>
      <c r="L565" s="49"/>
      <c r="M565" s="49"/>
      <c r="N565" s="49"/>
      <c r="O565" s="49"/>
      <c r="P565" s="49"/>
      <c r="Q565" s="49"/>
      <c r="R565" s="51"/>
      <c r="S565" s="51"/>
      <c r="T565" s="51"/>
      <c r="U565" s="51"/>
      <c r="AA565" s="128"/>
    </row>
    <row r="566" spans="1:27" s="52" customFormat="1" x14ac:dyDescent="0.2">
      <c r="A566" s="45" t="s">
        <v>37</v>
      </c>
      <c r="B566" s="111"/>
      <c r="C566" s="51"/>
      <c r="D566" s="51"/>
      <c r="E566" s="106"/>
      <c r="F566" s="49">
        <f t="shared" ref="F566:F573" si="68">SUM(G566:U566)</f>
        <v>0</v>
      </c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3"/>
      <c r="S566" s="53"/>
      <c r="T566" s="53"/>
      <c r="U566" s="53"/>
      <c r="AA566" s="128"/>
    </row>
    <row r="567" spans="1:27" s="52" customFormat="1" x14ac:dyDescent="0.2">
      <c r="A567" s="51"/>
      <c r="B567" s="110"/>
      <c r="C567" s="51"/>
      <c r="D567" s="51"/>
      <c r="E567" s="106"/>
      <c r="F567" s="49">
        <f t="shared" si="68"/>
        <v>0</v>
      </c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3"/>
      <c r="S567" s="53"/>
      <c r="T567" s="53"/>
      <c r="U567" s="53"/>
      <c r="AA567" s="128"/>
    </row>
    <row r="568" spans="1:27" s="52" customFormat="1" x14ac:dyDescent="0.2">
      <c r="A568" s="51"/>
      <c r="B568" s="110"/>
      <c r="C568" s="51"/>
      <c r="D568" s="51"/>
      <c r="E568" s="106"/>
      <c r="F568" s="49">
        <f t="shared" si="68"/>
        <v>0</v>
      </c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3"/>
      <c r="S568" s="53"/>
      <c r="T568" s="53"/>
      <c r="U568" s="53"/>
      <c r="AA568" s="128"/>
    </row>
    <row r="569" spans="1:27" s="52" customFormat="1" x14ac:dyDescent="0.2">
      <c r="A569" s="51"/>
      <c r="B569" s="110"/>
      <c r="C569" s="51"/>
      <c r="D569" s="51"/>
      <c r="E569" s="106"/>
      <c r="F569" s="49">
        <f t="shared" si="68"/>
        <v>0</v>
      </c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3"/>
      <c r="S569" s="53"/>
      <c r="T569" s="53"/>
      <c r="U569" s="53"/>
      <c r="AA569" s="128"/>
    </row>
    <row r="570" spans="1:27" s="52" customFormat="1" x14ac:dyDescent="0.2">
      <c r="A570" s="51"/>
      <c r="B570" s="110"/>
      <c r="C570" s="51"/>
      <c r="D570" s="51"/>
      <c r="E570" s="106"/>
      <c r="F570" s="49">
        <f t="shared" si="68"/>
        <v>0</v>
      </c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3"/>
      <c r="S570" s="53"/>
      <c r="T570" s="53"/>
      <c r="U570" s="53"/>
      <c r="AA570" s="128"/>
    </row>
    <row r="571" spans="1:27" s="52" customFormat="1" x14ac:dyDescent="0.2">
      <c r="A571" s="51"/>
      <c r="B571" s="110"/>
      <c r="C571" s="51"/>
      <c r="D571" s="51"/>
      <c r="E571" s="106"/>
      <c r="F571" s="49">
        <f t="shared" si="68"/>
        <v>0</v>
      </c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3"/>
      <c r="S571" s="53"/>
      <c r="T571" s="53"/>
      <c r="U571" s="53"/>
      <c r="AA571" s="128"/>
    </row>
    <row r="572" spans="1:27" s="52" customFormat="1" ht="15.6" customHeight="1" x14ac:dyDescent="0.25">
      <c r="A572" s="57" t="s">
        <v>24</v>
      </c>
      <c r="B572" s="112" t="str">
        <f>IF(B554+F566+F567+F568+F569+F570+F571+F572+F573=B559+B560+B561+B562+B563+B564+B565+B566,"OK","NON")</f>
        <v>OK</v>
      </c>
      <c r="C572" s="51"/>
      <c r="D572" s="49"/>
      <c r="E572" s="106"/>
      <c r="F572" s="49">
        <f t="shared" si="68"/>
        <v>0</v>
      </c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3"/>
      <c r="S572" s="53"/>
      <c r="T572" s="53"/>
      <c r="U572" s="53"/>
      <c r="AA572" s="128"/>
    </row>
    <row r="573" spans="1:27" s="52" customFormat="1" ht="18" x14ac:dyDescent="0.25">
      <c r="A573" s="57" t="s">
        <v>25</v>
      </c>
      <c r="B573" s="112">
        <f>B556+S554-B553-F557-F558-F559-F560-F561-F562</f>
        <v>0</v>
      </c>
      <c r="C573" s="51"/>
      <c r="D573" s="77"/>
      <c r="E573" s="106"/>
      <c r="F573" s="49">
        <f t="shared" si="68"/>
        <v>0</v>
      </c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3"/>
      <c r="S573" s="53"/>
      <c r="T573" s="53"/>
      <c r="U573" s="53"/>
      <c r="AA573" s="128"/>
    </row>
    <row r="574" spans="1:27" s="52" customFormat="1" x14ac:dyDescent="0.2">
      <c r="B574" s="96"/>
      <c r="C574" s="51"/>
      <c r="D574" s="51"/>
      <c r="E574" s="107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62"/>
      <c r="S574" s="62"/>
      <c r="T574" s="62"/>
      <c r="U574" s="62"/>
      <c r="V574" s="64"/>
      <c r="AA574" s="128"/>
    </row>
    <row r="575" spans="1:27" s="46" customFormat="1" x14ac:dyDescent="0.2">
      <c r="A575" s="46" t="s">
        <v>20</v>
      </c>
      <c r="B575" s="113" t="s">
        <v>20</v>
      </c>
      <c r="C575" s="46" t="s">
        <v>20</v>
      </c>
      <c r="D575" s="46" t="s">
        <v>20</v>
      </c>
      <c r="E575" s="108" t="s">
        <v>20</v>
      </c>
      <c r="F575" s="66" t="s">
        <v>20</v>
      </c>
      <c r="G575" s="82" t="s">
        <v>20</v>
      </c>
      <c r="H575" s="82" t="s">
        <v>20</v>
      </c>
      <c r="I575" s="82" t="s">
        <v>20</v>
      </c>
      <c r="J575" s="82" t="s">
        <v>20</v>
      </c>
      <c r="K575" s="82" t="s">
        <v>20</v>
      </c>
      <c r="L575" s="82" t="s">
        <v>20</v>
      </c>
      <c r="M575" s="82" t="s">
        <v>20</v>
      </c>
      <c r="N575" s="82" t="s">
        <v>20</v>
      </c>
      <c r="O575" s="82" t="s">
        <v>20</v>
      </c>
      <c r="P575" s="82" t="s">
        <v>20</v>
      </c>
      <c r="Q575" s="82" t="s">
        <v>20</v>
      </c>
      <c r="R575" s="83" t="s">
        <v>20</v>
      </c>
      <c r="S575" s="83"/>
      <c r="T575" s="83"/>
      <c r="U575" s="83"/>
      <c r="AA575" s="129"/>
    </row>
    <row r="576" spans="1:27" s="117" customFormat="1" ht="27" thickBot="1" x14ac:dyDescent="0.45">
      <c r="A576" s="116" t="s">
        <v>20</v>
      </c>
      <c r="B576" s="115" t="s">
        <v>59</v>
      </c>
      <c r="D576" s="117" t="s">
        <v>28</v>
      </c>
      <c r="E576" s="125">
        <f>$X$16</f>
        <v>43089</v>
      </c>
      <c r="F576" s="119"/>
      <c r="G576" s="120"/>
      <c r="H576" s="121"/>
      <c r="I576" s="122"/>
      <c r="J576" s="122"/>
      <c r="K576" s="122"/>
      <c r="L576" s="122"/>
      <c r="M576" s="122"/>
      <c r="N576" s="122"/>
      <c r="O576" s="122"/>
      <c r="P576" s="122"/>
      <c r="Q576" s="122"/>
      <c r="R576" s="122"/>
      <c r="U576" s="117">
        <v>24</v>
      </c>
      <c r="AA576" s="126"/>
    </row>
    <row r="577" spans="1:27" s="52" customFormat="1" ht="16.5" thickBot="1" x14ac:dyDescent="0.3">
      <c r="A577" s="45"/>
      <c r="B577" s="110"/>
      <c r="C577" s="51"/>
      <c r="D577" s="51"/>
      <c r="E577" s="104"/>
      <c r="F577" s="79" t="s">
        <v>70</v>
      </c>
      <c r="H577" s="103"/>
      <c r="I577" s="91">
        <v>100</v>
      </c>
      <c r="J577" s="92">
        <v>50</v>
      </c>
      <c r="K577" s="92">
        <v>20</v>
      </c>
      <c r="L577" s="92">
        <v>10</v>
      </c>
      <c r="M577" s="92">
        <v>5</v>
      </c>
      <c r="N577" s="92">
        <v>2</v>
      </c>
      <c r="O577" s="92">
        <v>1</v>
      </c>
      <c r="P577" s="92">
        <v>0.25</v>
      </c>
      <c r="Q577" s="92">
        <v>0.1</v>
      </c>
      <c r="R577" s="93">
        <v>0.05</v>
      </c>
      <c r="S577" s="51"/>
      <c r="T577" s="51"/>
      <c r="U577" s="51"/>
      <c r="AA577" s="127">
        <f>B578+B579+B580</f>
        <v>0</v>
      </c>
    </row>
    <row r="578" spans="1:27" s="52" customFormat="1" ht="15.75" x14ac:dyDescent="0.25">
      <c r="A578" s="45" t="s">
        <v>17</v>
      </c>
      <c r="B578" s="111"/>
      <c r="C578" s="51"/>
      <c r="D578" s="60" t="s">
        <v>21</v>
      </c>
      <c r="E578" s="105"/>
      <c r="F578" s="51"/>
      <c r="G578" s="62"/>
      <c r="H578" s="133" t="s">
        <v>71</v>
      </c>
      <c r="I578" s="135"/>
      <c r="J578" s="136"/>
      <c r="K578" s="136"/>
      <c r="L578" s="136"/>
      <c r="M578" s="136"/>
      <c r="N578" s="136"/>
      <c r="O578" s="136"/>
      <c r="P578" s="136"/>
      <c r="Q578" s="136"/>
      <c r="R578" s="137"/>
      <c r="S578" s="51"/>
      <c r="T578" s="51"/>
      <c r="U578" s="51"/>
      <c r="AA578" s="128"/>
    </row>
    <row r="579" spans="1:27" s="52" customFormat="1" ht="15.75" thickBot="1" x14ac:dyDescent="0.25">
      <c r="A579" s="45" t="s">
        <v>18</v>
      </c>
      <c r="B579" s="111"/>
      <c r="C579" s="51"/>
      <c r="E579" s="104"/>
      <c r="F579" s="51"/>
      <c r="G579" s="62"/>
      <c r="H579" s="89" t="s">
        <v>5</v>
      </c>
      <c r="I579" s="90">
        <f t="shared" ref="I579:R579" si="69">I577*I578</f>
        <v>0</v>
      </c>
      <c r="J579" s="80">
        <f t="shared" si="69"/>
        <v>0</v>
      </c>
      <c r="K579" s="80">
        <f t="shared" si="69"/>
        <v>0</v>
      </c>
      <c r="L579" s="80">
        <f t="shared" si="69"/>
        <v>0</v>
      </c>
      <c r="M579" s="80">
        <f t="shared" si="69"/>
        <v>0</v>
      </c>
      <c r="N579" s="80">
        <f t="shared" si="69"/>
        <v>0</v>
      </c>
      <c r="O579" s="80">
        <f t="shared" si="69"/>
        <v>0</v>
      </c>
      <c r="P579" s="80">
        <f t="shared" si="69"/>
        <v>0</v>
      </c>
      <c r="Q579" s="80">
        <f t="shared" si="69"/>
        <v>0</v>
      </c>
      <c r="R579" s="81">
        <f t="shared" si="69"/>
        <v>0</v>
      </c>
      <c r="S579" s="87">
        <f>SUM(I579:R579)</f>
        <v>0</v>
      </c>
      <c r="T579" s="51"/>
      <c r="U579" s="51"/>
      <c r="AA579" s="128"/>
    </row>
    <row r="580" spans="1:27" s="52" customFormat="1" ht="15.75" x14ac:dyDescent="0.25">
      <c r="A580" s="45" t="s">
        <v>19</v>
      </c>
      <c r="B580" s="111"/>
      <c r="C580" s="51"/>
      <c r="D580" s="60" t="s">
        <v>0</v>
      </c>
      <c r="E580" s="104"/>
      <c r="F580" s="49"/>
      <c r="G580" s="49"/>
      <c r="H580" s="49"/>
      <c r="I580" s="49"/>
      <c r="J580" s="49"/>
      <c r="K580" s="49"/>
      <c r="L580" s="49"/>
      <c r="M580" s="49"/>
      <c r="N580" s="49"/>
      <c r="O580" s="49"/>
      <c r="P580" s="49"/>
      <c r="Q580" s="49"/>
      <c r="R580" s="49">
        <f>SUM(I579:R579)</f>
        <v>0</v>
      </c>
      <c r="S580" s="51"/>
      <c r="T580" s="51"/>
      <c r="U580" s="51"/>
      <c r="AA580" s="128"/>
    </row>
    <row r="581" spans="1:27" s="52" customFormat="1" ht="15.75" x14ac:dyDescent="0.25">
      <c r="A581" s="45" t="s">
        <v>75</v>
      </c>
      <c r="B581" s="111"/>
      <c r="C581" s="51"/>
      <c r="D581" s="51"/>
      <c r="E581" s="105" t="s">
        <v>22</v>
      </c>
      <c r="F581" s="56" t="s">
        <v>5</v>
      </c>
      <c r="G581" s="56" t="s">
        <v>23</v>
      </c>
      <c r="H581" s="49"/>
      <c r="I581" s="49"/>
      <c r="J581" s="49"/>
      <c r="K581" s="49"/>
      <c r="L581" s="49"/>
      <c r="M581" s="49"/>
      <c r="N581" s="49"/>
      <c r="O581" s="49"/>
      <c r="P581" s="49"/>
      <c r="Q581" s="49"/>
      <c r="R581" s="51"/>
      <c r="S581" s="51"/>
      <c r="T581" s="51"/>
      <c r="U581" s="51"/>
      <c r="AA581" s="128"/>
    </row>
    <row r="582" spans="1:27" s="52" customFormat="1" x14ac:dyDescent="0.2">
      <c r="A582" s="45" t="s">
        <v>29</v>
      </c>
      <c r="B582" s="111"/>
      <c r="C582" s="51"/>
      <c r="D582" s="51"/>
      <c r="E582" s="106"/>
      <c r="F582" s="49">
        <f t="shared" ref="F582:F587" si="70">SUM(G582:U582)</f>
        <v>0</v>
      </c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3"/>
      <c r="S582" s="53"/>
      <c r="T582" s="53"/>
      <c r="U582" s="53"/>
      <c r="AA582" s="128"/>
    </row>
    <row r="583" spans="1:27" s="52" customFormat="1" x14ac:dyDescent="0.2">
      <c r="A583" s="45"/>
      <c r="B583" s="132"/>
      <c r="C583" s="51"/>
      <c r="D583" s="51"/>
      <c r="E583" s="106"/>
      <c r="F583" s="49">
        <f t="shared" si="70"/>
        <v>0</v>
      </c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3"/>
      <c r="S583" s="53"/>
      <c r="T583" s="53"/>
      <c r="U583" s="53"/>
      <c r="AA583" s="128"/>
    </row>
    <row r="584" spans="1:27" s="52" customFormat="1" x14ac:dyDescent="0.2">
      <c r="A584" s="45" t="s">
        <v>30</v>
      </c>
      <c r="B584" s="111"/>
      <c r="C584" s="51"/>
      <c r="D584" s="51"/>
      <c r="E584" s="106"/>
      <c r="F584" s="49">
        <f t="shared" si="70"/>
        <v>0</v>
      </c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3"/>
      <c r="S584" s="53"/>
      <c r="T584" s="53"/>
      <c r="U584" s="53"/>
      <c r="AA584" s="128"/>
    </row>
    <row r="585" spans="1:27" s="52" customFormat="1" x14ac:dyDescent="0.2">
      <c r="A585" s="45" t="s">
        <v>31</v>
      </c>
      <c r="B585" s="111"/>
      <c r="C585" s="51"/>
      <c r="D585" s="51"/>
      <c r="E585" s="106"/>
      <c r="F585" s="49">
        <f t="shared" si="70"/>
        <v>0</v>
      </c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3"/>
      <c r="S585" s="53"/>
      <c r="T585" s="53"/>
      <c r="U585" s="53"/>
      <c r="AA585" s="128"/>
    </row>
    <row r="586" spans="1:27" s="52" customFormat="1" x14ac:dyDescent="0.2">
      <c r="A586" s="45" t="s">
        <v>32</v>
      </c>
      <c r="B586" s="111"/>
      <c r="C586" s="51"/>
      <c r="D586" s="51"/>
      <c r="E586" s="106"/>
      <c r="F586" s="49">
        <f t="shared" si="70"/>
        <v>0</v>
      </c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3"/>
      <c r="S586" s="53"/>
      <c r="T586" s="53"/>
      <c r="U586" s="53"/>
      <c r="AA586" s="128"/>
    </row>
    <row r="587" spans="1:27" s="52" customFormat="1" x14ac:dyDescent="0.2">
      <c r="A587" s="45" t="s">
        <v>33</v>
      </c>
      <c r="B587" s="111"/>
      <c r="C587" s="51"/>
      <c r="D587" s="51"/>
      <c r="E587" s="106"/>
      <c r="F587" s="49">
        <f t="shared" si="70"/>
        <v>0</v>
      </c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3"/>
      <c r="S587" s="53"/>
      <c r="T587" s="53"/>
      <c r="U587" s="53"/>
      <c r="AA587" s="128"/>
    </row>
    <row r="588" spans="1:27" s="52" customFormat="1" x14ac:dyDescent="0.2">
      <c r="A588" s="45" t="s">
        <v>34</v>
      </c>
      <c r="B588" s="111"/>
      <c r="C588" s="51"/>
      <c r="D588" s="51"/>
      <c r="E588" s="104"/>
      <c r="F588" s="49"/>
      <c r="G588" s="49"/>
      <c r="H588" s="49"/>
      <c r="I588" s="49"/>
      <c r="J588" s="49"/>
      <c r="K588" s="49"/>
      <c r="L588" s="49"/>
      <c r="M588" s="49"/>
      <c r="N588" s="49"/>
      <c r="O588" s="49"/>
      <c r="P588" s="49"/>
      <c r="Q588" s="49"/>
      <c r="R588" s="51"/>
      <c r="S588" s="51"/>
      <c r="T588" s="51"/>
      <c r="U588" s="51"/>
      <c r="AA588" s="128"/>
    </row>
    <row r="589" spans="1:27" s="52" customFormat="1" ht="15.75" x14ac:dyDescent="0.25">
      <c r="A589" s="45" t="s">
        <v>35</v>
      </c>
      <c r="B589" s="111"/>
      <c r="C589" s="51"/>
      <c r="D589" s="60" t="s">
        <v>24</v>
      </c>
      <c r="E589" s="104"/>
      <c r="F589" s="49"/>
      <c r="G589" s="49"/>
      <c r="H589" s="49"/>
      <c r="I589" s="49"/>
      <c r="J589" s="49"/>
      <c r="K589" s="49"/>
      <c r="L589" s="49"/>
      <c r="M589" s="49"/>
      <c r="N589" s="49"/>
      <c r="O589" s="49"/>
      <c r="P589" s="49"/>
      <c r="Q589" s="49"/>
      <c r="R589" s="51"/>
      <c r="S589" s="51"/>
      <c r="T589" s="51"/>
      <c r="U589" s="51"/>
      <c r="AA589" s="128"/>
    </row>
    <row r="590" spans="1:27" s="52" customFormat="1" ht="15.75" x14ac:dyDescent="0.25">
      <c r="A590" s="50" t="s">
        <v>36</v>
      </c>
      <c r="B590" s="111"/>
      <c r="C590" s="51"/>
      <c r="D590" s="51"/>
      <c r="E590" s="105"/>
      <c r="F590" s="56" t="s">
        <v>5</v>
      </c>
      <c r="G590" s="56" t="s">
        <v>23</v>
      </c>
      <c r="H590" s="49"/>
      <c r="I590" s="49"/>
      <c r="J590" s="49"/>
      <c r="K590" s="49"/>
      <c r="L590" s="49"/>
      <c r="M590" s="49"/>
      <c r="N590" s="49"/>
      <c r="O590" s="49"/>
      <c r="P590" s="49"/>
      <c r="Q590" s="49"/>
      <c r="R590" s="51"/>
      <c r="S590" s="51"/>
      <c r="T590" s="51"/>
      <c r="U590" s="51"/>
      <c r="AA590" s="128"/>
    </row>
    <row r="591" spans="1:27" s="52" customFormat="1" x14ac:dyDescent="0.2">
      <c r="A591" s="45" t="s">
        <v>37</v>
      </c>
      <c r="B591" s="111"/>
      <c r="C591" s="51"/>
      <c r="D591" s="51"/>
      <c r="E591" s="106"/>
      <c r="F591" s="49">
        <f t="shared" ref="F591:F598" si="71">SUM(G591:U591)</f>
        <v>0</v>
      </c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3"/>
      <c r="S591" s="53"/>
      <c r="T591" s="53"/>
      <c r="U591" s="53"/>
      <c r="AA591" s="128"/>
    </row>
    <row r="592" spans="1:27" s="52" customFormat="1" x14ac:dyDescent="0.2">
      <c r="A592" s="51"/>
      <c r="B592" s="110"/>
      <c r="C592" s="51"/>
      <c r="D592" s="51"/>
      <c r="E592" s="106"/>
      <c r="F592" s="49">
        <f t="shared" si="71"/>
        <v>0</v>
      </c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3"/>
      <c r="S592" s="53"/>
      <c r="T592" s="53"/>
      <c r="U592" s="53"/>
      <c r="AA592" s="128"/>
    </row>
    <row r="593" spans="1:27" s="52" customFormat="1" x14ac:dyDescent="0.2">
      <c r="A593" s="51"/>
      <c r="B593" s="110"/>
      <c r="C593" s="51"/>
      <c r="D593" s="51"/>
      <c r="E593" s="106"/>
      <c r="F593" s="49">
        <f t="shared" si="71"/>
        <v>0</v>
      </c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3"/>
      <c r="S593" s="53"/>
      <c r="T593" s="53"/>
      <c r="U593" s="53"/>
      <c r="AA593" s="128"/>
    </row>
    <row r="594" spans="1:27" s="52" customFormat="1" x14ac:dyDescent="0.2">
      <c r="A594" s="51"/>
      <c r="B594" s="110"/>
      <c r="C594" s="51"/>
      <c r="D594" s="51"/>
      <c r="E594" s="106"/>
      <c r="F594" s="49">
        <f t="shared" si="71"/>
        <v>0</v>
      </c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3"/>
      <c r="S594" s="53"/>
      <c r="T594" s="53"/>
      <c r="U594" s="53"/>
      <c r="AA594" s="128"/>
    </row>
    <row r="595" spans="1:27" s="52" customFormat="1" x14ac:dyDescent="0.2">
      <c r="A595" s="51"/>
      <c r="B595" s="110"/>
      <c r="C595" s="51"/>
      <c r="D595" s="51"/>
      <c r="E595" s="106"/>
      <c r="F595" s="49">
        <f t="shared" si="71"/>
        <v>0</v>
      </c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3"/>
      <c r="S595" s="53"/>
      <c r="T595" s="53"/>
      <c r="U595" s="53"/>
      <c r="AA595" s="128"/>
    </row>
    <row r="596" spans="1:27" s="52" customFormat="1" x14ac:dyDescent="0.2">
      <c r="A596" s="51"/>
      <c r="B596" s="110"/>
      <c r="C596" s="51"/>
      <c r="D596" s="51"/>
      <c r="E596" s="106"/>
      <c r="F596" s="49">
        <f t="shared" si="71"/>
        <v>0</v>
      </c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3"/>
      <c r="S596" s="53"/>
      <c r="T596" s="53"/>
      <c r="U596" s="53"/>
      <c r="AA596" s="128"/>
    </row>
    <row r="597" spans="1:27" s="52" customFormat="1" ht="15.6" customHeight="1" x14ac:dyDescent="0.25">
      <c r="A597" s="57" t="s">
        <v>24</v>
      </c>
      <c r="B597" s="112" t="str">
        <f>IF(B579+F591+F592+F593+F594+F595+F596+F597+F598=B584+B585+B586+B587+B588+B589+B590+B591,"OK","NON")</f>
        <v>OK</v>
      </c>
      <c r="C597" s="51"/>
      <c r="D597" s="49"/>
      <c r="E597" s="106"/>
      <c r="F597" s="49">
        <f t="shared" si="71"/>
        <v>0</v>
      </c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3"/>
      <c r="S597" s="53"/>
      <c r="T597" s="53"/>
      <c r="U597" s="53"/>
      <c r="AA597" s="128"/>
    </row>
    <row r="598" spans="1:27" s="52" customFormat="1" ht="18" x14ac:dyDescent="0.25">
      <c r="A598" s="57" t="s">
        <v>25</v>
      </c>
      <c r="B598" s="112">
        <f>B581+S579-B578-F582-F583-F584-F585-F586-F587</f>
        <v>0</v>
      </c>
      <c r="C598" s="51"/>
      <c r="D598" s="77"/>
      <c r="E598" s="106"/>
      <c r="F598" s="49">
        <f t="shared" si="71"/>
        <v>0</v>
      </c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3"/>
      <c r="S598" s="53"/>
      <c r="T598" s="53"/>
      <c r="U598" s="53"/>
      <c r="AA598" s="128"/>
    </row>
    <row r="599" spans="1:27" s="52" customFormat="1" x14ac:dyDescent="0.2">
      <c r="B599" s="96"/>
      <c r="C599" s="51"/>
      <c r="D599" s="51"/>
      <c r="E599" s="107"/>
      <c r="F599" s="55"/>
      <c r="G599" s="55"/>
      <c r="H599" s="55"/>
      <c r="I599" s="55"/>
      <c r="J599" s="55"/>
      <c r="K599" s="55"/>
      <c r="L599" s="55"/>
      <c r="M599" s="55"/>
      <c r="N599" s="55"/>
      <c r="O599" s="55"/>
      <c r="P599" s="55"/>
      <c r="Q599" s="55"/>
      <c r="R599" s="62"/>
      <c r="S599" s="62"/>
      <c r="T599" s="62"/>
      <c r="U599" s="62"/>
      <c r="V599" s="64"/>
      <c r="AA599" s="128"/>
    </row>
    <row r="600" spans="1:27" s="46" customFormat="1" x14ac:dyDescent="0.2">
      <c r="A600" s="46" t="s">
        <v>20</v>
      </c>
      <c r="B600" s="113" t="s">
        <v>20</v>
      </c>
      <c r="C600" s="46" t="s">
        <v>20</v>
      </c>
      <c r="D600" s="46" t="s">
        <v>20</v>
      </c>
      <c r="E600" s="108" t="s">
        <v>20</v>
      </c>
      <c r="F600" s="66" t="s">
        <v>20</v>
      </c>
      <c r="G600" s="82" t="s">
        <v>20</v>
      </c>
      <c r="H600" s="82" t="s">
        <v>20</v>
      </c>
      <c r="I600" s="82" t="s">
        <v>20</v>
      </c>
      <c r="J600" s="82" t="s">
        <v>20</v>
      </c>
      <c r="K600" s="82" t="s">
        <v>20</v>
      </c>
      <c r="L600" s="82" t="s">
        <v>20</v>
      </c>
      <c r="M600" s="82" t="s">
        <v>20</v>
      </c>
      <c r="N600" s="82" t="s">
        <v>20</v>
      </c>
      <c r="O600" s="82" t="s">
        <v>20</v>
      </c>
      <c r="P600" s="82" t="s">
        <v>20</v>
      </c>
      <c r="Q600" s="82" t="s">
        <v>20</v>
      </c>
      <c r="R600" s="83" t="s">
        <v>20</v>
      </c>
      <c r="S600" s="83"/>
      <c r="T600" s="83"/>
      <c r="U600" s="83"/>
      <c r="AA600" s="129"/>
    </row>
    <row r="601" spans="1:27" s="117" customFormat="1" ht="27" thickBot="1" x14ac:dyDescent="0.45">
      <c r="A601" s="116" t="s">
        <v>20</v>
      </c>
      <c r="B601" s="115" t="s">
        <v>60</v>
      </c>
      <c r="D601" s="117" t="s">
        <v>28</v>
      </c>
      <c r="E601" s="125">
        <f>$X$16</f>
        <v>43089</v>
      </c>
      <c r="F601" s="119"/>
      <c r="G601" s="120"/>
      <c r="H601" s="121"/>
      <c r="I601" s="122"/>
      <c r="J601" s="122"/>
      <c r="K601" s="122"/>
      <c r="L601" s="122"/>
      <c r="M601" s="122"/>
      <c r="N601" s="122"/>
      <c r="O601" s="122"/>
      <c r="P601" s="122"/>
      <c r="Q601" s="122"/>
      <c r="R601" s="122"/>
      <c r="U601" s="117">
        <v>25</v>
      </c>
      <c r="AA601" s="126"/>
    </row>
    <row r="602" spans="1:27" s="52" customFormat="1" ht="16.5" thickBot="1" x14ac:dyDescent="0.3">
      <c r="A602" s="45"/>
      <c r="B602" s="110"/>
      <c r="C602" s="51"/>
      <c r="D602" s="51"/>
      <c r="E602" s="104"/>
      <c r="F602" s="79" t="s">
        <v>70</v>
      </c>
      <c r="H602" s="103"/>
      <c r="I602" s="91">
        <v>100</v>
      </c>
      <c r="J602" s="92">
        <v>50</v>
      </c>
      <c r="K602" s="92">
        <v>20</v>
      </c>
      <c r="L602" s="92">
        <v>10</v>
      </c>
      <c r="M602" s="92">
        <v>5</v>
      </c>
      <c r="N602" s="92">
        <v>2</v>
      </c>
      <c r="O602" s="92">
        <v>1</v>
      </c>
      <c r="P602" s="92">
        <v>0.25</v>
      </c>
      <c r="Q602" s="92">
        <v>0.1</v>
      </c>
      <c r="R602" s="93">
        <v>0.05</v>
      </c>
      <c r="S602" s="51"/>
      <c r="T602" s="51"/>
      <c r="U602" s="51"/>
      <c r="AA602" s="127">
        <f>B603+B604+B605</f>
        <v>0</v>
      </c>
    </row>
    <row r="603" spans="1:27" s="52" customFormat="1" ht="15.75" x14ac:dyDescent="0.25">
      <c r="A603" s="45" t="s">
        <v>17</v>
      </c>
      <c r="B603" s="111"/>
      <c r="C603" s="51"/>
      <c r="D603" s="60" t="s">
        <v>21</v>
      </c>
      <c r="E603" s="105"/>
      <c r="F603" s="51"/>
      <c r="G603" s="62"/>
      <c r="H603" s="133" t="s">
        <v>71</v>
      </c>
      <c r="I603" s="135"/>
      <c r="J603" s="136"/>
      <c r="K603" s="136"/>
      <c r="L603" s="136"/>
      <c r="M603" s="136"/>
      <c r="N603" s="136"/>
      <c r="O603" s="136"/>
      <c r="P603" s="136"/>
      <c r="Q603" s="136"/>
      <c r="R603" s="137"/>
      <c r="S603" s="51"/>
      <c r="T603" s="51"/>
      <c r="U603" s="51"/>
      <c r="AA603" s="128"/>
    </row>
    <row r="604" spans="1:27" s="52" customFormat="1" ht="15.75" thickBot="1" x14ac:dyDescent="0.25">
      <c r="A604" s="45" t="s">
        <v>18</v>
      </c>
      <c r="B604" s="111"/>
      <c r="C604" s="51"/>
      <c r="E604" s="104"/>
      <c r="F604" s="51"/>
      <c r="G604" s="62"/>
      <c r="H604" s="89" t="s">
        <v>5</v>
      </c>
      <c r="I604" s="90">
        <f t="shared" ref="I604:R604" si="72">I602*I603</f>
        <v>0</v>
      </c>
      <c r="J604" s="80">
        <f t="shared" si="72"/>
        <v>0</v>
      </c>
      <c r="K604" s="80">
        <f t="shared" si="72"/>
        <v>0</v>
      </c>
      <c r="L604" s="80">
        <f t="shared" si="72"/>
        <v>0</v>
      </c>
      <c r="M604" s="80">
        <f t="shared" si="72"/>
        <v>0</v>
      </c>
      <c r="N604" s="80">
        <f t="shared" si="72"/>
        <v>0</v>
      </c>
      <c r="O604" s="80">
        <f t="shared" si="72"/>
        <v>0</v>
      </c>
      <c r="P604" s="80">
        <f t="shared" si="72"/>
        <v>0</v>
      </c>
      <c r="Q604" s="80">
        <f t="shared" si="72"/>
        <v>0</v>
      </c>
      <c r="R604" s="81">
        <f t="shared" si="72"/>
        <v>0</v>
      </c>
      <c r="S604" s="87">
        <f>SUM(I604:R604)</f>
        <v>0</v>
      </c>
      <c r="T604" s="51"/>
      <c r="U604" s="51"/>
      <c r="AA604" s="128"/>
    </row>
    <row r="605" spans="1:27" s="52" customFormat="1" ht="15.75" x14ac:dyDescent="0.25">
      <c r="A605" s="45" t="s">
        <v>19</v>
      </c>
      <c r="B605" s="111"/>
      <c r="C605" s="51"/>
      <c r="D605" s="60" t="s">
        <v>0</v>
      </c>
      <c r="E605" s="104"/>
      <c r="F605" s="49"/>
      <c r="G605" s="49"/>
      <c r="H605" s="49"/>
      <c r="I605" s="49"/>
      <c r="J605" s="49"/>
      <c r="K605" s="49"/>
      <c r="L605" s="49"/>
      <c r="M605" s="49"/>
      <c r="N605" s="49"/>
      <c r="O605" s="49"/>
      <c r="P605" s="49"/>
      <c r="Q605" s="49"/>
      <c r="R605" s="49">
        <f>SUM(I604:R604)</f>
        <v>0</v>
      </c>
      <c r="S605" s="51"/>
      <c r="T605" s="51"/>
      <c r="U605" s="51"/>
      <c r="AA605" s="128"/>
    </row>
    <row r="606" spans="1:27" s="52" customFormat="1" ht="15.75" x14ac:dyDescent="0.25">
      <c r="A606" s="45" t="s">
        <v>75</v>
      </c>
      <c r="B606" s="111"/>
      <c r="C606" s="51"/>
      <c r="D606" s="51"/>
      <c r="E606" s="105" t="s">
        <v>22</v>
      </c>
      <c r="F606" s="56" t="s">
        <v>5</v>
      </c>
      <c r="G606" s="56" t="s">
        <v>23</v>
      </c>
      <c r="H606" s="49"/>
      <c r="I606" s="49"/>
      <c r="J606" s="49"/>
      <c r="K606" s="49"/>
      <c r="L606" s="49"/>
      <c r="M606" s="49"/>
      <c r="N606" s="49"/>
      <c r="O606" s="49"/>
      <c r="P606" s="49"/>
      <c r="Q606" s="49"/>
      <c r="R606" s="51"/>
      <c r="S606" s="51"/>
      <c r="T606" s="51"/>
      <c r="U606" s="51"/>
      <c r="AA606" s="128"/>
    </row>
    <row r="607" spans="1:27" s="52" customFormat="1" x14ac:dyDescent="0.2">
      <c r="A607" s="45" t="s">
        <v>29</v>
      </c>
      <c r="B607" s="111"/>
      <c r="C607" s="51"/>
      <c r="D607" s="51"/>
      <c r="E607" s="106"/>
      <c r="F607" s="49">
        <f t="shared" ref="F607:F612" si="73">SUM(G607:U607)</f>
        <v>0</v>
      </c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3"/>
      <c r="S607" s="53"/>
      <c r="T607" s="53"/>
      <c r="U607" s="53"/>
      <c r="AA607" s="128"/>
    </row>
    <row r="608" spans="1:27" s="52" customFormat="1" x14ac:dyDescent="0.2">
      <c r="A608" s="45"/>
      <c r="B608" s="132"/>
      <c r="C608" s="51"/>
      <c r="D608" s="51"/>
      <c r="E608" s="106"/>
      <c r="F608" s="49">
        <f t="shared" si="73"/>
        <v>0</v>
      </c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3"/>
      <c r="S608" s="53"/>
      <c r="T608" s="53"/>
      <c r="U608" s="53"/>
      <c r="AA608" s="128"/>
    </row>
    <row r="609" spans="1:27" s="52" customFormat="1" x14ac:dyDescent="0.2">
      <c r="A609" s="45" t="s">
        <v>30</v>
      </c>
      <c r="B609" s="111"/>
      <c r="C609" s="51"/>
      <c r="D609" s="51"/>
      <c r="E609" s="106"/>
      <c r="F609" s="49">
        <f t="shared" si="73"/>
        <v>0</v>
      </c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3"/>
      <c r="S609" s="53"/>
      <c r="T609" s="53"/>
      <c r="U609" s="53"/>
      <c r="AA609" s="128"/>
    </row>
    <row r="610" spans="1:27" s="52" customFormat="1" x14ac:dyDescent="0.2">
      <c r="A610" s="45" t="s">
        <v>31</v>
      </c>
      <c r="B610" s="111"/>
      <c r="C610" s="51"/>
      <c r="D610" s="51"/>
      <c r="E610" s="106"/>
      <c r="F610" s="49">
        <f t="shared" si="73"/>
        <v>0</v>
      </c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3"/>
      <c r="S610" s="53"/>
      <c r="T610" s="53"/>
      <c r="U610" s="53"/>
      <c r="AA610" s="128"/>
    </row>
    <row r="611" spans="1:27" s="52" customFormat="1" x14ac:dyDescent="0.2">
      <c r="A611" s="45" t="s">
        <v>32</v>
      </c>
      <c r="B611" s="111"/>
      <c r="C611" s="51"/>
      <c r="D611" s="51"/>
      <c r="E611" s="106"/>
      <c r="F611" s="49">
        <f t="shared" si="73"/>
        <v>0</v>
      </c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3"/>
      <c r="S611" s="53"/>
      <c r="T611" s="53"/>
      <c r="U611" s="53"/>
      <c r="AA611" s="128"/>
    </row>
    <row r="612" spans="1:27" s="52" customFormat="1" x14ac:dyDescent="0.2">
      <c r="A612" s="45" t="s">
        <v>33</v>
      </c>
      <c r="B612" s="111"/>
      <c r="C612" s="51"/>
      <c r="D612" s="51"/>
      <c r="E612" s="106"/>
      <c r="F612" s="49">
        <f t="shared" si="73"/>
        <v>0</v>
      </c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3"/>
      <c r="S612" s="53"/>
      <c r="T612" s="53"/>
      <c r="U612" s="53"/>
      <c r="AA612" s="128"/>
    </row>
    <row r="613" spans="1:27" s="52" customFormat="1" x14ac:dyDescent="0.2">
      <c r="A613" s="45" t="s">
        <v>34</v>
      </c>
      <c r="B613" s="111"/>
      <c r="C613" s="51"/>
      <c r="D613" s="51"/>
      <c r="E613" s="104"/>
      <c r="F613" s="49"/>
      <c r="G613" s="49"/>
      <c r="H613" s="49"/>
      <c r="I613" s="49"/>
      <c r="J613" s="49"/>
      <c r="K613" s="49"/>
      <c r="L613" s="49"/>
      <c r="M613" s="49"/>
      <c r="N613" s="49"/>
      <c r="O613" s="49"/>
      <c r="P613" s="49"/>
      <c r="Q613" s="49"/>
      <c r="R613" s="51"/>
      <c r="S613" s="51"/>
      <c r="T613" s="51"/>
      <c r="U613" s="51"/>
      <c r="AA613" s="128"/>
    </row>
    <row r="614" spans="1:27" s="52" customFormat="1" ht="15.75" x14ac:dyDescent="0.25">
      <c r="A614" s="45" t="s">
        <v>35</v>
      </c>
      <c r="B614" s="111"/>
      <c r="C614" s="51"/>
      <c r="D614" s="60" t="s">
        <v>24</v>
      </c>
      <c r="E614" s="104"/>
      <c r="F614" s="49"/>
      <c r="G614" s="49"/>
      <c r="H614" s="49"/>
      <c r="I614" s="49"/>
      <c r="J614" s="49"/>
      <c r="K614" s="49"/>
      <c r="L614" s="49"/>
      <c r="M614" s="49"/>
      <c r="N614" s="49"/>
      <c r="O614" s="49"/>
      <c r="P614" s="49"/>
      <c r="Q614" s="49"/>
      <c r="R614" s="51"/>
      <c r="S614" s="51"/>
      <c r="T614" s="51"/>
      <c r="U614" s="51"/>
      <c r="AA614" s="128"/>
    </row>
    <row r="615" spans="1:27" s="52" customFormat="1" ht="15.75" x14ac:dyDescent="0.25">
      <c r="A615" s="50" t="s">
        <v>36</v>
      </c>
      <c r="B615" s="111"/>
      <c r="C615" s="51"/>
      <c r="D615" s="51"/>
      <c r="E615" s="105"/>
      <c r="F615" s="56" t="s">
        <v>5</v>
      </c>
      <c r="G615" s="56" t="s">
        <v>23</v>
      </c>
      <c r="H615" s="49"/>
      <c r="I615" s="49"/>
      <c r="J615" s="49"/>
      <c r="K615" s="49"/>
      <c r="L615" s="49"/>
      <c r="M615" s="49"/>
      <c r="N615" s="49"/>
      <c r="O615" s="49"/>
      <c r="P615" s="49"/>
      <c r="Q615" s="49"/>
      <c r="R615" s="51"/>
      <c r="S615" s="51"/>
      <c r="T615" s="51"/>
      <c r="U615" s="51"/>
      <c r="AA615" s="128"/>
    </row>
    <row r="616" spans="1:27" s="52" customFormat="1" x14ac:dyDescent="0.2">
      <c r="A616" s="45" t="s">
        <v>37</v>
      </c>
      <c r="B616" s="111"/>
      <c r="C616" s="51"/>
      <c r="D616" s="51"/>
      <c r="E616" s="106"/>
      <c r="F616" s="49">
        <f t="shared" ref="F616:F623" si="74">SUM(G616:U616)</f>
        <v>0</v>
      </c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3"/>
      <c r="S616" s="53"/>
      <c r="T616" s="53"/>
      <c r="U616" s="53"/>
      <c r="AA616" s="128"/>
    </row>
    <row r="617" spans="1:27" s="52" customFormat="1" x14ac:dyDescent="0.2">
      <c r="A617" s="51"/>
      <c r="B617" s="110"/>
      <c r="C617" s="51"/>
      <c r="D617" s="51"/>
      <c r="E617" s="106"/>
      <c r="F617" s="49">
        <f t="shared" si="74"/>
        <v>0</v>
      </c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3"/>
      <c r="S617" s="53"/>
      <c r="T617" s="53"/>
      <c r="U617" s="53"/>
      <c r="AA617" s="128"/>
    </row>
    <row r="618" spans="1:27" s="52" customFormat="1" x14ac:dyDescent="0.2">
      <c r="A618" s="51"/>
      <c r="B618" s="110"/>
      <c r="C618" s="51"/>
      <c r="D618" s="51"/>
      <c r="E618" s="106"/>
      <c r="F618" s="49">
        <f t="shared" si="74"/>
        <v>0</v>
      </c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3"/>
      <c r="S618" s="53"/>
      <c r="T618" s="53"/>
      <c r="U618" s="53"/>
      <c r="AA618" s="128"/>
    </row>
    <row r="619" spans="1:27" s="52" customFormat="1" x14ac:dyDescent="0.2">
      <c r="A619" s="51"/>
      <c r="B619" s="110"/>
      <c r="C619" s="51"/>
      <c r="D619" s="51"/>
      <c r="E619" s="106"/>
      <c r="F619" s="49">
        <f t="shared" si="74"/>
        <v>0</v>
      </c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3"/>
      <c r="S619" s="53"/>
      <c r="T619" s="53"/>
      <c r="U619" s="53"/>
      <c r="AA619" s="128"/>
    </row>
    <row r="620" spans="1:27" s="52" customFormat="1" x14ac:dyDescent="0.2">
      <c r="A620" s="51"/>
      <c r="B620" s="110"/>
      <c r="C620" s="51"/>
      <c r="D620" s="51"/>
      <c r="E620" s="106"/>
      <c r="F620" s="49">
        <f t="shared" si="74"/>
        <v>0</v>
      </c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3"/>
      <c r="S620" s="53"/>
      <c r="T620" s="53"/>
      <c r="U620" s="53"/>
      <c r="AA620" s="128"/>
    </row>
    <row r="621" spans="1:27" s="52" customFormat="1" x14ac:dyDescent="0.2">
      <c r="A621" s="51"/>
      <c r="B621" s="110"/>
      <c r="C621" s="51"/>
      <c r="D621" s="51"/>
      <c r="E621" s="106"/>
      <c r="F621" s="49">
        <f t="shared" si="74"/>
        <v>0</v>
      </c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3"/>
      <c r="S621" s="53"/>
      <c r="T621" s="53"/>
      <c r="U621" s="53"/>
      <c r="AA621" s="128"/>
    </row>
    <row r="622" spans="1:27" s="52" customFormat="1" ht="15.6" customHeight="1" x14ac:dyDescent="0.25">
      <c r="A622" s="57" t="s">
        <v>24</v>
      </c>
      <c r="B622" s="112" t="str">
        <f>IF(B604+F616+F617+F618+F619+F620+F621+F622+F623=B609+B610+B611+B612+B613+B614+B615+B616,"OK","NON")</f>
        <v>OK</v>
      </c>
      <c r="C622" s="51"/>
      <c r="D622" s="49"/>
      <c r="E622" s="106"/>
      <c r="F622" s="49">
        <f t="shared" si="74"/>
        <v>0</v>
      </c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3"/>
      <c r="S622" s="53"/>
      <c r="T622" s="53"/>
      <c r="U622" s="53"/>
      <c r="AA622" s="128"/>
    </row>
    <row r="623" spans="1:27" s="52" customFormat="1" ht="18" x14ac:dyDescent="0.25">
      <c r="A623" s="57" t="s">
        <v>25</v>
      </c>
      <c r="B623" s="112">
        <f>B606+S604-B603-F607-F608-F609-F610-F611-F612</f>
        <v>0</v>
      </c>
      <c r="C623" s="51"/>
      <c r="D623" s="77"/>
      <c r="E623" s="106"/>
      <c r="F623" s="49">
        <f t="shared" si="74"/>
        <v>0</v>
      </c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3"/>
      <c r="S623" s="53"/>
      <c r="T623" s="53"/>
      <c r="U623" s="53"/>
      <c r="AA623" s="128"/>
    </row>
    <row r="624" spans="1:27" s="52" customFormat="1" x14ac:dyDescent="0.2">
      <c r="B624" s="96"/>
      <c r="C624" s="51"/>
      <c r="D624" s="51"/>
      <c r="E624" s="107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62"/>
      <c r="S624" s="62"/>
      <c r="T624" s="62"/>
      <c r="U624" s="62"/>
      <c r="V624" s="64"/>
      <c r="AA624" s="128"/>
    </row>
    <row r="625" spans="1:27" s="46" customFormat="1" x14ac:dyDescent="0.2">
      <c r="A625" s="46" t="s">
        <v>20</v>
      </c>
      <c r="B625" s="113" t="s">
        <v>20</v>
      </c>
      <c r="C625" s="46" t="s">
        <v>20</v>
      </c>
      <c r="D625" s="46" t="s">
        <v>20</v>
      </c>
      <c r="E625" s="108" t="s">
        <v>20</v>
      </c>
      <c r="F625" s="66" t="s">
        <v>20</v>
      </c>
      <c r="G625" s="82" t="s">
        <v>20</v>
      </c>
      <c r="H625" s="82" t="s">
        <v>20</v>
      </c>
      <c r="I625" s="82" t="s">
        <v>20</v>
      </c>
      <c r="J625" s="82" t="s">
        <v>20</v>
      </c>
      <c r="K625" s="82" t="s">
        <v>20</v>
      </c>
      <c r="L625" s="82" t="s">
        <v>20</v>
      </c>
      <c r="M625" s="82" t="s">
        <v>20</v>
      </c>
      <c r="N625" s="82" t="s">
        <v>20</v>
      </c>
      <c r="O625" s="82" t="s">
        <v>20</v>
      </c>
      <c r="P625" s="82" t="s">
        <v>20</v>
      </c>
      <c r="Q625" s="82" t="s">
        <v>20</v>
      </c>
      <c r="R625" s="83" t="s">
        <v>20</v>
      </c>
      <c r="S625" s="83"/>
      <c r="T625" s="83"/>
      <c r="U625" s="83"/>
      <c r="AA625" s="129"/>
    </row>
    <row r="626" spans="1:27" s="117" customFormat="1" ht="27" thickBot="1" x14ac:dyDescent="0.45">
      <c r="A626" s="116" t="s">
        <v>20</v>
      </c>
      <c r="B626" s="115" t="s">
        <v>61</v>
      </c>
      <c r="D626" s="117" t="s">
        <v>28</v>
      </c>
      <c r="E626" s="125">
        <f>$X$16</f>
        <v>43089</v>
      </c>
      <c r="F626" s="119"/>
      <c r="G626" s="120"/>
      <c r="H626" s="121"/>
      <c r="I626" s="122"/>
      <c r="J626" s="122"/>
      <c r="K626" s="122"/>
      <c r="L626" s="122"/>
      <c r="M626" s="122"/>
      <c r="N626" s="122"/>
      <c r="O626" s="122"/>
      <c r="P626" s="122"/>
      <c r="Q626" s="122"/>
      <c r="R626" s="122"/>
      <c r="U626" s="117">
        <v>26</v>
      </c>
      <c r="AA626" s="126"/>
    </row>
    <row r="627" spans="1:27" s="52" customFormat="1" ht="16.5" thickBot="1" x14ac:dyDescent="0.3">
      <c r="A627" s="45"/>
      <c r="B627" s="110"/>
      <c r="C627" s="51"/>
      <c r="D627" s="51"/>
      <c r="E627" s="104"/>
      <c r="F627" s="79" t="s">
        <v>70</v>
      </c>
      <c r="H627" s="103"/>
      <c r="I627" s="91">
        <v>100</v>
      </c>
      <c r="J627" s="92">
        <v>50</v>
      </c>
      <c r="K627" s="92">
        <v>20</v>
      </c>
      <c r="L627" s="92">
        <v>10</v>
      </c>
      <c r="M627" s="92">
        <v>5</v>
      </c>
      <c r="N627" s="92">
        <v>2</v>
      </c>
      <c r="O627" s="92">
        <v>1</v>
      </c>
      <c r="P627" s="92">
        <v>0.25</v>
      </c>
      <c r="Q627" s="92">
        <v>0.1</v>
      </c>
      <c r="R627" s="93">
        <v>0.05</v>
      </c>
      <c r="S627" s="51"/>
      <c r="T627" s="51"/>
      <c r="U627" s="51"/>
      <c r="AA627" s="127">
        <f>B628+B629+B630</f>
        <v>0</v>
      </c>
    </row>
    <row r="628" spans="1:27" s="52" customFormat="1" ht="15.75" x14ac:dyDescent="0.25">
      <c r="A628" s="45" t="s">
        <v>17</v>
      </c>
      <c r="B628" s="111"/>
      <c r="C628" s="51"/>
      <c r="D628" s="60" t="s">
        <v>21</v>
      </c>
      <c r="E628" s="105"/>
      <c r="F628" s="51"/>
      <c r="G628" s="62"/>
      <c r="H628" s="133" t="s">
        <v>71</v>
      </c>
      <c r="I628" s="135"/>
      <c r="J628" s="136"/>
      <c r="K628" s="136"/>
      <c r="L628" s="136"/>
      <c r="M628" s="136"/>
      <c r="N628" s="136"/>
      <c r="O628" s="136"/>
      <c r="P628" s="136"/>
      <c r="Q628" s="136"/>
      <c r="R628" s="137"/>
      <c r="S628" s="51"/>
      <c r="T628" s="51"/>
      <c r="U628" s="51"/>
      <c r="AA628" s="128"/>
    </row>
    <row r="629" spans="1:27" s="52" customFormat="1" ht="15.75" thickBot="1" x14ac:dyDescent="0.25">
      <c r="A629" s="45" t="s">
        <v>18</v>
      </c>
      <c r="B629" s="111"/>
      <c r="C629" s="51"/>
      <c r="E629" s="104"/>
      <c r="F629" s="51"/>
      <c r="G629" s="62"/>
      <c r="H629" s="89" t="s">
        <v>5</v>
      </c>
      <c r="I629" s="90">
        <f t="shared" ref="I629:R629" si="75">I627*I628</f>
        <v>0</v>
      </c>
      <c r="J629" s="80">
        <f t="shared" si="75"/>
        <v>0</v>
      </c>
      <c r="K629" s="80">
        <f t="shared" si="75"/>
        <v>0</v>
      </c>
      <c r="L629" s="80">
        <f t="shared" si="75"/>
        <v>0</v>
      </c>
      <c r="M629" s="80">
        <f t="shared" si="75"/>
        <v>0</v>
      </c>
      <c r="N629" s="80">
        <f t="shared" si="75"/>
        <v>0</v>
      </c>
      <c r="O629" s="80">
        <f t="shared" si="75"/>
        <v>0</v>
      </c>
      <c r="P629" s="80">
        <f t="shared" si="75"/>
        <v>0</v>
      </c>
      <c r="Q629" s="80">
        <f t="shared" si="75"/>
        <v>0</v>
      </c>
      <c r="R629" s="81">
        <f t="shared" si="75"/>
        <v>0</v>
      </c>
      <c r="S629" s="87">
        <f>SUM(I629:R629)</f>
        <v>0</v>
      </c>
      <c r="T629" s="51"/>
      <c r="U629" s="51"/>
      <c r="AA629" s="128"/>
    </row>
    <row r="630" spans="1:27" s="52" customFormat="1" ht="15.75" x14ac:dyDescent="0.25">
      <c r="A630" s="45" t="s">
        <v>19</v>
      </c>
      <c r="B630" s="111"/>
      <c r="C630" s="51"/>
      <c r="D630" s="60" t="s">
        <v>0</v>
      </c>
      <c r="E630" s="104"/>
      <c r="F630" s="49"/>
      <c r="G630" s="49"/>
      <c r="H630" s="49"/>
      <c r="I630" s="49"/>
      <c r="J630" s="49"/>
      <c r="K630" s="49"/>
      <c r="L630" s="49"/>
      <c r="M630" s="49"/>
      <c r="N630" s="49"/>
      <c r="O630" s="49"/>
      <c r="P630" s="49"/>
      <c r="Q630" s="49"/>
      <c r="R630" s="49">
        <f>SUM(I629:R629)</f>
        <v>0</v>
      </c>
      <c r="S630" s="51"/>
      <c r="T630" s="51"/>
      <c r="U630" s="51"/>
      <c r="AA630" s="128"/>
    </row>
    <row r="631" spans="1:27" s="52" customFormat="1" ht="15.75" x14ac:dyDescent="0.25">
      <c r="A631" s="45" t="s">
        <v>75</v>
      </c>
      <c r="B631" s="111"/>
      <c r="C631" s="51"/>
      <c r="D631" s="51"/>
      <c r="E631" s="105" t="s">
        <v>22</v>
      </c>
      <c r="F631" s="56" t="s">
        <v>5</v>
      </c>
      <c r="G631" s="56" t="s">
        <v>23</v>
      </c>
      <c r="H631" s="49"/>
      <c r="I631" s="49"/>
      <c r="J631" s="49"/>
      <c r="K631" s="49"/>
      <c r="L631" s="49"/>
      <c r="M631" s="49"/>
      <c r="N631" s="49"/>
      <c r="O631" s="49"/>
      <c r="P631" s="49"/>
      <c r="Q631" s="49"/>
      <c r="R631" s="51"/>
      <c r="S631" s="51"/>
      <c r="T631" s="51"/>
      <c r="U631" s="51"/>
      <c r="AA631" s="128"/>
    </row>
    <row r="632" spans="1:27" s="52" customFormat="1" x14ac:dyDescent="0.2">
      <c r="A632" s="45" t="s">
        <v>29</v>
      </c>
      <c r="B632" s="111"/>
      <c r="C632" s="51"/>
      <c r="D632" s="51"/>
      <c r="E632" s="106"/>
      <c r="F632" s="49">
        <f t="shared" ref="F632:F637" si="76">SUM(G632:U632)</f>
        <v>0</v>
      </c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3"/>
      <c r="S632" s="53"/>
      <c r="T632" s="53"/>
      <c r="U632" s="53"/>
      <c r="AA632" s="128"/>
    </row>
    <row r="633" spans="1:27" s="52" customFormat="1" x14ac:dyDescent="0.2">
      <c r="A633" s="45"/>
      <c r="B633" s="132"/>
      <c r="C633" s="51"/>
      <c r="D633" s="51"/>
      <c r="E633" s="106"/>
      <c r="F633" s="49">
        <f t="shared" si="76"/>
        <v>0</v>
      </c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3"/>
      <c r="S633" s="53"/>
      <c r="T633" s="53"/>
      <c r="U633" s="53"/>
      <c r="AA633" s="128"/>
    </row>
    <row r="634" spans="1:27" s="52" customFormat="1" x14ac:dyDescent="0.2">
      <c r="A634" s="45" t="s">
        <v>30</v>
      </c>
      <c r="B634" s="111"/>
      <c r="C634" s="51"/>
      <c r="D634" s="51"/>
      <c r="E634" s="106"/>
      <c r="F634" s="49">
        <f t="shared" si="76"/>
        <v>0</v>
      </c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3"/>
      <c r="S634" s="53"/>
      <c r="T634" s="53"/>
      <c r="U634" s="53"/>
      <c r="AA634" s="128"/>
    </row>
    <row r="635" spans="1:27" s="52" customFormat="1" x14ac:dyDescent="0.2">
      <c r="A635" s="45" t="s">
        <v>31</v>
      </c>
      <c r="B635" s="111"/>
      <c r="C635" s="51"/>
      <c r="D635" s="51"/>
      <c r="E635" s="106"/>
      <c r="F635" s="49">
        <f t="shared" si="76"/>
        <v>0</v>
      </c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3"/>
      <c r="S635" s="53"/>
      <c r="T635" s="53"/>
      <c r="U635" s="53"/>
      <c r="AA635" s="128"/>
    </row>
    <row r="636" spans="1:27" s="52" customFormat="1" x14ac:dyDescent="0.2">
      <c r="A636" s="45" t="s">
        <v>32</v>
      </c>
      <c r="B636" s="111"/>
      <c r="C636" s="51"/>
      <c r="D636" s="51"/>
      <c r="E636" s="106"/>
      <c r="F636" s="49">
        <f t="shared" si="76"/>
        <v>0</v>
      </c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3"/>
      <c r="S636" s="53"/>
      <c r="T636" s="53"/>
      <c r="U636" s="53"/>
      <c r="AA636" s="128"/>
    </row>
    <row r="637" spans="1:27" s="52" customFormat="1" x14ac:dyDescent="0.2">
      <c r="A637" s="45" t="s">
        <v>33</v>
      </c>
      <c r="B637" s="111"/>
      <c r="C637" s="51"/>
      <c r="D637" s="51"/>
      <c r="E637" s="106"/>
      <c r="F637" s="49">
        <f t="shared" si="76"/>
        <v>0</v>
      </c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3"/>
      <c r="S637" s="53"/>
      <c r="T637" s="53"/>
      <c r="U637" s="53"/>
      <c r="AA637" s="128"/>
    </row>
    <row r="638" spans="1:27" s="52" customFormat="1" x14ac:dyDescent="0.2">
      <c r="A638" s="45" t="s">
        <v>34</v>
      </c>
      <c r="B638" s="111"/>
      <c r="C638" s="51"/>
      <c r="D638" s="51"/>
      <c r="E638" s="104"/>
      <c r="F638" s="49"/>
      <c r="G638" s="49"/>
      <c r="H638" s="49"/>
      <c r="I638" s="49"/>
      <c r="J638" s="49"/>
      <c r="K638" s="49"/>
      <c r="L638" s="49"/>
      <c r="M638" s="49"/>
      <c r="N638" s="49"/>
      <c r="O638" s="49"/>
      <c r="P638" s="49"/>
      <c r="Q638" s="49"/>
      <c r="R638" s="51"/>
      <c r="S638" s="51"/>
      <c r="T638" s="51"/>
      <c r="U638" s="51"/>
      <c r="AA638" s="128"/>
    </row>
    <row r="639" spans="1:27" s="52" customFormat="1" ht="15.75" x14ac:dyDescent="0.25">
      <c r="A639" s="45" t="s">
        <v>35</v>
      </c>
      <c r="B639" s="111"/>
      <c r="C639" s="51"/>
      <c r="D639" s="60" t="s">
        <v>24</v>
      </c>
      <c r="E639" s="104"/>
      <c r="F639" s="49"/>
      <c r="G639" s="49"/>
      <c r="H639" s="49"/>
      <c r="I639" s="49"/>
      <c r="J639" s="49"/>
      <c r="K639" s="49"/>
      <c r="L639" s="49"/>
      <c r="M639" s="49"/>
      <c r="N639" s="49"/>
      <c r="O639" s="49"/>
      <c r="P639" s="49"/>
      <c r="Q639" s="49"/>
      <c r="R639" s="51"/>
      <c r="S639" s="51"/>
      <c r="T639" s="51"/>
      <c r="U639" s="51"/>
      <c r="AA639" s="128"/>
    </row>
    <row r="640" spans="1:27" s="52" customFormat="1" ht="15.75" x14ac:dyDescent="0.25">
      <c r="A640" s="50" t="s">
        <v>36</v>
      </c>
      <c r="B640" s="111"/>
      <c r="C640" s="51"/>
      <c r="D640" s="51"/>
      <c r="E640" s="105"/>
      <c r="F640" s="56" t="s">
        <v>5</v>
      </c>
      <c r="G640" s="56" t="s">
        <v>23</v>
      </c>
      <c r="H640" s="49"/>
      <c r="I640" s="49"/>
      <c r="J640" s="49"/>
      <c r="K640" s="49"/>
      <c r="L640" s="49"/>
      <c r="M640" s="49"/>
      <c r="N640" s="49"/>
      <c r="O640" s="49"/>
      <c r="P640" s="49"/>
      <c r="Q640" s="49"/>
      <c r="R640" s="51"/>
      <c r="S640" s="51"/>
      <c r="T640" s="51"/>
      <c r="U640" s="51"/>
      <c r="AA640" s="128"/>
    </row>
    <row r="641" spans="1:27" s="52" customFormat="1" x14ac:dyDescent="0.2">
      <c r="A641" s="45" t="s">
        <v>37</v>
      </c>
      <c r="B641" s="111"/>
      <c r="C641" s="51"/>
      <c r="D641" s="51"/>
      <c r="E641" s="106"/>
      <c r="F641" s="49">
        <f t="shared" ref="F641:F648" si="77">SUM(G641:U641)</f>
        <v>0</v>
      </c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3"/>
      <c r="S641" s="53"/>
      <c r="T641" s="53"/>
      <c r="U641" s="53"/>
      <c r="AA641" s="128"/>
    </row>
    <row r="642" spans="1:27" s="52" customFormat="1" x14ac:dyDescent="0.2">
      <c r="A642" s="51"/>
      <c r="B642" s="110"/>
      <c r="C642" s="51"/>
      <c r="D642" s="51"/>
      <c r="E642" s="106"/>
      <c r="F642" s="49">
        <f t="shared" si="77"/>
        <v>0</v>
      </c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3"/>
      <c r="S642" s="53"/>
      <c r="T642" s="53"/>
      <c r="U642" s="53"/>
      <c r="AA642" s="128"/>
    </row>
    <row r="643" spans="1:27" s="52" customFormat="1" x14ac:dyDescent="0.2">
      <c r="A643" s="51"/>
      <c r="B643" s="110"/>
      <c r="C643" s="51"/>
      <c r="D643" s="51"/>
      <c r="E643" s="106"/>
      <c r="F643" s="49">
        <f t="shared" si="77"/>
        <v>0</v>
      </c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3"/>
      <c r="S643" s="53"/>
      <c r="T643" s="53"/>
      <c r="U643" s="53"/>
      <c r="AA643" s="128"/>
    </row>
    <row r="644" spans="1:27" s="52" customFormat="1" x14ac:dyDescent="0.2">
      <c r="A644" s="51"/>
      <c r="B644" s="110"/>
      <c r="C644" s="51"/>
      <c r="D644" s="51"/>
      <c r="E644" s="106"/>
      <c r="F644" s="49">
        <f t="shared" si="77"/>
        <v>0</v>
      </c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3"/>
      <c r="S644" s="53"/>
      <c r="T644" s="53"/>
      <c r="U644" s="53"/>
      <c r="AA644" s="128"/>
    </row>
    <row r="645" spans="1:27" s="52" customFormat="1" x14ac:dyDescent="0.2">
      <c r="A645" s="51"/>
      <c r="B645" s="110"/>
      <c r="C645" s="51"/>
      <c r="D645" s="51"/>
      <c r="E645" s="106"/>
      <c r="F645" s="49">
        <f t="shared" si="77"/>
        <v>0</v>
      </c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3"/>
      <c r="S645" s="53"/>
      <c r="T645" s="53"/>
      <c r="U645" s="53"/>
      <c r="AA645" s="128"/>
    </row>
    <row r="646" spans="1:27" s="52" customFormat="1" x14ac:dyDescent="0.2">
      <c r="A646" s="51"/>
      <c r="B646" s="110"/>
      <c r="C646" s="51"/>
      <c r="D646" s="51"/>
      <c r="E646" s="106"/>
      <c r="F646" s="49">
        <f t="shared" si="77"/>
        <v>0</v>
      </c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3"/>
      <c r="S646" s="53"/>
      <c r="T646" s="53"/>
      <c r="U646" s="53"/>
      <c r="AA646" s="128"/>
    </row>
    <row r="647" spans="1:27" s="52" customFormat="1" ht="15.6" customHeight="1" x14ac:dyDescent="0.25">
      <c r="A647" s="57" t="s">
        <v>24</v>
      </c>
      <c r="B647" s="112" t="str">
        <f>IF(B629+F641+F642+F643+F644+F645+F646+F647+F648=B634+B635+B636+B637+B638+B639+B640+B641,"OK","NON")</f>
        <v>OK</v>
      </c>
      <c r="C647" s="51"/>
      <c r="D647" s="49"/>
      <c r="E647" s="106"/>
      <c r="F647" s="49">
        <f t="shared" si="77"/>
        <v>0</v>
      </c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3"/>
      <c r="S647" s="53"/>
      <c r="T647" s="53"/>
      <c r="U647" s="53"/>
      <c r="AA647" s="128"/>
    </row>
    <row r="648" spans="1:27" s="52" customFormat="1" ht="18" x14ac:dyDescent="0.25">
      <c r="A648" s="57" t="s">
        <v>25</v>
      </c>
      <c r="B648" s="112">
        <f>B631+S629-B628-F632-F633-F634-F635-F636-F637</f>
        <v>0</v>
      </c>
      <c r="C648" s="51"/>
      <c r="D648" s="77"/>
      <c r="E648" s="106"/>
      <c r="F648" s="49">
        <f t="shared" si="77"/>
        <v>0</v>
      </c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3"/>
      <c r="S648" s="53"/>
      <c r="T648" s="53"/>
      <c r="U648" s="53"/>
      <c r="AA648" s="128"/>
    </row>
    <row r="649" spans="1:27" s="52" customFormat="1" x14ac:dyDescent="0.2">
      <c r="B649" s="96"/>
      <c r="C649" s="51"/>
      <c r="D649" s="51"/>
      <c r="E649" s="107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5"/>
      <c r="Q649" s="55"/>
      <c r="R649" s="62"/>
      <c r="S649" s="62"/>
      <c r="T649" s="62"/>
      <c r="U649" s="62"/>
      <c r="V649" s="64"/>
      <c r="AA649" s="128"/>
    </row>
    <row r="650" spans="1:27" s="46" customFormat="1" x14ac:dyDescent="0.2">
      <c r="A650" s="46" t="s">
        <v>20</v>
      </c>
      <c r="B650" s="113" t="s">
        <v>20</v>
      </c>
      <c r="C650" s="46" t="s">
        <v>20</v>
      </c>
      <c r="D650" s="46" t="s">
        <v>20</v>
      </c>
      <c r="E650" s="108" t="s">
        <v>20</v>
      </c>
      <c r="F650" s="66" t="s">
        <v>20</v>
      </c>
      <c r="G650" s="82" t="s">
        <v>20</v>
      </c>
      <c r="H650" s="82" t="s">
        <v>20</v>
      </c>
      <c r="I650" s="82" t="s">
        <v>20</v>
      </c>
      <c r="J650" s="82" t="s">
        <v>20</v>
      </c>
      <c r="K650" s="82" t="s">
        <v>20</v>
      </c>
      <c r="L650" s="82" t="s">
        <v>20</v>
      </c>
      <c r="M650" s="82" t="s">
        <v>20</v>
      </c>
      <c r="N650" s="82" t="s">
        <v>20</v>
      </c>
      <c r="O650" s="82" t="s">
        <v>20</v>
      </c>
      <c r="P650" s="82" t="s">
        <v>20</v>
      </c>
      <c r="Q650" s="82" t="s">
        <v>20</v>
      </c>
      <c r="R650" s="83" t="s">
        <v>20</v>
      </c>
      <c r="S650" s="83"/>
      <c r="T650" s="83"/>
      <c r="U650" s="83"/>
      <c r="AA650" s="129"/>
    </row>
    <row r="651" spans="1:27" s="117" customFormat="1" ht="27" thickBot="1" x14ac:dyDescent="0.45">
      <c r="A651" s="116" t="s">
        <v>20</v>
      </c>
      <c r="B651" s="115" t="s">
        <v>62</v>
      </c>
      <c r="D651" s="117" t="s">
        <v>28</v>
      </c>
      <c r="E651" s="125">
        <f>$X$16</f>
        <v>43089</v>
      </c>
      <c r="F651" s="119"/>
      <c r="G651" s="120"/>
      <c r="H651" s="121"/>
      <c r="I651" s="122"/>
      <c r="J651" s="122"/>
      <c r="K651" s="122"/>
      <c r="L651" s="122"/>
      <c r="M651" s="122"/>
      <c r="N651" s="122"/>
      <c r="O651" s="122"/>
      <c r="P651" s="122"/>
      <c r="Q651" s="122"/>
      <c r="R651" s="122"/>
      <c r="U651" s="117">
        <v>27</v>
      </c>
      <c r="AA651" s="126"/>
    </row>
    <row r="652" spans="1:27" s="52" customFormat="1" ht="16.5" thickBot="1" x14ac:dyDescent="0.3">
      <c r="A652" s="45"/>
      <c r="B652" s="110"/>
      <c r="C652" s="51"/>
      <c r="D652" s="51"/>
      <c r="E652" s="104"/>
      <c r="F652" s="79" t="s">
        <v>70</v>
      </c>
      <c r="H652" s="103"/>
      <c r="I652" s="91">
        <v>100</v>
      </c>
      <c r="J652" s="92">
        <v>50</v>
      </c>
      <c r="K652" s="92">
        <v>20</v>
      </c>
      <c r="L652" s="92">
        <v>10</v>
      </c>
      <c r="M652" s="92">
        <v>5</v>
      </c>
      <c r="N652" s="92">
        <v>2</v>
      </c>
      <c r="O652" s="92">
        <v>1</v>
      </c>
      <c r="P652" s="92">
        <v>0.25</v>
      </c>
      <c r="Q652" s="92">
        <v>0.1</v>
      </c>
      <c r="R652" s="93">
        <v>0.05</v>
      </c>
      <c r="S652" s="51"/>
      <c r="T652" s="51"/>
      <c r="U652" s="51"/>
      <c r="AA652" s="127">
        <f>B653+B654+B655</f>
        <v>0</v>
      </c>
    </row>
    <row r="653" spans="1:27" s="52" customFormat="1" ht="15.75" x14ac:dyDescent="0.25">
      <c r="A653" s="45" t="s">
        <v>17</v>
      </c>
      <c r="B653" s="111"/>
      <c r="C653" s="51"/>
      <c r="D653" s="60" t="s">
        <v>21</v>
      </c>
      <c r="E653" s="105"/>
      <c r="F653" s="51"/>
      <c r="G653" s="62"/>
      <c r="H653" s="133" t="s">
        <v>71</v>
      </c>
      <c r="I653" s="135"/>
      <c r="J653" s="136"/>
      <c r="K653" s="136"/>
      <c r="L653" s="136"/>
      <c r="M653" s="136"/>
      <c r="N653" s="136"/>
      <c r="O653" s="136"/>
      <c r="P653" s="136"/>
      <c r="Q653" s="136"/>
      <c r="R653" s="137"/>
      <c r="S653" s="51"/>
      <c r="T653" s="51"/>
      <c r="U653" s="51"/>
      <c r="AA653" s="128"/>
    </row>
    <row r="654" spans="1:27" s="52" customFormat="1" ht="15.75" thickBot="1" x14ac:dyDescent="0.25">
      <c r="A654" s="45" t="s">
        <v>18</v>
      </c>
      <c r="B654" s="111"/>
      <c r="C654" s="51"/>
      <c r="E654" s="104"/>
      <c r="F654" s="51"/>
      <c r="G654" s="62"/>
      <c r="H654" s="89" t="s">
        <v>5</v>
      </c>
      <c r="I654" s="90">
        <f t="shared" ref="I654:R654" si="78">I652*I653</f>
        <v>0</v>
      </c>
      <c r="J654" s="80">
        <f t="shared" si="78"/>
        <v>0</v>
      </c>
      <c r="K654" s="80">
        <f t="shared" si="78"/>
        <v>0</v>
      </c>
      <c r="L654" s="80">
        <f t="shared" si="78"/>
        <v>0</v>
      </c>
      <c r="M654" s="80">
        <f t="shared" si="78"/>
        <v>0</v>
      </c>
      <c r="N654" s="80">
        <f t="shared" si="78"/>
        <v>0</v>
      </c>
      <c r="O654" s="80">
        <f t="shared" si="78"/>
        <v>0</v>
      </c>
      <c r="P654" s="80">
        <f t="shared" si="78"/>
        <v>0</v>
      </c>
      <c r="Q654" s="80">
        <f t="shared" si="78"/>
        <v>0</v>
      </c>
      <c r="R654" s="81">
        <f t="shared" si="78"/>
        <v>0</v>
      </c>
      <c r="S654" s="87">
        <f>SUM(I654:R654)</f>
        <v>0</v>
      </c>
      <c r="T654" s="51"/>
      <c r="U654" s="51"/>
      <c r="AA654" s="128"/>
    </row>
    <row r="655" spans="1:27" s="52" customFormat="1" ht="15.75" x14ac:dyDescent="0.25">
      <c r="A655" s="45" t="s">
        <v>19</v>
      </c>
      <c r="B655" s="111"/>
      <c r="C655" s="51"/>
      <c r="D655" s="60" t="s">
        <v>0</v>
      </c>
      <c r="E655" s="104"/>
      <c r="F655" s="49"/>
      <c r="G655" s="49"/>
      <c r="H655" s="49"/>
      <c r="I655" s="49"/>
      <c r="J655" s="49"/>
      <c r="K655" s="49"/>
      <c r="L655" s="49"/>
      <c r="M655" s="49"/>
      <c r="N655" s="49"/>
      <c r="O655" s="49"/>
      <c r="P655" s="49"/>
      <c r="Q655" s="49"/>
      <c r="R655" s="49">
        <f>SUM(I654:R654)</f>
        <v>0</v>
      </c>
      <c r="S655" s="51"/>
      <c r="T655" s="51"/>
      <c r="U655" s="51"/>
      <c r="AA655" s="128"/>
    </row>
    <row r="656" spans="1:27" s="52" customFormat="1" ht="15.75" x14ac:dyDescent="0.25">
      <c r="A656" s="45" t="s">
        <v>75</v>
      </c>
      <c r="B656" s="111"/>
      <c r="C656" s="51"/>
      <c r="D656" s="51"/>
      <c r="E656" s="105" t="s">
        <v>22</v>
      </c>
      <c r="F656" s="56" t="s">
        <v>5</v>
      </c>
      <c r="G656" s="56" t="s">
        <v>23</v>
      </c>
      <c r="H656" s="49"/>
      <c r="I656" s="49"/>
      <c r="J656" s="49"/>
      <c r="K656" s="49"/>
      <c r="L656" s="49"/>
      <c r="M656" s="49"/>
      <c r="N656" s="49"/>
      <c r="O656" s="49"/>
      <c r="P656" s="49"/>
      <c r="Q656" s="49"/>
      <c r="R656" s="51"/>
      <c r="S656" s="51"/>
      <c r="T656" s="51"/>
      <c r="U656" s="51"/>
      <c r="AA656" s="128"/>
    </row>
    <row r="657" spans="1:27" s="52" customFormat="1" x14ac:dyDescent="0.2">
      <c r="A657" s="45" t="s">
        <v>29</v>
      </c>
      <c r="B657" s="111"/>
      <c r="C657" s="51"/>
      <c r="D657" s="51"/>
      <c r="E657" s="106"/>
      <c r="F657" s="49">
        <f t="shared" ref="F657:F662" si="79">SUM(G657:U657)</f>
        <v>0</v>
      </c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3"/>
      <c r="S657" s="53"/>
      <c r="T657" s="53"/>
      <c r="U657" s="53"/>
      <c r="AA657" s="128"/>
    </row>
    <row r="658" spans="1:27" s="52" customFormat="1" x14ac:dyDescent="0.2">
      <c r="A658" s="45"/>
      <c r="B658" s="132"/>
      <c r="C658" s="51"/>
      <c r="D658" s="51"/>
      <c r="E658" s="106"/>
      <c r="F658" s="49">
        <f t="shared" si="79"/>
        <v>0</v>
      </c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3"/>
      <c r="S658" s="53"/>
      <c r="T658" s="53"/>
      <c r="U658" s="53"/>
      <c r="AA658" s="128"/>
    </row>
    <row r="659" spans="1:27" s="52" customFormat="1" x14ac:dyDescent="0.2">
      <c r="A659" s="45" t="s">
        <v>30</v>
      </c>
      <c r="B659" s="111"/>
      <c r="C659" s="51"/>
      <c r="D659" s="51"/>
      <c r="E659" s="106"/>
      <c r="F659" s="49">
        <f t="shared" si="79"/>
        <v>0</v>
      </c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3"/>
      <c r="S659" s="53"/>
      <c r="T659" s="53"/>
      <c r="U659" s="53"/>
      <c r="AA659" s="128"/>
    </row>
    <row r="660" spans="1:27" s="52" customFormat="1" x14ac:dyDescent="0.2">
      <c r="A660" s="45" t="s">
        <v>31</v>
      </c>
      <c r="B660" s="111"/>
      <c r="C660" s="51"/>
      <c r="D660" s="51"/>
      <c r="E660" s="106"/>
      <c r="F660" s="49">
        <f t="shared" si="79"/>
        <v>0</v>
      </c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3"/>
      <c r="S660" s="53"/>
      <c r="T660" s="53"/>
      <c r="U660" s="53"/>
      <c r="AA660" s="128"/>
    </row>
    <row r="661" spans="1:27" s="52" customFormat="1" x14ac:dyDescent="0.2">
      <c r="A661" s="45" t="s">
        <v>32</v>
      </c>
      <c r="B661" s="111"/>
      <c r="C661" s="51"/>
      <c r="D661" s="51"/>
      <c r="E661" s="106"/>
      <c r="F661" s="49">
        <f t="shared" si="79"/>
        <v>0</v>
      </c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3"/>
      <c r="S661" s="53"/>
      <c r="T661" s="53"/>
      <c r="U661" s="53"/>
      <c r="AA661" s="128"/>
    </row>
    <row r="662" spans="1:27" s="52" customFormat="1" x14ac:dyDescent="0.2">
      <c r="A662" s="45" t="s">
        <v>33</v>
      </c>
      <c r="B662" s="111"/>
      <c r="C662" s="51"/>
      <c r="D662" s="51"/>
      <c r="E662" s="106"/>
      <c r="F662" s="49">
        <f t="shared" si="79"/>
        <v>0</v>
      </c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3"/>
      <c r="S662" s="53"/>
      <c r="T662" s="53"/>
      <c r="U662" s="53"/>
      <c r="AA662" s="128"/>
    </row>
    <row r="663" spans="1:27" s="52" customFormat="1" x14ac:dyDescent="0.2">
      <c r="A663" s="45" t="s">
        <v>34</v>
      </c>
      <c r="B663" s="111"/>
      <c r="C663" s="51"/>
      <c r="D663" s="51"/>
      <c r="E663" s="104"/>
      <c r="F663" s="49"/>
      <c r="G663" s="49"/>
      <c r="H663" s="49"/>
      <c r="I663" s="49"/>
      <c r="J663" s="49"/>
      <c r="K663" s="49"/>
      <c r="L663" s="49"/>
      <c r="M663" s="49"/>
      <c r="N663" s="49"/>
      <c r="O663" s="49"/>
      <c r="P663" s="49"/>
      <c r="Q663" s="49"/>
      <c r="R663" s="51"/>
      <c r="S663" s="51"/>
      <c r="T663" s="51"/>
      <c r="U663" s="51"/>
      <c r="AA663" s="128"/>
    </row>
    <row r="664" spans="1:27" s="52" customFormat="1" ht="15.75" x14ac:dyDescent="0.25">
      <c r="A664" s="45" t="s">
        <v>35</v>
      </c>
      <c r="B664" s="111"/>
      <c r="C664" s="51"/>
      <c r="D664" s="60" t="s">
        <v>24</v>
      </c>
      <c r="E664" s="104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51"/>
      <c r="S664" s="51"/>
      <c r="T664" s="51"/>
      <c r="U664" s="51"/>
      <c r="AA664" s="128"/>
    </row>
    <row r="665" spans="1:27" s="52" customFormat="1" ht="15.75" x14ac:dyDescent="0.25">
      <c r="A665" s="50" t="s">
        <v>36</v>
      </c>
      <c r="B665" s="111"/>
      <c r="C665" s="51"/>
      <c r="D665" s="51"/>
      <c r="E665" s="105"/>
      <c r="F665" s="56" t="s">
        <v>5</v>
      </c>
      <c r="G665" s="56" t="s">
        <v>23</v>
      </c>
      <c r="H665" s="49"/>
      <c r="I665" s="49"/>
      <c r="J665" s="49"/>
      <c r="K665" s="49"/>
      <c r="L665" s="49"/>
      <c r="M665" s="49"/>
      <c r="N665" s="49"/>
      <c r="O665" s="49"/>
      <c r="P665" s="49"/>
      <c r="Q665" s="49"/>
      <c r="R665" s="51"/>
      <c r="S665" s="51"/>
      <c r="T665" s="51"/>
      <c r="U665" s="51"/>
      <c r="AA665" s="128"/>
    </row>
    <row r="666" spans="1:27" s="52" customFormat="1" x14ac:dyDescent="0.2">
      <c r="A666" s="45" t="s">
        <v>37</v>
      </c>
      <c r="B666" s="111"/>
      <c r="C666" s="51"/>
      <c r="D666" s="51"/>
      <c r="E666" s="106"/>
      <c r="F666" s="49">
        <f t="shared" ref="F666:F673" si="80">SUM(G666:U666)</f>
        <v>0</v>
      </c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3"/>
      <c r="S666" s="53"/>
      <c r="T666" s="53"/>
      <c r="U666" s="53"/>
      <c r="AA666" s="128"/>
    </row>
    <row r="667" spans="1:27" s="52" customFormat="1" x14ac:dyDescent="0.2">
      <c r="A667" s="51"/>
      <c r="B667" s="110"/>
      <c r="C667" s="51"/>
      <c r="D667" s="51"/>
      <c r="E667" s="106"/>
      <c r="F667" s="49">
        <f t="shared" si="80"/>
        <v>0</v>
      </c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3"/>
      <c r="S667" s="53"/>
      <c r="T667" s="53"/>
      <c r="U667" s="53"/>
      <c r="AA667" s="128"/>
    </row>
    <row r="668" spans="1:27" s="52" customFormat="1" x14ac:dyDescent="0.2">
      <c r="A668" s="51"/>
      <c r="B668" s="110"/>
      <c r="C668" s="51"/>
      <c r="D668" s="51"/>
      <c r="E668" s="106"/>
      <c r="F668" s="49">
        <f t="shared" si="80"/>
        <v>0</v>
      </c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3"/>
      <c r="S668" s="53"/>
      <c r="T668" s="53"/>
      <c r="U668" s="53"/>
      <c r="AA668" s="128"/>
    </row>
    <row r="669" spans="1:27" s="52" customFormat="1" x14ac:dyDescent="0.2">
      <c r="A669" s="51"/>
      <c r="B669" s="110"/>
      <c r="C669" s="51"/>
      <c r="D669" s="51"/>
      <c r="E669" s="106"/>
      <c r="F669" s="49">
        <f t="shared" si="80"/>
        <v>0</v>
      </c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3"/>
      <c r="S669" s="53"/>
      <c r="T669" s="53"/>
      <c r="U669" s="53"/>
      <c r="AA669" s="128"/>
    </row>
    <row r="670" spans="1:27" s="52" customFormat="1" x14ac:dyDescent="0.2">
      <c r="A670" s="51"/>
      <c r="B670" s="110"/>
      <c r="C670" s="51"/>
      <c r="D670" s="51"/>
      <c r="E670" s="106"/>
      <c r="F670" s="49">
        <f t="shared" si="80"/>
        <v>0</v>
      </c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3"/>
      <c r="S670" s="53"/>
      <c r="T670" s="53"/>
      <c r="U670" s="53"/>
      <c r="AA670" s="128"/>
    </row>
    <row r="671" spans="1:27" s="52" customFormat="1" x14ac:dyDescent="0.2">
      <c r="A671" s="51"/>
      <c r="B671" s="110"/>
      <c r="C671" s="51"/>
      <c r="D671" s="51"/>
      <c r="E671" s="106"/>
      <c r="F671" s="49">
        <f t="shared" si="80"/>
        <v>0</v>
      </c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3"/>
      <c r="S671" s="53"/>
      <c r="T671" s="53"/>
      <c r="U671" s="53"/>
      <c r="AA671" s="128"/>
    </row>
    <row r="672" spans="1:27" s="52" customFormat="1" ht="15.6" customHeight="1" x14ac:dyDescent="0.25">
      <c r="A672" s="57" t="s">
        <v>24</v>
      </c>
      <c r="B672" s="112" t="str">
        <f>IF(B654+F666+F667+F668+F669+F670+F671+F672+F673=B659+B660+B661+B662+B663+B664+B665+B666,"OK","NON")</f>
        <v>OK</v>
      </c>
      <c r="C672" s="51"/>
      <c r="D672" s="49"/>
      <c r="E672" s="106"/>
      <c r="F672" s="49">
        <f t="shared" si="80"/>
        <v>0</v>
      </c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3"/>
      <c r="S672" s="53"/>
      <c r="T672" s="53"/>
      <c r="U672" s="53"/>
      <c r="AA672" s="128"/>
    </row>
    <row r="673" spans="1:27" s="52" customFormat="1" ht="18" x14ac:dyDescent="0.25">
      <c r="A673" s="57" t="s">
        <v>25</v>
      </c>
      <c r="B673" s="112">
        <f>B656+S654-B653-F657-F658-F659-F660-F661-F662</f>
        <v>0</v>
      </c>
      <c r="C673" s="51"/>
      <c r="D673" s="77"/>
      <c r="E673" s="106"/>
      <c r="F673" s="49">
        <f t="shared" si="80"/>
        <v>0</v>
      </c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3"/>
      <c r="S673" s="53"/>
      <c r="T673" s="53"/>
      <c r="U673" s="53"/>
      <c r="AA673" s="128"/>
    </row>
    <row r="674" spans="1:27" s="52" customFormat="1" x14ac:dyDescent="0.2">
      <c r="B674" s="96"/>
      <c r="C674" s="51"/>
      <c r="D674" s="51"/>
      <c r="E674" s="107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62"/>
      <c r="S674" s="62"/>
      <c r="T674" s="62"/>
      <c r="U674" s="62"/>
      <c r="V674" s="64"/>
      <c r="AA674" s="128"/>
    </row>
    <row r="675" spans="1:27" s="46" customFormat="1" x14ac:dyDescent="0.2">
      <c r="A675" s="46" t="s">
        <v>20</v>
      </c>
      <c r="B675" s="113" t="s">
        <v>20</v>
      </c>
      <c r="C675" s="46" t="s">
        <v>20</v>
      </c>
      <c r="D675" s="46" t="s">
        <v>20</v>
      </c>
      <c r="E675" s="108" t="s">
        <v>20</v>
      </c>
      <c r="F675" s="66" t="s">
        <v>20</v>
      </c>
      <c r="G675" s="82" t="s">
        <v>20</v>
      </c>
      <c r="H675" s="82" t="s">
        <v>20</v>
      </c>
      <c r="I675" s="82" t="s">
        <v>20</v>
      </c>
      <c r="J675" s="82" t="s">
        <v>20</v>
      </c>
      <c r="K675" s="82" t="s">
        <v>20</v>
      </c>
      <c r="L675" s="82" t="s">
        <v>20</v>
      </c>
      <c r="M675" s="82" t="s">
        <v>20</v>
      </c>
      <c r="N675" s="82" t="s">
        <v>20</v>
      </c>
      <c r="O675" s="82" t="s">
        <v>20</v>
      </c>
      <c r="P675" s="82" t="s">
        <v>20</v>
      </c>
      <c r="Q675" s="82" t="s">
        <v>20</v>
      </c>
      <c r="R675" s="83" t="s">
        <v>20</v>
      </c>
      <c r="S675" s="83"/>
      <c r="T675" s="83"/>
      <c r="U675" s="83"/>
      <c r="AA675" s="129"/>
    </row>
    <row r="676" spans="1:27" s="117" customFormat="1" ht="27" thickBot="1" x14ac:dyDescent="0.45">
      <c r="A676" s="116" t="s">
        <v>20</v>
      </c>
      <c r="B676" s="115" t="s">
        <v>63</v>
      </c>
      <c r="D676" s="117" t="s">
        <v>28</v>
      </c>
      <c r="E676" s="125">
        <f>$X$16</f>
        <v>43089</v>
      </c>
      <c r="F676" s="119"/>
      <c r="G676" s="120"/>
      <c r="H676" s="121"/>
      <c r="I676" s="122"/>
      <c r="J676" s="122"/>
      <c r="K676" s="122"/>
      <c r="L676" s="122"/>
      <c r="M676" s="122"/>
      <c r="N676" s="122"/>
      <c r="O676" s="122"/>
      <c r="P676" s="122"/>
      <c r="Q676" s="122"/>
      <c r="R676" s="122"/>
      <c r="U676" s="117">
        <v>28</v>
      </c>
      <c r="AA676" s="126"/>
    </row>
    <row r="677" spans="1:27" s="52" customFormat="1" ht="16.5" thickBot="1" x14ac:dyDescent="0.3">
      <c r="A677" s="45"/>
      <c r="B677" s="110"/>
      <c r="C677" s="51"/>
      <c r="D677" s="51"/>
      <c r="E677" s="104"/>
      <c r="F677" s="79" t="s">
        <v>70</v>
      </c>
      <c r="H677" s="103"/>
      <c r="I677" s="91">
        <v>100</v>
      </c>
      <c r="J677" s="92">
        <v>50</v>
      </c>
      <c r="K677" s="92">
        <v>20</v>
      </c>
      <c r="L677" s="92">
        <v>10</v>
      </c>
      <c r="M677" s="92">
        <v>5</v>
      </c>
      <c r="N677" s="92">
        <v>2</v>
      </c>
      <c r="O677" s="92">
        <v>1</v>
      </c>
      <c r="P677" s="92">
        <v>0.25</v>
      </c>
      <c r="Q677" s="92">
        <v>0.1</v>
      </c>
      <c r="R677" s="93">
        <v>0.05</v>
      </c>
      <c r="S677" s="51"/>
      <c r="T677" s="51"/>
      <c r="U677" s="51"/>
      <c r="AA677" s="127">
        <f>B678+B679+B680</f>
        <v>0</v>
      </c>
    </row>
    <row r="678" spans="1:27" s="52" customFormat="1" ht="15.75" x14ac:dyDescent="0.25">
      <c r="A678" s="45" t="s">
        <v>17</v>
      </c>
      <c r="B678" s="111"/>
      <c r="C678" s="51"/>
      <c r="D678" s="60" t="s">
        <v>21</v>
      </c>
      <c r="E678" s="105"/>
      <c r="F678" s="51"/>
      <c r="G678" s="62"/>
      <c r="H678" s="133" t="s">
        <v>71</v>
      </c>
      <c r="I678" s="135"/>
      <c r="J678" s="136"/>
      <c r="K678" s="136"/>
      <c r="L678" s="136"/>
      <c r="M678" s="136"/>
      <c r="N678" s="136"/>
      <c r="O678" s="136"/>
      <c r="P678" s="136"/>
      <c r="Q678" s="136"/>
      <c r="R678" s="137"/>
      <c r="S678" s="51"/>
      <c r="T678" s="51"/>
      <c r="U678" s="51"/>
      <c r="AA678" s="128"/>
    </row>
    <row r="679" spans="1:27" s="52" customFormat="1" ht="15.75" thickBot="1" x14ac:dyDescent="0.25">
      <c r="A679" s="45" t="s">
        <v>18</v>
      </c>
      <c r="B679" s="111"/>
      <c r="C679" s="51"/>
      <c r="E679" s="104"/>
      <c r="F679" s="51"/>
      <c r="G679" s="62"/>
      <c r="H679" s="89" t="s">
        <v>5</v>
      </c>
      <c r="I679" s="90">
        <f t="shared" ref="I679:R679" si="81">I677*I678</f>
        <v>0</v>
      </c>
      <c r="J679" s="80">
        <f t="shared" si="81"/>
        <v>0</v>
      </c>
      <c r="K679" s="80">
        <f t="shared" si="81"/>
        <v>0</v>
      </c>
      <c r="L679" s="80">
        <f t="shared" si="81"/>
        <v>0</v>
      </c>
      <c r="M679" s="80">
        <f t="shared" si="81"/>
        <v>0</v>
      </c>
      <c r="N679" s="80">
        <f t="shared" si="81"/>
        <v>0</v>
      </c>
      <c r="O679" s="80">
        <f t="shared" si="81"/>
        <v>0</v>
      </c>
      <c r="P679" s="80">
        <f t="shared" si="81"/>
        <v>0</v>
      </c>
      <c r="Q679" s="80">
        <f t="shared" si="81"/>
        <v>0</v>
      </c>
      <c r="R679" s="81">
        <f t="shared" si="81"/>
        <v>0</v>
      </c>
      <c r="S679" s="87">
        <f>SUM(I679:R679)</f>
        <v>0</v>
      </c>
      <c r="T679" s="51"/>
      <c r="U679" s="51"/>
      <c r="AA679" s="128"/>
    </row>
    <row r="680" spans="1:27" s="52" customFormat="1" ht="15.75" x14ac:dyDescent="0.25">
      <c r="A680" s="45" t="s">
        <v>19</v>
      </c>
      <c r="B680" s="111"/>
      <c r="C680" s="51"/>
      <c r="D680" s="60" t="s">
        <v>0</v>
      </c>
      <c r="E680" s="104"/>
      <c r="F680" s="49"/>
      <c r="G680" s="49"/>
      <c r="H680" s="49"/>
      <c r="I680" s="49"/>
      <c r="J680" s="49"/>
      <c r="K680" s="49"/>
      <c r="L680" s="49"/>
      <c r="M680" s="49"/>
      <c r="N680" s="49"/>
      <c r="O680" s="49"/>
      <c r="P680" s="49"/>
      <c r="Q680" s="49"/>
      <c r="R680" s="49">
        <f>SUM(I679:R679)</f>
        <v>0</v>
      </c>
      <c r="S680" s="51"/>
      <c r="T680" s="51"/>
      <c r="U680" s="51"/>
      <c r="AA680" s="128"/>
    </row>
    <row r="681" spans="1:27" s="52" customFormat="1" ht="15.75" x14ac:dyDescent="0.25">
      <c r="A681" s="45" t="s">
        <v>75</v>
      </c>
      <c r="B681" s="111"/>
      <c r="C681" s="51"/>
      <c r="D681" s="51"/>
      <c r="E681" s="105" t="s">
        <v>22</v>
      </c>
      <c r="F681" s="56" t="s">
        <v>5</v>
      </c>
      <c r="G681" s="56" t="s">
        <v>23</v>
      </c>
      <c r="H681" s="49"/>
      <c r="I681" s="49"/>
      <c r="J681" s="49"/>
      <c r="K681" s="49"/>
      <c r="L681" s="49"/>
      <c r="M681" s="49"/>
      <c r="N681" s="49"/>
      <c r="O681" s="49"/>
      <c r="P681" s="49"/>
      <c r="Q681" s="49"/>
      <c r="R681" s="51"/>
      <c r="S681" s="51"/>
      <c r="T681" s="51"/>
      <c r="U681" s="51"/>
      <c r="AA681" s="128"/>
    </row>
    <row r="682" spans="1:27" s="52" customFormat="1" x14ac:dyDescent="0.2">
      <c r="A682" s="45" t="s">
        <v>29</v>
      </c>
      <c r="B682" s="111"/>
      <c r="C682" s="51"/>
      <c r="D682" s="51"/>
      <c r="E682" s="106"/>
      <c r="F682" s="49">
        <f t="shared" ref="F682:F687" si="82">SUM(G682:U682)</f>
        <v>0</v>
      </c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3"/>
      <c r="S682" s="53"/>
      <c r="T682" s="53"/>
      <c r="U682" s="53"/>
      <c r="AA682" s="128"/>
    </row>
    <row r="683" spans="1:27" s="52" customFormat="1" x14ac:dyDescent="0.2">
      <c r="A683" s="45"/>
      <c r="B683" s="132"/>
      <c r="C683" s="51"/>
      <c r="D683" s="51"/>
      <c r="E683" s="106"/>
      <c r="F683" s="49">
        <f t="shared" si="82"/>
        <v>0</v>
      </c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3"/>
      <c r="S683" s="53"/>
      <c r="T683" s="53"/>
      <c r="U683" s="53"/>
      <c r="AA683" s="128"/>
    </row>
    <row r="684" spans="1:27" s="52" customFormat="1" x14ac:dyDescent="0.2">
      <c r="A684" s="45" t="s">
        <v>30</v>
      </c>
      <c r="B684" s="111"/>
      <c r="C684" s="51"/>
      <c r="D684" s="51"/>
      <c r="E684" s="106"/>
      <c r="F684" s="49">
        <f t="shared" si="82"/>
        <v>0</v>
      </c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3"/>
      <c r="S684" s="53"/>
      <c r="T684" s="53"/>
      <c r="U684" s="53"/>
      <c r="AA684" s="128"/>
    </row>
    <row r="685" spans="1:27" s="52" customFormat="1" x14ac:dyDescent="0.2">
      <c r="A685" s="45" t="s">
        <v>31</v>
      </c>
      <c r="B685" s="111"/>
      <c r="C685" s="51"/>
      <c r="D685" s="51"/>
      <c r="E685" s="106"/>
      <c r="F685" s="49">
        <f t="shared" si="82"/>
        <v>0</v>
      </c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3"/>
      <c r="S685" s="53"/>
      <c r="T685" s="53"/>
      <c r="U685" s="53"/>
      <c r="AA685" s="128"/>
    </row>
    <row r="686" spans="1:27" s="52" customFormat="1" x14ac:dyDescent="0.2">
      <c r="A686" s="45" t="s">
        <v>32</v>
      </c>
      <c r="B686" s="111"/>
      <c r="C686" s="51"/>
      <c r="D686" s="51"/>
      <c r="E686" s="106"/>
      <c r="F686" s="49">
        <f t="shared" si="82"/>
        <v>0</v>
      </c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3"/>
      <c r="S686" s="53"/>
      <c r="T686" s="53"/>
      <c r="U686" s="53"/>
      <c r="AA686" s="128"/>
    </row>
    <row r="687" spans="1:27" s="52" customFormat="1" x14ac:dyDescent="0.2">
      <c r="A687" s="45" t="s">
        <v>33</v>
      </c>
      <c r="B687" s="111"/>
      <c r="C687" s="51"/>
      <c r="D687" s="51"/>
      <c r="E687" s="106"/>
      <c r="F687" s="49">
        <f t="shared" si="82"/>
        <v>0</v>
      </c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3"/>
      <c r="S687" s="53"/>
      <c r="T687" s="53"/>
      <c r="U687" s="53"/>
      <c r="AA687" s="128"/>
    </row>
    <row r="688" spans="1:27" s="52" customFormat="1" x14ac:dyDescent="0.2">
      <c r="A688" s="45" t="s">
        <v>34</v>
      </c>
      <c r="B688" s="111"/>
      <c r="C688" s="51"/>
      <c r="D688" s="51"/>
      <c r="E688" s="104"/>
      <c r="F688" s="49"/>
      <c r="G688" s="49"/>
      <c r="H688" s="49"/>
      <c r="I688" s="49"/>
      <c r="J688" s="49"/>
      <c r="K688" s="49"/>
      <c r="L688" s="49"/>
      <c r="M688" s="49"/>
      <c r="N688" s="49"/>
      <c r="O688" s="49"/>
      <c r="P688" s="49"/>
      <c r="Q688" s="49"/>
      <c r="R688" s="51"/>
      <c r="S688" s="51"/>
      <c r="T688" s="51"/>
      <c r="U688" s="51"/>
      <c r="AA688" s="128"/>
    </row>
    <row r="689" spans="1:27" s="52" customFormat="1" ht="15.75" x14ac:dyDescent="0.25">
      <c r="A689" s="45" t="s">
        <v>35</v>
      </c>
      <c r="B689" s="111"/>
      <c r="C689" s="51"/>
      <c r="D689" s="60" t="s">
        <v>24</v>
      </c>
      <c r="E689" s="104"/>
      <c r="F689" s="49"/>
      <c r="G689" s="49"/>
      <c r="H689" s="49"/>
      <c r="I689" s="49"/>
      <c r="J689" s="49"/>
      <c r="K689" s="49"/>
      <c r="L689" s="49"/>
      <c r="M689" s="49"/>
      <c r="N689" s="49"/>
      <c r="O689" s="49"/>
      <c r="P689" s="49"/>
      <c r="Q689" s="49"/>
      <c r="R689" s="51"/>
      <c r="S689" s="51"/>
      <c r="T689" s="51"/>
      <c r="U689" s="51"/>
      <c r="AA689" s="128"/>
    </row>
    <row r="690" spans="1:27" s="52" customFormat="1" ht="15.75" x14ac:dyDescent="0.25">
      <c r="A690" s="50" t="s">
        <v>36</v>
      </c>
      <c r="B690" s="111"/>
      <c r="C690" s="51"/>
      <c r="D690" s="51"/>
      <c r="E690" s="105"/>
      <c r="F690" s="56" t="s">
        <v>5</v>
      </c>
      <c r="G690" s="56" t="s">
        <v>23</v>
      </c>
      <c r="H690" s="49"/>
      <c r="I690" s="49"/>
      <c r="J690" s="49"/>
      <c r="K690" s="49"/>
      <c r="L690" s="49"/>
      <c r="M690" s="49"/>
      <c r="N690" s="49"/>
      <c r="O690" s="49"/>
      <c r="P690" s="49"/>
      <c r="Q690" s="49"/>
      <c r="R690" s="51"/>
      <c r="S690" s="51"/>
      <c r="T690" s="51"/>
      <c r="U690" s="51"/>
      <c r="AA690" s="128"/>
    </row>
    <row r="691" spans="1:27" s="52" customFormat="1" x14ac:dyDescent="0.2">
      <c r="A691" s="45" t="s">
        <v>37</v>
      </c>
      <c r="B691" s="111"/>
      <c r="C691" s="51"/>
      <c r="D691" s="51"/>
      <c r="E691" s="106"/>
      <c r="F691" s="49">
        <f t="shared" ref="F691:F698" si="83">SUM(G691:U691)</f>
        <v>0</v>
      </c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3"/>
      <c r="S691" s="53"/>
      <c r="T691" s="53"/>
      <c r="U691" s="53"/>
      <c r="AA691" s="128"/>
    </row>
    <row r="692" spans="1:27" s="52" customFormat="1" x14ac:dyDescent="0.2">
      <c r="A692" s="51"/>
      <c r="B692" s="110"/>
      <c r="C692" s="51"/>
      <c r="D692" s="51"/>
      <c r="E692" s="106"/>
      <c r="F692" s="49">
        <f t="shared" si="83"/>
        <v>0</v>
      </c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3"/>
      <c r="S692" s="53"/>
      <c r="T692" s="53"/>
      <c r="U692" s="53"/>
      <c r="AA692" s="128"/>
    </row>
    <row r="693" spans="1:27" s="52" customFormat="1" x14ac:dyDescent="0.2">
      <c r="A693" s="51"/>
      <c r="B693" s="110"/>
      <c r="C693" s="51"/>
      <c r="D693" s="51"/>
      <c r="E693" s="106"/>
      <c r="F693" s="49">
        <f t="shared" si="83"/>
        <v>0</v>
      </c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3"/>
      <c r="S693" s="53"/>
      <c r="T693" s="53"/>
      <c r="U693" s="53"/>
      <c r="AA693" s="128"/>
    </row>
    <row r="694" spans="1:27" s="52" customFormat="1" x14ac:dyDescent="0.2">
      <c r="A694" s="51"/>
      <c r="B694" s="110"/>
      <c r="C694" s="51"/>
      <c r="D694" s="51"/>
      <c r="E694" s="106"/>
      <c r="F694" s="49">
        <f t="shared" si="83"/>
        <v>0</v>
      </c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3"/>
      <c r="S694" s="53"/>
      <c r="T694" s="53"/>
      <c r="U694" s="53"/>
      <c r="AA694" s="128"/>
    </row>
    <row r="695" spans="1:27" s="52" customFormat="1" x14ac:dyDescent="0.2">
      <c r="A695" s="51"/>
      <c r="B695" s="110"/>
      <c r="C695" s="51"/>
      <c r="D695" s="51"/>
      <c r="E695" s="106"/>
      <c r="F695" s="49">
        <f t="shared" si="83"/>
        <v>0</v>
      </c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3"/>
      <c r="S695" s="53"/>
      <c r="T695" s="53"/>
      <c r="U695" s="53"/>
      <c r="AA695" s="128"/>
    </row>
    <row r="696" spans="1:27" s="52" customFormat="1" x14ac:dyDescent="0.2">
      <c r="A696" s="51"/>
      <c r="B696" s="110"/>
      <c r="C696" s="51"/>
      <c r="D696" s="51"/>
      <c r="E696" s="106"/>
      <c r="F696" s="49">
        <f t="shared" si="83"/>
        <v>0</v>
      </c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3"/>
      <c r="S696" s="53"/>
      <c r="T696" s="53"/>
      <c r="U696" s="53"/>
      <c r="AA696" s="128"/>
    </row>
    <row r="697" spans="1:27" s="52" customFormat="1" ht="15.6" customHeight="1" x14ac:dyDescent="0.25">
      <c r="A697" s="57" t="s">
        <v>24</v>
      </c>
      <c r="B697" s="112" t="str">
        <f>IF(B679+F691+F692+F693+F694+F695+F696+F697+F698=B684+B685+B686+B687+B688+B689+B690+B691,"OK","NON")</f>
        <v>OK</v>
      </c>
      <c r="C697" s="51"/>
      <c r="D697" s="49"/>
      <c r="E697" s="106"/>
      <c r="F697" s="49">
        <f t="shared" si="83"/>
        <v>0</v>
      </c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3"/>
      <c r="S697" s="53"/>
      <c r="T697" s="53"/>
      <c r="U697" s="53"/>
      <c r="AA697" s="128"/>
    </row>
    <row r="698" spans="1:27" s="52" customFormat="1" ht="18" x14ac:dyDescent="0.25">
      <c r="A698" s="57" t="s">
        <v>25</v>
      </c>
      <c r="B698" s="112">
        <f>B681+S679-B678-F682-F683-F684-F685-F686-F687</f>
        <v>0</v>
      </c>
      <c r="C698" s="51"/>
      <c r="D698" s="77"/>
      <c r="E698" s="106"/>
      <c r="F698" s="49">
        <f t="shared" si="83"/>
        <v>0</v>
      </c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3"/>
      <c r="S698" s="53"/>
      <c r="T698" s="53"/>
      <c r="U698" s="53"/>
      <c r="AA698" s="128"/>
    </row>
    <row r="699" spans="1:27" s="52" customFormat="1" x14ac:dyDescent="0.2">
      <c r="B699" s="96"/>
      <c r="C699" s="51"/>
      <c r="D699" s="51"/>
      <c r="E699" s="107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62"/>
      <c r="S699" s="62"/>
      <c r="T699" s="62"/>
      <c r="U699" s="62"/>
      <c r="V699" s="64"/>
      <c r="AA699" s="128"/>
    </row>
    <row r="700" spans="1:27" s="46" customFormat="1" x14ac:dyDescent="0.2">
      <c r="A700" s="46" t="s">
        <v>20</v>
      </c>
      <c r="B700" s="113" t="s">
        <v>20</v>
      </c>
      <c r="C700" s="46" t="s">
        <v>20</v>
      </c>
      <c r="D700" s="46" t="s">
        <v>20</v>
      </c>
      <c r="E700" s="108" t="s">
        <v>20</v>
      </c>
      <c r="F700" s="66" t="s">
        <v>20</v>
      </c>
      <c r="G700" s="82" t="s">
        <v>20</v>
      </c>
      <c r="H700" s="82" t="s">
        <v>20</v>
      </c>
      <c r="I700" s="82" t="s">
        <v>20</v>
      </c>
      <c r="J700" s="82" t="s">
        <v>20</v>
      </c>
      <c r="K700" s="82" t="s">
        <v>20</v>
      </c>
      <c r="L700" s="82" t="s">
        <v>20</v>
      </c>
      <c r="M700" s="82" t="s">
        <v>20</v>
      </c>
      <c r="N700" s="82" t="s">
        <v>20</v>
      </c>
      <c r="O700" s="82" t="s">
        <v>20</v>
      </c>
      <c r="P700" s="82" t="s">
        <v>20</v>
      </c>
      <c r="Q700" s="82" t="s">
        <v>20</v>
      </c>
      <c r="R700" s="83" t="s">
        <v>20</v>
      </c>
      <c r="S700" s="83"/>
      <c r="T700" s="83"/>
      <c r="U700" s="83"/>
      <c r="AA700" s="129"/>
    </row>
    <row r="701" spans="1:27" s="117" customFormat="1" ht="27" thickBot="1" x14ac:dyDescent="0.45">
      <c r="A701" s="116" t="s">
        <v>20</v>
      </c>
      <c r="B701" s="115" t="s">
        <v>64</v>
      </c>
      <c r="D701" s="117" t="s">
        <v>28</v>
      </c>
      <c r="E701" s="125">
        <f>$X$16</f>
        <v>43089</v>
      </c>
      <c r="F701" s="119"/>
      <c r="G701" s="120"/>
      <c r="H701" s="121"/>
      <c r="I701" s="122"/>
      <c r="J701" s="122"/>
      <c r="K701" s="122"/>
      <c r="L701" s="122"/>
      <c r="M701" s="122"/>
      <c r="N701" s="122"/>
      <c r="O701" s="122"/>
      <c r="P701" s="122"/>
      <c r="Q701" s="122"/>
      <c r="R701" s="122"/>
      <c r="U701" s="117">
        <v>29</v>
      </c>
      <c r="AA701" s="126"/>
    </row>
    <row r="702" spans="1:27" s="52" customFormat="1" ht="16.5" thickBot="1" x14ac:dyDescent="0.3">
      <c r="A702" s="45"/>
      <c r="B702" s="110"/>
      <c r="C702" s="51"/>
      <c r="D702" s="51"/>
      <c r="E702" s="104"/>
      <c r="F702" s="79" t="s">
        <v>70</v>
      </c>
      <c r="H702" s="103"/>
      <c r="I702" s="91">
        <v>100</v>
      </c>
      <c r="J702" s="92">
        <v>50</v>
      </c>
      <c r="K702" s="92">
        <v>20</v>
      </c>
      <c r="L702" s="92">
        <v>10</v>
      </c>
      <c r="M702" s="92">
        <v>5</v>
      </c>
      <c r="N702" s="92">
        <v>2</v>
      </c>
      <c r="O702" s="92">
        <v>1</v>
      </c>
      <c r="P702" s="92">
        <v>0.25</v>
      </c>
      <c r="Q702" s="92">
        <v>0.1</v>
      </c>
      <c r="R702" s="93">
        <v>0.05</v>
      </c>
      <c r="S702" s="51"/>
      <c r="T702" s="51"/>
      <c r="U702" s="51"/>
      <c r="AA702" s="127">
        <f>B703+B704+B705</f>
        <v>0</v>
      </c>
    </row>
    <row r="703" spans="1:27" s="52" customFormat="1" ht="15.75" x14ac:dyDescent="0.25">
      <c r="A703" s="45" t="s">
        <v>17</v>
      </c>
      <c r="B703" s="111"/>
      <c r="C703" s="51"/>
      <c r="D703" s="60" t="s">
        <v>21</v>
      </c>
      <c r="E703" s="105"/>
      <c r="F703" s="51"/>
      <c r="G703" s="62"/>
      <c r="H703" s="133" t="s">
        <v>71</v>
      </c>
      <c r="I703" s="135"/>
      <c r="J703" s="136"/>
      <c r="K703" s="136"/>
      <c r="L703" s="136"/>
      <c r="M703" s="136"/>
      <c r="N703" s="136"/>
      <c r="O703" s="136"/>
      <c r="P703" s="136"/>
      <c r="Q703" s="136"/>
      <c r="R703" s="137"/>
      <c r="S703" s="51"/>
      <c r="T703" s="51"/>
      <c r="U703" s="51"/>
      <c r="AA703" s="128"/>
    </row>
    <row r="704" spans="1:27" s="52" customFormat="1" ht="15.75" thickBot="1" x14ac:dyDescent="0.25">
      <c r="A704" s="45" t="s">
        <v>18</v>
      </c>
      <c r="B704" s="111"/>
      <c r="C704" s="51"/>
      <c r="E704" s="104"/>
      <c r="F704" s="51"/>
      <c r="G704" s="62"/>
      <c r="H704" s="89" t="s">
        <v>5</v>
      </c>
      <c r="I704" s="90">
        <f t="shared" ref="I704:R704" si="84">I702*I703</f>
        <v>0</v>
      </c>
      <c r="J704" s="80">
        <f t="shared" si="84"/>
        <v>0</v>
      </c>
      <c r="K704" s="80">
        <f t="shared" si="84"/>
        <v>0</v>
      </c>
      <c r="L704" s="80">
        <f t="shared" si="84"/>
        <v>0</v>
      </c>
      <c r="M704" s="80">
        <f t="shared" si="84"/>
        <v>0</v>
      </c>
      <c r="N704" s="80">
        <f t="shared" si="84"/>
        <v>0</v>
      </c>
      <c r="O704" s="80">
        <f t="shared" si="84"/>
        <v>0</v>
      </c>
      <c r="P704" s="80">
        <f t="shared" si="84"/>
        <v>0</v>
      </c>
      <c r="Q704" s="80">
        <f t="shared" si="84"/>
        <v>0</v>
      </c>
      <c r="R704" s="81">
        <f t="shared" si="84"/>
        <v>0</v>
      </c>
      <c r="S704" s="87">
        <f>SUM(I704:R704)</f>
        <v>0</v>
      </c>
      <c r="T704" s="51"/>
      <c r="U704" s="51"/>
      <c r="AA704" s="128"/>
    </row>
    <row r="705" spans="1:27" s="52" customFormat="1" ht="15.75" x14ac:dyDescent="0.25">
      <c r="A705" s="45" t="s">
        <v>19</v>
      </c>
      <c r="B705" s="111"/>
      <c r="C705" s="51"/>
      <c r="D705" s="60" t="s">
        <v>0</v>
      </c>
      <c r="E705" s="104"/>
      <c r="F705" s="49"/>
      <c r="G705" s="49"/>
      <c r="H705" s="49"/>
      <c r="I705" s="49"/>
      <c r="J705" s="49"/>
      <c r="K705" s="49"/>
      <c r="L705" s="49"/>
      <c r="M705" s="49"/>
      <c r="N705" s="49"/>
      <c r="O705" s="49"/>
      <c r="P705" s="49"/>
      <c r="Q705" s="49"/>
      <c r="R705" s="49">
        <f>SUM(I704:R704)</f>
        <v>0</v>
      </c>
      <c r="S705" s="51"/>
      <c r="T705" s="51"/>
      <c r="U705" s="51"/>
      <c r="AA705" s="128"/>
    </row>
    <row r="706" spans="1:27" s="52" customFormat="1" ht="15.75" x14ac:dyDescent="0.25">
      <c r="A706" s="45" t="s">
        <v>75</v>
      </c>
      <c r="B706" s="111"/>
      <c r="C706" s="51"/>
      <c r="D706" s="51"/>
      <c r="E706" s="105" t="s">
        <v>22</v>
      </c>
      <c r="F706" s="56" t="s">
        <v>5</v>
      </c>
      <c r="G706" s="56" t="s">
        <v>23</v>
      </c>
      <c r="H706" s="49"/>
      <c r="I706" s="49"/>
      <c r="J706" s="49"/>
      <c r="K706" s="49"/>
      <c r="L706" s="49"/>
      <c r="M706" s="49"/>
      <c r="N706" s="49"/>
      <c r="O706" s="49"/>
      <c r="P706" s="49"/>
      <c r="Q706" s="49"/>
      <c r="R706" s="51"/>
      <c r="S706" s="51"/>
      <c r="T706" s="51"/>
      <c r="U706" s="51"/>
      <c r="AA706" s="128"/>
    </row>
    <row r="707" spans="1:27" s="52" customFormat="1" x14ac:dyDescent="0.2">
      <c r="A707" s="45" t="s">
        <v>29</v>
      </c>
      <c r="B707" s="111"/>
      <c r="C707" s="51"/>
      <c r="D707" s="51"/>
      <c r="E707" s="106"/>
      <c r="F707" s="49">
        <f t="shared" ref="F707:F712" si="85">SUM(G707:U707)</f>
        <v>0</v>
      </c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3"/>
      <c r="S707" s="53"/>
      <c r="T707" s="53"/>
      <c r="U707" s="53"/>
      <c r="AA707" s="128"/>
    </row>
    <row r="708" spans="1:27" s="52" customFormat="1" x14ac:dyDescent="0.2">
      <c r="A708" s="45"/>
      <c r="B708" s="132"/>
      <c r="C708" s="51"/>
      <c r="D708" s="51"/>
      <c r="E708" s="106"/>
      <c r="F708" s="49">
        <f t="shared" si="85"/>
        <v>0</v>
      </c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3"/>
      <c r="S708" s="53"/>
      <c r="T708" s="53"/>
      <c r="U708" s="53"/>
      <c r="AA708" s="128"/>
    </row>
    <row r="709" spans="1:27" s="52" customFormat="1" x14ac:dyDescent="0.2">
      <c r="A709" s="45" t="s">
        <v>30</v>
      </c>
      <c r="B709" s="111"/>
      <c r="C709" s="51"/>
      <c r="D709" s="51"/>
      <c r="E709" s="106"/>
      <c r="F709" s="49">
        <f t="shared" si="85"/>
        <v>0</v>
      </c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3"/>
      <c r="S709" s="53"/>
      <c r="T709" s="53"/>
      <c r="U709" s="53"/>
      <c r="AA709" s="128"/>
    </row>
    <row r="710" spans="1:27" s="52" customFormat="1" x14ac:dyDescent="0.2">
      <c r="A710" s="45" t="s">
        <v>31</v>
      </c>
      <c r="B710" s="111"/>
      <c r="C710" s="51"/>
      <c r="D710" s="51"/>
      <c r="E710" s="106"/>
      <c r="F710" s="49">
        <f t="shared" si="85"/>
        <v>0</v>
      </c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3"/>
      <c r="S710" s="53"/>
      <c r="T710" s="53"/>
      <c r="U710" s="53"/>
      <c r="AA710" s="128"/>
    </row>
    <row r="711" spans="1:27" s="52" customFormat="1" x14ac:dyDescent="0.2">
      <c r="A711" s="45" t="s">
        <v>32</v>
      </c>
      <c r="B711" s="111"/>
      <c r="C711" s="51"/>
      <c r="D711" s="51"/>
      <c r="E711" s="106"/>
      <c r="F711" s="49">
        <f t="shared" si="85"/>
        <v>0</v>
      </c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3"/>
      <c r="S711" s="53"/>
      <c r="T711" s="53"/>
      <c r="U711" s="53"/>
      <c r="AA711" s="128"/>
    </row>
    <row r="712" spans="1:27" s="52" customFormat="1" x14ac:dyDescent="0.2">
      <c r="A712" s="45" t="s">
        <v>33</v>
      </c>
      <c r="B712" s="111"/>
      <c r="C712" s="51"/>
      <c r="D712" s="51"/>
      <c r="E712" s="106"/>
      <c r="F712" s="49">
        <f t="shared" si="85"/>
        <v>0</v>
      </c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3"/>
      <c r="S712" s="53"/>
      <c r="T712" s="53"/>
      <c r="U712" s="53"/>
      <c r="AA712" s="128"/>
    </row>
    <row r="713" spans="1:27" s="52" customFormat="1" x14ac:dyDescent="0.2">
      <c r="A713" s="45" t="s">
        <v>34</v>
      </c>
      <c r="B713" s="111"/>
      <c r="C713" s="51"/>
      <c r="D713" s="51"/>
      <c r="E713" s="104"/>
      <c r="F713" s="49"/>
      <c r="G713" s="49"/>
      <c r="H713" s="49"/>
      <c r="I713" s="49"/>
      <c r="J713" s="49"/>
      <c r="K713" s="49"/>
      <c r="L713" s="49"/>
      <c r="M713" s="49"/>
      <c r="N713" s="49"/>
      <c r="O713" s="49"/>
      <c r="P713" s="49"/>
      <c r="Q713" s="49"/>
      <c r="R713" s="51"/>
      <c r="S713" s="51"/>
      <c r="T713" s="51"/>
      <c r="U713" s="51"/>
      <c r="AA713" s="128"/>
    </row>
    <row r="714" spans="1:27" s="52" customFormat="1" ht="15.75" x14ac:dyDescent="0.25">
      <c r="A714" s="45" t="s">
        <v>35</v>
      </c>
      <c r="B714" s="111"/>
      <c r="C714" s="51"/>
      <c r="D714" s="60" t="s">
        <v>24</v>
      </c>
      <c r="E714" s="104"/>
      <c r="F714" s="49"/>
      <c r="G714" s="49"/>
      <c r="H714" s="49"/>
      <c r="I714" s="49"/>
      <c r="J714" s="49"/>
      <c r="K714" s="49"/>
      <c r="L714" s="49"/>
      <c r="M714" s="49"/>
      <c r="N714" s="49"/>
      <c r="O714" s="49"/>
      <c r="P714" s="49"/>
      <c r="Q714" s="49"/>
      <c r="R714" s="51"/>
      <c r="S714" s="51"/>
      <c r="T714" s="51"/>
      <c r="U714" s="51"/>
      <c r="AA714" s="128"/>
    </row>
    <row r="715" spans="1:27" s="52" customFormat="1" ht="15.75" x14ac:dyDescent="0.25">
      <c r="A715" s="50" t="s">
        <v>36</v>
      </c>
      <c r="B715" s="111"/>
      <c r="C715" s="51"/>
      <c r="D715" s="51"/>
      <c r="E715" s="105"/>
      <c r="F715" s="56" t="s">
        <v>5</v>
      </c>
      <c r="G715" s="56" t="s">
        <v>23</v>
      </c>
      <c r="H715" s="49"/>
      <c r="I715" s="49"/>
      <c r="J715" s="49"/>
      <c r="K715" s="49"/>
      <c r="L715" s="49"/>
      <c r="M715" s="49"/>
      <c r="N715" s="49"/>
      <c r="O715" s="49"/>
      <c r="P715" s="49"/>
      <c r="Q715" s="49"/>
      <c r="R715" s="51"/>
      <c r="S715" s="51"/>
      <c r="T715" s="51"/>
      <c r="U715" s="51"/>
      <c r="AA715" s="128"/>
    </row>
    <row r="716" spans="1:27" s="52" customFormat="1" x14ac:dyDescent="0.2">
      <c r="A716" s="45" t="s">
        <v>37</v>
      </c>
      <c r="B716" s="111"/>
      <c r="C716" s="51"/>
      <c r="D716" s="51"/>
      <c r="E716" s="106"/>
      <c r="F716" s="49">
        <f t="shared" ref="F716:F723" si="86">SUM(G716:U716)</f>
        <v>0</v>
      </c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3"/>
      <c r="S716" s="53"/>
      <c r="T716" s="53"/>
      <c r="U716" s="53"/>
      <c r="AA716" s="128"/>
    </row>
    <row r="717" spans="1:27" s="52" customFormat="1" x14ac:dyDescent="0.2">
      <c r="A717" s="51"/>
      <c r="B717" s="110"/>
      <c r="C717" s="51"/>
      <c r="D717" s="51"/>
      <c r="E717" s="106"/>
      <c r="F717" s="49">
        <f t="shared" si="86"/>
        <v>0</v>
      </c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3"/>
      <c r="S717" s="53"/>
      <c r="T717" s="53"/>
      <c r="U717" s="53"/>
      <c r="AA717" s="128"/>
    </row>
    <row r="718" spans="1:27" s="52" customFormat="1" x14ac:dyDescent="0.2">
      <c r="A718" s="51"/>
      <c r="B718" s="110"/>
      <c r="C718" s="51"/>
      <c r="D718" s="51"/>
      <c r="E718" s="106"/>
      <c r="F718" s="49">
        <f t="shared" si="86"/>
        <v>0</v>
      </c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3"/>
      <c r="S718" s="53"/>
      <c r="T718" s="53"/>
      <c r="U718" s="53"/>
      <c r="AA718" s="128"/>
    </row>
    <row r="719" spans="1:27" s="52" customFormat="1" x14ac:dyDescent="0.2">
      <c r="A719" s="51"/>
      <c r="B719" s="110"/>
      <c r="C719" s="51"/>
      <c r="D719" s="51"/>
      <c r="E719" s="106"/>
      <c r="F719" s="49">
        <f t="shared" si="86"/>
        <v>0</v>
      </c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3"/>
      <c r="S719" s="53"/>
      <c r="T719" s="53"/>
      <c r="U719" s="53"/>
      <c r="AA719" s="128"/>
    </row>
    <row r="720" spans="1:27" s="52" customFormat="1" x14ac:dyDescent="0.2">
      <c r="A720" s="51"/>
      <c r="B720" s="110"/>
      <c r="C720" s="51"/>
      <c r="D720" s="51"/>
      <c r="E720" s="106"/>
      <c r="F720" s="49">
        <f t="shared" si="86"/>
        <v>0</v>
      </c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3"/>
      <c r="S720" s="53"/>
      <c r="T720" s="53"/>
      <c r="U720" s="53"/>
      <c r="AA720" s="128"/>
    </row>
    <row r="721" spans="1:27" s="52" customFormat="1" x14ac:dyDescent="0.2">
      <c r="A721" s="51"/>
      <c r="B721" s="110"/>
      <c r="C721" s="51"/>
      <c r="D721" s="51"/>
      <c r="E721" s="106"/>
      <c r="F721" s="49">
        <f t="shared" si="86"/>
        <v>0</v>
      </c>
      <c r="G721" s="54"/>
      <c r="H721" s="54"/>
      <c r="I721" s="54"/>
      <c r="J721" s="54"/>
      <c r="K721" s="54"/>
      <c r="L721" s="54"/>
      <c r="M721" s="54"/>
      <c r="N721" s="54"/>
      <c r="O721" s="54"/>
      <c r="P721" s="54"/>
      <c r="Q721" s="54"/>
      <c r="R721" s="53"/>
      <c r="S721" s="53"/>
      <c r="T721" s="53"/>
      <c r="U721" s="53"/>
      <c r="AA721" s="128"/>
    </row>
    <row r="722" spans="1:27" s="52" customFormat="1" ht="15.6" customHeight="1" x14ac:dyDescent="0.25">
      <c r="A722" s="57" t="s">
        <v>24</v>
      </c>
      <c r="B722" s="112" t="str">
        <f>IF(B704+F716+F717+F718+F719+F720+F721+F722+F723=B709+B710+B711+B712+B713+B714+B715+B716,"OK","NON")</f>
        <v>OK</v>
      </c>
      <c r="C722" s="51"/>
      <c r="D722" s="49"/>
      <c r="E722" s="106"/>
      <c r="F722" s="49">
        <f t="shared" si="86"/>
        <v>0</v>
      </c>
      <c r="G722" s="54"/>
      <c r="H722" s="54"/>
      <c r="I722" s="54"/>
      <c r="J722" s="54"/>
      <c r="K722" s="54"/>
      <c r="L722" s="54"/>
      <c r="M722" s="54"/>
      <c r="N722" s="54"/>
      <c r="O722" s="54"/>
      <c r="P722" s="54"/>
      <c r="Q722" s="54"/>
      <c r="R722" s="53"/>
      <c r="S722" s="53"/>
      <c r="T722" s="53"/>
      <c r="U722" s="53"/>
      <c r="AA722" s="128"/>
    </row>
    <row r="723" spans="1:27" s="52" customFormat="1" ht="18" x14ac:dyDescent="0.25">
      <c r="A723" s="57" t="s">
        <v>25</v>
      </c>
      <c r="B723" s="112">
        <f>B706+S704-B703-F707-F708-F709-F710-F711-F712</f>
        <v>0</v>
      </c>
      <c r="C723" s="51"/>
      <c r="D723" s="77"/>
      <c r="E723" s="106"/>
      <c r="F723" s="49">
        <f t="shared" si="86"/>
        <v>0</v>
      </c>
      <c r="G723" s="54"/>
      <c r="H723" s="54"/>
      <c r="I723" s="54"/>
      <c r="J723" s="54"/>
      <c r="K723" s="54"/>
      <c r="L723" s="54"/>
      <c r="M723" s="54"/>
      <c r="N723" s="54"/>
      <c r="O723" s="54"/>
      <c r="P723" s="54"/>
      <c r="Q723" s="54"/>
      <c r="R723" s="53"/>
      <c r="S723" s="53"/>
      <c r="T723" s="53"/>
      <c r="U723" s="53"/>
      <c r="AA723" s="128"/>
    </row>
    <row r="724" spans="1:27" s="52" customFormat="1" x14ac:dyDescent="0.2">
      <c r="B724" s="96"/>
      <c r="C724" s="51"/>
      <c r="D724" s="51"/>
      <c r="E724" s="107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62"/>
      <c r="S724" s="62"/>
      <c r="T724" s="62"/>
      <c r="U724" s="62"/>
      <c r="V724" s="64"/>
      <c r="AA724" s="128"/>
    </row>
    <row r="725" spans="1:27" s="46" customFormat="1" x14ac:dyDescent="0.2">
      <c r="A725" s="46" t="s">
        <v>20</v>
      </c>
      <c r="B725" s="113" t="s">
        <v>20</v>
      </c>
      <c r="C725" s="46" t="s">
        <v>20</v>
      </c>
      <c r="D725" s="46" t="s">
        <v>20</v>
      </c>
      <c r="E725" s="108" t="s">
        <v>20</v>
      </c>
      <c r="F725" s="66" t="s">
        <v>20</v>
      </c>
      <c r="G725" s="82" t="s">
        <v>20</v>
      </c>
      <c r="H725" s="82" t="s">
        <v>20</v>
      </c>
      <c r="I725" s="82" t="s">
        <v>20</v>
      </c>
      <c r="J725" s="82" t="s">
        <v>20</v>
      </c>
      <c r="K725" s="82" t="s">
        <v>20</v>
      </c>
      <c r="L725" s="82" t="s">
        <v>20</v>
      </c>
      <c r="M725" s="82" t="s">
        <v>20</v>
      </c>
      <c r="N725" s="82" t="s">
        <v>20</v>
      </c>
      <c r="O725" s="82" t="s">
        <v>20</v>
      </c>
      <c r="P725" s="82" t="s">
        <v>20</v>
      </c>
      <c r="Q725" s="82" t="s">
        <v>20</v>
      </c>
      <c r="R725" s="83" t="s">
        <v>20</v>
      </c>
      <c r="S725" s="83"/>
      <c r="T725" s="83"/>
      <c r="U725" s="83"/>
      <c r="AA725" s="129"/>
    </row>
    <row r="726" spans="1:27" s="117" customFormat="1" ht="27" thickBot="1" x14ac:dyDescent="0.45">
      <c r="A726" s="116" t="s">
        <v>20</v>
      </c>
      <c r="B726" s="115" t="s">
        <v>65</v>
      </c>
      <c r="D726" s="117" t="s">
        <v>28</v>
      </c>
      <c r="E726" s="125">
        <f>$X$16</f>
        <v>43089</v>
      </c>
      <c r="F726" s="119"/>
      <c r="G726" s="120"/>
      <c r="H726" s="121"/>
      <c r="I726" s="122"/>
      <c r="J726" s="122"/>
      <c r="K726" s="122"/>
      <c r="L726" s="122"/>
      <c r="M726" s="122"/>
      <c r="N726" s="122"/>
      <c r="O726" s="122"/>
      <c r="P726" s="122"/>
      <c r="Q726" s="122"/>
      <c r="R726" s="122"/>
      <c r="U726" s="117">
        <v>30</v>
      </c>
      <c r="AA726" s="126"/>
    </row>
    <row r="727" spans="1:27" s="52" customFormat="1" ht="16.5" thickBot="1" x14ac:dyDescent="0.3">
      <c r="A727" s="45"/>
      <c r="B727" s="110"/>
      <c r="C727" s="51"/>
      <c r="D727" s="51"/>
      <c r="E727" s="104"/>
      <c r="F727" s="79" t="s">
        <v>70</v>
      </c>
      <c r="H727" s="103"/>
      <c r="I727" s="91">
        <v>100</v>
      </c>
      <c r="J727" s="92">
        <v>50</v>
      </c>
      <c r="K727" s="92">
        <v>20</v>
      </c>
      <c r="L727" s="92">
        <v>10</v>
      </c>
      <c r="M727" s="92">
        <v>5</v>
      </c>
      <c r="N727" s="92">
        <v>2</v>
      </c>
      <c r="O727" s="92">
        <v>1</v>
      </c>
      <c r="P727" s="92">
        <v>0.25</v>
      </c>
      <c r="Q727" s="92">
        <v>0.1</v>
      </c>
      <c r="R727" s="93">
        <v>0.05</v>
      </c>
      <c r="S727" s="51"/>
      <c r="T727" s="51"/>
      <c r="U727" s="51"/>
      <c r="AA727" s="127">
        <f>B728+B729+B730</f>
        <v>0</v>
      </c>
    </row>
    <row r="728" spans="1:27" s="52" customFormat="1" ht="15.75" x14ac:dyDescent="0.25">
      <c r="A728" s="45" t="s">
        <v>17</v>
      </c>
      <c r="B728" s="111"/>
      <c r="C728" s="51"/>
      <c r="D728" s="60" t="s">
        <v>21</v>
      </c>
      <c r="E728" s="105"/>
      <c r="F728" s="51"/>
      <c r="G728" s="62"/>
      <c r="H728" s="133" t="s">
        <v>71</v>
      </c>
      <c r="I728" s="135"/>
      <c r="J728" s="136"/>
      <c r="K728" s="136"/>
      <c r="L728" s="136"/>
      <c r="M728" s="136"/>
      <c r="N728" s="136"/>
      <c r="O728" s="136"/>
      <c r="P728" s="136"/>
      <c r="Q728" s="136"/>
      <c r="R728" s="137"/>
      <c r="S728" s="51"/>
      <c r="T728" s="51"/>
      <c r="U728" s="51"/>
      <c r="AA728" s="128"/>
    </row>
    <row r="729" spans="1:27" s="52" customFormat="1" ht="15.75" thickBot="1" x14ac:dyDescent="0.25">
      <c r="A729" s="45" t="s">
        <v>18</v>
      </c>
      <c r="B729" s="111"/>
      <c r="C729" s="51"/>
      <c r="E729" s="104"/>
      <c r="F729" s="51"/>
      <c r="G729" s="62"/>
      <c r="H729" s="89" t="s">
        <v>5</v>
      </c>
      <c r="I729" s="90">
        <f t="shared" ref="I729:R729" si="87">I727*I728</f>
        <v>0</v>
      </c>
      <c r="J729" s="80">
        <f t="shared" si="87"/>
        <v>0</v>
      </c>
      <c r="K729" s="80">
        <f t="shared" si="87"/>
        <v>0</v>
      </c>
      <c r="L729" s="80">
        <f t="shared" si="87"/>
        <v>0</v>
      </c>
      <c r="M729" s="80">
        <f t="shared" si="87"/>
        <v>0</v>
      </c>
      <c r="N729" s="80">
        <f t="shared" si="87"/>
        <v>0</v>
      </c>
      <c r="O729" s="80">
        <f t="shared" si="87"/>
        <v>0</v>
      </c>
      <c r="P729" s="80">
        <f t="shared" si="87"/>
        <v>0</v>
      </c>
      <c r="Q729" s="80">
        <f t="shared" si="87"/>
        <v>0</v>
      </c>
      <c r="R729" s="81">
        <f t="shared" si="87"/>
        <v>0</v>
      </c>
      <c r="S729" s="87">
        <f>SUM(I729:R729)</f>
        <v>0</v>
      </c>
      <c r="T729" s="51"/>
      <c r="U729" s="51"/>
      <c r="AA729" s="128"/>
    </row>
    <row r="730" spans="1:27" s="52" customFormat="1" ht="15.75" x14ac:dyDescent="0.25">
      <c r="A730" s="45" t="s">
        <v>19</v>
      </c>
      <c r="B730" s="111"/>
      <c r="C730" s="51"/>
      <c r="D730" s="60" t="s">
        <v>0</v>
      </c>
      <c r="E730" s="104"/>
      <c r="F730" s="49"/>
      <c r="G730" s="49"/>
      <c r="H730" s="49"/>
      <c r="I730" s="49"/>
      <c r="J730" s="49"/>
      <c r="K730" s="49"/>
      <c r="L730" s="49"/>
      <c r="M730" s="49"/>
      <c r="N730" s="49"/>
      <c r="O730" s="49"/>
      <c r="P730" s="49"/>
      <c r="Q730" s="49"/>
      <c r="R730" s="49">
        <f>SUM(I729:R729)</f>
        <v>0</v>
      </c>
      <c r="S730" s="51"/>
      <c r="T730" s="51"/>
      <c r="U730" s="51"/>
      <c r="AA730" s="128"/>
    </row>
    <row r="731" spans="1:27" s="52" customFormat="1" ht="15.75" x14ac:dyDescent="0.25">
      <c r="A731" s="45" t="s">
        <v>75</v>
      </c>
      <c r="B731" s="111"/>
      <c r="C731" s="51"/>
      <c r="D731" s="51"/>
      <c r="E731" s="105" t="s">
        <v>22</v>
      </c>
      <c r="F731" s="56" t="s">
        <v>5</v>
      </c>
      <c r="G731" s="56" t="s">
        <v>23</v>
      </c>
      <c r="H731" s="49"/>
      <c r="I731" s="49"/>
      <c r="J731" s="49"/>
      <c r="K731" s="49"/>
      <c r="L731" s="49"/>
      <c r="M731" s="49"/>
      <c r="N731" s="49"/>
      <c r="O731" s="49"/>
      <c r="P731" s="49"/>
      <c r="Q731" s="49"/>
      <c r="R731" s="51"/>
      <c r="S731" s="51"/>
      <c r="T731" s="51"/>
      <c r="U731" s="51"/>
      <c r="AA731" s="128"/>
    </row>
    <row r="732" spans="1:27" s="52" customFormat="1" x14ac:dyDescent="0.2">
      <c r="A732" s="45" t="s">
        <v>29</v>
      </c>
      <c r="B732" s="111"/>
      <c r="C732" s="51"/>
      <c r="D732" s="51"/>
      <c r="E732" s="106"/>
      <c r="F732" s="49">
        <f t="shared" ref="F732:F737" si="88">SUM(G732:U732)</f>
        <v>0</v>
      </c>
      <c r="G732" s="54"/>
      <c r="H732" s="54"/>
      <c r="I732" s="54"/>
      <c r="J732" s="54"/>
      <c r="K732" s="54"/>
      <c r="L732" s="54"/>
      <c r="M732" s="54"/>
      <c r="N732" s="54"/>
      <c r="O732" s="54"/>
      <c r="P732" s="54"/>
      <c r="Q732" s="54"/>
      <c r="R732" s="53"/>
      <c r="S732" s="53"/>
      <c r="T732" s="53"/>
      <c r="U732" s="53"/>
      <c r="AA732" s="128"/>
    </row>
    <row r="733" spans="1:27" s="52" customFormat="1" x14ac:dyDescent="0.2">
      <c r="A733" s="45"/>
      <c r="B733" s="132"/>
      <c r="C733" s="51"/>
      <c r="D733" s="51"/>
      <c r="E733" s="106"/>
      <c r="F733" s="49">
        <f t="shared" si="88"/>
        <v>0</v>
      </c>
      <c r="G733" s="54"/>
      <c r="H733" s="54"/>
      <c r="I733" s="54"/>
      <c r="J733" s="54"/>
      <c r="K733" s="54"/>
      <c r="L733" s="54"/>
      <c r="M733" s="54"/>
      <c r="N733" s="54"/>
      <c r="O733" s="54"/>
      <c r="P733" s="54"/>
      <c r="Q733" s="54"/>
      <c r="R733" s="53"/>
      <c r="S733" s="53"/>
      <c r="T733" s="53"/>
      <c r="U733" s="53"/>
      <c r="AA733" s="128"/>
    </row>
    <row r="734" spans="1:27" s="52" customFormat="1" x14ac:dyDescent="0.2">
      <c r="A734" s="45" t="s">
        <v>30</v>
      </c>
      <c r="B734" s="111"/>
      <c r="C734" s="51"/>
      <c r="D734" s="51"/>
      <c r="E734" s="106"/>
      <c r="F734" s="49">
        <f t="shared" si="88"/>
        <v>0</v>
      </c>
      <c r="G734" s="54"/>
      <c r="H734" s="54"/>
      <c r="I734" s="54"/>
      <c r="J734" s="54"/>
      <c r="K734" s="54"/>
      <c r="L734" s="54"/>
      <c r="M734" s="54"/>
      <c r="N734" s="54"/>
      <c r="O734" s="54"/>
      <c r="P734" s="54"/>
      <c r="Q734" s="54"/>
      <c r="R734" s="53"/>
      <c r="S734" s="53"/>
      <c r="T734" s="53"/>
      <c r="U734" s="53"/>
      <c r="AA734" s="128"/>
    </row>
    <row r="735" spans="1:27" s="52" customFormat="1" x14ac:dyDescent="0.2">
      <c r="A735" s="45" t="s">
        <v>31</v>
      </c>
      <c r="B735" s="111"/>
      <c r="C735" s="51"/>
      <c r="D735" s="51"/>
      <c r="E735" s="106"/>
      <c r="F735" s="49">
        <f t="shared" si="88"/>
        <v>0</v>
      </c>
      <c r="G735" s="54"/>
      <c r="H735" s="54"/>
      <c r="I735" s="54"/>
      <c r="J735" s="54"/>
      <c r="K735" s="54"/>
      <c r="L735" s="54"/>
      <c r="M735" s="54"/>
      <c r="N735" s="54"/>
      <c r="O735" s="54"/>
      <c r="P735" s="54"/>
      <c r="Q735" s="54"/>
      <c r="R735" s="53"/>
      <c r="S735" s="53"/>
      <c r="T735" s="53"/>
      <c r="U735" s="53"/>
      <c r="AA735" s="128"/>
    </row>
    <row r="736" spans="1:27" s="52" customFormat="1" x14ac:dyDescent="0.2">
      <c r="A736" s="45" t="s">
        <v>32</v>
      </c>
      <c r="B736" s="111"/>
      <c r="C736" s="51"/>
      <c r="D736" s="51"/>
      <c r="E736" s="106"/>
      <c r="F736" s="49">
        <f t="shared" si="88"/>
        <v>0</v>
      </c>
      <c r="G736" s="54"/>
      <c r="H736" s="54"/>
      <c r="I736" s="54"/>
      <c r="J736" s="54"/>
      <c r="K736" s="54"/>
      <c r="L736" s="54"/>
      <c r="M736" s="54"/>
      <c r="N736" s="54"/>
      <c r="O736" s="54"/>
      <c r="P736" s="54"/>
      <c r="Q736" s="54"/>
      <c r="R736" s="53"/>
      <c r="S736" s="53"/>
      <c r="T736" s="53"/>
      <c r="U736" s="53"/>
      <c r="AA736" s="128"/>
    </row>
    <row r="737" spans="1:27" s="52" customFormat="1" x14ac:dyDescent="0.2">
      <c r="A737" s="45" t="s">
        <v>33</v>
      </c>
      <c r="B737" s="111"/>
      <c r="C737" s="51"/>
      <c r="D737" s="51"/>
      <c r="E737" s="106"/>
      <c r="F737" s="49">
        <f t="shared" si="88"/>
        <v>0</v>
      </c>
      <c r="G737" s="54"/>
      <c r="H737" s="54"/>
      <c r="I737" s="54"/>
      <c r="J737" s="54"/>
      <c r="K737" s="54"/>
      <c r="L737" s="54"/>
      <c r="M737" s="54"/>
      <c r="N737" s="54"/>
      <c r="O737" s="54"/>
      <c r="P737" s="54"/>
      <c r="Q737" s="54"/>
      <c r="R737" s="53"/>
      <c r="S737" s="53"/>
      <c r="T737" s="53"/>
      <c r="U737" s="53"/>
      <c r="AA737" s="128"/>
    </row>
    <row r="738" spans="1:27" s="52" customFormat="1" x14ac:dyDescent="0.2">
      <c r="A738" s="45" t="s">
        <v>34</v>
      </c>
      <c r="B738" s="111"/>
      <c r="C738" s="51"/>
      <c r="D738" s="51"/>
      <c r="E738" s="104"/>
      <c r="F738" s="49"/>
      <c r="G738" s="49"/>
      <c r="H738" s="49"/>
      <c r="I738" s="49"/>
      <c r="J738" s="49"/>
      <c r="K738" s="49"/>
      <c r="L738" s="49"/>
      <c r="M738" s="49"/>
      <c r="N738" s="49"/>
      <c r="O738" s="49"/>
      <c r="P738" s="49"/>
      <c r="Q738" s="49"/>
      <c r="R738" s="51"/>
      <c r="S738" s="51"/>
      <c r="T738" s="51"/>
      <c r="U738" s="51"/>
      <c r="AA738" s="128"/>
    </row>
    <row r="739" spans="1:27" s="52" customFormat="1" ht="15.75" x14ac:dyDescent="0.25">
      <c r="A739" s="45" t="s">
        <v>35</v>
      </c>
      <c r="B739" s="111"/>
      <c r="C739" s="51"/>
      <c r="D739" s="60" t="s">
        <v>24</v>
      </c>
      <c r="E739" s="104"/>
      <c r="F739" s="49"/>
      <c r="G739" s="49"/>
      <c r="H739" s="49"/>
      <c r="I739" s="49"/>
      <c r="J739" s="49"/>
      <c r="K739" s="49"/>
      <c r="L739" s="49"/>
      <c r="M739" s="49"/>
      <c r="N739" s="49"/>
      <c r="O739" s="49"/>
      <c r="P739" s="49"/>
      <c r="Q739" s="49"/>
      <c r="R739" s="51"/>
      <c r="S739" s="51"/>
      <c r="T739" s="51"/>
      <c r="U739" s="51"/>
      <c r="AA739" s="128"/>
    </row>
    <row r="740" spans="1:27" s="52" customFormat="1" ht="15.75" x14ac:dyDescent="0.25">
      <c r="A740" s="50" t="s">
        <v>36</v>
      </c>
      <c r="B740" s="111"/>
      <c r="C740" s="51"/>
      <c r="D740" s="51"/>
      <c r="E740" s="105"/>
      <c r="F740" s="56" t="s">
        <v>5</v>
      </c>
      <c r="G740" s="56" t="s">
        <v>23</v>
      </c>
      <c r="H740" s="49"/>
      <c r="I740" s="49"/>
      <c r="J740" s="49"/>
      <c r="K740" s="49"/>
      <c r="L740" s="49"/>
      <c r="M740" s="49"/>
      <c r="N740" s="49"/>
      <c r="O740" s="49"/>
      <c r="P740" s="49"/>
      <c r="Q740" s="49"/>
      <c r="R740" s="51"/>
      <c r="S740" s="51"/>
      <c r="T740" s="51"/>
      <c r="U740" s="51"/>
      <c r="AA740" s="128"/>
    </row>
    <row r="741" spans="1:27" s="52" customFormat="1" x14ac:dyDescent="0.2">
      <c r="A741" s="45" t="s">
        <v>37</v>
      </c>
      <c r="B741" s="111"/>
      <c r="C741" s="51"/>
      <c r="D741" s="51"/>
      <c r="E741" s="106"/>
      <c r="F741" s="49">
        <f t="shared" ref="F741:F748" si="89">SUM(G741:U741)</f>
        <v>0</v>
      </c>
      <c r="G741" s="54"/>
      <c r="H741" s="54"/>
      <c r="I741" s="54"/>
      <c r="J741" s="54"/>
      <c r="K741" s="54"/>
      <c r="L741" s="54"/>
      <c r="M741" s="54"/>
      <c r="N741" s="54"/>
      <c r="O741" s="54"/>
      <c r="P741" s="54"/>
      <c r="Q741" s="54"/>
      <c r="R741" s="53"/>
      <c r="S741" s="53"/>
      <c r="T741" s="53"/>
      <c r="U741" s="53"/>
      <c r="AA741" s="128"/>
    </row>
    <row r="742" spans="1:27" s="52" customFormat="1" x14ac:dyDescent="0.2">
      <c r="A742" s="51"/>
      <c r="B742" s="110"/>
      <c r="C742" s="51"/>
      <c r="D742" s="51"/>
      <c r="E742" s="106"/>
      <c r="F742" s="49">
        <f t="shared" si="89"/>
        <v>0</v>
      </c>
      <c r="G742" s="54"/>
      <c r="H742" s="54"/>
      <c r="I742" s="54"/>
      <c r="J742" s="54"/>
      <c r="K742" s="54"/>
      <c r="L742" s="54"/>
      <c r="M742" s="54"/>
      <c r="N742" s="54"/>
      <c r="O742" s="54"/>
      <c r="P742" s="54"/>
      <c r="Q742" s="54"/>
      <c r="R742" s="53"/>
      <c r="S742" s="53"/>
      <c r="T742" s="53"/>
      <c r="U742" s="53"/>
      <c r="AA742" s="128"/>
    </row>
    <row r="743" spans="1:27" s="52" customFormat="1" x14ac:dyDescent="0.2">
      <c r="A743" s="51"/>
      <c r="B743" s="110"/>
      <c r="C743" s="51"/>
      <c r="D743" s="51"/>
      <c r="E743" s="106"/>
      <c r="F743" s="49">
        <f t="shared" si="89"/>
        <v>0</v>
      </c>
      <c r="G743" s="54"/>
      <c r="H743" s="54"/>
      <c r="I743" s="54"/>
      <c r="J743" s="54"/>
      <c r="K743" s="54"/>
      <c r="L743" s="54"/>
      <c r="M743" s="54"/>
      <c r="N743" s="54"/>
      <c r="O743" s="54"/>
      <c r="P743" s="54"/>
      <c r="Q743" s="54"/>
      <c r="R743" s="53"/>
      <c r="S743" s="53"/>
      <c r="T743" s="53"/>
      <c r="U743" s="53"/>
      <c r="AA743" s="128"/>
    </row>
    <row r="744" spans="1:27" s="52" customFormat="1" x14ac:dyDescent="0.2">
      <c r="A744" s="51"/>
      <c r="B744" s="110"/>
      <c r="C744" s="51"/>
      <c r="D744" s="51"/>
      <c r="E744" s="106"/>
      <c r="F744" s="49">
        <f t="shared" si="89"/>
        <v>0</v>
      </c>
      <c r="G744" s="54"/>
      <c r="H744" s="54"/>
      <c r="I744" s="54"/>
      <c r="J744" s="54"/>
      <c r="K744" s="54"/>
      <c r="L744" s="54"/>
      <c r="M744" s="54"/>
      <c r="N744" s="54"/>
      <c r="O744" s="54"/>
      <c r="P744" s="54"/>
      <c r="Q744" s="54"/>
      <c r="R744" s="53"/>
      <c r="S744" s="53"/>
      <c r="T744" s="53"/>
      <c r="U744" s="53"/>
      <c r="AA744" s="128"/>
    </row>
    <row r="745" spans="1:27" s="52" customFormat="1" x14ac:dyDescent="0.2">
      <c r="A745" s="51"/>
      <c r="B745" s="110"/>
      <c r="C745" s="51"/>
      <c r="D745" s="51"/>
      <c r="E745" s="106"/>
      <c r="F745" s="49">
        <f t="shared" si="89"/>
        <v>0</v>
      </c>
      <c r="G745" s="54"/>
      <c r="H745" s="54"/>
      <c r="I745" s="54"/>
      <c r="J745" s="54"/>
      <c r="K745" s="54"/>
      <c r="L745" s="54"/>
      <c r="M745" s="54"/>
      <c r="N745" s="54"/>
      <c r="O745" s="54"/>
      <c r="P745" s="54"/>
      <c r="Q745" s="54"/>
      <c r="R745" s="53"/>
      <c r="S745" s="53"/>
      <c r="T745" s="53"/>
      <c r="U745" s="53"/>
      <c r="AA745" s="128"/>
    </row>
    <row r="746" spans="1:27" s="52" customFormat="1" x14ac:dyDescent="0.2">
      <c r="A746" s="51"/>
      <c r="B746" s="110"/>
      <c r="C746" s="51"/>
      <c r="D746" s="51"/>
      <c r="E746" s="106"/>
      <c r="F746" s="49">
        <f t="shared" si="89"/>
        <v>0</v>
      </c>
      <c r="G746" s="54"/>
      <c r="H746" s="54"/>
      <c r="I746" s="54"/>
      <c r="J746" s="54"/>
      <c r="K746" s="54"/>
      <c r="L746" s="54"/>
      <c r="M746" s="54"/>
      <c r="N746" s="54"/>
      <c r="O746" s="54"/>
      <c r="P746" s="54"/>
      <c r="Q746" s="54"/>
      <c r="R746" s="53"/>
      <c r="S746" s="53"/>
      <c r="T746" s="53"/>
      <c r="U746" s="53"/>
      <c r="AA746" s="128"/>
    </row>
    <row r="747" spans="1:27" s="52" customFormat="1" ht="15.6" customHeight="1" x14ac:dyDescent="0.25">
      <c r="A747" s="57" t="s">
        <v>24</v>
      </c>
      <c r="B747" s="112" t="str">
        <f>IF(B729+F741+F742+F743+F744+F745+F746+F747+F748=B734+B735+B736+B737+B738+B739+B740+B741,"OK","NON")</f>
        <v>OK</v>
      </c>
      <c r="C747" s="51"/>
      <c r="D747" s="49"/>
      <c r="E747" s="106"/>
      <c r="F747" s="49">
        <f t="shared" si="89"/>
        <v>0</v>
      </c>
      <c r="G747" s="54"/>
      <c r="H747" s="54"/>
      <c r="I747" s="54"/>
      <c r="J747" s="54"/>
      <c r="K747" s="54"/>
      <c r="L747" s="54"/>
      <c r="M747" s="54"/>
      <c r="N747" s="54"/>
      <c r="O747" s="54"/>
      <c r="P747" s="54"/>
      <c r="Q747" s="54"/>
      <c r="R747" s="53"/>
      <c r="S747" s="53"/>
      <c r="T747" s="53"/>
      <c r="U747" s="53"/>
      <c r="AA747" s="128"/>
    </row>
    <row r="748" spans="1:27" s="52" customFormat="1" ht="18" x14ac:dyDescent="0.25">
      <c r="A748" s="57" t="s">
        <v>25</v>
      </c>
      <c r="B748" s="112">
        <f>B731+S729-B728-F732-F733-F734-F735-F736-F737</f>
        <v>0</v>
      </c>
      <c r="C748" s="51"/>
      <c r="D748" s="77"/>
      <c r="E748" s="106"/>
      <c r="F748" s="49">
        <f t="shared" si="89"/>
        <v>0</v>
      </c>
      <c r="G748" s="54"/>
      <c r="H748" s="54"/>
      <c r="I748" s="54"/>
      <c r="J748" s="54"/>
      <c r="K748" s="54"/>
      <c r="L748" s="54"/>
      <c r="M748" s="54"/>
      <c r="N748" s="54"/>
      <c r="O748" s="54"/>
      <c r="P748" s="54"/>
      <c r="Q748" s="54"/>
      <c r="R748" s="53"/>
      <c r="S748" s="53"/>
      <c r="T748" s="53"/>
      <c r="U748" s="53"/>
      <c r="AA748" s="128"/>
    </row>
    <row r="749" spans="1:27" s="52" customFormat="1" x14ac:dyDescent="0.2">
      <c r="B749" s="96"/>
      <c r="C749" s="51"/>
      <c r="D749" s="51"/>
      <c r="E749" s="107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62"/>
      <c r="S749" s="62"/>
      <c r="T749" s="62"/>
      <c r="U749" s="62"/>
      <c r="V749" s="64"/>
      <c r="AA749" s="128"/>
    </row>
    <row r="750" spans="1:27" s="46" customFormat="1" x14ac:dyDescent="0.2">
      <c r="A750" s="46" t="s">
        <v>20</v>
      </c>
      <c r="B750" s="113" t="s">
        <v>20</v>
      </c>
      <c r="C750" s="46" t="s">
        <v>20</v>
      </c>
      <c r="D750" s="46" t="s">
        <v>20</v>
      </c>
      <c r="E750" s="108" t="s">
        <v>20</v>
      </c>
      <c r="F750" s="66" t="s">
        <v>20</v>
      </c>
      <c r="G750" s="82" t="s">
        <v>20</v>
      </c>
      <c r="H750" s="82" t="s">
        <v>20</v>
      </c>
      <c r="I750" s="82" t="s">
        <v>20</v>
      </c>
      <c r="J750" s="82" t="s">
        <v>20</v>
      </c>
      <c r="K750" s="82" t="s">
        <v>20</v>
      </c>
      <c r="L750" s="82" t="s">
        <v>20</v>
      </c>
      <c r="M750" s="82" t="s">
        <v>20</v>
      </c>
      <c r="N750" s="82" t="s">
        <v>20</v>
      </c>
      <c r="O750" s="82" t="s">
        <v>20</v>
      </c>
      <c r="P750" s="82" t="s">
        <v>20</v>
      </c>
      <c r="Q750" s="82" t="s">
        <v>20</v>
      </c>
      <c r="R750" s="83" t="s">
        <v>20</v>
      </c>
      <c r="S750" s="83"/>
      <c r="T750" s="83"/>
      <c r="U750" s="83"/>
      <c r="AA750" s="129"/>
    </row>
    <row r="751" spans="1:27" s="117" customFormat="1" ht="27" thickBot="1" x14ac:dyDescent="0.45">
      <c r="A751" s="116" t="s">
        <v>20</v>
      </c>
      <c r="B751" s="115" t="s">
        <v>66</v>
      </c>
      <c r="D751" s="117" t="s">
        <v>28</v>
      </c>
      <c r="E751" s="125">
        <f>$X$16</f>
        <v>43089</v>
      </c>
      <c r="F751" s="119"/>
      <c r="G751" s="120"/>
      <c r="H751" s="121"/>
      <c r="I751" s="122"/>
      <c r="J751" s="122"/>
      <c r="K751" s="122"/>
      <c r="L751" s="122"/>
      <c r="M751" s="122"/>
      <c r="N751" s="122"/>
      <c r="O751" s="122"/>
      <c r="P751" s="122"/>
      <c r="Q751" s="122"/>
      <c r="R751" s="122"/>
      <c r="U751" s="117">
        <v>31</v>
      </c>
      <c r="AA751" s="126"/>
    </row>
    <row r="752" spans="1:27" s="52" customFormat="1" ht="16.5" thickBot="1" x14ac:dyDescent="0.3">
      <c r="A752" s="45"/>
      <c r="B752" s="110"/>
      <c r="C752" s="51"/>
      <c r="D752" s="51"/>
      <c r="E752" s="104"/>
      <c r="F752" s="79" t="s">
        <v>70</v>
      </c>
      <c r="H752" s="103"/>
      <c r="I752" s="91">
        <v>100</v>
      </c>
      <c r="J752" s="92">
        <v>50</v>
      </c>
      <c r="K752" s="92">
        <v>20</v>
      </c>
      <c r="L752" s="92">
        <v>10</v>
      </c>
      <c r="M752" s="92">
        <v>5</v>
      </c>
      <c r="N752" s="92">
        <v>2</v>
      </c>
      <c r="O752" s="92">
        <v>1</v>
      </c>
      <c r="P752" s="92">
        <v>0.25</v>
      </c>
      <c r="Q752" s="92">
        <v>0.1</v>
      </c>
      <c r="R752" s="93">
        <v>0.05</v>
      </c>
      <c r="S752" s="51"/>
      <c r="T752" s="51"/>
      <c r="U752" s="51"/>
      <c r="AA752" s="127">
        <f>B753+B754+B755</f>
        <v>3</v>
      </c>
    </row>
    <row r="753" spans="1:27" s="52" customFormat="1" ht="15.75" x14ac:dyDescent="0.25">
      <c r="A753" s="45" t="s">
        <v>17</v>
      </c>
      <c r="B753" s="111">
        <v>1</v>
      </c>
      <c r="C753" s="51"/>
      <c r="D753" s="60" t="s">
        <v>21</v>
      </c>
      <c r="E753" s="105"/>
      <c r="F753" s="51"/>
      <c r="G753" s="62"/>
      <c r="H753" s="133" t="s">
        <v>71</v>
      </c>
      <c r="I753" s="135"/>
      <c r="J753" s="136"/>
      <c r="K753" s="136"/>
      <c r="L753" s="136"/>
      <c r="M753" s="136"/>
      <c r="N753" s="136"/>
      <c r="O753" s="136"/>
      <c r="P753" s="136"/>
      <c r="Q753" s="136"/>
      <c r="R753" s="137"/>
      <c r="S753" s="51"/>
      <c r="T753" s="51"/>
      <c r="U753" s="51"/>
      <c r="AA753" s="128"/>
    </row>
    <row r="754" spans="1:27" s="52" customFormat="1" ht="15.75" thickBot="1" x14ac:dyDescent="0.25">
      <c r="A754" s="45" t="s">
        <v>18</v>
      </c>
      <c r="B754" s="111">
        <v>1</v>
      </c>
      <c r="C754" s="51"/>
      <c r="E754" s="104"/>
      <c r="F754" s="51"/>
      <c r="G754" s="62"/>
      <c r="H754" s="89" t="s">
        <v>5</v>
      </c>
      <c r="I754" s="90">
        <f t="shared" ref="I754:R754" si="90">I752*I753</f>
        <v>0</v>
      </c>
      <c r="J754" s="80">
        <f t="shared" si="90"/>
        <v>0</v>
      </c>
      <c r="K754" s="80">
        <f t="shared" si="90"/>
        <v>0</v>
      </c>
      <c r="L754" s="80">
        <f t="shared" si="90"/>
        <v>0</v>
      </c>
      <c r="M754" s="80">
        <f t="shared" si="90"/>
        <v>0</v>
      </c>
      <c r="N754" s="80">
        <f t="shared" si="90"/>
        <v>0</v>
      </c>
      <c r="O754" s="80">
        <f t="shared" si="90"/>
        <v>0</v>
      </c>
      <c r="P754" s="80">
        <f t="shared" si="90"/>
        <v>0</v>
      </c>
      <c r="Q754" s="80">
        <f t="shared" si="90"/>
        <v>0</v>
      </c>
      <c r="R754" s="81">
        <f t="shared" si="90"/>
        <v>0</v>
      </c>
      <c r="S754" s="87">
        <f>SUM(I754:R754)</f>
        <v>0</v>
      </c>
      <c r="T754" s="51"/>
      <c r="U754" s="51"/>
      <c r="AA754" s="128"/>
    </row>
    <row r="755" spans="1:27" s="52" customFormat="1" ht="15.75" x14ac:dyDescent="0.25">
      <c r="A755" s="45" t="s">
        <v>19</v>
      </c>
      <c r="B755" s="111">
        <v>1</v>
      </c>
      <c r="C755" s="51"/>
      <c r="D755" s="60" t="s">
        <v>0</v>
      </c>
      <c r="E755" s="104"/>
      <c r="F755" s="49"/>
      <c r="G755" s="49"/>
      <c r="H755" s="49"/>
      <c r="I755" s="49"/>
      <c r="J755" s="49"/>
      <c r="K755" s="49"/>
      <c r="L755" s="49"/>
      <c r="M755" s="49"/>
      <c r="N755" s="49"/>
      <c r="O755" s="49"/>
      <c r="P755" s="49"/>
      <c r="Q755" s="49"/>
      <c r="R755" s="49">
        <f>SUM(I754:R754)</f>
        <v>0</v>
      </c>
      <c r="S755" s="51"/>
      <c r="T755" s="51"/>
      <c r="U755" s="51"/>
      <c r="AA755" s="128"/>
    </row>
    <row r="756" spans="1:27" s="52" customFormat="1" ht="15.75" x14ac:dyDescent="0.25">
      <c r="A756" s="45" t="s">
        <v>75</v>
      </c>
      <c r="B756" s="111"/>
      <c r="C756" s="51"/>
      <c r="D756" s="51"/>
      <c r="E756" s="105" t="s">
        <v>22</v>
      </c>
      <c r="F756" s="56" t="s">
        <v>5</v>
      </c>
      <c r="G756" s="56" t="s">
        <v>23</v>
      </c>
      <c r="H756" s="49"/>
      <c r="I756" s="49"/>
      <c r="J756" s="49"/>
      <c r="K756" s="49"/>
      <c r="L756" s="49"/>
      <c r="M756" s="49"/>
      <c r="N756" s="49"/>
      <c r="O756" s="49"/>
      <c r="P756" s="49"/>
      <c r="Q756" s="49"/>
      <c r="R756" s="51"/>
      <c r="S756" s="51"/>
      <c r="T756" s="51"/>
      <c r="U756" s="51"/>
      <c r="AA756" s="128"/>
    </row>
    <row r="757" spans="1:27" s="52" customFormat="1" x14ac:dyDescent="0.2">
      <c r="A757" s="45" t="s">
        <v>29</v>
      </c>
      <c r="B757" s="111"/>
      <c r="C757" s="51"/>
      <c r="D757" s="51"/>
      <c r="E757" s="106"/>
      <c r="F757" s="49">
        <f t="shared" ref="F757:F762" si="91">SUM(G757:U757)</f>
        <v>0</v>
      </c>
      <c r="G757" s="54"/>
      <c r="H757" s="54"/>
      <c r="I757" s="54"/>
      <c r="J757" s="54"/>
      <c r="K757" s="54"/>
      <c r="L757" s="54"/>
      <c r="M757" s="54"/>
      <c r="N757" s="54"/>
      <c r="O757" s="54"/>
      <c r="P757" s="54"/>
      <c r="Q757" s="54"/>
      <c r="R757" s="53"/>
      <c r="S757" s="53"/>
      <c r="T757" s="53"/>
      <c r="U757" s="53"/>
      <c r="AA757" s="128"/>
    </row>
    <row r="758" spans="1:27" s="52" customFormat="1" x14ac:dyDescent="0.2">
      <c r="A758" s="45"/>
      <c r="B758" s="132"/>
      <c r="C758" s="51"/>
      <c r="D758" s="51"/>
      <c r="E758" s="106"/>
      <c r="F758" s="49">
        <f t="shared" si="91"/>
        <v>0</v>
      </c>
      <c r="G758" s="54"/>
      <c r="H758" s="54"/>
      <c r="I758" s="54"/>
      <c r="J758" s="54"/>
      <c r="K758" s="54"/>
      <c r="L758" s="54"/>
      <c r="M758" s="54"/>
      <c r="N758" s="54"/>
      <c r="O758" s="54"/>
      <c r="P758" s="54"/>
      <c r="Q758" s="54"/>
      <c r="R758" s="53"/>
      <c r="S758" s="53"/>
      <c r="T758" s="53"/>
      <c r="U758" s="53"/>
      <c r="AA758" s="128"/>
    </row>
    <row r="759" spans="1:27" s="52" customFormat="1" x14ac:dyDescent="0.2">
      <c r="A759" s="45" t="s">
        <v>30</v>
      </c>
      <c r="B759" s="111"/>
      <c r="C759" s="51"/>
      <c r="D759" s="51"/>
      <c r="E759" s="106"/>
      <c r="F759" s="49">
        <f t="shared" si="91"/>
        <v>0</v>
      </c>
      <c r="G759" s="54"/>
      <c r="H759" s="54"/>
      <c r="I759" s="54"/>
      <c r="J759" s="54"/>
      <c r="K759" s="54"/>
      <c r="L759" s="54"/>
      <c r="M759" s="54"/>
      <c r="N759" s="54"/>
      <c r="O759" s="54"/>
      <c r="P759" s="54"/>
      <c r="Q759" s="54"/>
      <c r="R759" s="53"/>
      <c r="S759" s="53"/>
      <c r="T759" s="53"/>
      <c r="U759" s="53"/>
      <c r="AA759" s="128"/>
    </row>
    <row r="760" spans="1:27" s="52" customFormat="1" x14ac:dyDescent="0.2">
      <c r="A760" s="45" t="s">
        <v>31</v>
      </c>
      <c r="B760" s="111"/>
      <c r="C760" s="51"/>
      <c r="D760" s="51"/>
      <c r="E760" s="106"/>
      <c r="F760" s="49">
        <f t="shared" si="91"/>
        <v>0</v>
      </c>
      <c r="G760" s="54"/>
      <c r="H760" s="54"/>
      <c r="I760" s="54"/>
      <c r="J760" s="54"/>
      <c r="K760" s="54"/>
      <c r="L760" s="54"/>
      <c r="M760" s="54"/>
      <c r="N760" s="54"/>
      <c r="O760" s="54"/>
      <c r="P760" s="54"/>
      <c r="Q760" s="54"/>
      <c r="R760" s="53"/>
      <c r="S760" s="53"/>
      <c r="T760" s="53"/>
      <c r="U760" s="53"/>
      <c r="AA760" s="128"/>
    </row>
    <row r="761" spans="1:27" s="52" customFormat="1" x14ac:dyDescent="0.2">
      <c r="A761" s="45" t="s">
        <v>32</v>
      </c>
      <c r="B761" s="111"/>
      <c r="C761" s="51"/>
      <c r="D761" s="51"/>
      <c r="E761" s="106"/>
      <c r="F761" s="49">
        <f t="shared" si="91"/>
        <v>0</v>
      </c>
      <c r="G761" s="54"/>
      <c r="H761" s="54"/>
      <c r="I761" s="54"/>
      <c r="J761" s="54"/>
      <c r="K761" s="54"/>
      <c r="L761" s="54"/>
      <c r="M761" s="54"/>
      <c r="N761" s="54"/>
      <c r="O761" s="54"/>
      <c r="P761" s="54"/>
      <c r="Q761" s="54"/>
      <c r="R761" s="53"/>
      <c r="S761" s="53"/>
      <c r="T761" s="53"/>
      <c r="U761" s="53"/>
      <c r="AA761" s="128"/>
    </row>
    <row r="762" spans="1:27" s="52" customFormat="1" x14ac:dyDescent="0.2">
      <c r="A762" s="45" t="s">
        <v>33</v>
      </c>
      <c r="B762" s="111"/>
      <c r="C762" s="51"/>
      <c r="D762" s="51"/>
      <c r="E762" s="106"/>
      <c r="F762" s="49">
        <f t="shared" si="91"/>
        <v>0</v>
      </c>
      <c r="G762" s="54"/>
      <c r="H762" s="54"/>
      <c r="I762" s="54"/>
      <c r="J762" s="54"/>
      <c r="K762" s="54"/>
      <c r="L762" s="54"/>
      <c r="M762" s="54"/>
      <c r="N762" s="54"/>
      <c r="O762" s="54"/>
      <c r="P762" s="54"/>
      <c r="Q762" s="54"/>
      <c r="R762" s="53"/>
      <c r="S762" s="53"/>
      <c r="T762" s="53"/>
      <c r="U762" s="53"/>
      <c r="AA762" s="128"/>
    </row>
    <row r="763" spans="1:27" s="52" customFormat="1" x14ac:dyDescent="0.2">
      <c r="A763" s="45" t="s">
        <v>34</v>
      </c>
      <c r="B763" s="111"/>
      <c r="C763" s="51"/>
      <c r="D763" s="51"/>
      <c r="E763" s="104"/>
      <c r="F763" s="49"/>
      <c r="G763" s="49"/>
      <c r="H763" s="49"/>
      <c r="I763" s="49"/>
      <c r="J763" s="49"/>
      <c r="K763" s="49"/>
      <c r="L763" s="49"/>
      <c r="M763" s="49"/>
      <c r="N763" s="49"/>
      <c r="O763" s="49"/>
      <c r="P763" s="49"/>
      <c r="Q763" s="49"/>
      <c r="R763" s="51"/>
      <c r="S763" s="51"/>
      <c r="T763" s="51"/>
      <c r="U763" s="51"/>
      <c r="AA763" s="128"/>
    </row>
    <row r="764" spans="1:27" s="52" customFormat="1" ht="15.75" x14ac:dyDescent="0.25">
      <c r="A764" s="45" t="s">
        <v>35</v>
      </c>
      <c r="B764" s="111"/>
      <c r="C764" s="51"/>
      <c r="D764" s="60" t="s">
        <v>24</v>
      </c>
      <c r="E764" s="104"/>
      <c r="F764" s="49"/>
      <c r="G764" s="49"/>
      <c r="H764" s="49"/>
      <c r="I764" s="49"/>
      <c r="J764" s="49"/>
      <c r="K764" s="49"/>
      <c r="L764" s="49"/>
      <c r="M764" s="49"/>
      <c r="N764" s="49"/>
      <c r="O764" s="49"/>
      <c r="P764" s="49"/>
      <c r="Q764" s="49"/>
      <c r="R764" s="51"/>
      <c r="S764" s="51"/>
      <c r="T764" s="51"/>
      <c r="U764" s="51"/>
      <c r="AA764" s="128"/>
    </row>
    <row r="765" spans="1:27" s="52" customFormat="1" ht="15.75" x14ac:dyDescent="0.25">
      <c r="A765" s="50" t="s">
        <v>36</v>
      </c>
      <c r="B765" s="111"/>
      <c r="C765" s="51"/>
      <c r="D765" s="51"/>
      <c r="E765" s="105"/>
      <c r="F765" s="56" t="s">
        <v>5</v>
      </c>
      <c r="G765" s="56" t="s">
        <v>23</v>
      </c>
      <c r="H765" s="49"/>
      <c r="I765" s="49"/>
      <c r="J765" s="49"/>
      <c r="K765" s="49"/>
      <c r="L765" s="49"/>
      <c r="M765" s="49"/>
      <c r="N765" s="49"/>
      <c r="O765" s="49"/>
      <c r="P765" s="49"/>
      <c r="Q765" s="49"/>
      <c r="R765" s="51"/>
      <c r="S765" s="51"/>
      <c r="T765" s="51"/>
      <c r="U765" s="51"/>
      <c r="AA765" s="128"/>
    </row>
    <row r="766" spans="1:27" s="52" customFormat="1" x14ac:dyDescent="0.2">
      <c r="A766" s="45" t="s">
        <v>37</v>
      </c>
      <c r="B766" s="111"/>
      <c r="C766" s="51"/>
      <c r="D766" s="51"/>
      <c r="E766" s="106"/>
      <c r="F766" s="49">
        <f t="shared" ref="F766:F773" si="92">SUM(G766:U766)</f>
        <v>0</v>
      </c>
      <c r="G766" s="54"/>
      <c r="H766" s="54"/>
      <c r="I766" s="54"/>
      <c r="J766" s="54"/>
      <c r="K766" s="54"/>
      <c r="L766" s="54"/>
      <c r="M766" s="54"/>
      <c r="N766" s="54"/>
      <c r="O766" s="54"/>
      <c r="P766" s="54"/>
      <c r="Q766" s="54"/>
      <c r="R766" s="53"/>
      <c r="S766" s="53"/>
      <c r="T766" s="53"/>
      <c r="U766" s="53"/>
      <c r="AA766" s="128"/>
    </row>
    <row r="767" spans="1:27" s="52" customFormat="1" x14ac:dyDescent="0.2">
      <c r="A767" s="51"/>
      <c r="B767" s="110"/>
      <c r="C767" s="51"/>
      <c r="D767" s="51"/>
      <c r="E767" s="106"/>
      <c r="F767" s="49">
        <f t="shared" si="92"/>
        <v>0</v>
      </c>
      <c r="G767" s="54"/>
      <c r="H767" s="54"/>
      <c r="I767" s="54"/>
      <c r="J767" s="54"/>
      <c r="K767" s="54"/>
      <c r="L767" s="54"/>
      <c r="M767" s="54"/>
      <c r="N767" s="54"/>
      <c r="O767" s="54"/>
      <c r="P767" s="54"/>
      <c r="Q767" s="54"/>
      <c r="R767" s="53"/>
      <c r="S767" s="53"/>
      <c r="T767" s="53"/>
      <c r="U767" s="53"/>
      <c r="AA767" s="128"/>
    </row>
    <row r="768" spans="1:27" s="52" customFormat="1" x14ac:dyDescent="0.2">
      <c r="A768" s="51"/>
      <c r="B768" s="110"/>
      <c r="C768" s="51"/>
      <c r="D768" s="51"/>
      <c r="E768" s="106"/>
      <c r="F768" s="49">
        <f t="shared" si="92"/>
        <v>0</v>
      </c>
      <c r="G768" s="54"/>
      <c r="H768" s="54"/>
      <c r="I768" s="54"/>
      <c r="J768" s="54"/>
      <c r="K768" s="54"/>
      <c r="L768" s="54"/>
      <c r="M768" s="54"/>
      <c r="N768" s="54"/>
      <c r="O768" s="54"/>
      <c r="P768" s="54"/>
      <c r="Q768" s="54"/>
      <c r="R768" s="53"/>
      <c r="S768" s="53"/>
      <c r="T768" s="53"/>
      <c r="U768" s="53"/>
      <c r="AA768" s="128"/>
    </row>
    <row r="769" spans="1:27" s="52" customFormat="1" x14ac:dyDescent="0.2">
      <c r="A769" s="51"/>
      <c r="B769" s="110"/>
      <c r="C769" s="51"/>
      <c r="D769" s="51"/>
      <c r="E769" s="106"/>
      <c r="F769" s="49">
        <f t="shared" si="92"/>
        <v>0</v>
      </c>
      <c r="G769" s="54"/>
      <c r="H769" s="54"/>
      <c r="I769" s="54"/>
      <c r="J769" s="54"/>
      <c r="K769" s="54"/>
      <c r="L769" s="54"/>
      <c r="M769" s="54"/>
      <c r="N769" s="54"/>
      <c r="O769" s="54"/>
      <c r="P769" s="54"/>
      <c r="Q769" s="54"/>
      <c r="R769" s="53"/>
      <c r="S769" s="53"/>
      <c r="T769" s="53"/>
      <c r="U769" s="53"/>
      <c r="AA769" s="128"/>
    </row>
    <row r="770" spans="1:27" s="52" customFormat="1" x14ac:dyDescent="0.2">
      <c r="A770" s="51"/>
      <c r="B770" s="110"/>
      <c r="C770" s="51"/>
      <c r="D770" s="51"/>
      <c r="E770" s="106"/>
      <c r="F770" s="49">
        <f t="shared" si="92"/>
        <v>0</v>
      </c>
      <c r="G770" s="54"/>
      <c r="H770" s="54"/>
      <c r="I770" s="54"/>
      <c r="J770" s="54"/>
      <c r="K770" s="54"/>
      <c r="L770" s="54"/>
      <c r="M770" s="54"/>
      <c r="N770" s="54"/>
      <c r="O770" s="54"/>
      <c r="P770" s="54"/>
      <c r="Q770" s="54"/>
      <c r="R770" s="53"/>
      <c r="S770" s="53"/>
      <c r="T770" s="53"/>
      <c r="U770" s="53"/>
      <c r="AA770" s="128"/>
    </row>
    <row r="771" spans="1:27" s="52" customFormat="1" x14ac:dyDescent="0.2">
      <c r="A771" s="51"/>
      <c r="B771" s="110"/>
      <c r="C771" s="51"/>
      <c r="D771" s="51"/>
      <c r="E771" s="106"/>
      <c r="F771" s="49">
        <f t="shared" si="92"/>
        <v>0</v>
      </c>
      <c r="G771" s="54"/>
      <c r="H771" s="54"/>
      <c r="I771" s="54"/>
      <c r="J771" s="54"/>
      <c r="K771" s="54"/>
      <c r="L771" s="54"/>
      <c r="M771" s="54"/>
      <c r="N771" s="54"/>
      <c r="O771" s="54"/>
      <c r="P771" s="54"/>
      <c r="Q771" s="54"/>
      <c r="R771" s="53"/>
      <c r="S771" s="53"/>
      <c r="T771" s="53"/>
      <c r="U771" s="53"/>
      <c r="AA771" s="128"/>
    </row>
    <row r="772" spans="1:27" s="52" customFormat="1" ht="15.6" customHeight="1" x14ac:dyDescent="0.25">
      <c r="A772" s="57" t="s">
        <v>24</v>
      </c>
      <c r="B772" s="112" t="str">
        <f>IF(B754+F766+F767+F768+F769+F770+F771+F772+F773=B759+B760+B761+B762+B763+B764+B765+B766,"OK","NON")</f>
        <v>NON</v>
      </c>
      <c r="C772" s="51"/>
      <c r="D772" s="49"/>
      <c r="E772" s="106"/>
      <c r="F772" s="49">
        <f t="shared" si="92"/>
        <v>0</v>
      </c>
      <c r="G772" s="54"/>
      <c r="H772" s="54"/>
      <c r="I772" s="54"/>
      <c r="J772" s="54"/>
      <c r="K772" s="54"/>
      <c r="L772" s="54"/>
      <c r="M772" s="54"/>
      <c r="N772" s="54"/>
      <c r="O772" s="54"/>
      <c r="P772" s="54"/>
      <c r="Q772" s="54"/>
      <c r="R772" s="53"/>
      <c r="S772" s="53"/>
      <c r="T772" s="53"/>
      <c r="U772" s="53"/>
      <c r="AA772" s="128"/>
    </row>
    <row r="773" spans="1:27" s="52" customFormat="1" ht="18" x14ac:dyDescent="0.25">
      <c r="A773" s="57" t="s">
        <v>25</v>
      </c>
      <c r="B773" s="112">
        <f>B756+S754-B753-F757-F758-F759-F760-F761-F762</f>
        <v>-1</v>
      </c>
      <c r="C773" s="51"/>
      <c r="D773" s="77"/>
      <c r="E773" s="106"/>
      <c r="F773" s="49">
        <f t="shared" si="92"/>
        <v>0</v>
      </c>
      <c r="G773" s="54"/>
      <c r="H773" s="54"/>
      <c r="I773" s="54"/>
      <c r="J773" s="54"/>
      <c r="K773" s="54"/>
      <c r="L773" s="54"/>
      <c r="M773" s="54"/>
      <c r="N773" s="54"/>
      <c r="O773" s="54"/>
      <c r="P773" s="54"/>
      <c r="Q773" s="54"/>
      <c r="R773" s="53"/>
      <c r="S773" s="53"/>
      <c r="T773" s="53"/>
      <c r="U773" s="53"/>
      <c r="AA773" s="128"/>
    </row>
    <row r="774" spans="1:27" s="52" customFormat="1" x14ac:dyDescent="0.2">
      <c r="B774" s="96"/>
      <c r="C774" s="51"/>
      <c r="D774" s="51"/>
      <c r="E774" s="107"/>
      <c r="F774" s="55"/>
      <c r="G774" s="55"/>
      <c r="H774" s="55"/>
      <c r="I774" s="55"/>
      <c r="J774" s="55"/>
      <c r="K774" s="55"/>
      <c r="L774" s="55"/>
      <c r="M774" s="55"/>
      <c r="N774" s="55"/>
      <c r="O774" s="55"/>
      <c r="P774" s="55"/>
      <c r="Q774" s="55"/>
      <c r="R774" s="62"/>
      <c r="S774" s="62"/>
      <c r="T774" s="62"/>
      <c r="U774" s="62"/>
      <c r="V774" s="64"/>
      <c r="AA774" s="128"/>
    </row>
    <row r="775" spans="1:27" s="46" customFormat="1" x14ac:dyDescent="0.2">
      <c r="A775" s="46" t="s">
        <v>20</v>
      </c>
      <c r="B775" s="113" t="s">
        <v>20</v>
      </c>
      <c r="C775" s="46" t="s">
        <v>20</v>
      </c>
      <c r="D775" s="46" t="s">
        <v>20</v>
      </c>
      <c r="E775" s="108" t="s">
        <v>20</v>
      </c>
      <c r="F775" s="66" t="s">
        <v>20</v>
      </c>
      <c r="G775" s="82" t="s">
        <v>20</v>
      </c>
      <c r="H775" s="82" t="s">
        <v>20</v>
      </c>
      <c r="I775" s="82" t="s">
        <v>20</v>
      </c>
      <c r="J775" s="82" t="s">
        <v>20</v>
      </c>
      <c r="K775" s="82" t="s">
        <v>20</v>
      </c>
      <c r="L775" s="82" t="s">
        <v>20</v>
      </c>
      <c r="M775" s="82" t="s">
        <v>20</v>
      </c>
      <c r="N775" s="82" t="s">
        <v>20</v>
      </c>
      <c r="O775" s="82" t="s">
        <v>20</v>
      </c>
      <c r="P775" s="82" t="s">
        <v>20</v>
      </c>
      <c r="Q775" s="82" t="s">
        <v>20</v>
      </c>
      <c r="R775" s="83" t="s">
        <v>20</v>
      </c>
      <c r="S775" s="83"/>
      <c r="T775" s="83"/>
      <c r="U775" s="83"/>
      <c r="AA775" s="129"/>
    </row>
    <row r="776" spans="1:27" s="117" customFormat="1" ht="27" thickBot="1" x14ac:dyDescent="0.45">
      <c r="A776" s="116" t="s">
        <v>20</v>
      </c>
      <c r="B776" s="115" t="s">
        <v>67</v>
      </c>
      <c r="D776" s="117" t="s">
        <v>28</v>
      </c>
      <c r="E776" s="125">
        <f>$X$16</f>
        <v>43089</v>
      </c>
      <c r="F776" s="119"/>
      <c r="G776" s="120"/>
      <c r="H776" s="121"/>
      <c r="I776" s="122"/>
      <c r="J776" s="122"/>
      <c r="K776" s="122"/>
      <c r="L776" s="122"/>
      <c r="M776" s="122"/>
      <c r="N776" s="122"/>
      <c r="O776" s="122"/>
      <c r="P776" s="122"/>
      <c r="Q776" s="122"/>
      <c r="R776" s="122"/>
      <c r="U776" s="117">
        <v>32</v>
      </c>
      <c r="AA776" s="126"/>
    </row>
    <row r="777" spans="1:27" s="52" customFormat="1" ht="16.5" thickBot="1" x14ac:dyDescent="0.3">
      <c r="A777" s="45"/>
      <c r="B777" s="110"/>
      <c r="C777" s="51"/>
      <c r="D777" s="51"/>
      <c r="E777" s="104"/>
      <c r="F777" s="79" t="s">
        <v>70</v>
      </c>
      <c r="H777" s="103"/>
      <c r="I777" s="91">
        <v>100</v>
      </c>
      <c r="J777" s="92">
        <v>50</v>
      </c>
      <c r="K777" s="92">
        <v>20</v>
      </c>
      <c r="L777" s="92">
        <v>10</v>
      </c>
      <c r="M777" s="92">
        <v>5</v>
      </c>
      <c r="N777" s="92">
        <v>2</v>
      </c>
      <c r="O777" s="92">
        <v>1</v>
      </c>
      <c r="P777" s="92">
        <v>0.25</v>
      </c>
      <c r="Q777" s="92">
        <v>0.1</v>
      </c>
      <c r="R777" s="93">
        <v>0.05</v>
      </c>
      <c r="S777" s="51"/>
      <c r="T777" s="51"/>
      <c r="U777" s="51"/>
      <c r="AA777" s="127">
        <f>B778+B779+B780</f>
        <v>0</v>
      </c>
    </row>
    <row r="778" spans="1:27" s="52" customFormat="1" ht="15.75" x14ac:dyDescent="0.25">
      <c r="A778" s="45" t="s">
        <v>17</v>
      </c>
      <c r="B778" s="111"/>
      <c r="C778" s="51"/>
      <c r="D778" s="60" t="s">
        <v>21</v>
      </c>
      <c r="E778" s="105"/>
      <c r="F778" s="51"/>
      <c r="G778" s="62"/>
      <c r="H778" s="133" t="s">
        <v>71</v>
      </c>
      <c r="I778" s="135"/>
      <c r="J778" s="136"/>
      <c r="K778" s="136"/>
      <c r="L778" s="136"/>
      <c r="M778" s="136"/>
      <c r="N778" s="136"/>
      <c r="O778" s="136"/>
      <c r="P778" s="136"/>
      <c r="Q778" s="136"/>
      <c r="R778" s="137"/>
      <c r="S778" s="51"/>
      <c r="T778" s="51"/>
      <c r="U778" s="51"/>
      <c r="AA778" s="128"/>
    </row>
    <row r="779" spans="1:27" s="52" customFormat="1" ht="15.75" thickBot="1" x14ac:dyDescent="0.25">
      <c r="A779" s="45" t="s">
        <v>18</v>
      </c>
      <c r="B779" s="111"/>
      <c r="C779" s="51"/>
      <c r="E779" s="104"/>
      <c r="F779" s="51"/>
      <c r="G779" s="62"/>
      <c r="H779" s="89" t="s">
        <v>5</v>
      </c>
      <c r="I779" s="90">
        <f t="shared" ref="I779:R779" si="93">I777*I778</f>
        <v>0</v>
      </c>
      <c r="J779" s="80">
        <f t="shared" si="93"/>
        <v>0</v>
      </c>
      <c r="K779" s="80">
        <f t="shared" si="93"/>
        <v>0</v>
      </c>
      <c r="L779" s="80">
        <f t="shared" si="93"/>
        <v>0</v>
      </c>
      <c r="M779" s="80">
        <f t="shared" si="93"/>
        <v>0</v>
      </c>
      <c r="N779" s="80">
        <f t="shared" si="93"/>
        <v>0</v>
      </c>
      <c r="O779" s="80">
        <f t="shared" si="93"/>
        <v>0</v>
      </c>
      <c r="P779" s="80">
        <f t="shared" si="93"/>
        <v>0</v>
      </c>
      <c r="Q779" s="80">
        <f t="shared" si="93"/>
        <v>0</v>
      </c>
      <c r="R779" s="81">
        <f t="shared" si="93"/>
        <v>0</v>
      </c>
      <c r="S779" s="87">
        <f>SUM(I779:R779)</f>
        <v>0</v>
      </c>
      <c r="T779" s="51"/>
      <c r="U779" s="51"/>
      <c r="AA779" s="128"/>
    </row>
    <row r="780" spans="1:27" s="52" customFormat="1" ht="15.75" x14ac:dyDescent="0.25">
      <c r="A780" s="45" t="s">
        <v>19</v>
      </c>
      <c r="B780" s="111"/>
      <c r="C780" s="51"/>
      <c r="D780" s="60" t="s">
        <v>0</v>
      </c>
      <c r="E780" s="104"/>
      <c r="F780" s="49"/>
      <c r="G780" s="49"/>
      <c r="H780" s="49"/>
      <c r="I780" s="49"/>
      <c r="J780" s="49"/>
      <c r="K780" s="49"/>
      <c r="L780" s="49"/>
      <c r="M780" s="49"/>
      <c r="N780" s="49"/>
      <c r="O780" s="49"/>
      <c r="P780" s="49"/>
      <c r="Q780" s="49"/>
      <c r="R780" s="49">
        <f>SUM(I779:R779)</f>
        <v>0</v>
      </c>
      <c r="S780" s="51"/>
      <c r="T780" s="51"/>
      <c r="U780" s="51"/>
      <c r="AA780" s="128"/>
    </row>
    <row r="781" spans="1:27" s="52" customFormat="1" ht="15.75" x14ac:dyDescent="0.25">
      <c r="A781" s="45" t="s">
        <v>75</v>
      </c>
      <c r="B781" s="111"/>
      <c r="C781" s="51"/>
      <c r="D781" s="51"/>
      <c r="E781" s="105" t="s">
        <v>22</v>
      </c>
      <c r="F781" s="56" t="s">
        <v>5</v>
      </c>
      <c r="G781" s="56" t="s">
        <v>23</v>
      </c>
      <c r="H781" s="49"/>
      <c r="I781" s="49"/>
      <c r="J781" s="49"/>
      <c r="K781" s="49"/>
      <c r="L781" s="49"/>
      <c r="M781" s="49"/>
      <c r="N781" s="49"/>
      <c r="O781" s="49"/>
      <c r="P781" s="49"/>
      <c r="Q781" s="49"/>
      <c r="R781" s="51"/>
      <c r="S781" s="51"/>
      <c r="T781" s="51"/>
      <c r="U781" s="51"/>
      <c r="AA781" s="128"/>
    </row>
    <row r="782" spans="1:27" s="52" customFormat="1" x14ac:dyDescent="0.2">
      <c r="A782" s="45" t="s">
        <v>29</v>
      </c>
      <c r="B782" s="111"/>
      <c r="C782" s="51"/>
      <c r="D782" s="51"/>
      <c r="E782" s="106"/>
      <c r="F782" s="49">
        <f t="shared" ref="F782:F787" si="94">SUM(G782:U782)</f>
        <v>0</v>
      </c>
      <c r="G782" s="54"/>
      <c r="H782" s="54"/>
      <c r="I782" s="54"/>
      <c r="J782" s="54"/>
      <c r="K782" s="54"/>
      <c r="L782" s="54"/>
      <c r="M782" s="54"/>
      <c r="N782" s="54"/>
      <c r="O782" s="54"/>
      <c r="P782" s="54"/>
      <c r="Q782" s="54"/>
      <c r="R782" s="53"/>
      <c r="S782" s="53"/>
      <c r="T782" s="53"/>
      <c r="U782" s="53"/>
      <c r="AA782" s="128"/>
    </row>
    <row r="783" spans="1:27" s="52" customFormat="1" x14ac:dyDescent="0.2">
      <c r="A783" s="45"/>
      <c r="B783" s="132"/>
      <c r="C783" s="51"/>
      <c r="D783" s="51"/>
      <c r="E783" s="106"/>
      <c r="F783" s="49">
        <f t="shared" si="94"/>
        <v>0</v>
      </c>
      <c r="G783" s="54"/>
      <c r="H783" s="54"/>
      <c r="I783" s="54"/>
      <c r="J783" s="54"/>
      <c r="K783" s="54"/>
      <c r="L783" s="54"/>
      <c r="M783" s="54"/>
      <c r="N783" s="54"/>
      <c r="O783" s="54"/>
      <c r="P783" s="54"/>
      <c r="Q783" s="54"/>
      <c r="R783" s="53"/>
      <c r="S783" s="53"/>
      <c r="T783" s="53"/>
      <c r="U783" s="53"/>
      <c r="AA783" s="128"/>
    </row>
    <row r="784" spans="1:27" s="52" customFormat="1" x14ac:dyDescent="0.2">
      <c r="A784" s="45" t="s">
        <v>30</v>
      </c>
      <c r="B784" s="111"/>
      <c r="C784" s="51"/>
      <c r="D784" s="51"/>
      <c r="E784" s="106"/>
      <c r="F784" s="49">
        <f t="shared" si="94"/>
        <v>0</v>
      </c>
      <c r="G784" s="54"/>
      <c r="H784" s="54"/>
      <c r="I784" s="54"/>
      <c r="J784" s="54"/>
      <c r="K784" s="54"/>
      <c r="L784" s="54"/>
      <c r="M784" s="54"/>
      <c r="N784" s="54"/>
      <c r="O784" s="54"/>
      <c r="P784" s="54"/>
      <c r="Q784" s="54"/>
      <c r="R784" s="53"/>
      <c r="S784" s="53"/>
      <c r="T784" s="53"/>
      <c r="U784" s="53"/>
      <c r="AA784" s="128"/>
    </row>
    <row r="785" spans="1:27" s="52" customFormat="1" x14ac:dyDescent="0.2">
      <c r="A785" s="45" t="s">
        <v>31</v>
      </c>
      <c r="B785" s="111"/>
      <c r="C785" s="51"/>
      <c r="D785" s="51"/>
      <c r="E785" s="106"/>
      <c r="F785" s="49">
        <f t="shared" si="94"/>
        <v>0</v>
      </c>
      <c r="G785" s="54"/>
      <c r="H785" s="54"/>
      <c r="I785" s="54"/>
      <c r="J785" s="54"/>
      <c r="K785" s="54"/>
      <c r="L785" s="54"/>
      <c r="M785" s="54"/>
      <c r="N785" s="54"/>
      <c r="O785" s="54"/>
      <c r="P785" s="54"/>
      <c r="Q785" s="54"/>
      <c r="R785" s="53"/>
      <c r="S785" s="53"/>
      <c r="T785" s="53"/>
      <c r="U785" s="53"/>
      <c r="AA785" s="128"/>
    </row>
    <row r="786" spans="1:27" s="52" customFormat="1" x14ac:dyDescent="0.2">
      <c r="A786" s="45" t="s">
        <v>32</v>
      </c>
      <c r="B786" s="111"/>
      <c r="C786" s="51"/>
      <c r="D786" s="51"/>
      <c r="E786" s="106"/>
      <c r="F786" s="49">
        <f t="shared" si="94"/>
        <v>0</v>
      </c>
      <c r="G786" s="54"/>
      <c r="H786" s="54"/>
      <c r="I786" s="54"/>
      <c r="J786" s="54"/>
      <c r="K786" s="54"/>
      <c r="L786" s="54"/>
      <c r="M786" s="54"/>
      <c r="N786" s="54"/>
      <c r="O786" s="54"/>
      <c r="P786" s="54"/>
      <c r="Q786" s="54"/>
      <c r="R786" s="53"/>
      <c r="S786" s="53"/>
      <c r="T786" s="53"/>
      <c r="U786" s="53"/>
      <c r="AA786" s="128"/>
    </row>
    <row r="787" spans="1:27" s="52" customFormat="1" x14ac:dyDescent="0.2">
      <c r="A787" s="45" t="s">
        <v>33</v>
      </c>
      <c r="B787" s="111"/>
      <c r="C787" s="51"/>
      <c r="D787" s="51"/>
      <c r="E787" s="106"/>
      <c r="F787" s="49">
        <f t="shared" si="94"/>
        <v>0</v>
      </c>
      <c r="G787" s="54"/>
      <c r="H787" s="54"/>
      <c r="I787" s="54"/>
      <c r="J787" s="54"/>
      <c r="K787" s="54"/>
      <c r="L787" s="54"/>
      <c r="M787" s="54"/>
      <c r="N787" s="54"/>
      <c r="O787" s="54"/>
      <c r="P787" s="54"/>
      <c r="Q787" s="54"/>
      <c r="R787" s="53"/>
      <c r="S787" s="53"/>
      <c r="T787" s="53"/>
      <c r="U787" s="53"/>
      <c r="AA787" s="128"/>
    </row>
    <row r="788" spans="1:27" s="52" customFormat="1" x14ac:dyDescent="0.2">
      <c r="A788" s="45" t="s">
        <v>34</v>
      </c>
      <c r="B788" s="111"/>
      <c r="C788" s="51"/>
      <c r="D788" s="51"/>
      <c r="E788" s="104"/>
      <c r="F788" s="49"/>
      <c r="G788" s="49"/>
      <c r="H788" s="49"/>
      <c r="I788" s="49"/>
      <c r="J788" s="49"/>
      <c r="K788" s="49"/>
      <c r="L788" s="49"/>
      <c r="M788" s="49"/>
      <c r="N788" s="49"/>
      <c r="O788" s="49"/>
      <c r="P788" s="49"/>
      <c r="Q788" s="49"/>
      <c r="R788" s="51"/>
      <c r="S788" s="51"/>
      <c r="T788" s="51"/>
      <c r="U788" s="51"/>
      <c r="AA788" s="128"/>
    </row>
    <row r="789" spans="1:27" s="52" customFormat="1" ht="15.75" x14ac:dyDescent="0.25">
      <c r="A789" s="45" t="s">
        <v>35</v>
      </c>
      <c r="B789" s="111"/>
      <c r="C789" s="51"/>
      <c r="D789" s="60" t="s">
        <v>24</v>
      </c>
      <c r="E789" s="104"/>
      <c r="F789" s="49"/>
      <c r="G789" s="49"/>
      <c r="H789" s="49"/>
      <c r="I789" s="49"/>
      <c r="J789" s="49"/>
      <c r="K789" s="49"/>
      <c r="L789" s="49"/>
      <c r="M789" s="49"/>
      <c r="N789" s="49"/>
      <c r="O789" s="49"/>
      <c r="P789" s="49"/>
      <c r="Q789" s="49"/>
      <c r="R789" s="51"/>
      <c r="S789" s="51"/>
      <c r="T789" s="51"/>
      <c r="U789" s="51"/>
      <c r="AA789" s="128"/>
    </row>
    <row r="790" spans="1:27" s="52" customFormat="1" ht="15.75" x14ac:dyDescent="0.25">
      <c r="A790" s="50" t="s">
        <v>36</v>
      </c>
      <c r="B790" s="111"/>
      <c r="C790" s="51"/>
      <c r="D790" s="51"/>
      <c r="E790" s="105"/>
      <c r="F790" s="56" t="s">
        <v>5</v>
      </c>
      <c r="G790" s="56" t="s">
        <v>23</v>
      </c>
      <c r="H790" s="49"/>
      <c r="I790" s="49"/>
      <c r="J790" s="49"/>
      <c r="K790" s="49"/>
      <c r="L790" s="49"/>
      <c r="M790" s="49"/>
      <c r="N790" s="49"/>
      <c r="O790" s="49"/>
      <c r="P790" s="49"/>
      <c r="Q790" s="49"/>
      <c r="R790" s="51"/>
      <c r="S790" s="51"/>
      <c r="T790" s="51"/>
      <c r="U790" s="51"/>
      <c r="AA790" s="128"/>
    </row>
    <row r="791" spans="1:27" s="52" customFormat="1" x14ac:dyDescent="0.2">
      <c r="A791" s="45" t="s">
        <v>37</v>
      </c>
      <c r="B791" s="111"/>
      <c r="C791" s="51"/>
      <c r="D791" s="51"/>
      <c r="E791" s="106"/>
      <c r="F791" s="49">
        <f t="shared" ref="F791:F798" si="95">SUM(G791:U791)</f>
        <v>0</v>
      </c>
      <c r="G791" s="54"/>
      <c r="H791" s="54"/>
      <c r="I791" s="54"/>
      <c r="J791" s="54"/>
      <c r="K791" s="54"/>
      <c r="L791" s="54"/>
      <c r="M791" s="54"/>
      <c r="N791" s="54"/>
      <c r="O791" s="54"/>
      <c r="P791" s="54"/>
      <c r="Q791" s="54"/>
      <c r="R791" s="53"/>
      <c r="S791" s="53"/>
      <c r="T791" s="53"/>
      <c r="U791" s="53"/>
      <c r="AA791" s="128"/>
    </row>
    <row r="792" spans="1:27" s="52" customFormat="1" x14ac:dyDescent="0.2">
      <c r="A792" s="51"/>
      <c r="B792" s="110"/>
      <c r="C792" s="51"/>
      <c r="D792" s="51"/>
      <c r="E792" s="106"/>
      <c r="F792" s="49">
        <f t="shared" si="95"/>
        <v>0</v>
      </c>
      <c r="G792" s="54"/>
      <c r="H792" s="54"/>
      <c r="I792" s="54"/>
      <c r="J792" s="54"/>
      <c r="K792" s="54"/>
      <c r="L792" s="54"/>
      <c r="M792" s="54"/>
      <c r="N792" s="54"/>
      <c r="O792" s="54"/>
      <c r="P792" s="54"/>
      <c r="Q792" s="54"/>
      <c r="R792" s="53"/>
      <c r="S792" s="53"/>
      <c r="T792" s="53"/>
      <c r="U792" s="53"/>
      <c r="AA792" s="128"/>
    </row>
    <row r="793" spans="1:27" s="52" customFormat="1" x14ac:dyDescent="0.2">
      <c r="A793" s="51"/>
      <c r="B793" s="110"/>
      <c r="C793" s="51"/>
      <c r="D793" s="51"/>
      <c r="E793" s="106"/>
      <c r="F793" s="49">
        <f t="shared" si="95"/>
        <v>0</v>
      </c>
      <c r="G793" s="54"/>
      <c r="H793" s="54"/>
      <c r="I793" s="54"/>
      <c r="J793" s="54"/>
      <c r="K793" s="54"/>
      <c r="L793" s="54"/>
      <c r="M793" s="54"/>
      <c r="N793" s="54"/>
      <c r="O793" s="54"/>
      <c r="P793" s="54"/>
      <c r="Q793" s="54"/>
      <c r="R793" s="53"/>
      <c r="S793" s="53"/>
      <c r="T793" s="53"/>
      <c r="U793" s="53"/>
      <c r="AA793" s="128"/>
    </row>
    <row r="794" spans="1:27" s="52" customFormat="1" x14ac:dyDescent="0.2">
      <c r="A794" s="51"/>
      <c r="B794" s="110"/>
      <c r="C794" s="51"/>
      <c r="D794" s="51"/>
      <c r="E794" s="106"/>
      <c r="F794" s="49">
        <f t="shared" si="95"/>
        <v>0</v>
      </c>
      <c r="G794" s="54"/>
      <c r="H794" s="54"/>
      <c r="I794" s="54"/>
      <c r="J794" s="54"/>
      <c r="K794" s="54"/>
      <c r="L794" s="54"/>
      <c r="M794" s="54"/>
      <c r="N794" s="54"/>
      <c r="O794" s="54"/>
      <c r="P794" s="54"/>
      <c r="Q794" s="54"/>
      <c r="R794" s="53"/>
      <c r="S794" s="53"/>
      <c r="T794" s="53"/>
      <c r="U794" s="53"/>
      <c r="AA794" s="128"/>
    </row>
    <row r="795" spans="1:27" s="52" customFormat="1" x14ac:dyDescent="0.2">
      <c r="A795" s="51"/>
      <c r="B795" s="110"/>
      <c r="C795" s="51"/>
      <c r="D795" s="51"/>
      <c r="E795" s="106"/>
      <c r="F795" s="49">
        <f t="shared" si="95"/>
        <v>0</v>
      </c>
      <c r="G795" s="54"/>
      <c r="H795" s="54"/>
      <c r="I795" s="54"/>
      <c r="J795" s="54"/>
      <c r="K795" s="54"/>
      <c r="L795" s="54"/>
      <c r="M795" s="54"/>
      <c r="N795" s="54"/>
      <c r="O795" s="54"/>
      <c r="P795" s="54"/>
      <c r="Q795" s="54"/>
      <c r="R795" s="53"/>
      <c r="S795" s="53"/>
      <c r="T795" s="53"/>
      <c r="U795" s="53"/>
      <c r="AA795" s="128"/>
    </row>
    <row r="796" spans="1:27" s="52" customFormat="1" x14ac:dyDescent="0.2">
      <c r="A796" s="51"/>
      <c r="B796" s="110"/>
      <c r="C796" s="51"/>
      <c r="D796" s="51"/>
      <c r="E796" s="106"/>
      <c r="F796" s="49">
        <f t="shared" si="95"/>
        <v>0</v>
      </c>
      <c r="G796" s="54"/>
      <c r="H796" s="54"/>
      <c r="I796" s="54"/>
      <c r="J796" s="54"/>
      <c r="K796" s="54"/>
      <c r="L796" s="54"/>
      <c r="M796" s="54"/>
      <c r="N796" s="54"/>
      <c r="O796" s="54"/>
      <c r="P796" s="54"/>
      <c r="Q796" s="54"/>
      <c r="R796" s="53"/>
      <c r="S796" s="53"/>
      <c r="T796" s="53"/>
      <c r="U796" s="53"/>
      <c r="AA796" s="128"/>
    </row>
    <row r="797" spans="1:27" s="52" customFormat="1" ht="15.6" customHeight="1" x14ac:dyDescent="0.25">
      <c r="A797" s="57" t="s">
        <v>24</v>
      </c>
      <c r="B797" s="112" t="str">
        <f>IF(B779+F791+F792+F793+F794+F795+F796+F797+F798=B784+B785+B786+B787+B788+B789+B790+B791,"OK","NON")</f>
        <v>OK</v>
      </c>
      <c r="C797" s="51"/>
      <c r="D797" s="49"/>
      <c r="E797" s="106"/>
      <c r="F797" s="49">
        <f t="shared" si="95"/>
        <v>0</v>
      </c>
      <c r="G797" s="54"/>
      <c r="H797" s="54"/>
      <c r="I797" s="54"/>
      <c r="J797" s="54"/>
      <c r="K797" s="54"/>
      <c r="L797" s="54"/>
      <c r="M797" s="54"/>
      <c r="N797" s="54"/>
      <c r="O797" s="54"/>
      <c r="P797" s="54"/>
      <c r="Q797" s="54"/>
      <c r="R797" s="53"/>
      <c r="S797" s="53"/>
      <c r="T797" s="53"/>
      <c r="U797" s="53"/>
      <c r="AA797" s="128"/>
    </row>
    <row r="798" spans="1:27" s="52" customFormat="1" ht="18" x14ac:dyDescent="0.25">
      <c r="A798" s="57" t="s">
        <v>25</v>
      </c>
      <c r="B798" s="112">
        <f>B781+S779-B778-F782-F783-F784-F785-F786-F787</f>
        <v>0</v>
      </c>
      <c r="C798" s="51"/>
      <c r="D798" s="77"/>
      <c r="E798" s="106"/>
      <c r="F798" s="49">
        <f t="shared" si="95"/>
        <v>0</v>
      </c>
      <c r="G798" s="54"/>
      <c r="H798" s="54"/>
      <c r="I798" s="54"/>
      <c r="J798" s="54"/>
      <c r="K798" s="54"/>
      <c r="L798" s="54"/>
      <c r="M798" s="54"/>
      <c r="N798" s="54"/>
      <c r="O798" s="54"/>
      <c r="P798" s="54"/>
      <c r="Q798" s="54"/>
      <c r="R798" s="53"/>
      <c r="S798" s="53"/>
      <c r="T798" s="53"/>
      <c r="U798" s="53"/>
      <c r="AA798" s="128"/>
    </row>
    <row r="799" spans="1:27" s="52" customFormat="1" x14ac:dyDescent="0.2">
      <c r="B799" s="96"/>
      <c r="C799" s="51"/>
      <c r="D799" s="51"/>
      <c r="E799" s="107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62"/>
      <c r="S799" s="62"/>
      <c r="T799" s="62"/>
      <c r="U799" s="62"/>
      <c r="V799" s="64"/>
      <c r="AA799" s="128"/>
    </row>
    <row r="800" spans="1:27" s="46" customFormat="1" x14ac:dyDescent="0.2">
      <c r="A800" s="46" t="s">
        <v>20</v>
      </c>
      <c r="B800" s="113" t="s">
        <v>20</v>
      </c>
      <c r="C800" s="46" t="s">
        <v>20</v>
      </c>
      <c r="D800" s="46" t="s">
        <v>20</v>
      </c>
      <c r="E800" s="108" t="s">
        <v>20</v>
      </c>
      <c r="F800" s="66" t="s">
        <v>20</v>
      </c>
      <c r="G800" s="82" t="s">
        <v>20</v>
      </c>
      <c r="H800" s="82" t="s">
        <v>20</v>
      </c>
      <c r="I800" s="82" t="s">
        <v>20</v>
      </c>
      <c r="J800" s="82" t="s">
        <v>20</v>
      </c>
      <c r="K800" s="82" t="s">
        <v>20</v>
      </c>
      <c r="L800" s="82" t="s">
        <v>20</v>
      </c>
      <c r="M800" s="82" t="s">
        <v>20</v>
      </c>
      <c r="N800" s="82" t="s">
        <v>20</v>
      </c>
      <c r="O800" s="82" t="s">
        <v>20</v>
      </c>
      <c r="P800" s="82" t="s">
        <v>20</v>
      </c>
      <c r="Q800" s="82" t="s">
        <v>20</v>
      </c>
      <c r="R800" s="83" t="s">
        <v>20</v>
      </c>
      <c r="S800" s="83"/>
      <c r="T800" s="83"/>
      <c r="U800" s="83"/>
      <c r="AA800" s="129"/>
    </row>
    <row r="801" spans="1:27" s="117" customFormat="1" ht="27" thickBot="1" x14ac:dyDescent="0.45">
      <c r="A801" s="116" t="s">
        <v>20</v>
      </c>
      <c r="B801" s="115" t="s">
        <v>68</v>
      </c>
      <c r="D801" s="117" t="s">
        <v>28</v>
      </c>
      <c r="E801" s="125">
        <f>$X$16</f>
        <v>43089</v>
      </c>
      <c r="F801" s="119"/>
      <c r="G801" s="120"/>
      <c r="H801" s="121"/>
      <c r="I801" s="122"/>
      <c r="J801" s="122"/>
      <c r="K801" s="122"/>
      <c r="L801" s="122"/>
      <c r="M801" s="122"/>
      <c r="N801" s="122"/>
      <c r="O801" s="122"/>
      <c r="P801" s="122"/>
      <c r="Q801" s="122"/>
      <c r="R801" s="122"/>
      <c r="U801" s="117">
        <v>33</v>
      </c>
      <c r="AA801" s="126"/>
    </row>
    <row r="802" spans="1:27" s="52" customFormat="1" ht="16.5" thickBot="1" x14ac:dyDescent="0.3">
      <c r="A802" s="45"/>
      <c r="B802" s="110"/>
      <c r="C802" s="51"/>
      <c r="D802" s="51"/>
      <c r="E802" s="104"/>
      <c r="F802" s="79" t="s">
        <v>70</v>
      </c>
      <c r="H802" s="103"/>
      <c r="I802" s="91">
        <v>100</v>
      </c>
      <c r="J802" s="92">
        <v>50</v>
      </c>
      <c r="K802" s="92">
        <v>20</v>
      </c>
      <c r="L802" s="92">
        <v>10</v>
      </c>
      <c r="M802" s="92">
        <v>5</v>
      </c>
      <c r="N802" s="92">
        <v>2</v>
      </c>
      <c r="O802" s="92">
        <v>1</v>
      </c>
      <c r="P802" s="92">
        <v>0.25</v>
      </c>
      <c r="Q802" s="92">
        <v>0.1</v>
      </c>
      <c r="R802" s="93">
        <v>0.05</v>
      </c>
      <c r="S802" s="51"/>
      <c r="T802" s="51"/>
      <c r="U802" s="51"/>
      <c r="AA802" s="127">
        <f>B803+B804+B805</f>
        <v>0</v>
      </c>
    </row>
    <row r="803" spans="1:27" s="52" customFormat="1" ht="15.75" x14ac:dyDescent="0.25">
      <c r="A803" s="45" t="s">
        <v>17</v>
      </c>
      <c r="B803" s="111"/>
      <c r="C803" s="51"/>
      <c r="D803" s="60" t="s">
        <v>21</v>
      </c>
      <c r="E803" s="105"/>
      <c r="F803" s="51"/>
      <c r="G803" s="62"/>
      <c r="H803" s="133" t="s">
        <v>71</v>
      </c>
      <c r="I803" s="135"/>
      <c r="J803" s="136"/>
      <c r="K803" s="136"/>
      <c r="L803" s="136"/>
      <c r="M803" s="136"/>
      <c r="N803" s="136"/>
      <c r="O803" s="136"/>
      <c r="P803" s="136"/>
      <c r="Q803" s="136"/>
      <c r="R803" s="137"/>
      <c r="S803" s="51"/>
      <c r="T803" s="51"/>
      <c r="U803" s="51"/>
      <c r="AA803" s="128"/>
    </row>
    <row r="804" spans="1:27" s="52" customFormat="1" ht="15.75" thickBot="1" x14ac:dyDescent="0.25">
      <c r="A804" s="45" t="s">
        <v>18</v>
      </c>
      <c r="B804" s="111"/>
      <c r="C804" s="51"/>
      <c r="E804" s="104"/>
      <c r="F804" s="51"/>
      <c r="G804" s="62"/>
      <c r="H804" s="89" t="s">
        <v>5</v>
      </c>
      <c r="I804" s="90">
        <f t="shared" ref="I804:R804" si="96">I802*I803</f>
        <v>0</v>
      </c>
      <c r="J804" s="80">
        <f t="shared" si="96"/>
        <v>0</v>
      </c>
      <c r="K804" s="80">
        <f t="shared" si="96"/>
        <v>0</v>
      </c>
      <c r="L804" s="80">
        <f t="shared" si="96"/>
        <v>0</v>
      </c>
      <c r="M804" s="80">
        <f t="shared" si="96"/>
        <v>0</v>
      </c>
      <c r="N804" s="80">
        <f t="shared" si="96"/>
        <v>0</v>
      </c>
      <c r="O804" s="80">
        <f t="shared" si="96"/>
        <v>0</v>
      </c>
      <c r="P804" s="80">
        <f t="shared" si="96"/>
        <v>0</v>
      </c>
      <c r="Q804" s="80">
        <f t="shared" si="96"/>
        <v>0</v>
      </c>
      <c r="R804" s="81">
        <f t="shared" si="96"/>
        <v>0</v>
      </c>
      <c r="S804" s="87">
        <f>SUM(I804:R804)</f>
        <v>0</v>
      </c>
      <c r="T804" s="51"/>
      <c r="U804" s="51"/>
      <c r="AA804" s="128"/>
    </row>
    <row r="805" spans="1:27" s="52" customFormat="1" ht="15.75" x14ac:dyDescent="0.25">
      <c r="A805" s="45" t="s">
        <v>19</v>
      </c>
      <c r="B805" s="111"/>
      <c r="C805" s="51"/>
      <c r="D805" s="60" t="s">
        <v>0</v>
      </c>
      <c r="E805" s="104"/>
      <c r="F805" s="49"/>
      <c r="G805" s="49"/>
      <c r="H805" s="49"/>
      <c r="I805" s="49"/>
      <c r="J805" s="49"/>
      <c r="K805" s="49"/>
      <c r="L805" s="49"/>
      <c r="M805" s="49"/>
      <c r="N805" s="49"/>
      <c r="O805" s="49"/>
      <c r="P805" s="49"/>
      <c r="Q805" s="49"/>
      <c r="R805" s="49">
        <f>SUM(I804:R804)</f>
        <v>0</v>
      </c>
      <c r="S805" s="51"/>
      <c r="T805" s="51"/>
      <c r="U805" s="51"/>
      <c r="AA805" s="128"/>
    </row>
    <row r="806" spans="1:27" s="52" customFormat="1" ht="15.75" x14ac:dyDescent="0.25">
      <c r="A806" s="45" t="s">
        <v>75</v>
      </c>
      <c r="B806" s="111"/>
      <c r="C806" s="51"/>
      <c r="D806" s="51"/>
      <c r="E806" s="105" t="s">
        <v>22</v>
      </c>
      <c r="F806" s="56" t="s">
        <v>5</v>
      </c>
      <c r="G806" s="56" t="s">
        <v>23</v>
      </c>
      <c r="H806" s="49"/>
      <c r="I806" s="49"/>
      <c r="J806" s="49"/>
      <c r="K806" s="49"/>
      <c r="L806" s="49"/>
      <c r="M806" s="49"/>
      <c r="N806" s="49"/>
      <c r="O806" s="49"/>
      <c r="P806" s="49"/>
      <c r="Q806" s="49"/>
      <c r="R806" s="51"/>
      <c r="S806" s="51"/>
      <c r="T806" s="51"/>
      <c r="U806" s="51"/>
      <c r="AA806" s="128"/>
    </row>
    <row r="807" spans="1:27" s="52" customFormat="1" x14ac:dyDescent="0.2">
      <c r="A807" s="45" t="s">
        <v>29</v>
      </c>
      <c r="B807" s="111"/>
      <c r="C807" s="51"/>
      <c r="D807" s="51"/>
      <c r="E807" s="106"/>
      <c r="F807" s="49">
        <f t="shared" ref="F807:F812" si="97">SUM(G807:U807)</f>
        <v>0</v>
      </c>
      <c r="G807" s="54"/>
      <c r="H807" s="54"/>
      <c r="I807" s="54"/>
      <c r="J807" s="54"/>
      <c r="K807" s="54"/>
      <c r="L807" s="54"/>
      <c r="M807" s="54"/>
      <c r="N807" s="54"/>
      <c r="O807" s="54"/>
      <c r="P807" s="54"/>
      <c r="Q807" s="54"/>
      <c r="R807" s="53"/>
      <c r="S807" s="53"/>
      <c r="T807" s="53"/>
      <c r="U807" s="53"/>
      <c r="AA807" s="128"/>
    </row>
    <row r="808" spans="1:27" s="52" customFormat="1" x14ac:dyDescent="0.2">
      <c r="A808" s="45"/>
      <c r="B808" s="132"/>
      <c r="C808" s="51"/>
      <c r="D808" s="51"/>
      <c r="E808" s="106"/>
      <c r="F808" s="49">
        <f t="shared" si="97"/>
        <v>0</v>
      </c>
      <c r="G808" s="54"/>
      <c r="H808" s="54"/>
      <c r="I808" s="54"/>
      <c r="J808" s="54"/>
      <c r="K808" s="54"/>
      <c r="L808" s="54"/>
      <c r="M808" s="54"/>
      <c r="N808" s="54"/>
      <c r="O808" s="54"/>
      <c r="P808" s="54"/>
      <c r="Q808" s="54"/>
      <c r="R808" s="53"/>
      <c r="S808" s="53"/>
      <c r="T808" s="53"/>
      <c r="U808" s="53"/>
      <c r="AA808" s="128"/>
    </row>
    <row r="809" spans="1:27" s="52" customFormat="1" x14ac:dyDescent="0.2">
      <c r="A809" s="45" t="s">
        <v>30</v>
      </c>
      <c r="B809" s="111"/>
      <c r="C809" s="51"/>
      <c r="D809" s="51"/>
      <c r="E809" s="106"/>
      <c r="F809" s="49">
        <f t="shared" si="97"/>
        <v>0</v>
      </c>
      <c r="G809" s="54"/>
      <c r="H809" s="54"/>
      <c r="I809" s="54"/>
      <c r="J809" s="54"/>
      <c r="K809" s="54"/>
      <c r="L809" s="54"/>
      <c r="M809" s="54"/>
      <c r="N809" s="54"/>
      <c r="O809" s="54"/>
      <c r="P809" s="54"/>
      <c r="Q809" s="54"/>
      <c r="R809" s="53"/>
      <c r="S809" s="53"/>
      <c r="T809" s="53"/>
      <c r="U809" s="53"/>
      <c r="AA809" s="128"/>
    </row>
    <row r="810" spans="1:27" s="52" customFormat="1" x14ac:dyDescent="0.2">
      <c r="A810" s="45" t="s">
        <v>31</v>
      </c>
      <c r="B810" s="111"/>
      <c r="C810" s="51"/>
      <c r="D810" s="51"/>
      <c r="E810" s="106"/>
      <c r="F810" s="49">
        <f t="shared" si="97"/>
        <v>0</v>
      </c>
      <c r="G810" s="54"/>
      <c r="H810" s="54"/>
      <c r="I810" s="54"/>
      <c r="J810" s="54"/>
      <c r="K810" s="54"/>
      <c r="L810" s="54"/>
      <c r="M810" s="54"/>
      <c r="N810" s="54"/>
      <c r="O810" s="54"/>
      <c r="P810" s="54"/>
      <c r="Q810" s="54"/>
      <c r="R810" s="53"/>
      <c r="S810" s="53"/>
      <c r="T810" s="53"/>
      <c r="U810" s="53"/>
      <c r="AA810" s="128"/>
    </row>
    <row r="811" spans="1:27" s="52" customFormat="1" x14ac:dyDescent="0.2">
      <c r="A811" s="45" t="s">
        <v>32</v>
      </c>
      <c r="B811" s="111"/>
      <c r="C811" s="51"/>
      <c r="D811" s="51"/>
      <c r="E811" s="106"/>
      <c r="F811" s="49">
        <f t="shared" si="97"/>
        <v>0</v>
      </c>
      <c r="G811" s="54"/>
      <c r="H811" s="54"/>
      <c r="I811" s="54"/>
      <c r="J811" s="54"/>
      <c r="K811" s="54"/>
      <c r="L811" s="54"/>
      <c r="M811" s="54"/>
      <c r="N811" s="54"/>
      <c r="O811" s="54"/>
      <c r="P811" s="54"/>
      <c r="Q811" s="54"/>
      <c r="R811" s="53"/>
      <c r="S811" s="53"/>
      <c r="T811" s="53"/>
      <c r="U811" s="53"/>
      <c r="AA811" s="128"/>
    </row>
    <row r="812" spans="1:27" s="52" customFormat="1" x14ac:dyDescent="0.2">
      <c r="A812" s="45" t="s">
        <v>33</v>
      </c>
      <c r="B812" s="111"/>
      <c r="C812" s="51"/>
      <c r="D812" s="51"/>
      <c r="E812" s="106"/>
      <c r="F812" s="49">
        <f t="shared" si="97"/>
        <v>0</v>
      </c>
      <c r="G812" s="54"/>
      <c r="H812" s="54"/>
      <c r="I812" s="54"/>
      <c r="J812" s="54"/>
      <c r="K812" s="54"/>
      <c r="L812" s="54"/>
      <c r="M812" s="54"/>
      <c r="N812" s="54"/>
      <c r="O812" s="54"/>
      <c r="P812" s="54"/>
      <c r="Q812" s="54"/>
      <c r="R812" s="53"/>
      <c r="S812" s="53"/>
      <c r="T812" s="53"/>
      <c r="U812" s="53"/>
      <c r="AA812" s="128"/>
    </row>
    <row r="813" spans="1:27" s="52" customFormat="1" x14ac:dyDescent="0.2">
      <c r="A813" s="45" t="s">
        <v>34</v>
      </c>
      <c r="B813" s="111"/>
      <c r="C813" s="51"/>
      <c r="D813" s="51"/>
      <c r="E813" s="104"/>
      <c r="F813" s="49"/>
      <c r="G813" s="49"/>
      <c r="H813" s="49"/>
      <c r="I813" s="49"/>
      <c r="J813" s="49"/>
      <c r="K813" s="49"/>
      <c r="L813" s="49"/>
      <c r="M813" s="49"/>
      <c r="N813" s="49"/>
      <c r="O813" s="49"/>
      <c r="P813" s="49"/>
      <c r="Q813" s="49"/>
      <c r="R813" s="51"/>
      <c r="S813" s="51"/>
      <c r="T813" s="51"/>
      <c r="U813" s="51"/>
      <c r="AA813" s="128"/>
    </row>
    <row r="814" spans="1:27" s="52" customFormat="1" ht="15.75" x14ac:dyDescent="0.25">
      <c r="A814" s="45" t="s">
        <v>35</v>
      </c>
      <c r="B814" s="111"/>
      <c r="C814" s="51"/>
      <c r="D814" s="60" t="s">
        <v>24</v>
      </c>
      <c r="E814" s="104"/>
      <c r="F814" s="49"/>
      <c r="G814" s="49"/>
      <c r="H814" s="49"/>
      <c r="I814" s="49"/>
      <c r="J814" s="49"/>
      <c r="K814" s="49"/>
      <c r="L814" s="49"/>
      <c r="M814" s="49"/>
      <c r="N814" s="49"/>
      <c r="O814" s="49"/>
      <c r="P814" s="49"/>
      <c r="Q814" s="49"/>
      <c r="R814" s="51"/>
      <c r="S814" s="51"/>
      <c r="T814" s="51"/>
      <c r="U814" s="51"/>
      <c r="AA814" s="128"/>
    </row>
    <row r="815" spans="1:27" s="52" customFormat="1" ht="15.75" x14ac:dyDescent="0.25">
      <c r="A815" s="50" t="s">
        <v>36</v>
      </c>
      <c r="B815" s="111"/>
      <c r="C815" s="51"/>
      <c r="D815" s="51"/>
      <c r="E815" s="105"/>
      <c r="F815" s="56" t="s">
        <v>5</v>
      </c>
      <c r="G815" s="56" t="s">
        <v>23</v>
      </c>
      <c r="H815" s="49"/>
      <c r="I815" s="49"/>
      <c r="J815" s="49"/>
      <c r="K815" s="49"/>
      <c r="L815" s="49"/>
      <c r="M815" s="49"/>
      <c r="N815" s="49"/>
      <c r="O815" s="49"/>
      <c r="P815" s="49"/>
      <c r="Q815" s="49"/>
      <c r="R815" s="51"/>
      <c r="S815" s="51"/>
      <c r="T815" s="51"/>
      <c r="U815" s="51"/>
      <c r="AA815" s="128"/>
    </row>
    <row r="816" spans="1:27" s="52" customFormat="1" x14ac:dyDescent="0.2">
      <c r="A816" s="45" t="s">
        <v>37</v>
      </c>
      <c r="B816" s="111"/>
      <c r="C816" s="51"/>
      <c r="D816" s="51"/>
      <c r="E816" s="106"/>
      <c r="F816" s="49">
        <f t="shared" ref="F816:F823" si="98">SUM(G816:U816)</f>
        <v>0</v>
      </c>
      <c r="G816" s="54"/>
      <c r="H816" s="54"/>
      <c r="I816" s="54"/>
      <c r="J816" s="54"/>
      <c r="K816" s="54"/>
      <c r="L816" s="54"/>
      <c r="M816" s="54"/>
      <c r="N816" s="54"/>
      <c r="O816" s="54"/>
      <c r="P816" s="54"/>
      <c r="Q816" s="54"/>
      <c r="R816" s="53"/>
      <c r="S816" s="53"/>
      <c r="T816" s="53"/>
      <c r="U816" s="53"/>
      <c r="AA816" s="128"/>
    </row>
    <row r="817" spans="1:27" s="52" customFormat="1" x14ac:dyDescent="0.2">
      <c r="A817" s="51"/>
      <c r="B817" s="110"/>
      <c r="C817" s="51"/>
      <c r="D817" s="51"/>
      <c r="E817" s="106"/>
      <c r="F817" s="49">
        <f t="shared" si="98"/>
        <v>0</v>
      </c>
      <c r="G817" s="54"/>
      <c r="H817" s="54"/>
      <c r="I817" s="54"/>
      <c r="J817" s="54"/>
      <c r="K817" s="54"/>
      <c r="L817" s="54"/>
      <c r="M817" s="54"/>
      <c r="N817" s="54"/>
      <c r="O817" s="54"/>
      <c r="P817" s="54"/>
      <c r="Q817" s="54"/>
      <c r="R817" s="53"/>
      <c r="S817" s="53"/>
      <c r="T817" s="53"/>
      <c r="U817" s="53"/>
      <c r="AA817" s="128"/>
    </row>
    <row r="818" spans="1:27" s="52" customFormat="1" x14ac:dyDescent="0.2">
      <c r="A818" s="51"/>
      <c r="B818" s="110"/>
      <c r="C818" s="51"/>
      <c r="D818" s="51"/>
      <c r="E818" s="106"/>
      <c r="F818" s="49">
        <f t="shared" si="98"/>
        <v>0</v>
      </c>
      <c r="G818" s="54"/>
      <c r="H818" s="54"/>
      <c r="I818" s="54"/>
      <c r="J818" s="54"/>
      <c r="K818" s="54"/>
      <c r="L818" s="54"/>
      <c r="M818" s="54"/>
      <c r="N818" s="54"/>
      <c r="O818" s="54"/>
      <c r="P818" s="54"/>
      <c r="Q818" s="54"/>
      <c r="R818" s="53"/>
      <c r="S818" s="53"/>
      <c r="T818" s="53"/>
      <c r="U818" s="53"/>
      <c r="AA818" s="128"/>
    </row>
    <row r="819" spans="1:27" s="52" customFormat="1" x14ac:dyDescent="0.2">
      <c r="A819" s="51"/>
      <c r="B819" s="110"/>
      <c r="C819" s="51"/>
      <c r="D819" s="51"/>
      <c r="E819" s="106"/>
      <c r="F819" s="49">
        <f t="shared" si="98"/>
        <v>0</v>
      </c>
      <c r="G819" s="54"/>
      <c r="H819" s="54"/>
      <c r="I819" s="54"/>
      <c r="J819" s="54"/>
      <c r="K819" s="54"/>
      <c r="L819" s="54"/>
      <c r="M819" s="54"/>
      <c r="N819" s="54"/>
      <c r="O819" s="54"/>
      <c r="P819" s="54"/>
      <c r="Q819" s="54"/>
      <c r="R819" s="53"/>
      <c r="S819" s="53"/>
      <c r="T819" s="53"/>
      <c r="U819" s="53"/>
      <c r="AA819" s="128"/>
    </row>
    <row r="820" spans="1:27" s="52" customFormat="1" x14ac:dyDescent="0.2">
      <c r="A820" s="51"/>
      <c r="B820" s="110"/>
      <c r="C820" s="51"/>
      <c r="D820" s="51"/>
      <c r="E820" s="106"/>
      <c r="F820" s="49">
        <f t="shared" si="98"/>
        <v>0</v>
      </c>
      <c r="G820" s="54"/>
      <c r="H820" s="54"/>
      <c r="I820" s="54"/>
      <c r="J820" s="54"/>
      <c r="K820" s="54"/>
      <c r="L820" s="54"/>
      <c r="M820" s="54"/>
      <c r="N820" s="54"/>
      <c r="O820" s="54"/>
      <c r="P820" s="54"/>
      <c r="Q820" s="54"/>
      <c r="R820" s="53"/>
      <c r="S820" s="53"/>
      <c r="T820" s="53"/>
      <c r="U820" s="53"/>
      <c r="AA820" s="128"/>
    </row>
    <row r="821" spans="1:27" s="52" customFormat="1" x14ac:dyDescent="0.2">
      <c r="A821" s="51"/>
      <c r="B821" s="110"/>
      <c r="C821" s="51"/>
      <c r="D821" s="51"/>
      <c r="E821" s="106"/>
      <c r="F821" s="49">
        <f t="shared" si="98"/>
        <v>0</v>
      </c>
      <c r="G821" s="54"/>
      <c r="H821" s="54"/>
      <c r="I821" s="54"/>
      <c r="J821" s="54"/>
      <c r="K821" s="54"/>
      <c r="L821" s="54"/>
      <c r="M821" s="54"/>
      <c r="N821" s="54"/>
      <c r="O821" s="54"/>
      <c r="P821" s="54"/>
      <c r="Q821" s="54"/>
      <c r="R821" s="53"/>
      <c r="S821" s="53"/>
      <c r="T821" s="53"/>
      <c r="U821" s="53"/>
      <c r="AA821" s="128"/>
    </row>
    <row r="822" spans="1:27" s="52" customFormat="1" ht="15.6" customHeight="1" x14ac:dyDescent="0.25">
      <c r="A822" s="57" t="s">
        <v>24</v>
      </c>
      <c r="B822" s="112" t="str">
        <f>IF(B804+F816+F817+F818+F819+F820+F821+F822+F823=B809+B810+B811+B812+B813+B814+B815+B816,"OK","NON")</f>
        <v>OK</v>
      </c>
      <c r="C822" s="51"/>
      <c r="D822" s="49"/>
      <c r="E822" s="106"/>
      <c r="F822" s="49">
        <f t="shared" si="98"/>
        <v>0</v>
      </c>
      <c r="G822" s="54"/>
      <c r="H822" s="54"/>
      <c r="I822" s="54"/>
      <c r="J822" s="54"/>
      <c r="K822" s="54"/>
      <c r="L822" s="54"/>
      <c r="M822" s="54"/>
      <c r="N822" s="54"/>
      <c r="O822" s="54"/>
      <c r="P822" s="54"/>
      <c r="Q822" s="54"/>
      <c r="R822" s="53"/>
      <c r="S822" s="53"/>
      <c r="T822" s="53"/>
      <c r="U822" s="53"/>
      <c r="AA822" s="128"/>
    </row>
    <row r="823" spans="1:27" s="52" customFormat="1" ht="18" x14ac:dyDescent="0.25">
      <c r="A823" s="57" t="s">
        <v>25</v>
      </c>
      <c r="B823" s="112">
        <f>B806+S804-B803-F807-F808-F809-F810-F811-F812</f>
        <v>0</v>
      </c>
      <c r="C823" s="51"/>
      <c r="D823" s="77"/>
      <c r="E823" s="106"/>
      <c r="F823" s="49">
        <f t="shared" si="98"/>
        <v>0</v>
      </c>
      <c r="G823" s="54"/>
      <c r="H823" s="54"/>
      <c r="I823" s="54"/>
      <c r="J823" s="54"/>
      <c r="K823" s="54"/>
      <c r="L823" s="54"/>
      <c r="M823" s="54"/>
      <c r="N823" s="54"/>
      <c r="O823" s="54"/>
      <c r="P823" s="54"/>
      <c r="Q823" s="54"/>
      <c r="R823" s="53"/>
      <c r="S823" s="53"/>
      <c r="T823" s="53"/>
      <c r="U823" s="53"/>
      <c r="AA823" s="128"/>
    </row>
    <row r="824" spans="1:27" s="52" customFormat="1" x14ac:dyDescent="0.2">
      <c r="B824" s="96"/>
      <c r="C824" s="51"/>
      <c r="D824" s="51"/>
      <c r="E824" s="107"/>
      <c r="F824" s="55"/>
      <c r="G824" s="55"/>
      <c r="H824" s="55"/>
      <c r="I824" s="55"/>
      <c r="J824" s="55"/>
      <c r="K824" s="55"/>
      <c r="L824" s="55"/>
      <c r="M824" s="55"/>
      <c r="N824" s="55"/>
      <c r="O824" s="55"/>
      <c r="P824" s="55"/>
      <c r="Q824" s="55"/>
      <c r="R824" s="62"/>
      <c r="S824" s="62"/>
      <c r="T824" s="62"/>
      <c r="U824" s="62"/>
      <c r="V824" s="64"/>
      <c r="AA824" s="128"/>
    </row>
    <row r="825" spans="1:27" s="46" customFormat="1" x14ac:dyDescent="0.2">
      <c r="A825" s="46" t="s">
        <v>20</v>
      </c>
      <c r="B825" s="113" t="s">
        <v>20</v>
      </c>
      <c r="C825" s="46" t="s">
        <v>20</v>
      </c>
      <c r="D825" s="46" t="s">
        <v>20</v>
      </c>
      <c r="E825" s="108" t="s">
        <v>20</v>
      </c>
      <c r="F825" s="66" t="s">
        <v>20</v>
      </c>
      <c r="G825" s="82" t="s">
        <v>20</v>
      </c>
      <c r="H825" s="82" t="s">
        <v>20</v>
      </c>
      <c r="I825" s="82" t="s">
        <v>20</v>
      </c>
      <c r="J825" s="82" t="s">
        <v>20</v>
      </c>
      <c r="K825" s="82" t="s">
        <v>20</v>
      </c>
      <c r="L825" s="82" t="s">
        <v>20</v>
      </c>
      <c r="M825" s="82" t="s">
        <v>20</v>
      </c>
      <c r="N825" s="82" t="s">
        <v>20</v>
      </c>
      <c r="O825" s="82" t="s">
        <v>20</v>
      </c>
      <c r="P825" s="82" t="s">
        <v>20</v>
      </c>
      <c r="Q825" s="82" t="s">
        <v>20</v>
      </c>
      <c r="R825" s="83" t="s">
        <v>20</v>
      </c>
      <c r="S825" s="83"/>
      <c r="T825" s="83"/>
      <c r="U825" s="83"/>
      <c r="AA825" s="129"/>
    </row>
    <row r="826" spans="1:27" s="117" customFormat="1" ht="27" thickBot="1" x14ac:dyDescent="0.45">
      <c r="A826" s="116" t="s">
        <v>20</v>
      </c>
      <c r="B826" s="134"/>
      <c r="D826" s="117" t="s">
        <v>28</v>
      </c>
      <c r="E826" s="125">
        <f>$X$16</f>
        <v>43089</v>
      </c>
      <c r="F826" s="119"/>
      <c r="G826" s="120"/>
      <c r="H826" s="121"/>
      <c r="I826" s="122"/>
      <c r="J826" s="122"/>
      <c r="K826" s="122"/>
      <c r="L826" s="122"/>
      <c r="M826" s="122"/>
      <c r="N826" s="122"/>
      <c r="O826" s="122"/>
      <c r="P826" s="122"/>
      <c r="Q826" s="122"/>
      <c r="R826" s="122"/>
      <c r="U826" s="117">
        <v>34</v>
      </c>
      <c r="AA826" s="126"/>
    </row>
    <row r="827" spans="1:27" s="52" customFormat="1" ht="16.5" thickBot="1" x14ac:dyDescent="0.3">
      <c r="A827" s="45"/>
      <c r="B827" s="110"/>
      <c r="C827" s="51"/>
      <c r="D827" s="51"/>
      <c r="E827" s="104"/>
      <c r="F827" s="79" t="s">
        <v>70</v>
      </c>
      <c r="H827" s="103"/>
      <c r="I827" s="91">
        <v>100</v>
      </c>
      <c r="J827" s="92">
        <v>50</v>
      </c>
      <c r="K827" s="92">
        <v>20</v>
      </c>
      <c r="L827" s="92">
        <v>10</v>
      </c>
      <c r="M827" s="92">
        <v>5</v>
      </c>
      <c r="N827" s="92">
        <v>2</v>
      </c>
      <c r="O827" s="92">
        <v>1</v>
      </c>
      <c r="P827" s="92">
        <v>0.25</v>
      </c>
      <c r="Q827" s="92">
        <v>0.1</v>
      </c>
      <c r="R827" s="93">
        <v>0.05</v>
      </c>
      <c r="S827" s="51"/>
      <c r="T827" s="51"/>
      <c r="U827" s="51"/>
      <c r="AA827" s="127">
        <f>B828+B829+B830</f>
        <v>0</v>
      </c>
    </row>
    <row r="828" spans="1:27" s="52" customFormat="1" ht="15.75" x14ac:dyDescent="0.25">
      <c r="A828" s="45" t="s">
        <v>17</v>
      </c>
      <c r="B828" s="111"/>
      <c r="C828" s="51"/>
      <c r="D828" s="60" t="s">
        <v>21</v>
      </c>
      <c r="E828" s="105"/>
      <c r="F828" s="51"/>
      <c r="G828" s="62"/>
      <c r="H828" s="133" t="s">
        <v>71</v>
      </c>
      <c r="I828" s="135"/>
      <c r="J828" s="136"/>
      <c r="K828" s="136"/>
      <c r="L828" s="136"/>
      <c r="M828" s="136"/>
      <c r="N828" s="136"/>
      <c r="O828" s="136"/>
      <c r="P828" s="136"/>
      <c r="Q828" s="136"/>
      <c r="R828" s="137"/>
      <c r="S828" s="51"/>
      <c r="T828" s="51"/>
      <c r="U828" s="51"/>
      <c r="AA828" s="128"/>
    </row>
    <row r="829" spans="1:27" s="52" customFormat="1" ht="15.75" thickBot="1" x14ac:dyDescent="0.25">
      <c r="A829" s="45" t="s">
        <v>18</v>
      </c>
      <c r="B829" s="111"/>
      <c r="C829" s="51"/>
      <c r="E829" s="104"/>
      <c r="F829" s="51"/>
      <c r="G829" s="62"/>
      <c r="H829" s="89" t="s">
        <v>5</v>
      </c>
      <c r="I829" s="90">
        <f t="shared" ref="I829:R829" si="99">I827*I828</f>
        <v>0</v>
      </c>
      <c r="J829" s="80">
        <f t="shared" si="99"/>
        <v>0</v>
      </c>
      <c r="K829" s="80">
        <f t="shared" si="99"/>
        <v>0</v>
      </c>
      <c r="L829" s="80">
        <f t="shared" si="99"/>
        <v>0</v>
      </c>
      <c r="M829" s="80">
        <f t="shared" si="99"/>
        <v>0</v>
      </c>
      <c r="N829" s="80">
        <f t="shared" si="99"/>
        <v>0</v>
      </c>
      <c r="O829" s="80">
        <f t="shared" si="99"/>
        <v>0</v>
      </c>
      <c r="P829" s="80">
        <f t="shared" si="99"/>
        <v>0</v>
      </c>
      <c r="Q829" s="80">
        <f t="shared" si="99"/>
        <v>0</v>
      </c>
      <c r="R829" s="81">
        <f t="shared" si="99"/>
        <v>0</v>
      </c>
      <c r="S829" s="87">
        <f>SUM(I829:R829)</f>
        <v>0</v>
      </c>
      <c r="T829" s="51"/>
      <c r="U829" s="51"/>
      <c r="AA829" s="128"/>
    </row>
    <row r="830" spans="1:27" s="52" customFormat="1" ht="15.75" x14ac:dyDescent="0.25">
      <c r="A830" s="45" t="s">
        <v>19</v>
      </c>
      <c r="B830" s="111"/>
      <c r="C830" s="51"/>
      <c r="D830" s="60" t="s">
        <v>0</v>
      </c>
      <c r="E830" s="104"/>
      <c r="F830" s="49"/>
      <c r="G830" s="49"/>
      <c r="H830" s="49"/>
      <c r="I830" s="49"/>
      <c r="J830" s="49"/>
      <c r="K830" s="49"/>
      <c r="L830" s="49"/>
      <c r="M830" s="49"/>
      <c r="N830" s="49"/>
      <c r="O830" s="49"/>
      <c r="P830" s="49"/>
      <c r="Q830" s="49"/>
      <c r="R830" s="49">
        <f>SUM(I829:R829)</f>
        <v>0</v>
      </c>
      <c r="S830" s="51"/>
      <c r="T830" s="51"/>
      <c r="U830" s="51"/>
      <c r="AA830" s="128"/>
    </row>
    <row r="831" spans="1:27" s="52" customFormat="1" ht="15.75" x14ac:dyDescent="0.25">
      <c r="A831" s="45" t="s">
        <v>75</v>
      </c>
      <c r="B831" s="111"/>
      <c r="C831" s="51"/>
      <c r="D831" s="51"/>
      <c r="E831" s="105" t="s">
        <v>22</v>
      </c>
      <c r="F831" s="56" t="s">
        <v>5</v>
      </c>
      <c r="G831" s="56" t="s">
        <v>23</v>
      </c>
      <c r="H831" s="49"/>
      <c r="I831" s="49"/>
      <c r="J831" s="49"/>
      <c r="K831" s="49"/>
      <c r="L831" s="49"/>
      <c r="M831" s="49"/>
      <c r="N831" s="49"/>
      <c r="O831" s="49"/>
      <c r="P831" s="49"/>
      <c r="Q831" s="49"/>
      <c r="R831" s="51"/>
      <c r="S831" s="51"/>
      <c r="T831" s="51"/>
      <c r="U831" s="51"/>
      <c r="AA831" s="128"/>
    </row>
    <row r="832" spans="1:27" s="52" customFormat="1" x14ac:dyDescent="0.2">
      <c r="A832" s="45" t="s">
        <v>29</v>
      </c>
      <c r="B832" s="111"/>
      <c r="C832" s="51"/>
      <c r="D832" s="51"/>
      <c r="E832" s="106"/>
      <c r="F832" s="49">
        <f t="shared" ref="F832:F837" si="100">SUM(G832:U832)</f>
        <v>0</v>
      </c>
      <c r="G832" s="54"/>
      <c r="H832" s="54"/>
      <c r="I832" s="54"/>
      <c r="J832" s="54"/>
      <c r="K832" s="54"/>
      <c r="L832" s="54"/>
      <c r="M832" s="54"/>
      <c r="N832" s="54"/>
      <c r="O832" s="54"/>
      <c r="P832" s="54"/>
      <c r="Q832" s="54"/>
      <c r="R832" s="53"/>
      <c r="S832" s="53"/>
      <c r="T832" s="53"/>
      <c r="U832" s="53"/>
      <c r="AA832" s="128"/>
    </row>
    <row r="833" spans="1:27" s="52" customFormat="1" x14ac:dyDescent="0.2">
      <c r="A833" s="45"/>
      <c r="B833" s="132"/>
      <c r="C833" s="51"/>
      <c r="D833" s="51"/>
      <c r="E833" s="106"/>
      <c r="F833" s="49">
        <f t="shared" si="100"/>
        <v>0</v>
      </c>
      <c r="G833" s="54"/>
      <c r="H833" s="54"/>
      <c r="I833" s="54"/>
      <c r="J833" s="54"/>
      <c r="K833" s="54"/>
      <c r="L833" s="54"/>
      <c r="M833" s="54"/>
      <c r="N833" s="54"/>
      <c r="O833" s="54"/>
      <c r="P833" s="54"/>
      <c r="Q833" s="54"/>
      <c r="R833" s="53"/>
      <c r="S833" s="53"/>
      <c r="T833" s="53"/>
      <c r="U833" s="53"/>
      <c r="AA833" s="128"/>
    </row>
    <row r="834" spans="1:27" s="52" customFormat="1" x14ac:dyDescent="0.2">
      <c r="A834" s="45" t="s">
        <v>30</v>
      </c>
      <c r="B834" s="111"/>
      <c r="C834" s="51"/>
      <c r="D834" s="51"/>
      <c r="E834" s="106"/>
      <c r="F834" s="49">
        <f t="shared" si="100"/>
        <v>0</v>
      </c>
      <c r="G834" s="54"/>
      <c r="H834" s="54"/>
      <c r="I834" s="54"/>
      <c r="J834" s="54"/>
      <c r="K834" s="54"/>
      <c r="L834" s="54"/>
      <c r="M834" s="54"/>
      <c r="N834" s="54"/>
      <c r="O834" s="54"/>
      <c r="P834" s="54"/>
      <c r="Q834" s="54"/>
      <c r="R834" s="53"/>
      <c r="S834" s="53"/>
      <c r="T834" s="53"/>
      <c r="U834" s="53"/>
      <c r="AA834" s="128"/>
    </row>
    <row r="835" spans="1:27" s="52" customFormat="1" x14ac:dyDescent="0.2">
      <c r="A835" s="45" t="s">
        <v>31</v>
      </c>
      <c r="B835" s="111"/>
      <c r="C835" s="51"/>
      <c r="D835" s="51"/>
      <c r="E835" s="106"/>
      <c r="F835" s="49">
        <f t="shared" si="100"/>
        <v>0</v>
      </c>
      <c r="G835" s="54"/>
      <c r="H835" s="54"/>
      <c r="I835" s="54"/>
      <c r="J835" s="54"/>
      <c r="K835" s="54"/>
      <c r="L835" s="54"/>
      <c r="M835" s="54"/>
      <c r="N835" s="54"/>
      <c r="O835" s="54"/>
      <c r="P835" s="54"/>
      <c r="Q835" s="54"/>
      <c r="R835" s="53"/>
      <c r="S835" s="53"/>
      <c r="T835" s="53"/>
      <c r="U835" s="53"/>
      <c r="AA835" s="128"/>
    </row>
    <row r="836" spans="1:27" s="52" customFormat="1" x14ac:dyDescent="0.2">
      <c r="A836" s="45" t="s">
        <v>32</v>
      </c>
      <c r="B836" s="111"/>
      <c r="C836" s="51"/>
      <c r="D836" s="51"/>
      <c r="E836" s="106"/>
      <c r="F836" s="49">
        <f t="shared" si="100"/>
        <v>0</v>
      </c>
      <c r="G836" s="54"/>
      <c r="H836" s="54"/>
      <c r="I836" s="54"/>
      <c r="J836" s="54"/>
      <c r="K836" s="54"/>
      <c r="L836" s="54"/>
      <c r="M836" s="54"/>
      <c r="N836" s="54"/>
      <c r="O836" s="54"/>
      <c r="P836" s="54"/>
      <c r="Q836" s="54"/>
      <c r="R836" s="53"/>
      <c r="S836" s="53"/>
      <c r="T836" s="53"/>
      <c r="U836" s="53"/>
      <c r="AA836" s="128"/>
    </row>
    <row r="837" spans="1:27" s="52" customFormat="1" x14ac:dyDescent="0.2">
      <c r="A837" s="45" t="s">
        <v>33</v>
      </c>
      <c r="B837" s="111"/>
      <c r="C837" s="51"/>
      <c r="D837" s="51"/>
      <c r="E837" s="106"/>
      <c r="F837" s="49">
        <f t="shared" si="100"/>
        <v>0</v>
      </c>
      <c r="G837" s="54"/>
      <c r="H837" s="54"/>
      <c r="I837" s="54"/>
      <c r="J837" s="54"/>
      <c r="K837" s="54"/>
      <c r="L837" s="54"/>
      <c r="M837" s="54"/>
      <c r="N837" s="54"/>
      <c r="O837" s="54"/>
      <c r="P837" s="54"/>
      <c r="Q837" s="54"/>
      <c r="R837" s="53"/>
      <c r="S837" s="53"/>
      <c r="T837" s="53"/>
      <c r="U837" s="53"/>
      <c r="AA837" s="128"/>
    </row>
    <row r="838" spans="1:27" s="52" customFormat="1" x14ac:dyDescent="0.2">
      <c r="A838" s="45" t="s">
        <v>34</v>
      </c>
      <c r="B838" s="111"/>
      <c r="C838" s="51"/>
      <c r="D838" s="51"/>
      <c r="E838" s="104"/>
      <c r="F838" s="49"/>
      <c r="G838" s="49"/>
      <c r="H838" s="49"/>
      <c r="I838" s="49"/>
      <c r="J838" s="49"/>
      <c r="K838" s="49"/>
      <c r="L838" s="49"/>
      <c r="M838" s="49"/>
      <c r="N838" s="49"/>
      <c r="O838" s="49"/>
      <c r="P838" s="49"/>
      <c r="Q838" s="49"/>
      <c r="R838" s="51"/>
      <c r="S838" s="51"/>
      <c r="T838" s="51"/>
      <c r="U838" s="51"/>
      <c r="AA838" s="128"/>
    </row>
    <row r="839" spans="1:27" s="52" customFormat="1" ht="15.75" x14ac:dyDescent="0.25">
      <c r="A839" s="45" t="s">
        <v>35</v>
      </c>
      <c r="B839" s="111"/>
      <c r="C839" s="51"/>
      <c r="D839" s="60" t="s">
        <v>24</v>
      </c>
      <c r="E839" s="104"/>
      <c r="F839" s="49"/>
      <c r="G839" s="49"/>
      <c r="H839" s="49"/>
      <c r="I839" s="49"/>
      <c r="J839" s="49"/>
      <c r="K839" s="49"/>
      <c r="L839" s="49"/>
      <c r="M839" s="49"/>
      <c r="N839" s="49"/>
      <c r="O839" s="49"/>
      <c r="P839" s="49"/>
      <c r="Q839" s="49"/>
      <c r="R839" s="51"/>
      <c r="S839" s="51"/>
      <c r="T839" s="51"/>
      <c r="U839" s="51"/>
      <c r="AA839" s="128"/>
    </row>
    <row r="840" spans="1:27" s="52" customFormat="1" ht="15.75" x14ac:dyDescent="0.25">
      <c r="A840" s="50" t="s">
        <v>36</v>
      </c>
      <c r="B840" s="111"/>
      <c r="C840" s="51"/>
      <c r="D840" s="51"/>
      <c r="E840" s="105"/>
      <c r="F840" s="56" t="s">
        <v>5</v>
      </c>
      <c r="G840" s="56" t="s">
        <v>23</v>
      </c>
      <c r="H840" s="49"/>
      <c r="I840" s="49"/>
      <c r="J840" s="49"/>
      <c r="K840" s="49"/>
      <c r="L840" s="49"/>
      <c r="M840" s="49"/>
      <c r="N840" s="49"/>
      <c r="O840" s="49"/>
      <c r="P840" s="49"/>
      <c r="Q840" s="49"/>
      <c r="R840" s="51"/>
      <c r="S840" s="51"/>
      <c r="T840" s="51"/>
      <c r="U840" s="51"/>
      <c r="AA840" s="128"/>
    </row>
    <row r="841" spans="1:27" s="52" customFormat="1" x14ac:dyDescent="0.2">
      <c r="A841" s="45" t="s">
        <v>37</v>
      </c>
      <c r="B841" s="111"/>
      <c r="C841" s="51"/>
      <c r="D841" s="51"/>
      <c r="E841" s="106"/>
      <c r="F841" s="49">
        <f t="shared" ref="F841:F848" si="101">SUM(G841:U841)</f>
        <v>0</v>
      </c>
      <c r="G841" s="54"/>
      <c r="H841" s="54"/>
      <c r="I841" s="54"/>
      <c r="J841" s="54"/>
      <c r="K841" s="54"/>
      <c r="L841" s="54"/>
      <c r="M841" s="54"/>
      <c r="N841" s="54"/>
      <c r="O841" s="54"/>
      <c r="P841" s="54"/>
      <c r="Q841" s="54"/>
      <c r="R841" s="53"/>
      <c r="S841" s="53"/>
      <c r="T841" s="53"/>
      <c r="U841" s="53"/>
      <c r="AA841" s="128"/>
    </row>
    <row r="842" spans="1:27" s="52" customFormat="1" x14ac:dyDescent="0.2">
      <c r="A842" s="51"/>
      <c r="B842" s="110"/>
      <c r="C842" s="51"/>
      <c r="D842" s="51"/>
      <c r="E842" s="106"/>
      <c r="F842" s="49">
        <f t="shared" si="101"/>
        <v>0</v>
      </c>
      <c r="G842" s="54"/>
      <c r="H842" s="54"/>
      <c r="I842" s="54"/>
      <c r="J842" s="54"/>
      <c r="K842" s="54"/>
      <c r="L842" s="54"/>
      <c r="M842" s="54"/>
      <c r="N842" s="54"/>
      <c r="O842" s="54"/>
      <c r="P842" s="54"/>
      <c r="Q842" s="54"/>
      <c r="R842" s="53"/>
      <c r="S842" s="53"/>
      <c r="T842" s="53"/>
      <c r="U842" s="53"/>
      <c r="AA842" s="128"/>
    </row>
    <row r="843" spans="1:27" s="52" customFormat="1" x14ac:dyDescent="0.2">
      <c r="A843" s="51"/>
      <c r="B843" s="110"/>
      <c r="C843" s="51"/>
      <c r="D843" s="51"/>
      <c r="E843" s="106"/>
      <c r="F843" s="49">
        <f t="shared" si="101"/>
        <v>0</v>
      </c>
      <c r="G843" s="54"/>
      <c r="H843" s="54"/>
      <c r="I843" s="54"/>
      <c r="J843" s="54"/>
      <c r="K843" s="54"/>
      <c r="L843" s="54"/>
      <c r="M843" s="54"/>
      <c r="N843" s="54"/>
      <c r="O843" s="54"/>
      <c r="P843" s="54"/>
      <c r="Q843" s="54"/>
      <c r="R843" s="53"/>
      <c r="S843" s="53"/>
      <c r="T843" s="53"/>
      <c r="U843" s="53"/>
      <c r="AA843" s="128"/>
    </row>
    <row r="844" spans="1:27" s="52" customFormat="1" x14ac:dyDescent="0.2">
      <c r="A844" s="51"/>
      <c r="B844" s="110"/>
      <c r="C844" s="51"/>
      <c r="D844" s="51"/>
      <c r="E844" s="106"/>
      <c r="F844" s="49">
        <f t="shared" si="101"/>
        <v>0</v>
      </c>
      <c r="G844" s="54"/>
      <c r="H844" s="54"/>
      <c r="I844" s="54"/>
      <c r="J844" s="54"/>
      <c r="K844" s="54"/>
      <c r="L844" s="54"/>
      <c r="M844" s="54"/>
      <c r="N844" s="54"/>
      <c r="O844" s="54"/>
      <c r="P844" s="54"/>
      <c r="Q844" s="54"/>
      <c r="R844" s="53"/>
      <c r="S844" s="53"/>
      <c r="T844" s="53"/>
      <c r="U844" s="53"/>
      <c r="AA844" s="128"/>
    </row>
    <row r="845" spans="1:27" s="52" customFormat="1" x14ac:dyDescent="0.2">
      <c r="A845" s="51"/>
      <c r="B845" s="110"/>
      <c r="C845" s="51"/>
      <c r="D845" s="51"/>
      <c r="E845" s="106"/>
      <c r="F845" s="49">
        <f t="shared" si="101"/>
        <v>0</v>
      </c>
      <c r="G845" s="54"/>
      <c r="H845" s="54"/>
      <c r="I845" s="54"/>
      <c r="J845" s="54"/>
      <c r="K845" s="54"/>
      <c r="L845" s="54"/>
      <c r="M845" s="54"/>
      <c r="N845" s="54"/>
      <c r="O845" s="54"/>
      <c r="P845" s="54"/>
      <c r="Q845" s="54"/>
      <c r="R845" s="53"/>
      <c r="S845" s="53"/>
      <c r="T845" s="53"/>
      <c r="U845" s="53"/>
      <c r="AA845" s="128"/>
    </row>
    <row r="846" spans="1:27" s="52" customFormat="1" x14ac:dyDescent="0.2">
      <c r="A846" s="51"/>
      <c r="B846" s="110"/>
      <c r="C846" s="51"/>
      <c r="D846" s="51"/>
      <c r="E846" s="106"/>
      <c r="F846" s="49">
        <f t="shared" si="101"/>
        <v>0</v>
      </c>
      <c r="G846" s="54"/>
      <c r="H846" s="54"/>
      <c r="I846" s="54"/>
      <c r="J846" s="54"/>
      <c r="K846" s="54"/>
      <c r="L846" s="54"/>
      <c r="M846" s="54"/>
      <c r="N846" s="54"/>
      <c r="O846" s="54"/>
      <c r="P846" s="54"/>
      <c r="Q846" s="54"/>
      <c r="R846" s="53"/>
      <c r="S846" s="53"/>
      <c r="T846" s="53"/>
      <c r="U846" s="53"/>
      <c r="AA846" s="128"/>
    </row>
    <row r="847" spans="1:27" s="52" customFormat="1" ht="15.6" customHeight="1" x14ac:dyDescent="0.25">
      <c r="A847" s="57" t="s">
        <v>24</v>
      </c>
      <c r="B847" s="112" t="str">
        <f>IF(B829+F841+F842+F843+F844+F845+F846+F847+F848=B834+B835+B836+B837+B838+B839+B840+B841,"OK","NON")</f>
        <v>OK</v>
      </c>
      <c r="C847" s="51"/>
      <c r="D847" s="49"/>
      <c r="E847" s="106"/>
      <c r="F847" s="49">
        <f t="shared" si="101"/>
        <v>0</v>
      </c>
      <c r="G847" s="54"/>
      <c r="H847" s="54"/>
      <c r="I847" s="54"/>
      <c r="J847" s="54"/>
      <c r="K847" s="54"/>
      <c r="L847" s="54"/>
      <c r="M847" s="54"/>
      <c r="N847" s="54"/>
      <c r="O847" s="54"/>
      <c r="P847" s="54"/>
      <c r="Q847" s="54"/>
      <c r="R847" s="53"/>
      <c r="S847" s="53"/>
      <c r="T847" s="53"/>
      <c r="U847" s="53"/>
      <c r="AA847" s="128"/>
    </row>
    <row r="848" spans="1:27" s="52" customFormat="1" ht="18" x14ac:dyDescent="0.25">
      <c r="A848" s="57" t="s">
        <v>25</v>
      </c>
      <c r="B848" s="112">
        <f>B831+S829-B828-F832-F833-F834-F835-F836-F837</f>
        <v>0</v>
      </c>
      <c r="C848" s="51"/>
      <c r="D848" s="77"/>
      <c r="E848" s="106"/>
      <c r="F848" s="49">
        <f t="shared" si="101"/>
        <v>0</v>
      </c>
      <c r="G848" s="54"/>
      <c r="H848" s="54"/>
      <c r="I848" s="54"/>
      <c r="J848" s="54"/>
      <c r="K848" s="54"/>
      <c r="L848" s="54"/>
      <c r="M848" s="54"/>
      <c r="N848" s="54"/>
      <c r="O848" s="54"/>
      <c r="P848" s="54"/>
      <c r="Q848" s="54"/>
      <c r="R848" s="53"/>
      <c r="S848" s="53"/>
      <c r="T848" s="53"/>
      <c r="U848" s="53"/>
      <c r="AA848" s="128"/>
    </row>
    <row r="849" spans="2:27" s="52" customFormat="1" x14ac:dyDescent="0.2">
      <c r="B849" s="96"/>
      <c r="C849" s="51"/>
      <c r="D849" s="51"/>
      <c r="E849" s="107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62"/>
      <c r="S849" s="62"/>
      <c r="T849" s="62"/>
      <c r="U849" s="62"/>
      <c r="V849" s="64"/>
      <c r="AA849" s="128"/>
    </row>
  </sheetData>
  <mergeCells count="2">
    <mergeCell ref="X15:Z15"/>
    <mergeCell ref="X16:Z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27</xdr:row>
                    <xdr:rowOff>133350</xdr:rowOff>
                  </from>
                  <to>
                    <xdr:col>20</xdr:col>
                    <xdr:colOff>647700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52</xdr:row>
                    <xdr:rowOff>104775</xdr:rowOff>
                  </from>
                  <to>
                    <xdr:col>20</xdr:col>
                    <xdr:colOff>657225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bouton4">
                <anchor moveWithCells="1">
                  <from>
                    <xdr:col>18</xdr:col>
                    <xdr:colOff>381000</xdr:colOff>
                    <xdr:row>77</xdr:row>
                    <xdr:rowOff>104775</xdr:rowOff>
                  </from>
                  <to>
                    <xdr:col>20</xdr:col>
                    <xdr:colOff>638175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bouton5">
                <anchor moveWithCells="1">
                  <from>
                    <xdr:col>18</xdr:col>
                    <xdr:colOff>381000</xdr:colOff>
                    <xdr:row>102</xdr:row>
                    <xdr:rowOff>47625</xdr:rowOff>
                  </from>
                  <to>
                    <xdr:col>20</xdr:col>
                    <xdr:colOff>638175</xdr:colOff>
                    <xdr:row>104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bouton6">
                <anchor moveWithCells="1">
                  <from>
                    <xdr:col>18</xdr:col>
                    <xdr:colOff>400050</xdr:colOff>
                    <xdr:row>126</xdr:row>
                    <xdr:rowOff>104775</xdr:rowOff>
                  </from>
                  <to>
                    <xdr:col>20</xdr:col>
                    <xdr:colOff>657225</xdr:colOff>
                    <xdr:row>128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bouton7">
                <anchor moveWithCells="1">
                  <from>
                    <xdr:col>18</xdr:col>
                    <xdr:colOff>400050</xdr:colOff>
                    <xdr:row>151</xdr:row>
                    <xdr:rowOff>104775</xdr:rowOff>
                  </from>
                  <to>
                    <xdr:col>20</xdr:col>
                    <xdr:colOff>657225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bouton8">
                <anchor moveWithCells="1">
                  <from>
                    <xdr:col>18</xdr:col>
                    <xdr:colOff>400050</xdr:colOff>
                    <xdr:row>176</xdr:row>
                    <xdr:rowOff>104775</xdr:rowOff>
                  </from>
                  <to>
                    <xdr:col>20</xdr:col>
                    <xdr:colOff>657225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 macro="[0]!bouton9">
                <anchor moveWithCells="1">
                  <from>
                    <xdr:col>18</xdr:col>
                    <xdr:colOff>381000</xdr:colOff>
                    <xdr:row>201</xdr:row>
                    <xdr:rowOff>104775</xdr:rowOff>
                  </from>
                  <to>
                    <xdr:col>20</xdr:col>
                    <xdr:colOff>638175</xdr:colOff>
                    <xdr:row>203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Button 9">
              <controlPr defaultSize="0" print="0" autoFill="0" autoPict="0" macro="[0]!bouton10">
                <anchor moveWithCells="1">
                  <from>
                    <xdr:col>18</xdr:col>
                    <xdr:colOff>400050</xdr:colOff>
                    <xdr:row>227</xdr:row>
                    <xdr:rowOff>104775</xdr:rowOff>
                  </from>
                  <to>
                    <xdr:col>20</xdr:col>
                    <xdr:colOff>657225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Button 10">
              <controlPr defaultSize="0" print="0" autoFill="0" autoPict="0" macro="[0]!bouton11">
                <anchor moveWithCells="1">
                  <from>
                    <xdr:col>18</xdr:col>
                    <xdr:colOff>400050</xdr:colOff>
                    <xdr:row>252</xdr:row>
                    <xdr:rowOff>104775</xdr:rowOff>
                  </from>
                  <to>
                    <xdr:col>20</xdr:col>
                    <xdr:colOff>657225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Button 11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277</xdr:row>
                    <xdr:rowOff>104775</xdr:rowOff>
                  </from>
                  <to>
                    <xdr:col>20</xdr:col>
                    <xdr:colOff>657225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Button 12">
              <controlPr defaultSize="0" print="0" autoFill="0" autoPict="0" macro="[0]!bouton13">
                <anchor moveWithCells="1">
                  <from>
                    <xdr:col>18</xdr:col>
                    <xdr:colOff>419100</xdr:colOff>
                    <xdr:row>301</xdr:row>
                    <xdr:rowOff>190500</xdr:rowOff>
                  </from>
                  <to>
                    <xdr:col>20</xdr:col>
                    <xdr:colOff>676275</xdr:colOff>
                    <xdr:row>304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Button 13">
              <controlPr defaultSize="0" print="0" autoFill="0" autoPict="0" macro="[0]!bouton14">
                <anchor moveWithCells="1">
                  <from>
                    <xdr:col>18</xdr:col>
                    <xdr:colOff>400050</xdr:colOff>
                    <xdr:row>326</xdr:row>
                    <xdr:rowOff>104775</xdr:rowOff>
                  </from>
                  <to>
                    <xdr:col>20</xdr:col>
                    <xdr:colOff>657225</xdr:colOff>
                    <xdr:row>328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Button 14">
              <controlPr defaultSize="0" print="0" autoFill="0" autoPict="0" macro="[0]!bouton15">
                <anchor moveWithCells="1">
                  <from>
                    <xdr:col>18</xdr:col>
                    <xdr:colOff>400050</xdr:colOff>
                    <xdr:row>352</xdr:row>
                    <xdr:rowOff>104775</xdr:rowOff>
                  </from>
                  <to>
                    <xdr:col>20</xdr:col>
                    <xdr:colOff>657225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Button 15">
              <controlPr defaultSize="0" print="0" autoFill="0" autoPict="0" macro="[0]!bouton16">
                <anchor moveWithCells="1">
                  <from>
                    <xdr:col>18</xdr:col>
                    <xdr:colOff>400050</xdr:colOff>
                    <xdr:row>377</xdr:row>
                    <xdr:rowOff>104775</xdr:rowOff>
                  </from>
                  <to>
                    <xdr:col>20</xdr:col>
                    <xdr:colOff>657225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Button 16">
              <controlPr defaultSize="0" print="0" autoFill="0" autoPict="0" macro="[0]!bouton17">
                <anchor moveWithCells="1">
                  <from>
                    <xdr:col>18</xdr:col>
                    <xdr:colOff>361950</xdr:colOff>
                    <xdr:row>402</xdr:row>
                    <xdr:rowOff>9525</xdr:rowOff>
                  </from>
                  <to>
                    <xdr:col>20</xdr:col>
                    <xdr:colOff>619125</xdr:colOff>
                    <xdr:row>404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Button 17">
              <controlPr defaultSize="0" print="0" autoFill="0" autoPict="0" macro="[0]!bouton18">
                <anchor moveWithCells="1">
                  <from>
                    <xdr:col>18</xdr:col>
                    <xdr:colOff>371475</xdr:colOff>
                    <xdr:row>427</xdr:row>
                    <xdr:rowOff>9525</xdr:rowOff>
                  </from>
                  <to>
                    <xdr:col>20</xdr:col>
                    <xdr:colOff>619125</xdr:colOff>
                    <xdr:row>429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Button 18">
              <controlPr defaultSize="0" print="0" autoFill="0" autoPict="0" macro="[0]!bouton19">
                <anchor moveWithCells="1">
                  <from>
                    <xdr:col>18</xdr:col>
                    <xdr:colOff>400050</xdr:colOff>
                    <xdr:row>451</xdr:row>
                    <xdr:rowOff>104775</xdr:rowOff>
                  </from>
                  <to>
                    <xdr:col>20</xdr:col>
                    <xdr:colOff>657225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Button 19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477</xdr:row>
                    <xdr:rowOff>104775</xdr:rowOff>
                  </from>
                  <to>
                    <xdr:col>20</xdr:col>
                    <xdr:colOff>657225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Button 20">
              <controlPr defaultSize="0" print="0" autoFill="0" autoPict="0" macro="[0]!bouton21">
                <anchor moveWithCells="1">
                  <from>
                    <xdr:col>18</xdr:col>
                    <xdr:colOff>400050</xdr:colOff>
                    <xdr:row>501</xdr:row>
                    <xdr:rowOff>104775</xdr:rowOff>
                  </from>
                  <to>
                    <xdr:col>20</xdr:col>
                    <xdr:colOff>657225</xdr:colOff>
                    <xdr:row>503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Button 21">
              <controlPr defaultSize="0" print="0" autoFill="0" autoPict="0" macro="[0]!bouton22">
                <anchor moveWithCells="1">
                  <from>
                    <xdr:col>18</xdr:col>
                    <xdr:colOff>400050</xdr:colOff>
                    <xdr:row>526</xdr:row>
                    <xdr:rowOff>104775</xdr:rowOff>
                  </from>
                  <to>
                    <xdr:col>20</xdr:col>
                    <xdr:colOff>657225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4" name="Button 22">
              <controlPr defaultSize="0" print="0" autoFill="0" autoPict="0" macro="[0]!bouton23">
                <anchor moveWithCells="1">
                  <from>
                    <xdr:col>18</xdr:col>
                    <xdr:colOff>400050</xdr:colOff>
                    <xdr:row>552</xdr:row>
                    <xdr:rowOff>104775</xdr:rowOff>
                  </from>
                  <to>
                    <xdr:col>20</xdr:col>
                    <xdr:colOff>657225</xdr:colOff>
                    <xdr:row>555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5" name="Button 23">
              <controlPr defaultSize="0" print="0" autoFill="0" autoPict="0" macro="[0]!bouton24">
                <anchor moveWithCells="1">
                  <from>
                    <xdr:col>18</xdr:col>
                    <xdr:colOff>438150</xdr:colOff>
                    <xdr:row>577</xdr:row>
                    <xdr:rowOff>0</xdr:rowOff>
                  </from>
                  <to>
                    <xdr:col>20</xdr:col>
                    <xdr:colOff>685800</xdr:colOff>
                    <xdr:row>579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6" name="Button 24">
              <controlPr defaultSize="0" print="0" autoFill="0" autoPict="0" macro="[0]!bouton25">
                <anchor moveWithCells="1">
                  <from>
                    <xdr:col>18</xdr:col>
                    <xdr:colOff>400050</xdr:colOff>
                    <xdr:row>602</xdr:row>
                    <xdr:rowOff>104775</xdr:rowOff>
                  </from>
                  <to>
                    <xdr:col>20</xdr:col>
                    <xdr:colOff>657225</xdr:colOff>
                    <xdr:row>605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7" name="Button 25">
              <controlPr defaultSize="0" print="0" autoFill="0" autoPict="0" macro="[0]!bouton26">
                <anchor moveWithCells="1">
                  <from>
                    <xdr:col>18</xdr:col>
                    <xdr:colOff>400050</xdr:colOff>
                    <xdr:row>627</xdr:row>
                    <xdr:rowOff>104775</xdr:rowOff>
                  </from>
                  <to>
                    <xdr:col>20</xdr:col>
                    <xdr:colOff>657225</xdr:colOff>
                    <xdr:row>630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8" name="Button 26">
              <controlPr defaultSize="0" print="0" autoFill="0" autoPict="0" macro="[0]!bouton27">
                <anchor moveWithCells="1">
                  <from>
                    <xdr:col>18</xdr:col>
                    <xdr:colOff>400050</xdr:colOff>
                    <xdr:row>652</xdr:row>
                    <xdr:rowOff>104775</xdr:rowOff>
                  </from>
                  <to>
                    <xdr:col>20</xdr:col>
                    <xdr:colOff>657225</xdr:colOff>
                    <xdr:row>655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9" name="Button 27">
              <controlPr defaultSize="0" print="0" autoFill="0" autoPict="0" macro="[0]!bouton28">
                <anchor moveWithCells="1">
                  <from>
                    <xdr:col>18</xdr:col>
                    <xdr:colOff>400050</xdr:colOff>
                    <xdr:row>677</xdr:row>
                    <xdr:rowOff>104775</xdr:rowOff>
                  </from>
                  <to>
                    <xdr:col>20</xdr:col>
                    <xdr:colOff>657225</xdr:colOff>
                    <xdr:row>680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30" name="Button 28">
              <controlPr defaultSize="0" print="0" autoFill="0" autoPict="0" macro="[0]!bouton29">
                <anchor moveWithCells="1">
                  <from>
                    <xdr:col>18</xdr:col>
                    <xdr:colOff>400050</xdr:colOff>
                    <xdr:row>702</xdr:row>
                    <xdr:rowOff>104775</xdr:rowOff>
                  </from>
                  <to>
                    <xdr:col>20</xdr:col>
                    <xdr:colOff>657225</xdr:colOff>
                    <xdr:row>705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31" name="Button 29">
              <controlPr defaultSize="0" print="0" autoFill="0" autoPict="0" macro="[0]!bouton30">
                <anchor moveWithCells="1">
                  <from>
                    <xdr:col>18</xdr:col>
                    <xdr:colOff>400050</xdr:colOff>
                    <xdr:row>727</xdr:row>
                    <xdr:rowOff>104775</xdr:rowOff>
                  </from>
                  <to>
                    <xdr:col>20</xdr:col>
                    <xdr:colOff>657225</xdr:colOff>
                    <xdr:row>730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2" name="Button 30">
              <controlPr defaultSize="0" print="0" autoFill="0" autoPict="0" macro="[0]!bouton31">
                <anchor moveWithCells="1">
                  <from>
                    <xdr:col>18</xdr:col>
                    <xdr:colOff>304800</xdr:colOff>
                    <xdr:row>752</xdr:row>
                    <xdr:rowOff>66675</xdr:rowOff>
                  </from>
                  <to>
                    <xdr:col>20</xdr:col>
                    <xdr:colOff>561975</xdr:colOff>
                    <xdr:row>754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3" name="Button 31">
              <controlPr defaultSize="0" print="0" autoFill="0" autoPict="0" macro="[0]!bouton32">
                <anchor moveWithCells="1">
                  <from>
                    <xdr:col>18</xdr:col>
                    <xdr:colOff>400050</xdr:colOff>
                    <xdr:row>777</xdr:row>
                    <xdr:rowOff>104775</xdr:rowOff>
                  </from>
                  <to>
                    <xdr:col>20</xdr:col>
                    <xdr:colOff>657225</xdr:colOff>
                    <xdr:row>780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4" name="Button 32">
              <controlPr defaultSize="0" print="0" autoFill="0" autoPict="0" macro="[0]!bouton33">
                <anchor moveWithCells="1">
                  <from>
                    <xdr:col>18</xdr:col>
                    <xdr:colOff>400050</xdr:colOff>
                    <xdr:row>802</xdr:row>
                    <xdr:rowOff>104775</xdr:rowOff>
                  </from>
                  <to>
                    <xdr:col>20</xdr:col>
                    <xdr:colOff>657225</xdr:colOff>
                    <xdr:row>805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5" name="Button 33">
              <controlPr defaultSize="0" print="0" autoFill="0" autoPict="0" macro="[0]!bouton34">
                <anchor moveWithCells="1">
                  <from>
                    <xdr:col>18</xdr:col>
                    <xdr:colOff>400050</xdr:colOff>
                    <xdr:row>827</xdr:row>
                    <xdr:rowOff>104775</xdr:rowOff>
                  </from>
                  <to>
                    <xdr:col>20</xdr:col>
                    <xdr:colOff>657225</xdr:colOff>
                    <xdr:row>830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6" name="Button 34">
              <controlPr defaultSize="0" print="0" autoFill="0" autoPict="0" macro="[0]!bouton35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7" name="Button 35">
              <controlPr defaultSize="0" print="0" autoFill="0" autoPict="0" macro="[0]!bouton36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8" name="Button 36">
              <controlPr defaultSize="0" print="0" autoFill="0" autoPict="0" macro="[0]!bouton37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9" name="Button 37">
              <controlPr defaultSize="0" print="0" autoFill="0" autoPict="0" macro="[0]!bouton38">
                <anchor moveWithCells="1">
                  <from>
                    <xdr:col>18</xdr:col>
                    <xdr:colOff>342900</xdr:colOff>
                    <xdr:row>849</xdr:row>
                    <xdr:rowOff>0</xdr:rowOff>
                  </from>
                  <to>
                    <xdr:col>20</xdr:col>
                    <xdr:colOff>590550</xdr:colOff>
                    <xdr:row>851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40" name="Button 38">
              <controlPr defaultSize="0" print="0" autoFill="0" autoPict="0" macro="[0]!bouton39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41" name="Button 39">
              <controlPr defaultSize="0" print="0" autoFill="0" autoPict="0" macro="[0]!bouton40">
                <anchor moveWithCells="1">
                  <from>
                    <xdr:col>18</xdr:col>
                    <xdr:colOff>438150</xdr:colOff>
                    <xdr:row>849</xdr:row>
                    <xdr:rowOff>0</xdr:rowOff>
                  </from>
                  <to>
                    <xdr:col>20</xdr:col>
                    <xdr:colOff>685800</xdr:colOff>
                    <xdr:row>851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42" name="Button 40">
              <controlPr defaultSize="0" print="0" autoFill="0" autoPict="0" macro="[0]!bouton41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43" name="Button 41">
              <controlPr defaultSize="0" print="0" autoFill="0" autoPict="0" macro="[0]!bouton1">
                <anchor moveWithCells="1">
                  <from>
                    <xdr:col>18</xdr:col>
                    <xdr:colOff>371475</xdr:colOff>
                    <xdr:row>3</xdr:row>
                    <xdr:rowOff>47625</xdr:rowOff>
                  </from>
                  <to>
                    <xdr:col>20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44" name="Button 42">
              <controlPr defaultSize="0" print="0" autoFill="0" autoPict="0" macro="[0]!imprimetout">
                <anchor moveWithCells="1">
                  <from>
                    <xdr:col>24</xdr:col>
                    <xdr:colOff>114300</xdr:colOff>
                    <xdr:row>1</xdr:row>
                    <xdr:rowOff>142875</xdr:rowOff>
                  </from>
                  <to>
                    <xdr:col>26</xdr:col>
                    <xdr:colOff>85725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5" name="Button 43">
              <controlPr defaultSize="0" print="0" autoFill="0" autoPict="0" macro="[0]!reinitialiser">
                <anchor moveWithCells="1">
                  <from>
                    <xdr:col>24</xdr:col>
                    <xdr:colOff>142875</xdr:colOff>
                    <xdr:row>4</xdr:row>
                    <xdr:rowOff>161925</xdr:rowOff>
                  </from>
                  <to>
                    <xdr:col>26</xdr:col>
                    <xdr:colOff>47625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AC849"/>
  <sheetViews>
    <sheetView zoomScale="60" zoomScaleNormal="60" workbookViewId="0">
      <selection activeCell="A76" sqref="A76:Z100"/>
    </sheetView>
  </sheetViews>
  <sheetFormatPr baseColWidth="10" defaultColWidth="11.5703125" defaultRowHeight="15" x14ac:dyDescent="0.2"/>
  <cols>
    <col min="1" max="1" width="24.7109375" style="52" bestFit="1" customWidth="1"/>
    <col min="2" max="2" width="29.7109375" style="114" customWidth="1"/>
    <col min="3" max="3" width="11.5703125" style="48" customWidth="1"/>
    <col min="4" max="4" width="11.5703125" style="48"/>
    <col min="5" max="5" width="34.28515625" style="109" customWidth="1"/>
    <col min="6" max="6" width="16.42578125" style="47" bestFit="1" customWidth="1"/>
    <col min="7" max="7" width="11.85546875" style="84" bestFit="1" customWidth="1"/>
    <col min="8" max="8" width="14.42578125" style="84" bestFit="1" customWidth="1"/>
    <col min="9" max="17" width="11.5703125" style="84"/>
    <col min="18" max="21" width="11.5703125" style="85"/>
    <col min="22" max="26" width="11.5703125" style="48"/>
    <col min="27" max="27" width="11.5703125" style="130" customWidth="1"/>
    <col min="28" max="16384" width="11.5703125" style="48"/>
  </cols>
  <sheetData>
    <row r="1" spans="1:29" s="117" customFormat="1" ht="27" thickBot="1" x14ac:dyDescent="0.45">
      <c r="A1" s="116" t="s">
        <v>20</v>
      </c>
      <c r="B1" s="115" t="s">
        <v>69</v>
      </c>
      <c r="D1" s="117" t="s">
        <v>28</v>
      </c>
      <c r="E1" s="125">
        <f>$X$16</f>
        <v>43090</v>
      </c>
      <c r="F1" s="119"/>
      <c r="G1" s="120"/>
      <c r="H1" s="121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3"/>
      <c r="U1" s="117">
        <v>1</v>
      </c>
      <c r="AA1" s="126"/>
    </row>
    <row r="2" spans="1:29" s="52" customFormat="1" ht="16.5" thickBot="1" x14ac:dyDescent="0.3">
      <c r="A2" s="45"/>
      <c r="B2" s="110"/>
      <c r="C2" s="51"/>
      <c r="D2" s="51"/>
      <c r="E2" s="104"/>
      <c r="F2" s="79" t="s">
        <v>70</v>
      </c>
      <c r="H2" s="103"/>
      <c r="I2" s="91">
        <v>100</v>
      </c>
      <c r="J2" s="92">
        <v>50</v>
      </c>
      <c r="K2" s="92">
        <v>20</v>
      </c>
      <c r="L2" s="92">
        <v>10</v>
      </c>
      <c r="M2" s="92">
        <v>5</v>
      </c>
      <c r="N2" s="92">
        <v>2</v>
      </c>
      <c r="O2" s="92">
        <v>1</v>
      </c>
      <c r="P2" s="92">
        <v>0.25</v>
      </c>
      <c r="Q2" s="92">
        <v>0.1</v>
      </c>
      <c r="R2" s="93">
        <v>0.05</v>
      </c>
      <c r="S2" s="86"/>
      <c r="T2" s="51"/>
      <c r="U2" s="51"/>
      <c r="AA2" s="127">
        <f>B3+B4+B5</f>
        <v>0</v>
      </c>
    </row>
    <row r="3" spans="1:29" s="52" customFormat="1" ht="15.75" x14ac:dyDescent="0.25">
      <c r="A3" s="45" t="s">
        <v>17</v>
      </c>
      <c r="B3" s="111"/>
      <c r="C3" s="51"/>
      <c r="D3" s="60" t="s">
        <v>21</v>
      </c>
      <c r="E3" s="105"/>
      <c r="F3" s="51"/>
      <c r="G3" s="62"/>
      <c r="H3" s="133" t="s">
        <v>71</v>
      </c>
      <c r="I3" s="135"/>
      <c r="J3" s="136"/>
      <c r="K3" s="136"/>
      <c r="L3" s="136"/>
      <c r="M3" s="136"/>
      <c r="N3" s="136"/>
      <c r="O3" s="136"/>
      <c r="P3" s="136"/>
      <c r="Q3" s="136"/>
      <c r="R3" s="137"/>
      <c r="S3" s="88"/>
      <c r="T3" s="87">
        <f>SUM(J3:S3)</f>
        <v>0</v>
      </c>
      <c r="U3" s="51"/>
      <c r="AA3" s="128"/>
      <c r="AC3" s="52">
        <f ca="1">WEEKDAY(TODAY())</f>
        <v>4</v>
      </c>
    </row>
    <row r="4" spans="1:29" s="52" customFormat="1" ht="15.75" thickBot="1" x14ac:dyDescent="0.25">
      <c r="A4" s="45" t="s">
        <v>18</v>
      </c>
      <c r="B4" s="111"/>
      <c r="C4" s="51"/>
      <c r="E4" s="104"/>
      <c r="F4" s="51"/>
      <c r="G4" s="62"/>
      <c r="H4" s="89" t="s">
        <v>5</v>
      </c>
      <c r="I4" s="90">
        <f t="shared" ref="I4:R4" si="0">I2*I3</f>
        <v>0</v>
      </c>
      <c r="J4" s="80">
        <f t="shared" si="0"/>
        <v>0</v>
      </c>
      <c r="K4" s="80">
        <f t="shared" si="0"/>
        <v>0</v>
      </c>
      <c r="L4" s="80">
        <f t="shared" si="0"/>
        <v>0</v>
      </c>
      <c r="M4" s="80">
        <f t="shared" si="0"/>
        <v>0</v>
      </c>
      <c r="N4" s="80">
        <f t="shared" si="0"/>
        <v>0</v>
      </c>
      <c r="O4" s="80">
        <f t="shared" si="0"/>
        <v>0</v>
      </c>
      <c r="P4" s="80">
        <f t="shared" si="0"/>
        <v>0</v>
      </c>
      <c r="Q4" s="80">
        <f t="shared" si="0"/>
        <v>0</v>
      </c>
      <c r="R4" s="81">
        <f t="shared" si="0"/>
        <v>0</v>
      </c>
      <c r="S4" s="87">
        <f>SUM(I4:R4)</f>
        <v>0</v>
      </c>
      <c r="T4" s="51"/>
      <c r="U4" s="51"/>
      <c r="AA4" s="128"/>
    </row>
    <row r="5" spans="1:29" s="52" customFormat="1" ht="15.75" x14ac:dyDescent="0.25">
      <c r="A5" s="45" t="s">
        <v>19</v>
      </c>
      <c r="B5" s="111"/>
      <c r="C5" s="51"/>
      <c r="D5" s="60" t="s">
        <v>0</v>
      </c>
      <c r="E5" s="104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>
        <f>SUM(I4:R4)</f>
        <v>0</v>
      </c>
      <c r="S5" s="51"/>
      <c r="T5" s="51"/>
      <c r="U5" s="51"/>
      <c r="AA5" s="128"/>
    </row>
    <row r="6" spans="1:29" s="52" customFormat="1" ht="15.75" x14ac:dyDescent="0.25">
      <c r="A6" s="45" t="s">
        <v>75</v>
      </c>
      <c r="B6" s="111"/>
      <c r="C6" s="51"/>
      <c r="D6" s="51"/>
      <c r="E6" s="105" t="s">
        <v>22</v>
      </c>
      <c r="F6" s="56" t="s">
        <v>5</v>
      </c>
      <c r="G6" s="56" t="s">
        <v>23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51"/>
      <c r="S6" s="51"/>
      <c r="T6" s="51"/>
      <c r="U6" s="51"/>
      <c r="AA6" s="128"/>
    </row>
    <row r="7" spans="1:29" s="52" customFormat="1" x14ac:dyDescent="0.2">
      <c r="A7" s="45" t="s">
        <v>29</v>
      </c>
      <c r="B7" s="111"/>
      <c r="C7" s="51"/>
      <c r="D7" s="51"/>
      <c r="E7" s="106"/>
      <c r="F7" s="49">
        <f t="shared" ref="F7:F12" si="1">SUM(G7:U7)</f>
        <v>0</v>
      </c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3"/>
      <c r="S7" s="53"/>
      <c r="T7" s="53"/>
      <c r="U7" s="53"/>
      <c r="AA7" s="128"/>
    </row>
    <row r="8" spans="1:29" s="52" customFormat="1" x14ac:dyDescent="0.2">
      <c r="A8" s="45"/>
      <c r="B8" s="132"/>
      <c r="C8" s="51"/>
      <c r="D8" s="51"/>
      <c r="E8" s="106"/>
      <c r="F8" s="49">
        <f t="shared" si="1"/>
        <v>0</v>
      </c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AA8" s="128"/>
    </row>
    <row r="9" spans="1:29" s="52" customFormat="1" x14ac:dyDescent="0.2">
      <c r="A9" s="45" t="s">
        <v>30</v>
      </c>
      <c r="B9" s="111"/>
      <c r="C9" s="51"/>
      <c r="D9" s="51"/>
      <c r="E9" s="106"/>
      <c r="F9" s="49">
        <f t="shared" si="1"/>
        <v>0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53"/>
      <c r="U9" s="53"/>
      <c r="AA9" s="128"/>
    </row>
    <row r="10" spans="1:29" s="52" customFormat="1" x14ac:dyDescent="0.2">
      <c r="A10" s="45" t="s">
        <v>31</v>
      </c>
      <c r="B10" s="111"/>
      <c r="C10" s="51"/>
      <c r="D10" s="51"/>
      <c r="E10" s="106"/>
      <c r="F10" s="49">
        <f t="shared" si="1"/>
        <v>0</v>
      </c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3"/>
      <c r="S10" s="53"/>
      <c r="T10" s="53"/>
      <c r="U10" s="53"/>
      <c r="AA10" s="128"/>
    </row>
    <row r="11" spans="1:29" s="52" customFormat="1" x14ac:dyDescent="0.2">
      <c r="A11" s="45" t="s">
        <v>32</v>
      </c>
      <c r="B11" s="111"/>
      <c r="C11" s="51"/>
      <c r="D11" s="51"/>
      <c r="E11" s="106"/>
      <c r="F11" s="49">
        <f t="shared" si="1"/>
        <v>0</v>
      </c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3"/>
      <c r="S11" s="53"/>
      <c r="T11" s="53"/>
      <c r="U11" s="53"/>
      <c r="AA11" s="128"/>
    </row>
    <row r="12" spans="1:29" s="52" customFormat="1" x14ac:dyDescent="0.2">
      <c r="A12" s="45" t="s">
        <v>33</v>
      </c>
      <c r="B12" s="111"/>
      <c r="C12" s="51"/>
      <c r="D12" s="51"/>
      <c r="E12" s="106"/>
      <c r="F12" s="49">
        <f t="shared" si="1"/>
        <v>0</v>
      </c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3"/>
      <c r="S12" s="53"/>
      <c r="T12" s="53"/>
      <c r="U12" s="53"/>
      <c r="AA12" s="128"/>
    </row>
    <row r="13" spans="1:29" s="52" customFormat="1" x14ac:dyDescent="0.2">
      <c r="A13" s="45" t="s">
        <v>34</v>
      </c>
      <c r="B13" s="111"/>
      <c r="C13" s="51"/>
      <c r="D13" s="51"/>
      <c r="E13" s="104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51"/>
      <c r="S13" s="51"/>
      <c r="T13" s="51"/>
      <c r="U13" s="51"/>
      <c r="AA13" s="128"/>
    </row>
    <row r="14" spans="1:29" s="52" customFormat="1" ht="15.75" x14ac:dyDescent="0.25">
      <c r="A14" s="45" t="s">
        <v>35</v>
      </c>
      <c r="B14" s="111"/>
      <c r="C14" s="51"/>
      <c r="D14" s="60" t="s">
        <v>24</v>
      </c>
      <c r="E14" s="104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51"/>
      <c r="S14" s="51"/>
      <c r="T14" s="51"/>
      <c r="U14" s="51"/>
      <c r="AA14" s="128"/>
    </row>
    <row r="15" spans="1:29" s="52" customFormat="1" ht="15.75" x14ac:dyDescent="0.25">
      <c r="A15" s="50" t="s">
        <v>36</v>
      </c>
      <c r="B15" s="111"/>
      <c r="C15" s="51"/>
      <c r="D15" s="51"/>
      <c r="E15" s="105"/>
      <c r="F15" s="56" t="s">
        <v>5</v>
      </c>
      <c r="G15" s="56" t="s">
        <v>23</v>
      </c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51"/>
      <c r="S15" s="51"/>
      <c r="T15" s="51"/>
      <c r="U15" s="51"/>
      <c r="W15" s="138" t="s">
        <v>72</v>
      </c>
      <c r="X15" s="159" t="str">
        <f>lundi!X15</f>
        <v>Jean-François</v>
      </c>
      <c r="Y15" s="159"/>
      <c r="Z15" s="159"/>
      <c r="AA15" s="128"/>
    </row>
    <row r="16" spans="1:29" s="52" customFormat="1" x14ac:dyDescent="0.2">
      <c r="A16" s="45" t="s">
        <v>37</v>
      </c>
      <c r="B16" s="111"/>
      <c r="C16" s="51"/>
      <c r="D16" s="51"/>
      <c r="E16" s="106"/>
      <c r="F16" s="49">
        <f>SUM(G16:U16)</f>
        <v>0</v>
      </c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3"/>
      <c r="S16" s="53"/>
      <c r="T16" s="53"/>
      <c r="U16" s="53"/>
      <c r="W16" s="138" t="s">
        <v>78</v>
      </c>
      <c r="X16" s="160">
        <f>'POUR DÉBUTER'!A2+3</f>
        <v>43090</v>
      </c>
      <c r="Y16" s="160"/>
      <c r="Z16" s="160"/>
      <c r="AA16" s="129">
        <f>WEEKDAY(X16)</f>
        <v>5</v>
      </c>
    </row>
    <row r="17" spans="1:27" s="52" customFormat="1" x14ac:dyDescent="0.2">
      <c r="A17" s="51"/>
      <c r="B17" s="110"/>
      <c r="C17" s="51"/>
      <c r="D17" s="51"/>
      <c r="E17" s="106"/>
      <c r="F17" s="49">
        <f t="shared" ref="F17:F23" si="2">SUM(G17:U17)</f>
        <v>0</v>
      </c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3"/>
      <c r="S17" s="53"/>
      <c r="T17" s="53"/>
      <c r="U17" s="53"/>
      <c r="AA17" s="128"/>
    </row>
    <row r="18" spans="1:27" s="52" customFormat="1" x14ac:dyDescent="0.2">
      <c r="A18" s="51"/>
      <c r="B18" s="110"/>
      <c r="C18" s="51"/>
      <c r="D18" s="51"/>
      <c r="E18" s="106"/>
      <c r="F18" s="49">
        <f t="shared" si="2"/>
        <v>0</v>
      </c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3"/>
      <c r="S18" s="53"/>
      <c r="T18" s="53"/>
      <c r="U18" s="53"/>
      <c r="AA18" s="128"/>
    </row>
    <row r="19" spans="1:27" s="52" customFormat="1" x14ac:dyDescent="0.2">
      <c r="A19" s="51"/>
      <c r="B19" s="110"/>
      <c r="C19" s="51"/>
      <c r="D19" s="51"/>
      <c r="E19" s="106"/>
      <c r="F19" s="49">
        <f t="shared" si="2"/>
        <v>0</v>
      </c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3"/>
      <c r="S19" s="53"/>
      <c r="T19" s="53"/>
      <c r="U19" s="53"/>
      <c r="AA19" s="128"/>
    </row>
    <row r="20" spans="1:27" s="52" customFormat="1" x14ac:dyDescent="0.2">
      <c r="A20" s="51"/>
      <c r="B20" s="110"/>
      <c r="C20" s="51"/>
      <c r="D20" s="51"/>
      <c r="E20" s="106"/>
      <c r="F20" s="49">
        <f t="shared" si="2"/>
        <v>0</v>
      </c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3"/>
      <c r="S20" s="53"/>
      <c r="T20" s="53"/>
      <c r="U20" s="53"/>
      <c r="AA20" s="128"/>
    </row>
    <row r="21" spans="1:27" s="52" customFormat="1" x14ac:dyDescent="0.2">
      <c r="A21" s="51"/>
      <c r="B21" s="110"/>
      <c r="C21" s="51"/>
      <c r="D21" s="51"/>
      <c r="E21" s="106"/>
      <c r="F21" s="49">
        <f t="shared" si="2"/>
        <v>0</v>
      </c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3"/>
      <c r="S21" s="53"/>
      <c r="T21" s="53"/>
      <c r="U21" s="53"/>
      <c r="AA21" s="128"/>
    </row>
    <row r="22" spans="1:27" s="52" customFormat="1" ht="15.6" customHeight="1" x14ac:dyDescent="0.25">
      <c r="A22" s="57" t="s">
        <v>24</v>
      </c>
      <c r="B22" s="112" t="str">
        <f>IF(B4+F16+F17+F18+F19+F20+F21+F22+F23=B9+B10+B11+B12+B13+B14+B15+B16,"OK","NON")</f>
        <v>OK</v>
      </c>
      <c r="C22" s="51"/>
      <c r="D22" s="49"/>
      <c r="E22" s="106"/>
      <c r="F22" s="49">
        <f t="shared" si="2"/>
        <v>0</v>
      </c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3"/>
      <c r="S22" s="53"/>
      <c r="T22" s="53"/>
      <c r="U22" s="53"/>
      <c r="AA22" s="128"/>
    </row>
    <row r="23" spans="1:27" s="52" customFormat="1" ht="18" x14ac:dyDescent="0.25">
      <c r="A23" s="57" t="s">
        <v>25</v>
      </c>
      <c r="B23" s="112">
        <f>B6+S4-B3-F7-F8-F9-F10-F11-F12</f>
        <v>0</v>
      </c>
      <c r="C23" s="51"/>
      <c r="D23" s="77"/>
      <c r="E23" s="106"/>
      <c r="F23" s="49">
        <f t="shared" si="2"/>
        <v>0</v>
      </c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3"/>
      <c r="S23" s="53"/>
      <c r="T23" s="53"/>
      <c r="U23" s="53"/>
      <c r="AA23" s="128"/>
    </row>
    <row r="24" spans="1:27" s="52" customFormat="1" x14ac:dyDescent="0.2">
      <c r="B24" s="96"/>
      <c r="C24" s="51"/>
      <c r="D24" s="51"/>
      <c r="E24" s="107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62"/>
      <c r="S24" s="62"/>
      <c r="T24" s="62"/>
      <c r="U24" s="62"/>
      <c r="V24" s="64"/>
      <c r="AA24" s="128"/>
    </row>
    <row r="25" spans="1:27" s="46" customFormat="1" x14ac:dyDescent="0.2">
      <c r="A25" s="46" t="s">
        <v>20</v>
      </c>
      <c r="B25" s="113" t="s">
        <v>20</v>
      </c>
      <c r="C25" s="46" t="s">
        <v>20</v>
      </c>
      <c r="D25" s="46" t="s">
        <v>20</v>
      </c>
      <c r="E25" s="108" t="s">
        <v>20</v>
      </c>
      <c r="F25" s="66" t="s">
        <v>20</v>
      </c>
      <c r="G25" s="82" t="s">
        <v>20</v>
      </c>
      <c r="H25" s="82" t="s">
        <v>20</v>
      </c>
      <c r="I25" s="82" t="s">
        <v>20</v>
      </c>
      <c r="J25" s="82" t="s">
        <v>20</v>
      </c>
      <c r="K25" s="82" t="s">
        <v>20</v>
      </c>
      <c r="L25" s="82" t="s">
        <v>20</v>
      </c>
      <c r="M25" s="82" t="s">
        <v>20</v>
      </c>
      <c r="N25" s="82" t="s">
        <v>20</v>
      </c>
      <c r="O25" s="82" t="s">
        <v>20</v>
      </c>
      <c r="P25" s="82" t="s">
        <v>20</v>
      </c>
      <c r="Q25" s="82" t="s">
        <v>20</v>
      </c>
      <c r="R25" s="83" t="s">
        <v>20</v>
      </c>
      <c r="S25" s="83" t="s">
        <v>20</v>
      </c>
      <c r="T25" s="83" t="s">
        <v>20</v>
      </c>
      <c r="U25" s="83" t="s">
        <v>20</v>
      </c>
      <c r="V25" s="46" t="s">
        <v>20</v>
      </c>
      <c r="W25" s="46" t="s">
        <v>20</v>
      </c>
      <c r="X25" s="46" t="s">
        <v>20</v>
      </c>
      <c r="Y25" s="46" t="s">
        <v>20</v>
      </c>
      <c r="Z25" s="46" t="s">
        <v>20</v>
      </c>
      <c r="AA25" s="129"/>
    </row>
    <row r="26" spans="1:27" s="117" customFormat="1" ht="27" thickBot="1" x14ac:dyDescent="0.45">
      <c r="A26" s="116" t="s">
        <v>20</v>
      </c>
      <c r="B26" s="115" t="s">
        <v>27</v>
      </c>
      <c r="D26" s="117" t="s">
        <v>28</v>
      </c>
      <c r="E26" s="125">
        <f>$X$16</f>
        <v>43090</v>
      </c>
      <c r="F26" s="119"/>
      <c r="G26" s="120"/>
      <c r="H26" s="121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U26" s="117">
        <v>1</v>
      </c>
      <c r="AA26" s="126"/>
    </row>
    <row r="27" spans="1:27" s="52" customFormat="1" ht="16.5" thickBot="1" x14ac:dyDescent="0.3">
      <c r="A27" s="45"/>
      <c r="B27" s="110"/>
      <c r="C27" s="51"/>
      <c r="D27" s="51"/>
      <c r="E27" s="104"/>
      <c r="F27" s="79" t="s">
        <v>70</v>
      </c>
      <c r="H27" s="103"/>
      <c r="I27" s="91">
        <v>100</v>
      </c>
      <c r="J27" s="92">
        <v>50</v>
      </c>
      <c r="K27" s="92">
        <v>20</v>
      </c>
      <c r="L27" s="92">
        <v>10</v>
      </c>
      <c r="M27" s="92">
        <v>5</v>
      </c>
      <c r="N27" s="92">
        <v>2</v>
      </c>
      <c r="O27" s="92">
        <v>1</v>
      </c>
      <c r="P27" s="92">
        <v>0.25</v>
      </c>
      <c r="Q27" s="92">
        <v>0.1</v>
      </c>
      <c r="R27" s="93">
        <v>0.05</v>
      </c>
      <c r="S27" s="51"/>
      <c r="T27" s="51"/>
      <c r="U27" s="51"/>
      <c r="AA27" s="127">
        <f>B28+B29+B30</f>
        <v>0</v>
      </c>
    </row>
    <row r="28" spans="1:27" s="52" customFormat="1" ht="15.75" x14ac:dyDescent="0.25">
      <c r="A28" s="45" t="s">
        <v>17</v>
      </c>
      <c r="B28" s="111"/>
      <c r="C28" s="51"/>
      <c r="D28" s="60" t="s">
        <v>21</v>
      </c>
      <c r="E28" s="105"/>
      <c r="F28" s="51"/>
      <c r="G28" s="62"/>
      <c r="H28" s="133" t="s">
        <v>71</v>
      </c>
      <c r="I28" s="135"/>
      <c r="J28" s="136"/>
      <c r="K28" s="136"/>
      <c r="L28" s="136"/>
      <c r="M28" s="136"/>
      <c r="N28" s="136"/>
      <c r="O28" s="136"/>
      <c r="P28" s="136"/>
      <c r="Q28" s="136"/>
      <c r="R28" s="137"/>
      <c r="S28" s="51"/>
      <c r="T28" s="51"/>
      <c r="U28" s="51"/>
      <c r="AA28" s="128"/>
    </row>
    <row r="29" spans="1:27" s="52" customFormat="1" ht="15.75" thickBot="1" x14ac:dyDescent="0.25">
      <c r="A29" s="45" t="s">
        <v>18</v>
      </c>
      <c r="B29" s="111"/>
      <c r="C29" s="51"/>
      <c r="E29" s="104"/>
      <c r="F29" s="51"/>
      <c r="G29" s="62"/>
      <c r="H29" s="89" t="s">
        <v>5</v>
      </c>
      <c r="I29" s="90">
        <f t="shared" ref="I29:R29" si="3">I27*I28</f>
        <v>0</v>
      </c>
      <c r="J29" s="80">
        <f t="shared" si="3"/>
        <v>0</v>
      </c>
      <c r="K29" s="80">
        <f t="shared" si="3"/>
        <v>0</v>
      </c>
      <c r="L29" s="80">
        <f t="shared" si="3"/>
        <v>0</v>
      </c>
      <c r="M29" s="80">
        <f t="shared" si="3"/>
        <v>0</v>
      </c>
      <c r="N29" s="80">
        <f t="shared" si="3"/>
        <v>0</v>
      </c>
      <c r="O29" s="80">
        <f t="shared" si="3"/>
        <v>0</v>
      </c>
      <c r="P29" s="80">
        <f t="shared" si="3"/>
        <v>0</v>
      </c>
      <c r="Q29" s="80">
        <f t="shared" si="3"/>
        <v>0</v>
      </c>
      <c r="R29" s="81">
        <f t="shared" si="3"/>
        <v>0</v>
      </c>
      <c r="S29" s="87">
        <f>SUM(I29:R29)</f>
        <v>0</v>
      </c>
      <c r="T29" s="51"/>
      <c r="U29" s="51"/>
      <c r="AA29" s="128"/>
    </row>
    <row r="30" spans="1:27" s="52" customFormat="1" ht="15.75" x14ac:dyDescent="0.25">
      <c r="A30" s="45" t="s">
        <v>19</v>
      </c>
      <c r="B30" s="111"/>
      <c r="C30" s="51"/>
      <c r="D30" s="60" t="s">
        <v>0</v>
      </c>
      <c r="E30" s="104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>
        <f>SUM(I29:R29)</f>
        <v>0</v>
      </c>
      <c r="S30" s="51"/>
      <c r="T30" s="51"/>
      <c r="U30" s="51"/>
      <c r="AA30" s="128"/>
    </row>
    <row r="31" spans="1:27" s="52" customFormat="1" ht="15.75" x14ac:dyDescent="0.25">
      <c r="A31" s="45" t="s">
        <v>75</v>
      </c>
      <c r="B31" s="111"/>
      <c r="C31" s="51"/>
      <c r="D31" s="51"/>
      <c r="E31" s="105" t="s">
        <v>22</v>
      </c>
      <c r="F31" s="56" t="s">
        <v>5</v>
      </c>
      <c r="G31" s="56" t="s">
        <v>23</v>
      </c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51"/>
      <c r="S31" s="51"/>
      <c r="T31" s="51"/>
      <c r="U31" s="51"/>
      <c r="AA31" s="128"/>
    </row>
    <row r="32" spans="1:27" s="52" customFormat="1" x14ac:dyDescent="0.2">
      <c r="A32" s="45" t="s">
        <v>29</v>
      </c>
      <c r="B32" s="111"/>
      <c r="C32" s="51"/>
      <c r="D32" s="51"/>
      <c r="E32" s="106"/>
      <c r="F32" s="49">
        <f t="shared" ref="F32:F37" si="4">SUM(G32:U32)</f>
        <v>0</v>
      </c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3"/>
      <c r="S32" s="53"/>
      <c r="T32" s="53"/>
      <c r="U32" s="53"/>
      <c r="AA32" s="128"/>
    </row>
    <row r="33" spans="1:27" s="52" customFormat="1" x14ac:dyDescent="0.2">
      <c r="A33" s="45"/>
      <c r="B33" s="132"/>
      <c r="C33" s="51"/>
      <c r="D33" s="51"/>
      <c r="E33" s="106"/>
      <c r="F33" s="49">
        <f t="shared" si="4"/>
        <v>0</v>
      </c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3"/>
      <c r="S33" s="53"/>
      <c r="T33" s="53"/>
      <c r="U33" s="53"/>
      <c r="AA33" s="128"/>
    </row>
    <row r="34" spans="1:27" s="52" customFormat="1" x14ac:dyDescent="0.2">
      <c r="A34" s="45" t="s">
        <v>30</v>
      </c>
      <c r="B34" s="111"/>
      <c r="C34" s="51"/>
      <c r="D34" s="51"/>
      <c r="E34" s="106"/>
      <c r="F34" s="49">
        <f t="shared" si="4"/>
        <v>0</v>
      </c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3"/>
      <c r="S34" s="53"/>
      <c r="T34" s="53"/>
      <c r="U34" s="53"/>
      <c r="AA34" s="128"/>
    </row>
    <row r="35" spans="1:27" s="52" customFormat="1" x14ac:dyDescent="0.2">
      <c r="A35" s="45" t="s">
        <v>31</v>
      </c>
      <c r="B35" s="111"/>
      <c r="C35" s="51"/>
      <c r="D35" s="51"/>
      <c r="E35" s="106"/>
      <c r="F35" s="49">
        <f t="shared" si="4"/>
        <v>0</v>
      </c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3"/>
      <c r="S35" s="53"/>
      <c r="T35" s="53"/>
      <c r="U35" s="53"/>
      <c r="AA35" s="128"/>
    </row>
    <row r="36" spans="1:27" s="52" customFormat="1" x14ac:dyDescent="0.2">
      <c r="A36" s="45" t="s">
        <v>32</v>
      </c>
      <c r="B36" s="111"/>
      <c r="C36" s="51"/>
      <c r="D36" s="51"/>
      <c r="E36" s="106"/>
      <c r="F36" s="49">
        <f t="shared" si="4"/>
        <v>0</v>
      </c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3"/>
      <c r="S36" s="53"/>
      <c r="T36" s="53"/>
      <c r="U36" s="53"/>
      <c r="AA36" s="128"/>
    </row>
    <row r="37" spans="1:27" s="52" customFormat="1" x14ac:dyDescent="0.2">
      <c r="A37" s="45" t="s">
        <v>33</v>
      </c>
      <c r="B37" s="111"/>
      <c r="C37" s="51"/>
      <c r="D37" s="51"/>
      <c r="E37" s="106"/>
      <c r="F37" s="49">
        <f t="shared" si="4"/>
        <v>0</v>
      </c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3"/>
      <c r="S37" s="53"/>
      <c r="T37" s="53"/>
      <c r="U37" s="53"/>
      <c r="AA37" s="128"/>
    </row>
    <row r="38" spans="1:27" s="52" customFormat="1" x14ac:dyDescent="0.2">
      <c r="A38" s="45" t="s">
        <v>34</v>
      </c>
      <c r="B38" s="111"/>
      <c r="C38" s="51"/>
      <c r="D38" s="51"/>
      <c r="E38" s="104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51"/>
      <c r="S38" s="51"/>
      <c r="T38" s="51"/>
      <c r="U38" s="51"/>
      <c r="AA38" s="128"/>
    </row>
    <row r="39" spans="1:27" s="52" customFormat="1" ht="15.75" x14ac:dyDescent="0.25">
      <c r="A39" s="45" t="s">
        <v>35</v>
      </c>
      <c r="B39" s="111"/>
      <c r="C39" s="51"/>
      <c r="D39" s="60" t="s">
        <v>24</v>
      </c>
      <c r="E39" s="104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51"/>
      <c r="S39" s="51"/>
      <c r="T39" s="51"/>
      <c r="U39" s="51"/>
      <c r="AA39" s="128"/>
    </row>
    <row r="40" spans="1:27" s="52" customFormat="1" ht="15.75" x14ac:dyDescent="0.25">
      <c r="A40" s="50" t="s">
        <v>36</v>
      </c>
      <c r="B40" s="111"/>
      <c r="C40" s="51"/>
      <c r="D40" s="51"/>
      <c r="E40" s="105"/>
      <c r="F40" s="56" t="s">
        <v>5</v>
      </c>
      <c r="G40" s="56" t="s">
        <v>23</v>
      </c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51"/>
      <c r="S40" s="51"/>
      <c r="T40" s="51"/>
      <c r="U40" s="51"/>
      <c r="AA40" s="128"/>
    </row>
    <row r="41" spans="1:27" s="52" customFormat="1" x14ac:dyDescent="0.2">
      <c r="A41" s="45" t="s">
        <v>37</v>
      </c>
      <c r="B41" s="111"/>
      <c r="C41" s="51"/>
      <c r="D41" s="51"/>
      <c r="E41" s="106"/>
      <c r="F41" s="49">
        <f t="shared" ref="F41:F48" si="5">SUM(G41:U41)</f>
        <v>0</v>
      </c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3"/>
      <c r="S41" s="53"/>
      <c r="T41" s="53"/>
      <c r="U41" s="53"/>
      <c r="AA41" s="128"/>
    </row>
    <row r="42" spans="1:27" s="52" customFormat="1" x14ac:dyDescent="0.2">
      <c r="A42" s="51"/>
      <c r="B42" s="110"/>
      <c r="C42" s="51"/>
      <c r="D42" s="51"/>
      <c r="E42" s="106"/>
      <c r="F42" s="49">
        <f t="shared" si="5"/>
        <v>0</v>
      </c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3"/>
      <c r="S42" s="53"/>
      <c r="T42" s="53"/>
      <c r="U42" s="53"/>
      <c r="AA42" s="128"/>
    </row>
    <row r="43" spans="1:27" s="52" customFormat="1" x14ac:dyDescent="0.2">
      <c r="A43" s="51"/>
      <c r="B43" s="110"/>
      <c r="C43" s="51"/>
      <c r="D43" s="51"/>
      <c r="E43" s="106"/>
      <c r="F43" s="49">
        <f t="shared" si="5"/>
        <v>0</v>
      </c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3"/>
      <c r="S43" s="53"/>
      <c r="T43" s="53"/>
      <c r="U43" s="53"/>
      <c r="AA43" s="128"/>
    </row>
    <row r="44" spans="1:27" s="52" customFormat="1" x14ac:dyDescent="0.2">
      <c r="A44" s="51"/>
      <c r="B44" s="110"/>
      <c r="C44" s="51"/>
      <c r="D44" s="51"/>
      <c r="E44" s="106"/>
      <c r="F44" s="49">
        <f t="shared" si="5"/>
        <v>0</v>
      </c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3"/>
      <c r="S44" s="53"/>
      <c r="T44" s="53"/>
      <c r="U44" s="53"/>
      <c r="AA44" s="128"/>
    </row>
    <row r="45" spans="1:27" s="52" customFormat="1" x14ac:dyDescent="0.2">
      <c r="A45" s="51"/>
      <c r="B45" s="110"/>
      <c r="C45" s="51"/>
      <c r="D45" s="51"/>
      <c r="E45" s="106"/>
      <c r="F45" s="49">
        <f t="shared" si="5"/>
        <v>0</v>
      </c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3"/>
      <c r="S45" s="53"/>
      <c r="T45" s="53"/>
      <c r="U45" s="53"/>
      <c r="AA45" s="128"/>
    </row>
    <row r="46" spans="1:27" s="52" customFormat="1" x14ac:dyDescent="0.2">
      <c r="A46" s="51"/>
      <c r="B46" s="110"/>
      <c r="C46" s="51"/>
      <c r="D46" s="51"/>
      <c r="E46" s="106"/>
      <c r="F46" s="49">
        <f t="shared" si="5"/>
        <v>0</v>
      </c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3"/>
      <c r="S46" s="53"/>
      <c r="T46" s="53"/>
      <c r="U46" s="53"/>
      <c r="AA46" s="128"/>
    </row>
    <row r="47" spans="1:27" s="52" customFormat="1" ht="15.6" customHeight="1" x14ac:dyDescent="0.25">
      <c r="A47" s="57" t="s">
        <v>24</v>
      </c>
      <c r="B47" s="112" t="str">
        <f>IF(B29+F41+F42+F43+F44+F45+F46+F47+F48=B34+B35+B36+B37+B38+B39+B40+B41,"OK","NON")</f>
        <v>OK</v>
      </c>
      <c r="C47" s="51"/>
      <c r="D47" s="49"/>
      <c r="E47" s="106"/>
      <c r="F47" s="49">
        <f t="shared" si="5"/>
        <v>0</v>
      </c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3"/>
      <c r="S47" s="53"/>
      <c r="T47" s="53"/>
      <c r="U47" s="53"/>
      <c r="AA47" s="128"/>
    </row>
    <row r="48" spans="1:27" s="52" customFormat="1" ht="18" x14ac:dyDescent="0.25">
      <c r="A48" s="57" t="s">
        <v>25</v>
      </c>
      <c r="B48" s="112">
        <f>B31+S29-B28-F32-F33-F34-F35-F36-F37</f>
        <v>0</v>
      </c>
      <c r="C48" s="51"/>
      <c r="D48" s="77"/>
      <c r="E48" s="106"/>
      <c r="F48" s="49">
        <f t="shared" si="5"/>
        <v>0</v>
      </c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3"/>
      <c r="S48" s="53"/>
      <c r="T48" s="53"/>
      <c r="U48" s="53"/>
      <c r="AA48" s="128"/>
    </row>
    <row r="49" spans="1:27" s="52" customFormat="1" x14ac:dyDescent="0.2">
      <c r="B49" s="96"/>
      <c r="C49" s="51"/>
      <c r="D49" s="51"/>
      <c r="E49" s="107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62"/>
      <c r="S49" s="62"/>
      <c r="T49" s="62"/>
      <c r="U49" s="62"/>
      <c r="V49" s="64"/>
      <c r="AA49" s="128"/>
    </row>
    <row r="50" spans="1:27" s="46" customFormat="1" x14ac:dyDescent="0.2">
      <c r="A50" s="46" t="s">
        <v>20</v>
      </c>
      <c r="B50" s="113" t="s">
        <v>20</v>
      </c>
      <c r="C50" s="46" t="s">
        <v>20</v>
      </c>
      <c r="D50" s="46" t="s">
        <v>20</v>
      </c>
      <c r="E50" s="108" t="s">
        <v>20</v>
      </c>
      <c r="F50" s="66" t="s">
        <v>20</v>
      </c>
      <c r="G50" s="82" t="s">
        <v>20</v>
      </c>
      <c r="H50" s="82" t="s">
        <v>20</v>
      </c>
      <c r="I50" s="82" t="s">
        <v>20</v>
      </c>
      <c r="J50" s="82" t="s">
        <v>20</v>
      </c>
      <c r="K50" s="82" t="s">
        <v>20</v>
      </c>
      <c r="L50" s="82" t="s">
        <v>20</v>
      </c>
      <c r="M50" s="82" t="s">
        <v>20</v>
      </c>
      <c r="N50" s="82" t="s">
        <v>20</v>
      </c>
      <c r="O50" s="82" t="s">
        <v>20</v>
      </c>
      <c r="P50" s="82" t="s">
        <v>20</v>
      </c>
      <c r="Q50" s="82" t="s">
        <v>20</v>
      </c>
      <c r="R50" s="83" t="s">
        <v>20</v>
      </c>
      <c r="S50" s="83" t="s">
        <v>20</v>
      </c>
      <c r="T50" s="83" t="s">
        <v>20</v>
      </c>
      <c r="U50" s="83" t="s">
        <v>20</v>
      </c>
      <c r="V50" s="46" t="s">
        <v>20</v>
      </c>
      <c r="W50" s="46" t="s">
        <v>20</v>
      </c>
      <c r="X50" s="46" t="s">
        <v>20</v>
      </c>
      <c r="Y50" s="46" t="s">
        <v>20</v>
      </c>
      <c r="Z50" s="46" t="s">
        <v>20</v>
      </c>
      <c r="AA50" s="129"/>
    </row>
    <row r="51" spans="1:27" s="117" customFormat="1" ht="27" thickBot="1" x14ac:dyDescent="0.45">
      <c r="A51" s="116" t="s">
        <v>20</v>
      </c>
      <c r="B51" s="115" t="s">
        <v>26</v>
      </c>
      <c r="D51" s="117" t="s">
        <v>28</v>
      </c>
      <c r="E51" s="125">
        <f>$X$16</f>
        <v>43090</v>
      </c>
      <c r="F51" s="119"/>
      <c r="G51" s="120"/>
      <c r="H51" s="121"/>
      <c r="I51" s="122"/>
      <c r="J51" s="122"/>
      <c r="K51" s="122"/>
      <c r="L51" s="122"/>
      <c r="M51" s="122"/>
      <c r="N51" s="122"/>
      <c r="O51" s="122"/>
      <c r="P51" s="122"/>
      <c r="Q51" s="122"/>
      <c r="R51" s="122"/>
      <c r="U51" s="117">
        <v>3</v>
      </c>
      <c r="AA51" s="126"/>
    </row>
    <row r="52" spans="1:27" s="52" customFormat="1" ht="16.5" thickBot="1" x14ac:dyDescent="0.3">
      <c r="A52" s="45"/>
      <c r="B52" s="110"/>
      <c r="C52" s="51"/>
      <c r="D52" s="51"/>
      <c r="E52" s="104"/>
      <c r="F52" s="79" t="s">
        <v>70</v>
      </c>
      <c r="H52" s="103"/>
      <c r="I52" s="91">
        <v>100</v>
      </c>
      <c r="J52" s="92">
        <v>50</v>
      </c>
      <c r="K52" s="92">
        <v>20</v>
      </c>
      <c r="L52" s="92">
        <v>10</v>
      </c>
      <c r="M52" s="92">
        <v>5</v>
      </c>
      <c r="N52" s="92">
        <v>2</v>
      </c>
      <c r="O52" s="92">
        <v>1</v>
      </c>
      <c r="P52" s="92">
        <v>0.25</v>
      </c>
      <c r="Q52" s="92">
        <v>0.1</v>
      </c>
      <c r="R52" s="93">
        <v>0.05</v>
      </c>
      <c r="S52" s="51"/>
      <c r="T52" s="51"/>
      <c r="U52" s="51"/>
      <c r="AA52" s="127">
        <f>B53+B54+B55</f>
        <v>0</v>
      </c>
    </row>
    <row r="53" spans="1:27" s="52" customFormat="1" ht="15.75" x14ac:dyDescent="0.25">
      <c r="A53" s="45" t="s">
        <v>17</v>
      </c>
      <c r="B53" s="111"/>
      <c r="C53" s="51"/>
      <c r="D53" s="60" t="s">
        <v>21</v>
      </c>
      <c r="E53" s="105"/>
      <c r="F53" s="51"/>
      <c r="G53" s="62"/>
      <c r="H53" s="133" t="s">
        <v>71</v>
      </c>
      <c r="I53" s="135"/>
      <c r="J53" s="136"/>
      <c r="K53" s="136"/>
      <c r="L53" s="136"/>
      <c r="M53" s="136"/>
      <c r="N53" s="136"/>
      <c r="O53" s="136"/>
      <c r="P53" s="136"/>
      <c r="Q53" s="136"/>
      <c r="R53" s="137"/>
      <c r="S53" s="51"/>
      <c r="T53" s="51"/>
      <c r="U53" s="51"/>
      <c r="AA53" s="128"/>
    </row>
    <row r="54" spans="1:27" s="52" customFormat="1" ht="15.75" thickBot="1" x14ac:dyDescent="0.25">
      <c r="A54" s="45" t="s">
        <v>18</v>
      </c>
      <c r="B54" s="111"/>
      <c r="C54" s="51"/>
      <c r="E54" s="104"/>
      <c r="F54" s="51"/>
      <c r="G54" s="62"/>
      <c r="H54" s="89" t="s">
        <v>5</v>
      </c>
      <c r="I54" s="90">
        <f t="shared" ref="I54:R54" si="6">I52*I53</f>
        <v>0</v>
      </c>
      <c r="J54" s="80">
        <f t="shared" si="6"/>
        <v>0</v>
      </c>
      <c r="K54" s="80">
        <f t="shared" si="6"/>
        <v>0</v>
      </c>
      <c r="L54" s="80">
        <f t="shared" si="6"/>
        <v>0</v>
      </c>
      <c r="M54" s="80">
        <f t="shared" si="6"/>
        <v>0</v>
      </c>
      <c r="N54" s="80">
        <f t="shared" si="6"/>
        <v>0</v>
      </c>
      <c r="O54" s="80">
        <f t="shared" si="6"/>
        <v>0</v>
      </c>
      <c r="P54" s="80">
        <f t="shared" si="6"/>
        <v>0</v>
      </c>
      <c r="Q54" s="80">
        <f t="shared" si="6"/>
        <v>0</v>
      </c>
      <c r="R54" s="81">
        <f t="shared" si="6"/>
        <v>0</v>
      </c>
      <c r="S54" s="87">
        <f>SUM(I54:R54)</f>
        <v>0</v>
      </c>
      <c r="T54" s="51"/>
      <c r="U54" s="51"/>
      <c r="AA54" s="128"/>
    </row>
    <row r="55" spans="1:27" s="52" customFormat="1" ht="15.75" x14ac:dyDescent="0.25">
      <c r="A55" s="45" t="s">
        <v>19</v>
      </c>
      <c r="B55" s="111"/>
      <c r="C55" s="51"/>
      <c r="D55" s="60" t="s">
        <v>0</v>
      </c>
      <c r="E55" s="104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>
        <f>SUM(I54:R54)</f>
        <v>0</v>
      </c>
      <c r="S55" s="51"/>
      <c r="T55" s="51"/>
      <c r="U55" s="51"/>
      <c r="AA55" s="128"/>
    </row>
    <row r="56" spans="1:27" s="52" customFormat="1" ht="15.75" x14ac:dyDescent="0.25">
      <c r="A56" s="45" t="s">
        <v>75</v>
      </c>
      <c r="B56" s="111"/>
      <c r="C56" s="51"/>
      <c r="D56" s="51"/>
      <c r="E56" s="105" t="s">
        <v>22</v>
      </c>
      <c r="F56" s="56" t="s">
        <v>5</v>
      </c>
      <c r="G56" s="56" t="s">
        <v>23</v>
      </c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51"/>
      <c r="S56" s="51"/>
      <c r="T56" s="51"/>
      <c r="U56" s="51"/>
      <c r="AA56" s="128"/>
    </row>
    <row r="57" spans="1:27" s="52" customFormat="1" x14ac:dyDescent="0.2">
      <c r="A57" s="45" t="s">
        <v>29</v>
      </c>
      <c r="B57" s="111"/>
      <c r="C57" s="51"/>
      <c r="D57" s="51"/>
      <c r="E57" s="106"/>
      <c r="F57" s="49">
        <f t="shared" ref="F57:F62" si="7">SUM(G57:U57)</f>
        <v>0</v>
      </c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3"/>
      <c r="S57" s="53"/>
      <c r="T57" s="53"/>
      <c r="U57" s="53"/>
      <c r="AA57" s="128"/>
    </row>
    <row r="58" spans="1:27" s="52" customFormat="1" x14ac:dyDescent="0.2">
      <c r="A58" s="45"/>
      <c r="B58" s="132"/>
      <c r="C58" s="51"/>
      <c r="D58" s="51"/>
      <c r="E58" s="106"/>
      <c r="F58" s="49">
        <f t="shared" si="7"/>
        <v>0</v>
      </c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3"/>
      <c r="S58" s="53"/>
      <c r="T58" s="53"/>
      <c r="U58" s="53"/>
      <c r="AA58" s="128"/>
    </row>
    <row r="59" spans="1:27" s="52" customFormat="1" x14ac:dyDescent="0.2">
      <c r="A59" s="45" t="s">
        <v>30</v>
      </c>
      <c r="B59" s="111"/>
      <c r="C59" s="51"/>
      <c r="D59" s="51"/>
      <c r="E59" s="106"/>
      <c r="F59" s="49">
        <f t="shared" si="7"/>
        <v>0</v>
      </c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3"/>
      <c r="S59" s="53"/>
      <c r="T59" s="53"/>
      <c r="U59" s="53"/>
      <c r="AA59" s="128"/>
    </row>
    <row r="60" spans="1:27" s="52" customFormat="1" x14ac:dyDescent="0.2">
      <c r="A60" s="45" t="s">
        <v>31</v>
      </c>
      <c r="B60" s="111"/>
      <c r="C60" s="51"/>
      <c r="D60" s="51"/>
      <c r="E60" s="106"/>
      <c r="F60" s="49">
        <f t="shared" si="7"/>
        <v>0</v>
      </c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3"/>
      <c r="S60" s="53"/>
      <c r="T60" s="53"/>
      <c r="U60" s="53"/>
      <c r="AA60" s="128"/>
    </row>
    <row r="61" spans="1:27" s="52" customFormat="1" x14ac:dyDescent="0.2">
      <c r="A61" s="45" t="s">
        <v>32</v>
      </c>
      <c r="B61" s="111"/>
      <c r="C61" s="51"/>
      <c r="D61" s="51"/>
      <c r="E61" s="106"/>
      <c r="F61" s="49">
        <f t="shared" si="7"/>
        <v>0</v>
      </c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3"/>
      <c r="S61" s="53"/>
      <c r="T61" s="53"/>
      <c r="U61" s="53"/>
      <c r="AA61" s="128"/>
    </row>
    <row r="62" spans="1:27" s="52" customFormat="1" x14ac:dyDescent="0.2">
      <c r="A62" s="45" t="s">
        <v>33</v>
      </c>
      <c r="B62" s="111"/>
      <c r="C62" s="51"/>
      <c r="D62" s="51"/>
      <c r="E62" s="106"/>
      <c r="F62" s="49">
        <f t="shared" si="7"/>
        <v>0</v>
      </c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3"/>
      <c r="S62" s="53"/>
      <c r="T62" s="53"/>
      <c r="U62" s="53"/>
      <c r="AA62" s="128"/>
    </row>
    <row r="63" spans="1:27" s="52" customFormat="1" x14ac:dyDescent="0.2">
      <c r="A63" s="45" t="s">
        <v>34</v>
      </c>
      <c r="B63" s="111"/>
      <c r="C63" s="51"/>
      <c r="D63" s="51"/>
      <c r="E63" s="104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51"/>
      <c r="S63" s="51"/>
      <c r="T63" s="51"/>
      <c r="U63" s="51"/>
      <c r="AA63" s="128"/>
    </row>
    <row r="64" spans="1:27" s="52" customFormat="1" ht="15.75" x14ac:dyDescent="0.25">
      <c r="A64" s="45" t="s">
        <v>35</v>
      </c>
      <c r="B64" s="111"/>
      <c r="C64" s="51"/>
      <c r="D64" s="60" t="s">
        <v>24</v>
      </c>
      <c r="E64" s="104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51"/>
      <c r="S64" s="51"/>
      <c r="T64" s="51"/>
      <c r="U64" s="51"/>
      <c r="AA64" s="128"/>
    </row>
    <row r="65" spans="1:27" s="52" customFormat="1" ht="15.75" x14ac:dyDescent="0.25">
      <c r="A65" s="50" t="s">
        <v>36</v>
      </c>
      <c r="B65" s="111"/>
      <c r="C65" s="51"/>
      <c r="D65" s="51"/>
      <c r="E65" s="105"/>
      <c r="F65" s="56" t="s">
        <v>5</v>
      </c>
      <c r="G65" s="56" t="s">
        <v>23</v>
      </c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51"/>
      <c r="S65" s="51"/>
      <c r="T65" s="51"/>
      <c r="U65" s="51"/>
      <c r="AA65" s="128"/>
    </row>
    <row r="66" spans="1:27" s="52" customFormat="1" x14ac:dyDescent="0.2">
      <c r="A66" s="45" t="s">
        <v>37</v>
      </c>
      <c r="B66" s="111"/>
      <c r="C66" s="51"/>
      <c r="D66" s="51"/>
      <c r="E66" s="106"/>
      <c r="F66" s="49">
        <f t="shared" ref="F66:F73" si="8">SUM(G66:U66)</f>
        <v>0</v>
      </c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3"/>
      <c r="S66" s="53"/>
      <c r="T66" s="53"/>
      <c r="U66" s="53"/>
      <c r="AA66" s="128"/>
    </row>
    <row r="67" spans="1:27" s="52" customFormat="1" x14ac:dyDescent="0.2">
      <c r="A67" s="51"/>
      <c r="B67" s="110"/>
      <c r="C67" s="51"/>
      <c r="D67" s="51"/>
      <c r="E67" s="106"/>
      <c r="F67" s="49">
        <f t="shared" si="8"/>
        <v>0</v>
      </c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3"/>
      <c r="S67" s="53"/>
      <c r="T67" s="53"/>
      <c r="U67" s="53"/>
      <c r="AA67" s="128"/>
    </row>
    <row r="68" spans="1:27" s="52" customFormat="1" x14ac:dyDescent="0.2">
      <c r="A68" s="51"/>
      <c r="B68" s="110"/>
      <c r="C68" s="51"/>
      <c r="D68" s="51"/>
      <c r="E68" s="106"/>
      <c r="F68" s="49">
        <f t="shared" si="8"/>
        <v>0</v>
      </c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3"/>
      <c r="S68" s="53"/>
      <c r="T68" s="53"/>
      <c r="U68" s="53"/>
      <c r="AA68" s="128"/>
    </row>
    <row r="69" spans="1:27" s="52" customFormat="1" x14ac:dyDescent="0.2">
      <c r="A69" s="51"/>
      <c r="B69" s="110"/>
      <c r="C69" s="51"/>
      <c r="D69" s="51"/>
      <c r="E69" s="106"/>
      <c r="F69" s="49">
        <f t="shared" si="8"/>
        <v>0</v>
      </c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3"/>
      <c r="S69" s="53"/>
      <c r="T69" s="53"/>
      <c r="U69" s="53"/>
      <c r="AA69" s="128"/>
    </row>
    <row r="70" spans="1:27" s="52" customFormat="1" x14ac:dyDescent="0.2">
      <c r="A70" s="51"/>
      <c r="B70" s="110"/>
      <c r="C70" s="51"/>
      <c r="D70" s="51"/>
      <c r="E70" s="106"/>
      <c r="F70" s="49">
        <f t="shared" si="8"/>
        <v>0</v>
      </c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3"/>
      <c r="S70" s="53"/>
      <c r="T70" s="53"/>
      <c r="U70" s="53"/>
      <c r="AA70" s="128"/>
    </row>
    <row r="71" spans="1:27" s="52" customFormat="1" x14ac:dyDescent="0.2">
      <c r="A71" s="51"/>
      <c r="B71" s="110"/>
      <c r="C71" s="51"/>
      <c r="D71" s="51"/>
      <c r="E71" s="106"/>
      <c r="F71" s="49">
        <f t="shared" si="8"/>
        <v>0</v>
      </c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3"/>
      <c r="S71" s="53"/>
      <c r="T71" s="53"/>
      <c r="U71" s="53"/>
      <c r="AA71" s="128"/>
    </row>
    <row r="72" spans="1:27" s="52" customFormat="1" ht="15.6" customHeight="1" x14ac:dyDescent="0.25">
      <c r="A72" s="57" t="s">
        <v>24</v>
      </c>
      <c r="B72" s="112" t="str">
        <f>IF(B54+F66+F67+F68+F69+F70+F71+F72+F73=B59+B60+B61+B62+B63+B64+B65+B66,"OK","NON")</f>
        <v>OK</v>
      </c>
      <c r="C72" s="51"/>
      <c r="D72" s="49"/>
      <c r="E72" s="106"/>
      <c r="F72" s="49">
        <f t="shared" si="8"/>
        <v>0</v>
      </c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3"/>
      <c r="S72" s="53"/>
      <c r="T72" s="53"/>
      <c r="U72" s="53"/>
      <c r="AA72" s="128"/>
    </row>
    <row r="73" spans="1:27" s="52" customFormat="1" ht="18" x14ac:dyDescent="0.25">
      <c r="A73" s="57" t="s">
        <v>25</v>
      </c>
      <c r="B73" s="112">
        <f>B56+S54-B53-F57-F58-F59-F60-F61-F62</f>
        <v>0</v>
      </c>
      <c r="C73" s="51"/>
      <c r="D73" s="77"/>
      <c r="E73" s="106"/>
      <c r="F73" s="49">
        <f t="shared" si="8"/>
        <v>0</v>
      </c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3"/>
      <c r="S73" s="53"/>
      <c r="T73" s="53"/>
      <c r="U73" s="53"/>
      <c r="AA73" s="128"/>
    </row>
    <row r="74" spans="1:27" s="52" customFormat="1" x14ac:dyDescent="0.2">
      <c r="B74" s="96"/>
      <c r="C74" s="51"/>
      <c r="D74" s="51"/>
      <c r="E74" s="107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62"/>
      <c r="S74" s="62"/>
      <c r="T74" s="62"/>
      <c r="U74" s="62"/>
      <c r="V74" s="64"/>
      <c r="AA74" s="128"/>
    </row>
    <row r="75" spans="1:27" s="46" customFormat="1" x14ac:dyDescent="0.2">
      <c r="A75" s="46" t="s">
        <v>20</v>
      </c>
      <c r="B75" s="113" t="s">
        <v>20</v>
      </c>
      <c r="C75" s="46" t="s">
        <v>20</v>
      </c>
      <c r="D75" s="46" t="s">
        <v>20</v>
      </c>
      <c r="E75" s="108" t="s">
        <v>20</v>
      </c>
      <c r="F75" s="66" t="s">
        <v>20</v>
      </c>
      <c r="G75" s="82" t="s">
        <v>20</v>
      </c>
      <c r="H75" s="82" t="s">
        <v>20</v>
      </c>
      <c r="I75" s="82" t="s">
        <v>20</v>
      </c>
      <c r="J75" s="82" t="s">
        <v>20</v>
      </c>
      <c r="K75" s="82" t="s">
        <v>20</v>
      </c>
      <c r="L75" s="82" t="s">
        <v>20</v>
      </c>
      <c r="M75" s="82" t="s">
        <v>20</v>
      </c>
      <c r="N75" s="82" t="s">
        <v>20</v>
      </c>
      <c r="O75" s="82" t="s">
        <v>20</v>
      </c>
      <c r="P75" s="82" t="s">
        <v>20</v>
      </c>
      <c r="Q75" s="82" t="s">
        <v>20</v>
      </c>
      <c r="R75" s="83" t="s">
        <v>20</v>
      </c>
      <c r="S75" s="83"/>
      <c r="T75" s="83"/>
      <c r="U75" s="83"/>
      <c r="AA75" s="129"/>
    </row>
    <row r="76" spans="1:27" s="117" customFormat="1" ht="27" thickBot="1" x14ac:dyDescent="0.45">
      <c r="A76" s="116" t="s">
        <v>20</v>
      </c>
      <c r="B76" s="115" t="s">
        <v>39</v>
      </c>
      <c r="D76" s="117" t="s">
        <v>28</v>
      </c>
      <c r="E76" s="125">
        <f>$X$16</f>
        <v>43090</v>
      </c>
      <c r="F76" s="119"/>
      <c r="G76" s="120"/>
      <c r="H76" s="121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U76" s="117">
        <v>4</v>
      </c>
      <c r="AA76" s="126"/>
    </row>
    <row r="77" spans="1:27" s="52" customFormat="1" ht="16.5" thickBot="1" x14ac:dyDescent="0.3">
      <c r="A77" s="45"/>
      <c r="B77" s="110"/>
      <c r="C77" s="51"/>
      <c r="D77" s="51"/>
      <c r="E77" s="104"/>
      <c r="F77" s="79" t="s">
        <v>70</v>
      </c>
      <c r="H77" s="103"/>
      <c r="I77" s="91">
        <v>100</v>
      </c>
      <c r="J77" s="92">
        <v>50</v>
      </c>
      <c r="K77" s="92">
        <v>20</v>
      </c>
      <c r="L77" s="92">
        <v>10</v>
      </c>
      <c r="M77" s="92">
        <v>5</v>
      </c>
      <c r="N77" s="92">
        <v>2</v>
      </c>
      <c r="O77" s="92">
        <v>1</v>
      </c>
      <c r="P77" s="92">
        <v>0.25</v>
      </c>
      <c r="Q77" s="92">
        <v>0.1</v>
      </c>
      <c r="R77" s="93">
        <v>0.05</v>
      </c>
      <c r="S77" s="51"/>
      <c r="T77" s="51"/>
      <c r="U77" s="51"/>
      <c r="AA77" s="127">
        <f>B78+B79+B80</f>
        <v>4</v>
      </c>
    </row>
    <row r="78" spans="1:27" s="52" customFormat="1" ht="15.75" x14ac:dyDescent="0.25">
      <c r="A78" s="45" t="s">
        <v>17</v>
      </c>
      <c r="B78" s="111">
        <v>4</v>
      </c>
      <c r="C78" s="51"/>
      <c r="D78" s="60" t="s">
        <v>21</v>
      </c>
      <c r="E78" s="105"/>
      <c r="F78" s="51"/>
      <c r="G78" s="62"/>
      <c r="H78" s="133" t="s">
        <v>71</v>
      </c>
      <c r="I78" s="135"/>
      <c r="J78" s="136"/>
      <c r="K78" s="136"/>
      <c r="L78" s="136"/>
      <c r="M78" s="136"/>
      <c r="N78" s="136"/>
      <c r="O78" s="136"/>
      <c r="P78" s="136"/>
      <c r="Q78" s="136"/>
      <c r="R78" s="137"/>
      <c r="S78" s="51"/>
      <c r="T78" s="51"/>
      <c r="U78" s="51"/>
      <c r="AA78" s="128"/>
    </row>
    <row r="79" spans="1:27" s="52" customFormat="1" ht="15.75" thickBot="1" x14ac:dyDescent="0.25">
      <c r="A79" s="45" t="s">
        <v>18</v>
      </c>
      <c r="B79" s="111"/>
      <c r="C79" s="51"/>
      <c r="E79" s="104"/>
      <c r="F79" s="51"/>
      <c r="G79" s="62"/>
      <c r="H79" s="89" t="s">
        <v>5</v>
      </c>
      <c r="I79" s="90">
        <f t="shared" ref="I79:R79" si="9">I77*I78</f>
        <v>0</v>
      </c>
      <c r="J79" s="80">
        <f t="shared" si="9"/>
        <v>0</v>
      </c>
      <c r="K79" s="80">
        <f t="shared" si="9"/>
        <v>0</v>
      </c>
      <c r="L79" s="80">
        <f t="shared" si="9"/>
        <v>0</v>
      </c>
      <c r="M79" s="80">
        <f t="shared" si="9"/>
        <v>0</v>
      </c>
      <c r="N79" s="80">
        <f t="shared" si="9"/>
        <v>0</v>
      </c>
      <c r="O79" s="80">
        <f t="shared" si="9"/>
        <v>0</v>
      </c>
      <c r="P79" s="80">
        <f t="shared" si="9"/>
        <v>0</v>
      </c>
      <c r="Q79" s="80">
        <f t="shared" si="9"/>
        <v>0</v>
      </c>
      <c r="R79" s="81">
        <f t="shared" si="9"/>
        <v>0</v>
      </c>
      <c r="S79" s="87">
        <f>SUM(I79:R79)</f>
        <v>0</v>
      </c>
      <c r="T79" s="51"/>
      <c r="U79" s="51"/>
      <c r="AA79" s="128"/>
    </row>
    <row r="80" spans="1:27" s="52" customFormat="1" ht="15.75" x14ac:dyDescent="0.25">
      <c r="A80" s="45" t="s">
        <v>19</v>
      </c>
      <c r="B80" s="111"/>
      <c r="C80" s="51"/>
      <c r="D80" s="60" t="s">
        <v>0</v>
      </c>
      <c r="E80" s="104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49">
        <f>SUM(I79:R79)</f>
        <v>0</v>
      </c>
      <c r="S80" s="51"/>
      <c r="T80" s="51"/>
      <c r="U80" s="51"/>
      <c r="AA80" s="128"/>
    </row>
    <row r="81" spans="1:27" s="52" customFormat="1" ht="15.75" x14ac:dyDescent="0.25">
      <c r="A81" s="45" t="s">
        <v>75</v>
      </c>
      <c r="B81" s="111"/>
      <c r="C81" s="51"/>
      <c r="D81" s="51"/>
      <c r="E81" s="105" t="s">
        <v>22</v>
      </c>
      <c r="F81" s="56" t="s">
        <v>5</v>
      </c>
      <c r="G81" s="56" t="s">
        <v>23</v>
      </c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51"/>
      <c r="S81" s="51"/>
      <c r="T81" s="51"/>
      <c r="U81" s="51"/>
      <c r="AA81" s="128"/>
    </row>
    <row r="82" spans="1:27" s="52" customFormat="1" x14ac:dyDescent="0.2">
      <c r="A82" s="45" t="s">
        <v>29</v>
      </c>
      <c r="B82" s="111"/>
      <c r="C82" s="51"/>
      <c r="D82" s="51"/>
      <c r="E82" s="106"/>
      <c r="F82" s="49">
        <f t="shared" ref="F82:F87" si="10">SUM(G82:U82)</f>
        <v>0</v>
      </c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3"/>
      <c r="S82" s="53"/>
      <c r="T82" s="53"/>
      <c r="U82" s="53"/>
      <c r="AA82" s="128"/>
    </row>
    <row r="83" spans="1:27" s="52" customFormat="1" x14ac:dyDescent="0.2">
      <c r="A83" s="45"/>
      <c r="B83" s="132"/>
      <c r="C83" s="51"/>
      <c r="D83" s="51"/>
      <c r="E83" s="106"/>
      <c r="F83" s="49">
        <f t="shared" si="10"/>
        <v>0</v>
      </c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3"/>
      <c r="S83" s="53"/>
      <c r="T83" s="53"/>
      <c r="U83" s="53"/>
      <c r="AA83" s="128"/>
    </row>
    <row r="84" spans="1:27" s="52" customFormat="1" x14ac:dyDescent="0.2">
      <c r="A84" s="45" t="s">
        <v>30</v>
      </c>
      <c r="B84" s="111"/>
      <c r="C84" s="51"/>
      <c r="D84" s="51"/>
      <c r="E84" s="106"/>
      <c r="F84" s="49">
        <f t="shared" si="10"/>
        <v>0</v>
      </c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3"/>
      <c r="S84" s="53"/>
      <c r="T84" s="53"/>
      <c r="U84" s="53"/>
      <c r="AA84" s="128"/>
    </row>
    <row r="85" spans="1:27" s="52" customFormat="1" x14ac:dyDescent="0.2">
      <c r="A85" s="45" t="s">
        <v>31</v>
      </c>
      <c r="B85" s="111"/>
      <c r="C85" s="51"/>
      <c r="D85" s="51"/>
      <c r="E85" s="106"/>
      <c r="F85" s="49">
        <f t="shared" si="10"/>
        <v>0</v>
      </c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3"/>
      <c r="S85" s="53"/>
      <c r="T85" s="53"/>
      <c r="U85" s="53"/>
      <c r="AA85" s="128"/>
    </row>
    <row r="86" spans="1:27" s="52" customFormat="1" x14ac:dyDescent="0.2">
      <c r="A86" s="45" t="s">
        <v>32</v>
      </c>
      <c r="B86" s="111"/>
      <c r="C86" s="51"/>
      <c r="D86" s="51"/>
      <c r="E86" s="106"/>
      <c r="F86" s="49">
        <f t="shared" si="10"/>
        <v>0</v>
      </c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3"/>
      <c r="S86" s="53"/>
      <c r="T86" s="53"/>
      <c r="U86" s="53"/>
      <c r="AA86" s="128"/>
    </row>
    <row r="87" spans="1:27" s="52" customFormat="1" x14ac:dyDescent="0.2">
      <c r="A87" s="45" t="s">
        <v>33</v>
      </c>
      <c r="B87" s="111"/>
      <c r="C87" s="51"/>
      <c r="D87" s="51"/>
      <c r="E87" s="106"/>
      <c r="F87" s="49">
        <f t="shared" si="10"/>
        <v>0</v>
      </c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3"/>
      <c r="S87" s="53"/>
      <c r="T87" s="53"/>
      <c r="U87" s="53"/>
      <c r="AA87" s="128"/>
    </row>
    <row r="88" spans="1:27" s="52" customFormat="1" x14ac:dyDescent="0.2">
      <c r="A88" s="45" t="s">
        <v>34</v>
      </c>
      <c r="B88" s="111"/>
      <c r="C88" s="51"/>
      <c r="D88" s="51"/>
      <c r="E88" s="104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51"/>
      <c r="S88" s="51"/>
      <c r="T88" s="51"/>
      <c r="U88" s="51"/>
      <c r="AA88" s="128"/>
    </row>
    <row r="89" spans="1:27" s="52" customFormat="1" ht="15.75" x14ac:dyDescent="0.25">
      <c r="A89" s="45" t="s">
        <v>35</v>
      </c>
      <c r="B89" s="111"/>
      <c r="C89" s="51"/>
      <c r="D89" s="60" t="s">
        <v>24</v>
      </c>
      <c r="E89" s="104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51"/>
      <c r="S89" s="51"/>
      <c r="T89" s="51"/>
      <c r="U89" s="51"/>
      <c r="AA89" s="128"/>
    </row>
    <row r="90" spans="1:27" s="52" customFormat="1" ht="15.75" x14ac:dyDescent="0.25">
      <c r="A90" s="50" t="s">
        <v>36</v>
      </c>
      <c r="B90" s="111"/>
      <c r="C90" s="51"/>
      <c r="D90" s="51"/>
      <c r="E90" s="105"/>
      <c r="F90" s="56" t="s">
        <v>5</v>
      </c>
      <c r="G90" s="56" t="s">
        <v>23</v>
      </c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51"/>
      <c r="S90" s="51"/>
      <c r="T90" s="51"/>
      <c r="U90" s="51"/>
      <c r="AA90" s="128"/>
    </row>
    <row r="91" spans="1:27" s="52" customFormat="1" x14ac:dyDescent="0.2">
      <c r="A91" s="45" t="s">
        <v>37</v>
      </c>
      <c r="B91" s="111"/>
      <c r="C91" s="51"/>
      <c r="D91" s="51"/>
      <c r="E91" s="106"/>
      <c r="F91" s="49">
        <f t="shared" ref="F91:F98" si="11">SUM(G91:U91)</f>
        <v>0</v>
      </c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3"/>
      <c r="S91" s="53"/>
      <c r="T91" s="53"/>
      <c r="U91" s="53"/>
      <c r="AA91" s="128"/>
    </row>
    <row r="92" spans="1:27" s="52" customFormat="1" x14ac:dyDescent="0.2">
      <c r="A92" s="51"/>
      <c r="B92" s="110"/>
      <c r="C92" s="51"/>
      <c r="D92" s="51"/>
      <c r="E92" s="106"/>
      <c r="F92" s="49">
        <f t="shared" si="11"/>
        <v>0</v>
      </c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3"/>
      <c r="S92" s="53"/>
      <c r="T92" s="53"/>
      <c r="U92" s="53"/>
      <c r="AA92" s="128"/>
    </row>
    <row r="93" spans="1:27" s="52" customFormat="1" x14ac:dyDescent="0.2">
      <c r="A93" s="51"/>
      <c r="B93" s="110"/>
      <c r="C93" s="51"/>
      <c r="D93" s="51"/>
      <c r="E93" s="106"/>
      <c r="F93" s="49">
        <f t="shared" si="11"/>
        <v>0</v>
      </c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3"/>
      <c r="S93" s="53"/>
      <c r="T93" s="53"/>
      <c r="U93" s="53"/>
      <c r="AA93" s="128"/>
    </row>
    <row r="94" spans="1:27" s="52" customFormat="1" x14ac:dyDescent="0.2">
      <c r="A94" s="51"/>
      <c r="B94" s="110"/>
      <c r="C94" s="51"/>
      <c r="D94" s="51"/>
      <c r="E94" s="106"/>
      <c r="F94" s="49">
        <f t="shared" si="11"/>
        <v>0</v>
      </c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3"/>
      <c r="S94" s="53"/>
      <c r="T94" s="53"/>
      <c r="U94" s="53"/>
      <c r="AA94" s="128"/>
    </row>
    <row r="95" spans="1:27" s="52" customFormat="1" x14ac:dyDescent="0.2">
      <c r="A95" s="51"/>
      <c r="B95" s="110"/>
      <c r="C95" s="51"/>
      <c r="D95" s="51"/>
      <c r="E95" s="106"/>
      <c r="F95" s="49">
        <f t="shared" si="11"/>
        <v>0</v>
      </c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3"/>
      <c r="S95" s="53"/>
      <c r="T95" s="53"/>
      <c r="U95" s="53"/>
      <c r="AA95" s="128"/>
    </row>
    <row r="96" spans="1:27" s="52" customFormat="1" x14ac:dyDescent="0.2">
      <c r="A96" s="51"/>
      <c r="B96" s="110"/>
      <c r="C96" s="51"/>
      <c r="D96" s="51"/>
      <c r="E96" s="106"/>
      <c r="F96" s="49">
        <f t="shared" si="11"/>
        <v>0</v>
      </c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3"/>
      <c r="S96" s="53"/>
      <c r="T96" s="53"/>
      <c r="U96" s="53"/>
      <c r="AA96" s="128"/>
    </row>
    <row r="97" spans="1:27" s="52" customFormat="1" ht="15.6" customHeight="1" x14ac:dyDescent="0.25">
      <c r="A97" s="57" t="s">
        <v>24</v>
      </c>
      <c r="B97" s="112" t="str">
        <f>IF(B79+F91+F92+F93+F94+F95+F96+F97+F98=B84+B85+B86+B87+B88+B89+B90+B91,"OK","NON")</f>
        <v>OK</v>
      </c>
      <c r="C97" s="51"/>
      <c r="D97" s="49"/>
      <c r="E97" s="106"/>
      <c r="F97" s="49">
        <f t="shared" si="11"/>
        <v>0</v>
      </c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3"/>
      <c r="S97" s="53"/>
      <c r="T97" s="53"/>
      <c r="U97" s="53"/>
      <c r="AA97" s="128"/>
    </row>
    <row r="98" spans="1:27" s="52" customFormat="1" ht="18" x14ac:dyDescent="0.25">
      <c r="A98" s="57" t="s">
        <v>25</v>
      </c>
      <c r="B98" s="112">
        <f>B81+S79-B78-F82-F83-F84-F85-F86-F87</f>
        <v>-4</v>
      </c>
      <c r="C98" s="51"/>
      <c r="D98" s="77"/>
      <c r="E98" s="106"/>
      <c r="F98" s="49">
        <f t="shared" si="11"/>
        <v>0</v>
      </c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3"/>
      <c r="S98" s="53"/>
      <c r="T98" s="53"/>
      <c r="U98" s="53"/>
      <c r="AA98" s="128"/>
    </row>
    <row r="99" spans="1:27" s="52" customFormat="1" x14ac:dyDescent="0.2">
      <c r="B99" s="96"/>
      <c r="C99" s="51"/>
      <c r="D99" s="51"/>
      <c r="E99" s="107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62"/>
      <c r="S99" s="62"/>
      <c r="T99" s="62"/>
      <c r="U99" s="62"/>
      <c r="V99" s="64"/>
      <c r="AA99" s="128"/>
    </row>
    <row r="100" spans="1:27" s="46" customFormat="1" x14ac:dyDescent="0.2">
      <c r="A100" s="46" t="s">
        <v>20</v>
      </c>
      <c r="B100" s="113" t="s">
        <v>20</v>
      </c>
      <c r="C100" s="46" t="s">
        <v>20</v>
      </c>
      <c r="D100" s="46" t="s">
        <v>20</v>
      </c>
      <c r="E100" s="108" t="s">
        <v>20</v>
      </c>
      <c r="F100" s="66" t="s">
        <v>20</v>
      </c>
      <c r="G100" s="82" t="s">
        <v>20</v>
      </c>
      <c r="H100" s="82" t="s">
        <v>20</v>
      </c>
      <c r="I100" s="82" t="s">
        <v>20</v>
      </c>
      <c r="J100" s="82" t="s">
        <v>20</v>
      </c>
      <c r="K100" s="82" t="s">
        <v>20</v>
      </c>
      <c r="L100" s="82" t="s">
        <v>20</v>
      </c>
      <c r="M100" s="82" t="s">
        <v>20</v>
      </c>
      <c r="N100" s="82" t="s">
        <v>20</v>
      </c>
      <c r="O100" s="82" t="s">
        <v>20</v>
      </c>
      <c r="P100" s="82" t="s">
        <v>20</v>
      </c>
      <c r="Q100" s="82" t="s">
        <v>20</v>
      </c>
      <c r="R100" s="83" t="s">
        <v>20</v>
      </c>
      <c r="S100" s="83"/>
      <c r="T100" s="83"/>
      <c r="U100" s="83"/>
      <c r="AA100" s="129"/>
    </row>
    <row r="101" spans="1:27" s="117" customFormat="1" ht="27" thickBot="1" x14ac:dyDescent="0.45">
      <c r="A101" s="116" t="s">
        <v>20</v>
      </c>
      <c r="B101" s="115" t="s">
        <v>40</v>
      </c>
      <c r="D101" s="117" t="s">
        <v>28</v>
      </c>
      <c r="E101" s="125">
        <f>$X$16</f>
        <v>43090</v>
      </c>
      <c r="F101" s="119"/>
      <c r="G101" s="120"/>
      <c r="H101" s="121"/>
      <c r="I101" s="122"/>
      <c r="J101" s="122"/>
      <c r="K101" s="122"/>
      <c r="L101" s="122"/>
      <c r="M101" s="122"/>
      <c r="N101" s="122"/>
      <c r="O101" s="122"/>
      <c r="P101" s="122"/>
      <c r="Q101" s="122"/>
      <c r="R101" s="122"/>
      <c r="U101" s="117">
        <v>5</v>
      </c>
      <c r="AA101" s="126"/>
    </row>
    <row r="102" spans="1:27" s="52" customFormat="1" ht="16.5" thickBot="1" x14ac:dyDescent="0.3">
      <c r="A102" s="45"/>
      <c r="B102" s="110"/>
      <c r="C102" s="51"/>
      <c r="D102" s="51"/>
      <c r="E102" s="104"/>
      <c r="F102" s="79" t="s">
        <v>70</v>
      </c>
      <c r="H102" s="103"/>
      <c r="I102" s="91">
        <v>100</v>
      </c>
      <c r="J102" s="92">
        <v>50</v>
      </c>
      <c r="K102" s="92">
        <v>20</v>
      </c>
      <c r="L102" s="92">
        <v>10</v>
      </c>
      <c r="M102" s="92">
        <v>5</v>
      </c>
      <c r="N102" s="92">
        <v>2</v>
      </c>
      <c r="O102" s="92">
        <v>1</v>
      </c>
      <c r="P102" s="92">
        <v>0.25</v>
      </c>
      <c r="Q102" s="92">
        <v>0.1</v>
      </c>
      <c r="R102" s="93">
        <v>0.05</v>
      </c>
      <c r="S102" s="51"/>
      <c r="T102" s="51"/>
      <c r="U102" s="51"/>
      <c r="AA102" s="127">
        <f>B103+B104+B105</f>
        <v>0</v>
      </c>
    </row>
    <row r="103" spans="1:27" s="52" customFormat="1" ht="15.75" x14ac:dyDescent="0.25">
      <c r="A103" s="45" t="s">
        <v>17</v>
      </c>
      <c r="B103" s="111"/>
      <c r="C103" s="51"/>
      <c r="D103" s="60" t="s">
        <v>21</v>
      </c>
      <c r="E103" s="105"/>
      <c r="F103" s="51"/>
      <c r="G103" s="62"/>
      <c r="H103" s="133" t="s">
        <v>71</v>
      </c>
      <c r="I103" s="135"/>
      <c r="J103" s="136"/>
      <c r="K103" s="136"/>
      <c r="L103" s="136"/>
      <c r="M103" s="136"/>
      <c r="N103" s="136"/>
      <c r="O103" s="136"/>
      <c r="P103" s="136"/>
      <c r="Q103" s="136"/>
      <c r="R103" s="137"/>
      <c r="S103" s="51"/>
      <c r="T103" s="51"/>
      <c r="U103" s="51"/>
      <c r="AA103" s="128"/>
    </row>
    <row r="104" spans="1:27" s="52" customFormat="1" ht="15.75" thickBot="1" x14ac:dyDescent="0.25">
      <c r="A104" s="45" t="s">
        <v>18</v>
      </c>
      <c r="B104" s="111"/>
      <c r="C104" s="51"/>
      <c r="E104" s="104"/>
      <c r="F104" s="51"/>
      <c r="G104" s="62"/>
      <c r="H104" s="89" t="s">
        <v>5</v>
      </c>
      <c r="I104" s="90">
        <f t="shared" ref="I104:R104" si="12">I102*I103</f>
        <v>0</v>
      </c>
      <c r="J104" s="80">
        <f t="shared" si="12"/>
        <v>0</v>
      </c>
      <c r="K104" s="80">
        <f t="shared" si="12"/>
        <v>0</v>
      </c>
      <c r="L104" s="80">
        <f t="shared" si="12"/>
        <v>0</v>
      </c>
      <c r="M104" s="80">
        <f t="shared" si="12"/>
        <v>0</v>
      </c>
      <c r="N104" s="80">
        <f t="shared" si="12"/>
        <v>0</v>
      </c>
      <c r="O104" s="80">
        <f t="shared" si="12"/>
        <v>0</v>
      </c>
      <c r="P104" s="80">
        <f t="shared" si="12"/>
        <v>0</v>
      </c>
      <c r="Q104" s="80">
        <f t="shared" si="12"/>
        <v>0</v>
      </c>
      <c r="R104" s="81">
        <f t="shared" si="12"/>
        <v>0</v>
      </c>
      <c r="S104" s="87">
        <f>SUM(I104:R104)</f>
        <v>0</v>
      </c>
      <c r="T104" s="51"/>
      <c r="U104" s="51"/>
      <c r="AA104" s="128"/>
    </row>
    <row r="105" spans="1:27" s="52" customFormat="1" ht="15.75" x14ac:dyDescent="0.25">
      <c r="A105" s="45" t="s">
        <v>19</v>
      </c>
      <c r="B105" s="111"/>
      <c r="C105" s="51"/>
      <c r="D105" s="60" t="s">
        <v>0</v>
      </c>
      <c r="E105" s="104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>
        <f>SUM(I104:R104)</f>
        <v>0</v>
      </c>
      <c r="S105" s="51"/>
      <c r="T105" s="51"/>
      <c r="U105" s="51"/>
      <c r="AA105" s="128"/>
    </row>
    <row r="106" spans="1:27" s="52" customFormat="1" ht="15.75" x14ac:dyDescent="0.25">
      <c r="A106" s="45" t="s">
        <v>75</v>
      </c>
      <c r="B106" s="111"/>
      <c r="C106" s="51"/>
      <c r="D106" s="51"/>
      <c r="E106" s="105" t="s">
        <v>22</v>
      </c>
      <c r="F106" s="56" t="s">
        <v>5</v>
      </c>
      <c r="G106" s="56" t="s">
        <v>23</v>
      </c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51"/>
      <c r="S106" s="51"/>
      <c r="T106" s="51"/>
      <c r="U106" s="51"/>
      <c r="AA106" s="128"/>
    </row>
    <row r="107" spans="1:27" s="52" customFormat="1" x14ac:dyDescent="0.2">
      <c r="A107" s="45" t="s">
        <v>29</v>
      </c>
      <c r="B107" s="111"/>
      <c r="C107" s="51"/>
      <c r="D107" s="51"/>
      <c r="E107" s="106"/>
      <c r="F107" s="49">
        <f t="shared" ref="F107:F112" si="13">SUM(G107:U107)</f>
        <v>0</v>
      </c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3"/>
      <c r="S107" s="53"/>
      <c r="T107" s="53"/>
      <c r="U107" s="53"/>
      <c r="AA107" s="128"/>
    </row>
    <row r="108" spans="1:27" s="52" customFormat="1" x14ac:dyDescent="0.2">
      <c r="A108" s="45"/>
      <c r="B108" s="132"/>
      <c r="C108" s="51"/>
      <c r="D108" s="51"/>
      <c r="E108" s="106"/>
      <c r="F108" s="49">
        <f t="shared" si="13"/>
        <v>0</v>
      </c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3"/>
      <c r="S108" s="53"/>
      <c r="T108" s="53"/>
      <c r="U108" s="53"/>
      <c r="AA108" s="128"/>
    </row>
    <row r="109" spans="1:27" s="52" customFormat="1" x14ac:dyDescent="0.2">
      <c r="A109" s="45" t="s">
        <v>30</v>
      </c>
      <c r="B109" s="111"/>
      <c r="C109" s="51"/>
      <c r="D109" s="51"/>
      <c r="E109" s="106"/>
      <c r="F109" s="49">
        <f t="shared" si="13"/>
        <v>0</v>
      </c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3"/>
      <c r="S109" s="53"/>
      <c r="T109" s="53"/>
      <c r="U109" s="53"/>
      <c r="AA109" s="128"/>
    </row>
    <row r="110" spans="1:27" s="52" customFormat="1" x14ac:dyDescent="0.2">
      <c r="A110" s="45" t="s">
        <v>31</v>
      </c>
      <c r="B110" s="111"/>
      <c r="C110" s="51"/>
      <c r="D110" s="51"/>
      <c r="E110" s="106"/>
      <c r="F110" s="49">
        <f t="shared" si="13"/>
        <v>0</v>
      </c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3"/>
      <c r="S110" s="53"/>
      <c r="T110" s="53"/>
      <c r="U110" s="53"/>
      <c r="AA110" s="128"/>
    </row>
    <row r="111" spans="1:27" s="52" customFormat="1" x14ac:dyDescent="0.2">
      <c r="A111" s="45" t="s">
        <v>32</v>
      </c>
      <c r="B111" s="111"/>
      <c r="C111" s="51"/>
      <c r="D111" s="51"/>
      <c r="E111" s="106"/>
      <c r="F111" s="49">
        <f t="shared" si="13"/>
        <v>0</v>
      </c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3"/>
      <c r="S111" s="53"/>
      <c r="T111" s="53"/>
      <c r="U111" s="53"/>
      <c r="AA111" s="128"/>
    </row>
    <row r="112" spans="1:27" s="52" customFormat="1" x14ac:dyDescent="0.2">
      <c r="A112" s="45" t="s">
        <v>33</v>
      </c>
      <c r="B112" s="111"/>
      <c r="C112" s="51"/>
      <c r="D112" s="51"/>
      <c r="E112" s="106"/>
      <c r="F112" s="49">
        <f t="shared" si="13"/>
        <v>0</v>
      </c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3"/>
      <c r="S112" s="53"/>
      <c r="T112" s="53"/>
      <c r="U112" s="53"/>
      <c r="AA112" s="128"/>
    </row>
    <row r="113" spans="1:27" s="52" customFormat="1" x14ac:dyDescent="0.2">
      <c r="A113" s="45" t="s">
        <v>34</v>
      </c>
      <c r="B113" s="111"/>
      <c r="C113" s="51"/>
      <c r="D113" s="51"/>
      <c r="E113" s="104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51"/>
      <c r="S113" s="51"/>
      <c r="T113" s="51"/>
      <c r="U113" s="51"/>
      <c r="AA113" s="128"/>
    </row>
    <row r="114" spans="1:27" s="52" customFormat="1" ht="15.75" x14ac:dyDescent="0.25">
      <c r="A114" s="45" t="s">
        <v>35</v>
      </c>
      <c r="B114" s="111"/>
      <c r="C114" s="51"/>
      <c r="D114" s="60" t="s">
        <v>24</v>
      </c>
      <c r="E114" s="104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51"/>
      <c r="S114" s="51"/>
      <c r="T114" s="51"/>
      <c r="U114" s="51"/>
      <c r="AA114" s="128"/>
    </row>
    <row r="115" spans="1:27" s="52" customFormat="1" ht="15.75" x14ac:dyDescent="0.25">
      <c r="A115" s="50" t="s">
        <v>36</v>
      </c>
      <c r="B115" s="111"/>
      <c r="C115" s="51"/>
      <c r="D115" s="51"/>
      <c r="E115" s="105"/>
      <c r="F115" s="56" t="s">
        <v>5</v>
      </c>
      <c r="G115" s="56" t="s">
        <v>23</v>
      </c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51"/>
      <c r="S115" s="51"/>
      <c r="T115" s="51"/>
      <c r="U115" s="51"/>
      <c r="AA115" s="128"/>
    </row>
    <row r="116" spans="1:27" s="52" customFormat="1" x14ac:dyDescent="0.2">
      <c r="A116" s="45" t="s">
        <v>37</v>
      </c>
      <c r="B116" s="111"/>
      <c r="C116" s="51"/>
      <c r="D116" s="51"/>
      <c r="E116" s="106"/>
      <c r="F116" s="49">
        <f t="shared" ref="F116:F123" si="14">SUM(G116:U116)</f>
        <v>0</v>
      </c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3"/>
      <c r="S116" s="53"/>
      <c r="T116" s="53"/>
      <c r="U116" s="53"/>
      <c r="AA116" s="128"/>
    </row>
    <row r="117" spans="1:27" s="52" customFormat="1" x14ac:dyDescent="0.2">
      <c r="A117" s="51"/>
      <c r="B117" s="110"/>
      <c r="C117" s="51"/>
      <c r="D117" s="51"/>
      <c r="E117" s="106"/>
      <c r="F117" s="49">
        <f t="shared" si="14"/>
        <v>0</v>
      </c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3"/>
      <c r="S117" s="53"/>
      <c r="T117" s="53"/>
      <c r="U117" s="53"/>
      <c r="AA117" s="128"/>
    </row>
    <row r="118" spans="1:27" s="52" customFormat="1" x14ac:dyDescent="0.2">
      <c r="A118" s="51"/>
      <c r="B118" s="110"/>
      <c r="C118" s="51"/>
      <c r="D118" s="51"/>
      <c r="E118" s="106"/>
      <c r="F118" s="49">
        <f t="shared" si="14"/>
        <v>0</v>
      </c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3"/>
      <c r="S118" s="53"/>
      <c r="T118" s="53"/>
      <c r="U118" s="53"/>
      <c r="AA118" s="128"/>
    </row>
    <row r="119" spans="1:27" s="52" customFormat="1" x14ac:dyDescent="0.2">
      <c r="A119" s="51"/>
      <c r="B119" s="110"/>
      <c r="C119" s="51"/>
      <c r="D119" s="51"/>
      <c r="E119" s="106"/>
      <c r="F119" s="49">
        <f t="shared" si="14"/>
        <v>0</v>
      </c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3"/>
      <c r="S119" s="53"/>
      <c r="T119" s="53"/>
      <c r="U119" s="53"/>
      <c r="AA119" s="128"/>
    </row>
    <row r="120" spans="1:27" s="52" customFormat="1" x14ac:dyDescent="0.2">
      <c r="A120" s="51"/>
      <c r="B120" s="110"/>
      <c r="C120" s="51"/>
      <c r="D120" s="51"/>
      <c r="E120" s="106"/>
      <c r="F120" s="49">
        <f t="shared" si="14"/>
        <v>0</v>
      </c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3"/>
      <c r="S120" s="53"/>
      <c r="T120" s="53"/>
      <c r="U120" s="53"/>
      <c r="AA120" s="128"/>
    </row>
    <row r="121" spans="1:27" s="52" customFormat="1" x14ac:dyDescent="0.2">
      <c r="A121" s="51"/>
      <c r="B121" s="110"/>
      <c r="C121" s="51"/>
      <c r="D121" s="51"/>
      <c r="E121" s="106"/>
      <c r="F121" s="49">
        <f t="shared" si="14"/>
        <v>0</v>
      </c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3"/>
      <c r="S121" s="53"/>
      <c r="T121" s="53"/>
      <c r="U121" s="53"/>
      <c r="AA121" s="128"/>
    </row>
    <row r="122" spans="1:27" s="52" customFormat="1" ht="15.6" customHeight="1" x14ac:dyDescent="0.25">
      <c r="A122" s="57" t="s">
        <v>24</v>
      </c>
      <c r="B122" s="112" t="str">
        <f>IF(B104+F116+F117+F118+F119+F120+F121+F122+F123=B109+B110+B111+B112+B113+B114+B115+B116,"OK","NON")</f>
        <v>OK</v>
      </c>
      <c r="C122" s="51"/>
      <c r="D122" s="49"/>
      <c r="E122" s="106"/>
      <c r="F122" s="49">
        <f t="shared" si="14"/>
        <v>0</v>
      </c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3"/>
      <c r="S122" s="53"/>
      <c r="T122" s="53"/>
      <c r="U122" s="53"/>
      <c r="AA122" s="128"/>
    </row>
    <row r="123" spans="1:27" s="52" customFormat="1" ht="18" x14ac:dyDescent="0.25">
      <c r="A123" s="57" t="s">
        <v>25</v>
      </c>
      <c r="B123" s="112">
        <f>B106+S104-B103-F107-F108-F109-F110-F111-F112</f>
        <v>0</v>
      </c>
      <c r="C123" s="51"/>
      <c r="D123" s="77"/>
      <c r="E123" s="106"/>
      <c r="F123" s="49">
        <f t="shared" si="14"/>
        <v>0</v>
      </c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3"/>
      <c r="S123" s="53"/>
      <c r="T123" s="53"/>
      <c r="U123" s="53"/>
      <c r="AA123" s="128"/>
    </row>
    <row r="124" spans="1:27" s="52" customFormat="1" x14ac:dyDescent="0.2">
      <c r="B124" s="96"/>
      <c r="C124" s="51"/>
      <c r="D124" s="51"/>
      <c r="E124" s="107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62"/>
      <c r="S124" s="62"/>
      <c r="T124" s="62"/>
      <c r="U124" s="62"/>
      <c r="V124" s="64"/>
      <c r="AA124" s="128"/>
    </row>
    <row r="125" spans="1:27" s="46" customFormat="1" x14ac:dyDescent="0.2">
      <c r="A125" s="46" t="s">
        <v>20</v>
      </c>
      <c r="B125" s="113" t="s">
        <v>20</v>
      </c>
      <c r="C125" s="46" t="s">
        <v>20</v>
      </c>
      <c r="D125" s="46" t="s">
        <v>20</v>
      </c>
      <c r="E125" s="108" t="s">
        <v>20</v>
      </c>
      <c r="F125" s="66" t="s">
        <v>20</v>
      </c>
      <c r="G125" s="82" t="s">
        <v>20</v>
      </c>
      <c r="H125" s="82" t="s">
        <v>20</v>
      </c>
      <c r="I125" s="82" t="s">
        <v>20</v>
      </c>
      <c r="J125" s="82" t="s">
        <v>20</v>
      </c>
      <c r="K125" s="82" t="s">
        <v>20</v>
      </c>
      <c r="L125" s="82" t="s">
        <v>20</v>
      </c>
      <c r="M125" s="82" t="s">
        <v>20</v>
      </c>
      <c r="N125" s="82" t="s">
        <v>20</v>
      </c>
      <c r="O125" s="82" t="s">
        <v>20</v>
      </c>
      <c r="P125" s="82" t="s">
        <v>20</v>
      </c>
      <c r="Q125" s="82" t="s">
        <v>20</v>
      </c>
      <c r="R125" s="83" t="s">
        <v>20</v>
      </c>
      <c r="S125" s="83"/>
      <c r="T125" s="83"/>
      <c r="U125" s="83"/>
      <c r="AA125" s="129"/>
    </row>
    <row r="126" spans="1:27" s="117" customFormat="1" ht="27" thickBot="1" x14ac:dyDescent="0.45">
      <c r="A126" s="116" t="s">
        <v>20</v>
      </c>
      <c r="B126" s="115" t="s">
        <v>41</v>
      </c>
      <c r="D126" s="117" t="s">
        <v>28</v>
      </c>
      <c r="E126" s="125">
        <f>$X$16</f>
        <v>43090</v>
      </c>
      <c r="F126" s="119"/>
      <c r="G126" s="120"/>
      <c r="H126" s="121"/>
      <c r="I126" s="122"/>
      <c r="J126" s="122"/>
      <c r="K126" s="122"/>
      <c r="L126" s="122"/>
      <c r="M126" s="122"/>
      <c r="N126" s="122"/>
      <c r="O126" s="122"/>
      <c r="P126" s="122"/>
      <c r="Q126" s="122"/>
      <c r="R126" s="122"/>
      <c r="U126" s="117">
        <v>6</v>
      </c>
      <c r="AA126" s="126"/>
    </row>
    <row r="127" spans="1:27" s="52" customFormat="1" ht="16.5" thickBot="1" x14ac:dyDescent="0.3">
      <c r="A127" s="45"/>
      <c r="B127" s="110"/>
      <c r="C127" s="51"/>
      <c r="D127" s="51"/>
      <c r="E127" s="104"/>
      <c r="F127" s="79" t="s">
        <v>70</v>
      </c>
      <c r="H127" s="103"/>
      <c r="I127" s="91">
        <v>100</v>
      </c>
      <c r="J127" s="92">
        <v>50</v>
      </c>
      <c r="K127" s="92">
        <v>20</v>
      </c>
      <c r="L127" s="92">
        <v>10</v>
      </c>
      <c r="M127" s="92">
        <v>5</v>
      </c>
      <c r="N127" s="92">
        <v>2</v>
      </c>
      <c r="O127" s="92">
        <v>1</v>
      </c>
      <c r="P127" s="92">
        <v>0.25</v>
      </c>
      <c r="Q127" s="92">
        <v>0.1</v>
      </c>
      <c r="R127" s="93">
        <v>0.05</v>
      </c>
      <c r="S127" s="51"/>
      <c r="T127" s="51"/>
      <c r="U127" s="51"/>
      <c r="AA127" s="127">
        <f>B128+B129+B130</f>
        <v>1</v>
      </c>
    </row>
    <row r="128" spans="1:27" s="52" customFormat="1" ht="15.75" x14ac:dyDescent="0.25">
      <c r="A128" s="45" t="s">
        <v>17</v>
      </c>
      <c r="B128" s="111">
        <v>1</v>
      </c>
      <c r="C128" s="51"/>
      <c r="D128" s="60" t="s">
        <v>21</v>
      </c>
      <c r="E128" s="105"/>
      <c r="F128" s="51"/>
      <c r="G128" s="62"/>
      <c r="H128" s="133" t="s">
        <v>71</v>
      </c>
      <c r="I128" s="135"/>
      <c r="J128" s="136"/>
      <c r="K128" s="136"/>
      <c r="L128" s="136"/>
      <c r="M128" s="136"/>
      <c r="N128" s="136"/>
      <c r="O128" s="136"/>
      <c r="P128" s="136"/>
      <c r="Q128" s="136"/>
      <c r="R128" s="137"/>
      <c r="S128" s="51"/>
      <c r="T128" s="51"/>
      <c r="U128" s="51"/>
      <c r="AA128" s="128"/>
    </row>
    <row r="129" spans="1:27" s="52" customFormat="1" ht="15.75" thickBot="1" x14ac:dyDescent="0.25">
      <c r="A129" s="45" t="s">
        <v>18</v>
      </c>
      <c r="B129" s="111"/>
      <c r="C129" s="51"/>
      <c r="E129" s="104"/>
      <c r="F129" s="51"/>
      <c r="G129" s="62"/>
      <c r="H129" s="89" t="s">
        <v>5</v>
      </c>
      <c r="I129" s="90">
        <f t="shared" ref="I129:R129" si="15">I127*I128</f>
        <v>0</v>
      </c>
      <c r="J129" s="80">
        <f t="shared" si="15"/>
        <v>0</v>
      </c>
      <c r="K129" s="80">
        <f t="shared" si="15"/>
        <v>0</v>
      </c>
      <c r="L129" s="80">
        <f t="shared" si="15"/>
        <v>0</v>
      </c>
      <c r="M129" s="80">
        <f t="shared" si="15"/>
        <v>0</v>
      </c>
      <c r="N129" s="80">
        <f t="shared" si="15"/>
        <v>0</v>
      </c>
      <c r="O129" s="80">
        <f t="shared" si="15"/>
        <v>0</v>
      </c>
      <c r="P129" s="80">
        <f t="shared" si="15"/>
        <v>0</v>
      </c>
      <c r="Q129" s="80">
        <f t="shared" si="15"/>
        <v>0</v>
      </c>
      <c r="R129" s="81">
        <f t="shared" si="15"/>
        <v>0</v>
      </c>
      <c r="S129" s="87">
        <f>SUM(I129:R129)</f>
        <v>0</v>
      </c>
      <c r="T129" s="51"/>
      <c r="U129" s="51"/>
      <c r="AA129" s="128"/>
    </row>
    <row r="130" spans="1:27" s="52" customFormat="1" ht="15.75" x14ac:dyDescent="0.25">
      <c r="A130" s="45" t="s">
        <v>19</v>
      </c>
      <c r="B130" s="111"/>
      <c r="C130" s="51"/>
      <c r="D130" s="60" t="s">
        <v>0</v>
      </c>
      <c r="E130" s="104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>
        <f>SUM(I129:R129)</f>
        <v>0</v>
      </c>
      <c r="S130" s="51"/>
      <c r="T130" s="51"/>
      <c r="U130" s="51"/>
      <c r="AA130" s="128"/>
    </row>
    <row r="131" spans="1:27" s="52" customFormat="1" ht="15.75" x14ac:dyDescent="0.25">
      <c r="A131" s="45" t="s">
        <v>75</v>
      </c>
      <c r="B131" s="111"/>
      <c r="C131" s="51"/>
      <c r="D131" s="51"/>
      <c r="E131" s="105" t="s">
        <v>22</v>
      </c>
      <c r="F131" s="56" t="s">
        <v>5</v>
      </c>
      <c r="G131" s="56" t="s">
        <v>23</v>
      </c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51"/>
      <c r="S131" s="51"/>
      <c r="T131" s="51"/>
      <c r="U131" s="51"/>
      <c r="AA131" s="128"/>
    </row>
    <row r="132" spans="1:27" s="52" customFormat="1" x14ac:dyDescent="0.2">
      <c r="A132" s="45" t="s">
        <v>29</v>
      </c>
      <c r="B132" s="111"/>
      <c r="C132" s="51"/>
      <c r="D132" s="51"/>
      <c r="E132" s="106"/>
      <c r="F132" s="49">
        <f t="shared" ref="F132:F137" si="16">SUM(G132:U132)</f>
        <v>0</v>
      </c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3"/>
      <c r="S132" s="53"/>
      <c r="T132" s="53"/>
      <c r="U132" s="53"/>
      <c r="AA132" s="128"/>
    </row>
    <row r="133" spans="1:27" s="52" customFormat="1" x14ac:dyDescent="0.2">
      <c r="A133" s="45"/>
      <c r="B133" s="132"/>
      <c r="C133" s="51"/>
      <c r="D133" s="51"/>
      <c r="E133" s="106"/>
      <c r="F133" s="49">
        <f t="shared" si="16"/>
        <v>0</v>
      </c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3"/>
      <c r="S133" s="53"/>
      <c r="T133" s="53"/>
      <c r="U133" s="53"/>
      <c r="AA133" s="128"/>
    </row>
    <row r="134" spans="1:27" s="52" customFormat="1" x14ac:dyDescent="0.2">
      <c r="A134" s="45" t="s">
        <v>30</v>
      </c>
      <c r="B134" s="111"/>
      <c r="C134" s="51"/>
      <c r="D134" s="51"/>
      <c r="E134" s="106"/>
      <c r="F134" s="49">
        <f t="shared" si="16"/>
        <v>0</v>
      </c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3"/>
      <c r="S134" s="53"/>
      <c r="T134" s="53"/>
      <c r="U134" s="53"/>
      <c r="AA134" s="128"/>
    </row>
    <row r="135" spans="1:27" s="52" customFormat="1" x14ac:dyDescent="0.2">
      <c r="A135" s="45" t="s">
        <v>31</v>
      </c>
      <c r="B135" s="111"/>
      <c r="C135" s="51"/>
      <c r="D135" s="51"/>
      <c r="E135" s="106"/>
      <c r="F135" s="49">
        <f t="shared" si="16"/>
        <v>0</v>
      </c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3"/>
      <c r="S135" s="53"/>
      <c r="T135" s="53"/>
      <c r="U135" s="53"/>
      <c r="AA135" s="128"/>
    </row>
    <row r="136" spans="1:27" s="52" customFormat="1" x14ac:dyDescent="0.2">
      <c r="A136" s="45" t="s">
        <v>32</v>
      </c>
      <c r="B136" s="111"/>
      <c r="C136" s="51"/>
      <c r="D136" s="51"/>
      <c r="E136" s="106"/>
      <c r="F136" s="49">
        <f t="shared" si="16"/>
        <v>0</v>
      </c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3"/>
      <c r="S136" s="53"/>
      <c r="T136" s="53"/>
      <c r="U136" s="53"/>
      <c r="AA136" s="128"/>
    </row>
    <row r="137" spans="1:27" s="52" customFormat="1" x14ac:dyDescent="0.2">
      <c r="A137" s="45" t="s">
        <v>33</v>
      </c>
      <c r="B137" s="111"/>
      <c r="C137" s="51"/>
      <c r="D137" s="51"/>
      <c r="E137" s="106"/>
      <c r="F137" s="49">
        <f t="shared" si="16"/>
        <v>0</v>
      </c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3"/>
      <c r="S137" s="53"/>
      <c r="T137" s="53"/>
      <c r="U137" s="53"/>
      <c r="AA137" s="128"/>
    </row>
    <row r="138" spans="1:27" s="52" customFormat="1" x14ac:dyDescent="0.2">
      <c r="A138" s="45" t="s">
        <v>34</v>
      </c>
      <c r="B138" s="111"/>
      <c r="C138" s="51"/>
      <c r="D138" s="51"/>
      <c r="E138" s="104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51"/>
      <c r="S138" s="51"/>
      <c r="T138" s="51"/>
      <c r="U138" s="51"/>
      <c r="AA138" s="128"/>
    </row>
    <row r="139" spans="1:27" s="52" customFormat="1" ht="15.75" x14ac:dyDescent="0.25">
      <c r="A139" s="45" t="s">
        <v>35</v>
      </c>
      <c r="B139" s="111"/>
      <c r="C139" s="51"/>
      <c r="D139" s="60" t="s">
        <v>24</v>
      </c>
      <c r="E139" s="104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51"/>
      <c r="S139" s="51"/>
      <c r="T139" s="51"/>
      <c r="U139" s="51"/>
      <c r="AA139" s="128"/>
    </row>
    <row r="140" spans="1:27" s="52" customFormat="1" ht="15.75" x14ac:dyDescent="0.25">
      <c r="A140" s="50" t="s">
        <v>36</v>
      </c>
      <c r="B140" s="111"/>
      <c r="C140" s="51"/>
      <c r="D140" s="51"/>
      <c r="E140" s="105"/>
      <c r="F140" s="56" t="s">
        <v>5</v>
      </c>
      <c r="G140" s="56" t="s">
        <v>23</v>
      </c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51"/>
      <c r="S140" s="51"/>
      <c r="T140" s="51"/>
      <c r="U140" s="51"/>
      <c r="AA140" s="128"/>
    </row>
    <row r="141" spans="1:27" s="52" customFormat="1" x14ac:dyDescent="0.2">
      <c r="A141" s="45" t="s">
        <v>37</v>
      </c>
      <c r="B141" s="111"/>
      <c r="C141" s="51"/>
      <c r="D141" s="51"/>
      <c r="E141" s="106"/>
      <c r="F141" s="49">
        <f t="shared" ref="F141:F148" si="17">SUM(G141:U141)</f>
        <v>0</v>
      </c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3"/>
      <c r="S141" s="53"/>
      <c r="T141" s="53"/>
      <c r="U141" s="53"/>
      <c r="AA141" s="128"/>
    </row>
    <row r="142" spans="1:27" s="52" customFormat="1" x14ac:dyDescent="0.2">
      <c r="A142" s="51"/>
      <c r="B142" s="110"/>
      <c r="C142" s="51"/>
      <c r="D142" s="51"/>
      <c r="E142" s="106"/>
      <c r="F142" s="49">
        <f t="shared" si="17"/>
        <v>0</v>
      </c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3"/>
      <c r="S142" s="53"/>
      <c r="T142" s="53"/>
      <c r="U142" s="53"/>
      <c r="AA142" s="128"/>
    </row>
    <row r="143" spans="1:27" s="52" customFormat="1" x14ac:dyDescent="0.2">
      <c r="A143" s="51"/>
      <c r="B143" s="110"/>
      <c r="C143" s="51"/>
      <c r="D143" s="51"/>
      <c r="E143" s="106"/>
      <c r="F143" s="49">
        <f t="shared" si="17"/>
        <v>0</v>
      </c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3"/>
      <c r="S143" s="53"/>
      <c r="T143" s="53"/>
      <c r="U143" s="53"/>
      <c r="AA143" s="128"/>
    </row>
    <row r="144" spans="1:27" s="52" customFormat="1" x14ac:dyDescent="0.2">
      <c r="A144" s="51"/>
      <c r="B144" s="110"/>
      <c r="C144" s="51"/>
      <c r="D144" s="51"/>
      <c r="E144" s="106"/>
      <c r="F144" s="49">
        <f t="shared" si="17"/>
        <v>0</v>
      </c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3"/>
      <c r="S144" s="53"/>
      <c r="T144" s="53"/>
      <c r="U144" s="53"/>
      <c r="AA144" s="128"/>
    </row>
    <row r="145" spans="1:27" s="52" customFormat="1" x14ac:dyDescent="0.2">
      <c r="A145" s="51"/>
      <c r="B145" s="110"/>
      <c r="C145" s="51"/>
      <c r="D145" s="51"/>
      <c r="E145" s="106"/>
      <c r="F145" s="49">
        <f t="shared" si="17"/>
        <v>0</v>
      </c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3"/>
      <c r="S145" s="53"/>
      <c r="T145" s="53"/>
      <c r="U145" s="53"/>
      <c r="AA145" s="128"/>
    </row>
    <row r="146" spans="1:27" s="52" customFormat="1" x14ac:dyDescent="0.2">
      <c r="A146" s="51"/>
      <c r="B146" s="110"/>
      <c r="C146" s="51"/>
      <c r="D146" s="51"/>
      <c r="E146" s="106"/>
      <c r="F146" s="49">
        <f t="shared" si="17"/>
        <v>0</v>
      </c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3"/>
      <c r="S146" s="53"/>
      <c r="T146" s="53"/>
      <c r="U146" s="53"/>
      <c r="AA146" s="128"/>
    </row>
    <row r="147" spans="1:27" s="52" customFormat="1" ht="15.6" customHeight="1" x14ac:dyDescent="0.25">
      <c r="A147" s="57" t="s">
        <v>24</v>
      </c>
      <c r="B147" s="112" t="str">
        <f>IF(B129+F141+F142+F143+F144+F145+F146+F147+F148=B134+B135+B136+B137+B138+B139+B140+B141,"OK","NON")</f>
        <v>OK</v>
      </c>
      <c r="C147" s="51"/>
      <c r="D147" s="49"/>
      <c r="E147" s="106"/>
      <c r="F147" s="49">
        <f t="shared" si="17"/>
        <v>0</v>
      </c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3"/>
      <c r="S147" s="53"/>
      <c r="T147" s="53"/>
      <c r="U147" s="53"/>
      <c r="AA147" s="128"/>
    </row>
    <row r="148" spans="1:27" s="52" customFormat="1" ht="18" x14ac:dyDescent="0.25">
      <c r="A148" s="57" t="s">
        <v>25</v>
      </c>
      <c r="B148" s="112">
        <f>B131+S129-B128-F132-F133-F134-F135-F136-F137</f>
        <v>-1</v>
      </c>
      <c r="C148" s="51"/>
      <c r="D148" s="77"/>
      <c r="E148" s="106"/>
      <c r="F148" s="49">
        <f t="shared" si="17"/>
        <v>0</v>
      </c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3"/>
      <c r="S148" s="53"/>
      <c r="T148" s="53"/>
      <c r="U148" s="53"/>
      <c r="AA148" s="128"/>
    </row>
    <row r="149" spans="1:27" s="52" customFormat="1" x14ac:dyDescent="0.2">
      <c r="B149" s="96"/>
      <c r="C149" s="51"/>
      <c r="D149" s="51"/>
      <c r="E149" s="107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62"/>
      <c r="S149" s="62"/>
      <c r="T149" s="62"/>
      <c r="U149" s="62"/>
      <c r="V149" s="64"/>
      <c r="AA149" s="128"/>
    </row>
    <row r="150" spans="1:27" s="46" customFormat="1" x14ac:dyDescent="0.2">
      <c r="A150" s="46" t="s">
        <v>20</v>
      </c>
      <c r="B150" s="113" t="s">
        <v>20</v>
      </c>
      <c r="C150" s="46" t="s">
        <v>20</v>
      </c>
      <c r="D150" s="46" t="s">
        <v>20</v>
      </c>
      <c r="E150" s="108" t="s">
        <v>20</v>
      </c>
      <c r="F150" s="66" t="s">
        <v>20</v>
      </c>
      <c r="G150" s="82" t="s">
        <v>20</v>
      </c>
      <c r="H150" s="82" t="s">
        <v>20</v>
      </c>
      <c r="I150" s="82" t="s">
        <v>20</v>
      </c>
      <c r="J150" s="82" t="s">
        <v>20</v>
      </c>
      <c r="K150" s="82" t="s">
        <v>20</v>
      </c>
      <c r="L150" s="82" t="s">
        <v>20</v>
      </c>
      <c r="M150" s="82" t="s">
        <v>20</v>
      </c>
      <c r="N150" s="82" t="s">
        <v>20</v>
      </c>
      <c r="O150" s="82" t="s">
        <v>20</v>
      </c>
      <c r="P150" s="82" t="s">
        <v>20</v>
      </c>
      <c r="Q150" s="82" t="s">
        <v>20</v>
      </c>
      <c r="R150" s="83" t="s">
        <v>20</v>
      </c>
      <c r="S150" s="83"/>
      <c r="T150" s="83"/>
      <c r="U150" s="83"/>
      <c r="AA150" s="129"/>
    </row>
    <row r="151" spans="1:27" s="117" customFormat="1" ht="27" thickBot="1" x14ac:dyDescent="0.45">
      <c r="A151" s="116" t="s">
        <v>20</v>
      </c>
      <c r="B151" s="115" t="s">
        <v>55</v>
      </c>
      <c r="D151" s="117" t="s">
        <v>28</v>
      </c>
      <c r="E151" s="125">
        <f>$X$16</f>
        <v>43090</v>
      </c>
      <c r="F151" s="119"/>
      <c r="G151" s="120"/>
      <c r="H151" s="121"/>
      <c r="I151" s="122"/>
      <c r="J151" s="122"/>
      <c r="K151" s="122"/>
      <c r="L151" s="122"/>
      <c r="M151" s="122"/>
      <c r="N151" s="122"/>
      <c r="O151" s="122"/>
      <c r="P151" s="122"/>
      <c r="Q151" s="122"/>
      <c r="R151" s="122"/>
      <c r="U151" s="117">
        <v>7</v>
      </c>
      <c r="AA151" s="126"/>
    </row>
    <row r="152" spans="1:27" s="52" customFormat="1" ht="16.5" thickBot="1" x14ac:dyDescent="0.3">
      <c r="A152" s="45"/>
      <c r="B152" s="110"/>
      <c r="C152" s="51"/>
      <c r="D152" s="51"/>
      <c r="E152" s="104"/>
      <c r="F152" s="79" t="s">
        <v>70</v>
      </c>
      <c r="H152" s="103"/>
      <c r="I152" s="91">
        <v>100</v>
      </c>
      <c r="J152" s="92">
        <v>50</v>
      </c>
      <c r="K152" s="92">
        <v>20</v>
      </c>
      <c r="L152" s="92">
        <v>10</v>
      </c>
      <c r="M152" s="92">
        <v>5</v>
      </c>
      <c r="N152" s="92">
        <v>2</v>
      </c>
      <c r="O152" s="92">
        <v>1</v>
      </c>
      <c r="P152" s="92">
        <v>0.25</v>
      </c>
      <c r="Q152" s="92">
        <v>0.1</v>
      </c>
      <c r="R152" s="93">
        <v>0.05</v>
      </c>
      <c r="S152" s="51"/>
      <c r="T152" s="51"/>
      <c r="U152" s="51"/>
      <c r="AA152" s="127">
        <f>B153+B154+B155</f>
        <v>0</v>
      </c>
    </row>
    <row r="153" spans="1:27" s="52" customFormat="1" ht="15.75" x14ac:dyDescent="0.25">
      <c r="A153" s="45" t="s">
        <v>17</v>
      </c>
      <c r="B153" s="111"/>
      <c r="C153" s="51"/>
      <c r="D153" s="60" t="s">
        <v>21</v>
      </c>
      <c r="E153" s="105"/>
      <c r="F153" s="51"/>
      <c r="G153" s="62"/>
      <c r="H153" s="133" t="s">
        <v>71</v>
      </c>
      <c r="I153" s="135"/>
      <c r="J153" s="136"/>
      <c r="K153" s="136"/>
      <c r="L153" s="136"/>
      <c r="M153" s="136"/>
      <c r="N153" s="136"/>
      <c r="O153" s="136"/>
      <c r="P153" s="136"/>
      <c r="Q153" s="136"/>
      <c r="R153" s="137"/>
      <c r="S153" s="51"/>
      <c r="T153" s="51"/>
      <c r="U153" s="51"/>
      <c r="AA153" s="128"/>
    </row>
    <row r="154" spans="1:27" s="52" customFormat="1" ht="15.75" thickBot="1" x14ac:dyDescent="0.25">
      <c r="A154" s="45" t="s">
        <v>18</v>
      </c>
      <c r="B154" s="111"/>
      <c r="C154" s="51"/>
      <c r="E154" s="104"/>
      <c r="F154" s="51"/>
      <c r="G154" s="62"/>
      <c r="H154" s="89" t="s">
        <v>5</v>
      </c>
      <c r="I154" s="90">
        <f t="shared" ref="I154:R154" si="18">I152*I153</f>
        <v>0</v>
      </c>
      <c r="J154" s="80">
        <f t="shared" si="18"/>
        <v>0</v>
      </c>
      <c r="K154" s="80">
        <f t="shared" si="18"/>
        <v>0</v>
      </c>
      <c r="L154" s="80">
        <f t="shared" si="18"/>
        <v>0</v>
      </c>
      <c r="M154" s="80">
        <f t="shared" si="18"/>
        <v>0</v>
      </c>
      <c r="N154" s="80">
        <f t="shared" si="18"/>
        <v>0</v>
      </c>
      <c r="O154" s="80">
        <f t="shared" si="18"/>
        <v>0</v>
      </c>
      <c r="P154" s="80">
        <f t="shared" si="18"/>
        <v>0</v>
      </c>
      <c r="Q154" s="80">
        <f t="shared" si="18"/>
        <v>0</v>
      </c>
      <c r="R154" s="81">
        <f t="shared" si="18"/>
        <v>0</v>
      </c>
      <c r="S154" s="87">
        <f>SUM(I154:R154)</f>
        <v>0</v>
      </c>
      <c r="T154" s="51"/>
      <c r="U154" s="51"/>
      <c r="AA154" s="128"/>
    </row>
    <row r="155" spans="1:27" s="52" customFormat="1" ht="15.75" x14ac:dyDescent="0.25">
      <c r="A155" s="45" t="s">
        <v>19</v>
      </c>
      <c r="B155" s="111"/>
      <c r="C155" s="51"/>
      <c r="D155" s="60" t="s">
        <v>0</v>
      </c>
      <c r="E155" s="104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>
        <f>SUM(I154:R154)</f>
        <v>0</v>
      </c>
      <c r="S155" s="51"/>
      <c r="T155" s="51"/>
      <c r="U155" s="51"/>
      <c r="AA155" s="128"/>
    </row>
    <row r="156" spans="1:27" s="52" customFormat="1" ht="15.75" x14ac:dyDescent="0.25">
      <c r="A156" s="45" t="s">
        <v>75</v>
      </c>
      <c r="B156" s="111"/>
      <c r="C156" s="51"/>
      <c r="D156" s="51"/>
      <c r="E156" s="105" t="s">
        <v>22</v>
      </c>
      <c r="F156" s="56" t="s">
        <v>5</v>
      </c>
      <c r="G156" s="56" t="s">
        <v>23</v>
      </c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51"/>
      <c r="S156" s="51"/>
      <c r="T156" s="51"/>
      <c r="U156" s="51"/>
      <c r="AA156" s="128"/>
    </row>
    <row r="157" spans="1:27" s="52" customFormat="1" x14ac:dyDescent="0.2">
      <c r="A157" s="45" t="s">
        <v>29</v>
      </c>
      <c r="B157" s="111"/>
      <c r="C157" s="51"/>
      <c r="D157" s="51"/>
      <c r="E157" s="106"/>
      <c r="F157" s="49">
        <f t="shared" ref="F157:F162" si="19">SUM(G157:U157)</f>
        <v>0</v>
      </c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3"/>
      <c r="S157" s="53"/>
      <c r="T157" s="53"/>
      <c r="U157" s="53"/>
      <c r="AA157" s="128"/>
    </row>
    <row r="158" spans="1:27" s="52" customFormat="1" x14ac:dyDescent="0.2">
      <c r="A158" s="45"/>
      <c r="B158" s="132"/>
      <c r="C158" s="51"/>
      <c r="D158" s="51"/>
      <c r="E158" s="106"/>
      <c r="F158" s="49">
        <f t="shared" si="19"/>
        <v>0</v>
      </c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3"/>
      <c r="S158" s="53"/>
      <c r="T158" s="53"/>
      <c r="U158" s="53"/>
      <c r="AA158" s="128"/>
    </row>
    <row r="159" spans="1:27" s="52" customFormat="1" x14ac:dyDescent="0.2">
      <c r="A159" s="45" t="s">
        <v>30</v>
      </c>
      <c r="B159" s="111"/>
      <c r="C159" s="51"/>
      <c r="D159" s="51"/>
      <c r="E159" s="106"/>
      <c r="F159" s="49">
        <f t="shared" si="19"/>
        <v>0</v>
      </c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3"/>
      <c r="S159" s="53"/>
      <c r="T159" s="53"/>
      <c r="U159" s="53"/>
      <c r="AA159" s="128"/>
    </row>
    <row r="160" spans="1:27" s="52" customFormat="1" x14ac:dyDescent="0.2">
      <c r="A160" s="45" t="s">
        <v>31</v>
      </c>
      <c r="B160" s="111"/>
      <c r="C160" s="51"/>
      <c r="D160" s="51"/>
      <c r="E160" s="106"/>
      <c r="F160" s="49">
        <f t="shared" si="19"/>
        <v>0</v>
      </c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3"/>
      <c r="S160" s="53"/>
      <c r="T160" s="53"/>
      <c r="U160" s="53"/>
      <c r="AA160" s="128"/>
    </row>
    <row r="161" spans="1:27" s="52" customFormat="1" x14ac:dyDescent="0.2">
      <c r="A161" s="45" t="s">
        <v>32</v>
      </c>
      <c r="B161" s="111"/>
      <c r="C161" s="51"/>
      <c r="D161" s="51"/>
      <c r="E161" s="106"/>
      <c r="F161" s="49">
        <f t="shared" si="19"/>
        <v>0</v>
      </c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3"/>
      <c r="S161" s="53"/>
      <c r="T161" s="53"/>
      <c r="U161" s="53"/>
      <c r="AA161" s="128"/>
    </row>
    <row r="162" spans="1:27" s="52" customFormat="1" x14ac:dyDescent="0.2">
      <c r="A162" s="45" t="s">
        <v>33</v>
      </c>
      <c r="B162" s="111"/>
      <c r="C162" s="51"/>
      <c r="D162" s="51"/>
      <c r="E162" s="106"/>
      <c r="F162" s="49">
        <f t="shared" si="19"/>
        <v>0</v>
      </c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3"/>
      <c r="S162" s="53"/>
      <c r="T162" s="53"/>
      <c r="U162" s="53"/>
      <c r="AA162" s="128"/>
    </row>
    <row r="163" spans="1:27" s="52" customFormat="1" x14ac:dyDescent="0.2">
      <c r="A163" s="45" t="s">
        <v>34</v>
      </c>
      <c r="B163" s="111"/>
      <c r="C163" s="51"/>
      <c r="D163" s="51"/>
      <c r="E163" s="104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51"/>
      <c r="S163" s="51"/>
      <c r="T163" s="51"/>
      <c r="U163" s="51"/>
      <c r="AA163" s="128"/>
    </row>
    <row r="164" spans="1:27" s="52" customFormat="1" ht="15.75" x14ac:dyDescent="0.25">
      <c r="A164" s="45" t="s">
        <v>35</v>
      </c>
      <c r="B164" s="111"/>
      <c r="C164" s="51"/>
      <c r="D164" s="60" t="s">
        <v>24</v>
      </c>
      <c r="E164" s="104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51"/>
      <c r="S164" s="51"/>
      <c r="T164" s="51"/>
      <c r="U164" s="51"/>
      <c r="AA164" s="128"/>
    </row>
    <row r="165" spans="1:27" s="52" customFormat="1" ht="15.75" x14ac:dyDescent="0.25">
      <c r="A165" s="50" t="s">
        <v>36</v>
      </c>
      <c r="B165" s="111"/>
      <c r="C165" s="51"/>
      <c r="D165" s="51"/>
      <c r="E165" s="105"/>
      <c r="F165" s="56" t="s">
        <v>5</v>
      </c>
      <c r="G165" s="56" t="s">
        <v>23</v>
      </c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51"/>
      <c r="S165" s="51"/>
      <c r="T165" s="51"/>
      <c r="U165" s="51"/>
      <c r="AA165" s="128"/>
    </row>
    <row r="166" spans="1:27" s="52" customFormat="1" x14ac:dyDescent="0.2">
      <c r="A166" s="45" t="s">
        <v>37</v>
      </c>
      <c r="B166" s="111"/>
      <c r="C166" s="51"/>
      <c r="D166" s="51"/>
      <c r="E166" s="106"/>
      <c r="F166" s="49">
        <f t="shared" ref="F166:F173" si="20">SUM(G166:U166)</f>
        <v>0</v>
      </c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3"/>
      <c r="S166" s="53"/>
      <c r="T166" s="53"/>
      <c r="U166" s="53"/>
      <c r="AA166" s="128"/>
    </row>
    <row r="167" spans="1:27" s="52" customFormat="1" x14ac:dyDescent="0.2">
      <c r="A167" s="51"/>
      <c r="B167" s="110"/>
      <c r="C167" s="51"/>
      <c r="D167" s="51"/>
      <c r="E167" s="106"/>
      <c r="F167" s="49">
        <f t="shared" si="20"/>
        <v>0</v>
      </c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3"/>
      <c r="S167" s="53"/>
      <c r="T167" s="53"/>
      <c r="U167" s="53"/>
      <c r="AA167" s="128"/>
    </row>
    <row r="168" spans="1:27" s="52" customFormat="1" x14ac:dyDescent="0.2">
      <c r="A168" s="51"/>
      <c r="B168" s="110"/>
      <c r="C168" s="51"/>
      <c r="D168" s="51"/>
      <c r="E168" s="106"/>
      <c r="F168" s="49">
        <f t="shared" si="20"/>
        <v>0</v>
      </c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3"/>
      <c r="S168" s="53"/>
      <c r="T168" s="53"/>
      <c r="U168" s="53"/>
      <c r="AA168" s="128"/>
    </row>
    <row r="169" spans="1:27" s="52" customFormat="1" x14ac:dyDescent="0.2">
      <c r="A169" s="51"/>
      <c r="B169" s="110"/>
      <c r="C169" s="51"/>
      <c r="D169" s="51"/>
      <c r="E169" s="106"/>
      <c r="F169" s="49">
        <f t="shared" si="20"/>
        <v>0</v>
      </c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3"/>
      <c r="S169" s="53"/>
      <c r="T169" s="53"/>
      <c r="U169" s="53"/>
      <c r="AA169" s="128"/>
    </row>
    <row r="170" spans="1:27" s="52" customFormat="1" x14ac:dyDescent="0.2">
      <c r="A170" s="51"/>
      <c r="B170" s="110"/>
      <c r="C170" s="51"/>
      <c r="D170" s="51"/>
      <c r="E170" s="106"/>
      <c r="F170" s="49">
        <f t="shared" si="20"/>
        <v>0</v>
      </c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3"/>
      <c r="S170" s="53"/>
      <c r="T170" s="53"/>
      <c r="U170" s="53"/>
      <c r="AA170" s="128"/>
    </row>
    <row r="171" spans="1:27" s="52" customFormat="1" x14ac:dyDescent="0.2">
      <c r="A171" s="51"/>
      <c r="B171" s="110"/>
      <c r="C171" s="51"/>
      <c r="D171" s="51"/>
      <c r="E171" s="106"/>
      <c r="F171" s="49">
        <f t="shared" si="20"/>
        <v>0</v>
      </c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3"/>
      <c r="S171" s="53"/>
      <c r="T171" s="53"/>
      <c r="U171" s="53"/>
      <c r="AA171" s="128"/>
    </row>
    <row r="172" spans="1:27" s="52" customFormat="1" ht="15.6" customHeight="1" x14ac:dyDescent="0.25">
      <c r="A172" s="57" t="s">
        <v>24</v>
      </c>
      <c r="B172" s="112" t="str">
        <f>IF(B154+F166+F167+F168+F169+F170+F171+F172+F173=B159+B160+B161+B162+B163+B164+B165+B166,"OK","NON")</f>
        <v>OK</v>
      </c>
      <c r="C172" s="51"/>
      <c r="D172" s="49"/>
      <c r="E172" s="106"/>
      <c r="F172" s="49">
        <f t="shared" si="20"/>
        <v>0</v>
      </c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3"/>
      <c r="S172" s="53"/>
      <c r="T172" s="53"/>
      <c r="U172" s="53"/>
      <c r="AA172" s="128"/>
    </row>
    <row r="173" spans="1:27" s="52" customFormat="1" ht="18" x14ac:dyDescent="0.25">
      <c r="A173" s="57" t="s">
        <v>25</v>
      </c>
      <c r="B173" s="112">
        <f>B156+S154-B153-F157-F158-F159-F160-F161-F162</f>
        <v>0</v>
      </c>
      <c r="C173" s="51"/>
      <c r="D173" s="77"/>
      <c r="E173" s="106"/>
      <c r="F173" s="49">
        <f t="shared" si="20"/>
        <v>0</v>
      </c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3"/>
      <c r="S173" s="53"/>
      <c r="T173" s="53"/>
      <c r="U173" s="53"/>
      <c r="AA173" s="128"/>
    </row>
    <row r="174" spans="1:27" s="52" customFormat="1" x14ac:dyDescent="0.2">
      <c r="B174" s="96"/>
      <c r="C174" s="51"/>
      <c r="D174" s="51"/>
      <c r="E174" s="107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62"/>
      <c r="S174" s="62"/>
      <c r="T174" s="62"/>
      <c r="U174" s="62"/>
      <c r="V174" s="64"/>
      <c r="AA174" s="128"/>
    </row>
    <row r="175" spans="1:27" s="46" customFormat="1" x14ac:dyDescent="0.2">
      <c r="A175" s="46" t="s">
        <v>20</v>
      </c>
      <c r="B175" s="113" t="s">
        <v>20</v>
      </c>
      <c r="C175" s="46" t="s">
        <v>20</v>
      </c>
      <c r="D175" s="46" t="s">
        <v>20</v>
      </c>
      <c r="E175" s="108" t="s">
        <v>20</v>
      </c>
      <c r="F175" s="66" t="s">
        <v>20</v>
      </c>
      <c r="G175" s="82" t="s">
        <v>20</v>
      </c>
      <c r="H175" s="82" t="s">
        <v>20</v>
      </c>
      <c r="I175" s="82" t="s">
        <v>20</v>
      </c>
      <c r="J175" s="82" t="s">
        <v>20</v>
      </c>
      <c r="K175" s="82" t="s">
        <v>20</v>
      </c>
      <c r="L175" s="82" t="s">
        <v>20</v>
      </c>
      <c r="M175" s="82" t="s">
        <v>20</v>
      </c>
      <c r="N175" s="82" t="s">
        <v>20</v>
      </c>
      <c r="O175" s="82" t="s">
        <v>20</v>
      </c>
      <c r="P175" s="82" t="s">
        <v>20</v>
      </c>
      <c r="Q175" s="82" t="s">
        <v>20</v>
      </c>
      <c r="R175" s="83" t="s">
        <v>20</v>
      </c>
      <c r="S175" s="83"/>
      <c r="T175" s="83"/>
      <c r="U175" s="83"/>
      <c r="AA175" s="129"/>
    </row>
    <row r="176" spans="1:27" s="117" customFormat="1" ht="27" thickBot="1" x14ac:dyDescent="0.45">
      <c r="A176" s="116" t="s">
        <v>20</v>
      </c>
      <c r="B176" s="115" t="s">
        <v>56</v>
      </c>
      <c r="D176" s="117" t="s">
        <v>28</v>
      </c>
      <c r="E176" s="125">
        <f>$X$16</f>
        <v>43090</v>
      </c>
      <c r="F176" s="119"/>
      <c r="G176" s="120"/>
      <c r="H176" s="121"/>
      <c r="I176" s="122"/>
      <c r="J176" s="122"/>
      <c r="K176" s="122"/>
      <c r="L176" s="122"/>
      <c r="M176" s="122"/>
      <c r="N176" s="122"/>
      <c r="O176" s="122"/>
      <c r="P176" s="122"/>
      <c r="Q176" s="122"/>
      <c r="R176" s="122"/>
      <c r="U176" s="117">
        <v>8</v>
      </c>
      <c r="AA176" s="126"/>
    </row>
    <row r="177" spans="1:27" s="52" customFormat="1" ht="16.5" thickBot="1" x14ac:dyDescent="0.3">
      <c r="A177" s="45"/>
      <c r="B177" s="110"/>
      <c r="C177" s="51"/>
      <c r="D177" s="51"/>
      <c r="E177" s="104"/>
      <c r="F177" s="79" t="s">
        <v>70</v>
      </c>
      <c r="H177" s="103"/>
      <c r="I177" s="91">
        <v>100</v>
      </c>
      <c r="J177" s="92">
        <v>50</v>
      </c>
      <c r="K177" s="92">
        <v>20</v>
      </c>
      <c r="L177" s="92">
        <v>10</v>
      </c>
      <c r="M177" s="92">
        <v>5</v>
      </c>
      <c r="N177" s="92">
        <v>2</v>
      </c>
      <c r="O177" s="92">
        <v>1</v>
      </c>
      <c r="P177" s="92">
        <v>0.25</v>
      </c>
      <c r="Q177" s="92">
        <v>0.1</v>
      </c>
      <c r="R177" s="93">
        <v>0.05</v>
      </c>
      <c r="S177" s="51"/>
      <c r="T177" s="51"/>
      <c r="U177" s="51"/>
      <c r="AA177" s="127">
        <f>B178+B179+B180</f>
        <v>0</v>
      </c>
    </row>
    <row r="178" spans="1:27" s="52" customFormat="1" ht="15.75" x14ac:dyDescent="0.25">
      <c r="A178" s="45" t="s">
        <v>17</v>
      </c>
      <c r="B178" s="111"/>
      <c r="C178" s="51"/>
      <c r="D178" s="60" t="s">
        <v>21</v>
      </c>
      <c r="E178" s="105"/>
      <c r="F178" s="51"/>
      <c r="G178" s="62"/>
      <c r="H178" s="133" t="s">
        <v>71</v>
      </c>
      <c r="I178" s="135"/>
      <c r="J178" s="136"/>
      <c r="K178" s="136"/>
      <c r="L178" s="136"/>
      <c r="M178" s="136"/>
      <c r="N178" s="136"/>
      <c r="O178" s="136"/>
      <c r="P178" s="136"/>
      <c r="Q178" s="136"/>
      <c r="R178" s="137"/>
      <c r="S178" s="51"/>
      <c r="T178" s="51"/>
      <c r="U178" s="51"/>
      <c r="AA178" s="128"/>
    </row>
    <row r="179" spans="1:27" s="52" customFormat="1" ht="15.75" thickBot="1" x14ac:dyDescent="0.25">
      <c r="A179" s="45" t="s">
        <v>18</v>
      </c>
      <c r="B179" s="111"/>
      <c r="C179" s="51"/>
      <c r="E179" s="104"/>
      <c r="F179" s="51"/>
      <c r="G179" s="62"/>
      <c r="H179" s="89" t="s">
        <v>5</v>
      </c>
      <c r="I179" s="90">
        <f t="shared" ref="I179:R179" si="21">I177*I178</f>
        <v>0</v>
      </c>
      <c r="J179" s="80">
        <f t="shared" si="21"/>
        <v>0</v>
      </c>
      <c r="K179" s="80">
        <f t="shared" si="21"/>
        <v>0</v>
      </c>
      <c r="L179" s="80">
        <f t="shared" si="21"/>
        <v>0</v>
      </c>
      <c r="M179" s="80">
        <f t="shared" si="21"/>
        <v>0</v>
      </c>
      <c r="N179" s="80">
        <f t="shared" si="21"/>
        <v>0</v>
      </c>
      <c r="O179" s="80">
        <f t="shared" si="21"/>
        <v>0</v>
      </c>
      <c r="P179" s="80">
        <f t="shared" si="21"/>
        <v>0</v>
      </c>
      <c r="Q179" s="80">
        <f t="shared" si="21"/>
        <v>0</v>
      </c>
      <c r="R179" s="81">
        <f t="shared" si="21"/>
        <v>0</v>
      </c>
      <c r="S179" s="87">
        <f>SUM(I179:R179)</f>
        <v>0</v>
      </c>
      <c r="T179" s="51"/>
      <c r="U179" s="51"/>
      <c r="AA179" s="128"/>
    </row>
    <row r="180" spans="1:27" s="52" customFormat="1" ht="15.75" x14ac:dyDescent="0.25">
      <c r="A180" s="45" t="s">
        <v>19</v>
      </c>
      <c r="B180" s="111"/>
      <c r="C180" s="51"/>
      <c r="D180" s="60" t="s">
        <v>0</v>
      </c>
      <c r="E180" s="104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>
        <f>SUM(I179:R179)</f>
        <v>0</v>
      </c>
      <c r="S180" s="51"/>
      <c r="T180" s="51"/>
      <c r="U180" s="51"/>
      <c r="AA180" s="128"/>
    </row>
    <row r="181" spans="1:27" s="52" customFormat="1" ht="15.75" x14ac:dyDescent="0.25">
      <c r="A181" s="45" t="s">
        <v>75</v>
      </c>
      <c r="B181" s="111"/>
      <c r="C181" s="51"/>
      <c r="D181" s="51"/>
      <c r="E181" s="105" t="s">
        <v>22</v>
      </c>
      <c r="F181" s="56" t="s">
        <v>5</v>
      </c>
      <c r="G181" s="56" t="s">
        <v>23</v>
      </c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51"/>
      <c r="S181" s="51"/>
      <c r="T181" s="51"/>
      <c r="U181" s="51"/>
      <c r="AA181" s="128"/>
    </row>
    <row r="182" spans="1:27" s="52" customFormat="1" x14ac:dyDescent="0.2">
      <c r="A182" s="45" t="s">
        <v>29</v>
      </c>
      <c r="B182" s="111"/>
      <c r="C182" s="51"/>
      <c r="D182" s="51"/>
      <c r="E182" s="106"/>
      <c r="F182" s="49">
        <f t="shared" ref="F182:F187" si="22">SUM(G182:U182)</f>
        <v>0</v>
      </c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3"/>
      <c r="S182" s="53"/>
      <c r="T182" s="53"/>
      <c r="U182" s="53"/>
      <c r="AA182" s="128"/>
    </row>
    <row r="183" spans="1:27" s="52" customFormat="1" x14ac:dyDescent="0.2">
      <c r="A183" s="45"/>
      <c r="B183" s="132"/>
      <c r="C183" s="51"/>
      <c r="D183" s="51"/>
      <c r="E183" s="106"/>
      <c r="F183" s="49">
        <f t="shared" si="22"/>
        <v>0</v>
      </c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3"/>
      <c r="S183" s="53"/>
      <c r="T183" s="53"/>
      <c r="U183" s="53"/>
      <c r="AA183" s="128"/>
    </row>
    <row r="184" spans="1:27" s="52" customFormat="1" x14ac:dyDescent="0.2">
      <c r="A184" s="45" t="s">
        <v>30</v>
      </c>
      <c r="B184" s="111"/>
      <c r="C184" s="51"/>
      <c r="D184" s="51"/>
      <c r="E184" s="106"/>
      <c r="F184" s="49">
        <f t="shared" si="22"/>
        <v>0</v>
      </c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3"/>
      <c r="S184" s="53"/>
      <c r="T184" s="53"/>
      <c r="U184" s="53"/>
      <c r="AA184" s="128"/>
    </row>
    <row r="185" spans="1:27" s="52" customFormat="1" x14ac:dyDescent="0.2">
      <c r="A185" s="45" t="s">
        <v>31</v>
      </c>
      <c r="B185" s="111"/>
      <c r="C185" s="51"/>
      <c r="D185" s="51"/>
      <c r="E185" s="106"/>
      <c r="F185" s="49">
        <f t="shared" si="22"/>
        <v>0</v>
      </c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3"/>
      <c r="S185" s="53"/>
      <c r="T185" s="53"/>
      <c r="U185" s="53"/>
      <c r="AA185" s="128"/>
    </row>
    <row r="186" spans="1:27" s="52" customFormat="1" x14ac:dyDescent="0.2">
      <c r="A186" s="45" t="s">
        <v>32</v>
      </c>
      <c r="B186" s="111"/>
      <c r="C186" s="51"/>
      <c r="D186" s="51"/>
      <c r="E186" s="106"/>
      <c r="F186" s="49">
        <f t="shared" si="22"/>
        <v>0</v>
      </c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3"/>
      <c r="S186" s="53"/>
      <c r="T186" s="53"/>
      <c r="U186" s="53"/>
      <c r="AA186" s="128"/>
    </row>
    <row r="187" spans="1:27" s="52" customFormat="1" x14ac:dyDescent="0.2">
      <c r="A187" s="45" t="s">
        <v>33</v>
      </c>
      <c r="B187" s="111"/>
      <c r="C187" s="51"/>
      <c r="D187" s="51"/>
      <c r="E187" s="106"/>
      <c r="F187" s="49">
        <f t="shared" si="22"/>
        <v>0</v>
      </c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3"/>
      <c r="S187" s="53"/>
      <c r="T187" s="53"/>
      <c r="U187" s="53"/>
      <c r="AA187" s="128"/>
    </row>
    <row r="188" spans="1:27" s="52" customFormat="1" x14ac:dyDescent="0.2">
      <c r="A188" s="45" t="s">
        <v>34</v>
      </c>
      <c r="B188" s="111"/>
      <c r="C188" s="51"/>
      <c r="D188" s="51"/>
      <c r="E188" s="104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51"/>
      <c r="S188" s="51"/>
      <c r="T188" s="51"/>
      <c r="U188" s="51"/>
      <c r="AA188" s="128"/>
    </row>
    <row r="189" spans="1:27" s="52" customFormat="1" ht="15.75" x14ac:dyDescent="0.25">
      <c r="A189" s="45" t="s">
        <v>35</v>
      </c>
      <c r="B189" s="111"/>
      <c r="C189" s="51"/>
      <c r="D189" s="60" t="s">
        <v>24</v>
      </c>
      <c r="E189" s="104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51"/>
      <c r="S189" s="51"/>
      <c r="T189" s="51"/>
      <c r="U189" s="51"/>
      <c r="AA189" s="128"/>
    </row>
    <row r="190" spans="1:27" s="52" customFormat="1" ht="15.75" x14ac:dyDescent="0.25">
      <c r="A190" s="50" t="s">
        <v>36</v>
      </c>
      <c r="B190" s="111"/>
      <c r="C190" s="51"/>
      <c r="D190" s="51"/>
      <c r="E190" s="105"/>
      <c r="F190" s="56" t="s">
        <v>5</v>
      </c>
      <c r="G190" s="56" t="s">
        <v>23</v>
      </c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51"/>
      <c r="S190" s="51"/>
      <c r="T190" s="51"/>
      <c r="U190" s="51"/>
      <c r="AA190" s="128"/>
    </row>
    <row r="191" spans="1:27" s="52" customFormat="1" x14ac:dyDescent="0.2">
      <c r="A191" s="45" t="s">
        <v>37</v>
      </c>
      <c r="B191" s="111"/>
      <c r="C191" s="51"/>
      <c r="D191" s="51"/>
      <c r="E191" s="106"/>
      <c r="F191" s="49">
        <f t="shared" ref="F191:F198" si="23">SUM(G191:U191)</f>
        <v>0</v>
      </c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3"/>
      <c r="S191" s="53"/>
      <c r="T191" s="53"/>
      <c r="U191" s="53"/>
      <c r="AA191" s="128"/>
    </row>
    <row r="192" spans="1:27" s="52" customFormat="1" x14ac:dyDescent="0.2">
      <c r="A192" s="51"/>
      <c r="B192" s="110"/>
      <c r="C192" s="51"/>
      <c r="D192" s="51"/>
      <c r="E192" s="106"/>
      <c r="F192" s="49">
        <f t="shared" si="23"/>
        <v>0</v>
      </c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3"/>
      <c r="S192" s="53"/>
      <c r="T192" s="53"/>
      <c r="U192" s="53"/>
      <c r="AA192" s="128"/>
    </row>
    <row r="193" spans="1:27" s="52" customFormat="1" x14ac:dyDescent="0.2">
      <c r="A193" s="51"/>
      <c r="B193" s="110"/>
      <c r="C193" s="51"/>
      <c r="D193" s="51"/>
      <c r="E193" s="106"/>
      <c r="F193" s="49">
        <f t="shared" si="23"/>
        <v>0</v>
      </c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3"/>
      <c r="S193" s="53"/>
      <c r="T193" s="53"/>
      <c r="U193" s="53"/>
      <c r="AA193" s="128"/>
    </row>
    <row r="194" spans="1:27" s="52" customFormat="1" x14ac:dyDescent="0.2">
      <c r="A194" s="51"/>
      <c r="B194" s="110"/>
      <c r="C194" s="51"/>
      <c r="D194" s="51"/>
      <c r="E194" s="106"/>
      <c r="F194" s="49">
        <f t="shared" si="23"/>
        <v>0</v>
      </c>
      <c r="G194" s="54"/>
      <c r="H194" s="54"/>
      <c r="I194" s="54"/>
      <c r="J194" s="54"/>
      <c r="K194" s="54"/>
      <c r="L194" s="54"/>
      <c r="M194" s="54"/>
      <c r="N194" s="54"/>
      <c r="O194" s="54"/>
      <c r="P194" s="54"/>
      <c r="Q194" s="54"/>
      <c r="R194" s="53"/>
      <c r="S194" s="53"/>
      <c r="T194" s="53"/>
      <c r="U194" s="53"/>
      <c r="AA194" s="128"/>
    </row>
    <row r="195" spans="1:27" s="52" customFormat="1" x14ac:dyDescent="0.2">
      <c r="A195" s="51"/>
      <c r="B195" s="110"/>
      <c r="C195" s="51"/>
      <c r="D195" s="51"/>
      <c r="E195" s="106"/>
      <c r="F195" s="49">
        <f t="shared" si="23"/>
        <v>0</v>
      </c>
      <c r="G195" s="54"/>
      <c r="H195" s="54"/>
      <c r="I195" s="54"/>
      <c r="J195" s="54"/>
      <c r="K195" s="54"/>
      <c r="L195" s="54"/>
      <c r="M195" s="54"/>
      <c r="N195" s="54"/>
      <c r="O195" s="54"/>
      <c r="P195" s="54"/>
      <c r="Q195" s="54"/>
      <c r="R195" s="53"/>
      <c r="S195" s="53"/>
      <c r="T195" s="53"/>
      <c r="U195" s="53"/>
      <c r="AA195" s="128"/>
    </row>
    <row r="196" spans="1:27" s="52" customFormat="1" x14ac:dyDescent="0.2">
      <c r="A196" s="51"/>
      <c r="B196" s="110"/>
      <c r="C196" s="51"/>
      <c r="D196" s="51"/>
      <c r="E196" s="106"/>
      <c r="F196" s="49">
        <f t="shared" si="23"/>
        <v>0</v>
      </c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3"/>
      <c r="S196" s="53"/>
      <c r="T196" s="53"/>
      <c r="U196" s="53"/>
      <c r="AA196" s="128"/>
    </row>
    <row r="197" spans="1:27" s="52" customFormat="1" ht="15.6" customHeight="1" x14ac:dyDescent="0.25">
      <c r="A197" s="57" t="s">
        <v>24</v>
      </c>
      <c r="B197" s="112" t="str">
        <f>IF(B179+F191+F192+F193+F194+F195+F196+F197+F198=B184+B185+B186+B187+B188+B189+B190+B191,"OK","NON")</f>
        <v>OK</v>
      </c>
      <c r="C197" s="51"/>
      <c r="D197" s="49"/>
      <c r="E197" s="106"/>
      <c r="F197" s="49">
        <f t="shared" si="23"/>
        <v>0</v>
      </c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3"/>
      <c r="S197" s="53"/>
      <c r="T197" s="53"/>
      <c r="U197" s="53"/>
      <c r="AA197" s="128"/>
    </row>
    <row r="198" spans="1:27" s="52" customFormat="1" ht="18" x14ac:dyDescent="0.25">
      <c r="A198" s="57" t="s">
        <v>25</v>
      </c>
      <c r="B198" s="112">
        <f>B181+S179-B178-F182-F183-F184-F185-F186-F187</f>
        <v>0</v>
      </c>
      <c r="C198" s="51"/>
      <c r="D198" s="77"/>
      <c r="E198" s="106"/>
      <c r="F198" s="49">
        <f t="shared" si="23"/>
        <v>0</v>
      </c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3"/>
      <c r="S198" s="53"/>
      <c r="T198" s="53"/>
      <c r="U198" s="53"/>
      <c r="AA198" s="128"/>
    </row>
    <row r="199" spans="1:27" s="52" customFormat="1" x14ac:dyDescent="0.2">
      <c r="B199" s="96"/>
      <c r="C199" s="51"/>
      <c r="D199" s="51"/>
      <c r="E199" s="107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62"/>
      <c r="S199" s="62"/>
      <c r="T199" s="62"/>
      <c r="U199" s="62"/>
      <c r="V199" s="64"/>
      <c r="AA199" s="128"/>
    </row>
    <row r="200" spans="1:27" s="46" customFormat="1" x14ac:dyDescent="0.2">
      <c r="A200" s="46" t="s">
        <v>20</v>
      </c>
      <c r="B200" s="113" t="s">
        <v>20</v>
      </c>
      <c r="C200" s="46" t="s">
        <v>20</v>
      </c>
      <c r="D200" s="46" t="s">
        <v>20</v>
      </c>
      <c r="E200" s="108" t="s">
        <v>20</v>
      </c>
      <c r="F200" s="66" t="s">
        <v>20</v>
      </c>
      <c r="G200" s="82" t="s">
        <v>20</v>
      </c>
      <c r="H200" s="82" t="s">
        <v>20</v>
      </c>
      <c r="I200" s="82" t="s">
        <v>20</v>
      </c>
      <c r="J200" s="82" t="s">
        <v>20</v>
      </c>
      <c r="K200" s="82" t="s">
        <v>20</v>
      </c>
      <c r="L200" s="82" t="s">
        <v>20</v>
      </c>
      <c r="M200" s="82" t="s">
        <v>20</v>
      </c>
      <c r="N200" s="82" t="s">
        <v>20</v>
      </c>
      <c r="O200" s="82" t="s">
        <v>20</v>
      </c>
      <c r="P200" s="82" t="s">
        <v>20</v>
      </c>
      <c r="Q200" s="82" t="s">
        <v>20</v>
      </c>
      <c r="R200" s="83" t="s">
        <v>20</v>
      </c>
      <c r="S200" s="83"/>
      <c r="T200" s="83"/>
      <c r="U200" s="83"/>
      <c r="AA200" s="129"/>
    </row>
    <row r="201" spans="1:27" s="117" customFormat="1" ht="27" thickBot="1" x14ac:dyDescent="0.45">
      <c r="A201" s="116" t="s">
        <v>20</v>
      </c>
      <c r="B201" s="115" t="s">
        <v>57</v>
      </c>
      <c r="D201" s="117" t="s">
        <v>28</v>
      </c>
      <c r="E201" s="125">
        <f>$X$16</f>
        <v>43090</v>
      </c>
      <c r="F201" s="119"/>
      <c r="G201" s="120"/>
      <c r="H201" s="121"/>
      <c r="I201" s="122"/>
      <c r="J201" s="122"/>
      <c r="K201" s="122"/>
      <c r="L201" s="122"/>
      <c r="M201" s="122"/>
      <c r="N201" s="122"/>
      <c r="O201" s="122"/>
      <c r="P201" s="122"/>
      <c r="Q201" s="122"/>
      <c r="R201" s="122"/>
      <c r="U201" s="117">
        <v>9</v>
      </c>
      <c r="AA201" s="126"/>
    </row>
    <row r="202" spans="1:27" s="52" customFormat="1" ht="16.5" thickBot="1" x14ac:dyDescent="0.3">
      <c r="A202" s="45"/>
      <c r="B202" s="110"/>
      <c r="C202" s="51"/>
      <c r="D202" s="51"/>
      <c r="E202" s="104"/>
      <c r="F202" s="79" t="s">
        <v>70</v>
      </c>
      <c r="H202" s="103"/>
      <c r="I202" s="91">
        <v>100</v>
      </c>
      <c r="J202" s="92">
        <v>50</v>
      </c>
      <c r="K202" s="92">
        <v>20</v>
      </c>
      <c r="L202" s="92">
        <v>10</v>
      </c>
      <c r="M202" s="92">
        <v>5</v>
      </c>
      <c r="N202" s="92">
        <v>2</v>
      </c>
      <c r="O202" s="92">
        <v>1</v>
      </c>
      <c r="P202" s="92">
        <v>0.25</v>
      </c>
      <c r="Q202" s="92">
        <v>0.1</v>
      </c>
      <c r="R202" s="93">
        <v>0.05</v>
      </c>
      <c r="S202" s="51"/>
      <c r="T202" s="51"/>
      <c r="U202" s="51"/>
      <c r="AA202" s="127">
        <f>B203+B204+B205</f>
        <v>0</v>
      </c>
    </row>
    <row r="203" spans="1:27" s="52" customFormat="1" ht="15.75" x14ac:dyDescent="0.25">
      <c r="A203" s="45" t="s">
        <v>17</v>
      </c>
      <c r="B203" s="111"/>
      <c r="C203" s="51"/>
      <c r="D203" s="60" t="s">
        <v>21</v>
      </c>
      <c r="E203" s="105"/>
      <c r="F203" s="51"/>
      <c r="G203" s="62"/>
      <c r="H203" s="133" t="s">
        <v>71</v>
      </c>
      <c r="I203" s="135"/>
      <c r="J203" s="136"/>
      <c r="K203" s="136"/>
      <c r="L203" s="136"/>
      <c r="M203" s="136"/>
      <c r="N203" s="136"/>
      <c r="O203" s="136"/>
      <c r="P203" s="136"/>
      <c r="Q203" s="136"/>
      <c r="R203" s="137"/>
      <c r="S203" s="51"/>
      <c r="T203" s="51"/>
      <c r="U203" s="51"/>
      <c r="AA203" s="128"/>
    </row>
    <row r="204" spans="1:27" s="52" customFormat="1" ht="15.75" thickBot="1" x14ac:dyDescent="0.25">
      <c r="A204" s="45" t="s">
        <v>18</v>
      </c>
      <c r="B204" s="111"/>
      <c r="C204" s="51"/>
      <c r="E204" s="104"/>
      <c r="F204" s="51"/>
      <c r="G204" s="62"/>
      <c r="H204" s="89" t="s">
        <v>5</v>
      </c>
      <c r="I204" s="90">
        <f t="shared" ref="I204:R204" si="24">I202*I203</f>
        <v>0</v>
      </c>
      <c r="J204" s="80">
        <f t="shared" si="24"/>
        <v>0</v>
      </c>
      <c r="K204" s="80">
        <f t="shared" si="24"/>
        <v>0</v>
      </c>
      <c r="L204" s="80">
        <f t="shared" si="24"/>
        <v>0</v>
      </c>
      <c r="M204" s="80">
        <f t="shared" si="24"/>
        <v>0</v>
      </c>
      <c r="N204" s="80">
        <f t="shared" si="24"/>
        <v>0</v>
      </c>
      <c r="O204" s="80">
        <f t="shared" si="24"/>
        <v>0</v>
      </c>
      <c r="P204" s="80">
        <f t="shared" si="24"/>
        <v>0</v>
      </c>
      <c r="Q204" s="80">
        <f t="shared" si="24"/>
        <v>0</v>
      </c>
      <c r="R204" s="81">
        <f t="shared" si="24"/>
        <v>0</v>
      </c>
      <c r="S204" s="87">
        <f>SUM(I204:R204)</f>
        <v>0</v>
      </c>
      <c r="T204" s="51"/>
      <c r="U204" s="51"/>
      <c r="AA204" s="128"/>
    </row>
    <row r="205" spans="1:27" s="52" customFormat="1" ht="15.75" x14ac:dyDescent="0.25">
      <c r="A205" s="45" t="s">
        <v>19</v>
      </c>
      <c r="B205" s="111"/>
      <c r="C205" s="51"/>
      <c r="D205" s="60" t="s">
        <v>0</v>
      </c>
      <c r="E205" s="104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49">
        <f>SUM(I204:R204)</f>
        <v>0</v>
      </c>
      <c r="S205" s="51"/>
      <c r="T205" s="51"/>
      <c r="U205" s="51"/>
      <c r="AA205" s="128"/>
    </row>
    <row r="206" spans="1:27" s="52" customFormat="1" ht="15.75" x14ac:dyDescent="0.25">
      <c r="A206" s="45" t="s">
        <v>75</v>
      </c>
      <c r="B206" s="111"/>
      <c r="C206" s="51"/>
      <c r="D206" s="51"/>
      <c r="E206" s="105" t="s">
        <v>22</v>
      </c>
      <c r="F206" s="56" t="s">
        <v>5</v>
      </c>
      <c r="G206" s="56" t="s">
        <v>23</v>
      </c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51"/>
      <c r="S206" s="51"/>
      <c r="T206" s="51"/>
      <c r="U206" s="51"/>
      <c r="AA206" s="128"/>
    </row>
    <row r="207" spans="1:27" s="52" customFormat="1" x14ac:dyDescent="0.2">
      <c r="A207" s="45" t="s">
        <v>29</v>
      </c>
      <c r="B207" s="111"/>
      <c r="C207" s="51"/>
      <c r="D207" s="51"/>
      <c r="E207" s="106"/>
      <c r="F207" s="49">
        <f t="shared" ref="F207:F212" si="25">SUM(G207:U207)</f>
        <v>0</v>
      </c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3"/>
      <c r="S207" s="53"/>
      <c r="T207" s="53"/>
      <c r="U207" s="53"/>
      <c r="AA207" s="128"/>
    </row>
    <row r="208" spans="1:27" s="52" customFormat="1" x14ac:dyDescent="0.2">
      <c r="A208" s="45"/>
      <c r="B208" s="132"/>
      <c r="C208" s="51"/>
      <c r="D208" s="51"/>
      <c r="E208" s="106"/>
      <c r="F208" s="49">
        <f t="shared" si="25"/>
        <v>0</v>
      </c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3"/>
      <c r="S208" s="53"/>
      <c r="T208" s="53"/>
      <c r="U208" s="53"/>
      <c r="AA208" s="128"/>
    </row>
    <row r="209" spans="1:27" s="52" customFormat="1" x14ac:dyDescent="0.2">
      <c r="A209" s="45" t="s">
        <v>30</v>
      </c>
      <c r="B209" s="111"/>
      <c r="C209" s="51"/>
      <c r="D209" s="51"/>
      <c r="E209" s="106"/>
      <c r="F209" s="49">
        <f t="shared" si="25"/>
        <v>0</v>
      </c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3"/>
      <c r="S209" s="53"/>
      <c r="T209" s="53"/>
      <c r="U209" s="53"/>
      <c r="AA209" s="128"/>
    </row>
    <row r="210" spans="1:27" s="52" customFormat="1" x14ac:dyDescent="0.2">
      <c r="A210" s="45" t="s">
        <v>31</v>
      </c>
      <c r="B210" s="111"/>
      <c r="C210" s="51"/>
      <c r="D210" s="51"/>
      <c r="E210" s="106"/>
      <c r="F210" s="49">
        <f t="shared" si="25"/>
        <v>0</v>
      </c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3"/>
      <c r="S210" s="53"/>
      <c r="T210" s="53"/>
      <c r="U210" s="53"/>
      <c r="AA210" s="128"/>
    </row>
    <row r="211" spans="1:27" s="52" customFormat="1" x14ac:dyDescent="0.2">
      <c r="A211" s="45" t="s">
        <v>32</v>
      </c>
      <c r="B211" s="111"/>
      <c r="C211" s="51"/>
      <c r="D211" s="51"/>
      <c r="E211" s="106"/>
      <c r="F211" s="49">
        <f t="shared" si="25"/>
        <v>0</v>
      </c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3"/>
      <c r="S211" s="53"/>
      <c r="T211" s="53"/>
      <c r="U211" s="53"/>
      <c r="AA211" s="128"/>
    </row>
    <row r="212" spans="1:27" s="52" customFormat="1" x14ac:dyDescent="0.2">
      <c r="A212" s="45" t="s">
        <v>33</v>
      </c>
      <c r="B212" s="111"/>
      <c r="C212" s="51"/>
      <c r="D212" s="51"/>
      <c r="E212" s="106"/>
      <c r="F212" s="49">
        <f t="shared" si="25"/>
        <v>0</v>
      </c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3"/>
      <c r="S212" s="53"/>
      <c r="T212" s="53"/>
      <c r="U212" s="53"/>
      <c r="AA212" s="128"/>
    </row>
    <row r="213" spans="1:27" s="52" customFormat="1" x14ac:dyDescent="0.2">
      <c r="A213" s="45" t="s">
        <v>34</v>
      </c>
      <c r="B213" s="111"/>
      <c r="C213" s="51"/>
      <c r="D213" s="51"/>
      <c r="E213" s="104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51"/>
      <c r="S213" s="51"/>
      <c r="T213" s="51"/>
      <c r="U213" s="51"/>
      <c r="AA213" s="128"/>
    </row>
    <row r="214" spans="1:27" s="52" customFormat="1" ht="15.75" x14ac:dyDescent="0.25">
      <c r="A214" s="45" t="s">
        <v>35</v>
      </c>
      <c r="B214" s="111"/>
      <c r="C214" s="51"/>
      <c r="D214" s="60" t="s">
        <v>24</v>
      </c>
      <c r="E214" s="104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51"/>
      <c r="S214" s="51"/>
      <c r="T214" s="51"/>
      <c r="U214" s="51"/>
      <c r="AA214" s="128"/>
    </row>
    <row r="215" spans="1:27" s="52" customFormat="1" ht="15.75" x14ac:dyDescent="0.25">
      <c r="A215" s="50" t="s">
        <v>36</v>
      </c>
      <c r="B215" s="111"/>
      <c r="C215" s="51"/>
      <c r="D215" s="51"/>
      <c r="E215" s="105"/>
      <c r="F215" s="56" t="s">
        <v>5</v>
      </c>
      <c r="G215" s="56" t="s">
        <v>23</v>
      </c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51"/>
      <c r="S215" s="51"/>
      <c r="T215" s="51"/>
      <c r="U215" s="51"/>
      <c r="AA215" s="128"/>
    </row>
    <row r="216" spans="1:27" s="52" customFormat="1" x14ac:dyDescent="0.2">
      <c r="A216" s="45" t="s">
        <v>37</v>
      </c>
      <c r="B216" s="111"/>
      <c r="C216" s="51"/>
      <c r="D216" s="51"/>
      <c r="E216" s="106"/>
      <c r="F216" s="49">
        <f t="shared" ref="F216:F223" si="26">SUM(G216:U216)</f>
        <v>0</v>
      </c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3"/>
      <c r="S216" s="53"/>
      <c r="T216" s="53"/>
      <c r="U216" s="53"/>
      <c r="AA216" s="128"/>
    </row>
    <row r="217" spans="1:27" s="52" customFormat="1" x14ac:dyDescent="0.2">
      <c r="A217" s="51"/>
      <c r="B217" s="110"/>
      <c r="C217" s="51"/>
      <c r="D217" s="51"/>
      <c r="E217" s="106"/>
      <c r="F217" s="49">
        <f t="shared" si="26"/>
        <v>0</v>
      </c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3"/>
      <c r="S217" s="53"/>
      <c r="T217" s="53"/>
      <c r="U217" s="53"/>
      <c r="AA217" s="128"/>
    </row>
    <row r="218" spans="1:27" s="52" customFormat="1" x14ac:dyDescent="0.2">
      <c r="A218" s="45" t="s">
        <v>79</v>
      </c>
      <c r="B218" s="148"/>
      <c r="C218" s="51"/>
      <c r="D218" s="51"/>
      <c r="E218" s="106"/>
      <c r="F218" s="49">
        <f t="shared" si="26"/>
        <v>0</v>
      </c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3"/>
      <c r="S218" s="53"/>
      <c r="T218" s="53"/>
      <c r="U218" s="53"/>
      <c r="AA218" s="128"/>
    </row>
    <row r="219" spans="1:27" s="52" customFormat="1" x14ac:dyDescent="0.2">
      <c r="A219" s="45" t="s">
        <v>80</v>
      </c>
      <c r="B219" s="148"/>
      <c r="C219" s="51"/>
      <c r="D219" s="51"/>
      <c r="E219" s="106"/>
      <c r="F219" s="49">
        <f t="shared" si="26"/>
        <v>0</v>
      </c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3"/>
      <c r="S219" s="53"/>
      <c r="T219" s="53"/>
      <c r="U219" s="53"/>
      <c r="AA219" s="128"/>
    </row>
    <row r="220" spans="1:27" s="52" customFormat="1" x14ac:dyDescent="0.2">
      <c r="A220" s="51"/>
      <c r="B220" s="110"/>
      <c r="C220" s="51"/>
      <c r="D220" s="51"/>
      <c r="E220" s="106"/>
      <c r="F220" s="49">
        <f t="shared" si="26"/>
        <v>0</v>
      </c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3"/>
      <c r="S220" s="53"/>
      <c r="T220" s="53"/>
      <c r="U220" s="53"/>
      <c r="AA220" s="128"/>
    </row>
    <row r="221" spans="1:27" s="52" customFormat="1" x14ac:dyDescent="0.2">
      <c r="A221" s="51"/>
      <c r="B221" s="110"/>
      <c r="C221" s="51"/>
      <c r="D221" s="51"/>
      <c r="E221" s="106"/>
      <c r="F221" s="49">
        <f t="shared" si="26"/>
        <v>0</v>
      </c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3"/>
      <c r="S221" s="53"/>
      <c r="T221" s="53"/>
      <c r="U221" s="53"/>
      <c r="AA221" s="128"/>
    </row>
    <row r="222" spans="1:27" s="52" customFormat="1" ht="15.6" customHeight="1" x14ac:dyDescent="0.25">
      <c r="A222" s="57" t="s">
        <v>24</v>
      </c>
      <c r="B222" s="112" t="str">
        <f>IF(B204+F216+F217+F218+F219+F220+F221+F222+F223=B209+B210+B211+B212+B213+B214+B215+B216,"OK","NON")</f>
        <v>OK</v>
      </c>
      <c r="C222" s="51"/>
      <c r="D222" s="49"/>
      <c r="E222" s="106"/>
      <c r="F222" s="49">
        <f t="shared" si="26"/>
        <v>0</v>
      </c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3"/>
      <c r="S222" s="53"/>
      <c r="T222" s="53"/>
      <c r="U222" s="53"/>
      <c r="AA222" s="128"/>
    </row>
    <row r="223" spans="1:27" s="52" customFormat="1" ht="18" x14ac:dyDescent="0.25">
      <c r="A223" s="57" t="s">
        <v>25</v>
      </c>
      <c r="B223" s="112">
        <f>B206+S204-B203-F207-F208-F209-F210-F211-F212</f>
        <v>0</v>
      </c>
      <c r="C223" s="51"/>
      <c r="D223" s="77"/>
      <c r="E223" s="106"/>
      <c r="F223" s="49">
        <f t="shared" si="26"/>
        <v>0</v>
      </c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3"/>
      <c r="S223" s="53"/>
      <c r="T223" s="53"/>
      <c r="U223" s="53"/>
      <c r="AA223" s="128"/>
    </row>
    <row r="224" spans="1:27" s="52" customFormat="1" x14ac:dyDescent="0.2">
      <c r="B224" s="96"/>
      <c r="C224" s="51"/>
      <c r="D224" s="51"/>
      <c r="E224" s="107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62"/>
      <c r="S224" s="62"/>
      <c r="T224" s="62"/>
      <c r="U224" s="62"/>
      <c r="V224" s="64"/>
      <c r="AA224" s="128"/>
    </row>
    <row r="225" spans="1:27" s="46" customFormat="1" x14ac:dyDescent="0.2">
      <c r="A225" s="46" t="s">
        <v>20</v>
      </c>
      <c r="B225" s="113" t="s">
        <v>20</v>
      </c>
      <c r="C225" s="46" t="s">
        <v>20</v>
      </c>
      <c r="D225" s="46" t="s">
        <v>20</v>
      </c>
      <c r="E225" s="108" t="s">
        <v>20</v>
      </c>
      <c r="F225" s="66" t="s">
        <v>20</v>
      </c>
      <c r="G225" s="82" t="s">
        <v>20</v>
      </c>
      <c r="H225" s="82" t="s">
        <v>20</v>
      </c>
      <c r="I225" s="82" t="s">
        <v>20</v>
      </c>
      <c r="J225" s="82" t="s">
        <v>20</v>
      </c>
      <c r="K225" s="82" t="s">
        <v>20</v>
      </c>
      <c r="L225" s="82" t="s">
        <v>20</v>
      </c>
      <c r="M225" s="82" t="s">
        <v>20</v>
      </c>
      <c r="N225" s="82" t="s">
        <v>20</v>
      </c>
      <c r="O225" s="82" t="s">
        <v>20</v>
      </c>
      <c r="P225" s="82" t="s">
        <v>20</v>
      </c>
      <c r="Q225" s="82" t="s">
        <v>20</v>
      </c>
      <c r="R225" s="83" t="s">
        <v>20</v>
      </c>
      <c r="S225" s="83"/>
      <c r="T225" s="83"/>
      <c r="U225" s="83"/>
      <c r="AA225" s="129"/>
    </row>
    <row r="226" spans="1:27" s="117" customFormat="1" ht="27" thickBot="1" x14ac:dyDescent="0.45">
      <c r="A226" s="116" t="s">
        <v>20</v>
      </c>
      <c r="B226" s="115" t="s">
        <v>42</v>
      </c>
      <c r="D226" s="117" t="s">
        <v>28</v>
      </c>
      <c r="E226" s="125">
        <f>$X$16</f>
        <v>43090</v>
      </c>
      <c r="F226" s="119"/>
      <c r="G226" s="120"/>
      <c r="H226" s="121"/>
      <c r="I226" s="122"/>
      <c r="J226" s="122"/>
      <c r="K226" s="122"/>
      <c r="L226" s="122"/>
      <c r="M226" s="122"/>
      <c r="N226" s="122"/>
      <c r="O226" s="122"/>
      <c r="P226" s="122"/>
      <c r="Q226" s="122"/>
      <c r="R226" s="122"/>
      <c r="U226" s="117">
        <v>10</v>
      </c>
      <c r="AA226" s="126"/>
    </row>
    <row r="227" spans="1:27" s="52" customFormat="1" ht="16.5" thickBot="1" x14ac:dyDescent="0.3">
      <c r="A227" s="45"/>
      <c r="B227" s="110"/>
      <c r="C227" s="51"/>
      <c r="D227" s="51"/>
      <c r="E227" s="104"/>
      <c r="F227" s="79" t="s">
        <v>70</v>
      </c>
      <c r="H227" s="103"/>
      <c r="I227" s="91">
        <v>100</v>
      </c>
      <c r="J227" s="92">
        <v>50</v>
      </c>
      <c r="K227" s="92">
        <v>20</v>
      </c>
      <c r="L227" s="92">
        <v>10</v>
      </c>
      <c r="M227" s="92">
        <v>5</v>
      </c>
      <c r="N227" s="92">
        <v>2</v>
      </c>
      <c r="O227" s="92">
        <v>1</v>
      </c>
      <c r="P227" s="92">
        <v>0.25</v>
      </c>
      <c r="Q227" s="92">
        <v>0.1</v>
      </c>
      <c r="R227" s="93">
        <v>0.05</v>
      </c>
      <c r="S227" s="51"/>
      <c r="T227" s="51"/>
      <c r="U227" s="51"/>
      <c r="AA227" s="127">
        <f>B228+B229+B230</f>
        <v>0</v>
      </c>
    </row>
    <row r="228" spans="1:27" s="52" customFormat="1" ht="15.75" x14ac:dyDescent="0.25">
      <c r="A228" s="45" t="s">
        <v>17</v>
      </c>
      <c r="B228" s="111"/>
      <c r="C228" s="51"/>
      <c r="D228" s="60" t="s">
        <v>21</v>
      </c>
      <c r="E228" s="105"/>
      <c r="F228" s="51"/>
      <c r="G228" s="62"/>
      <c r="H228" s="133" t="s">
        <v>71</v>
      </c>
      <c r="I228" s="135"/>
      <c r="J228" s="136"/>
      <c r="K228" s="136"/>
      <c r="L228" s="136"/>
      <c r="M228" s="136"/>
      <c r="N228" s="136"/>
      <c r="O228" s="136"/>
      <c r="P228" s="136"/>
      <c r="Q228" s="136"/>
      <c r="R228" s="137"/>
      <c r="S228" s="51"/>
      <c r="T228" s="51"/>
      <c r="U228" s="51"/>
      <c r="AA228" s="128"/>
    </row>
    <row r="229" spans="1:27" s="52" customFormat="1" ht="15.75" thickBot="1" x14ac:dyDescent="0.25">
      <c r="A229" s="45" t="s">
        <v>18</v>
      </c>
      <c r="B229" s="111"/>
      <c r="C229" s="51"/>
      <c r="E229" s="104"/>
      <c r="F229" s="51"/>
      <c r="G229" s="62"/>
      <c r="H229" s="89" t="s">
        <v>5</v>
      </c>
      <c r="I229" s="90">
        <f t="shared" ref="I229:R229" si="27">I227*I228</f>
        <v>0</v>
      </c>
      <c r="J229" s="80">
        <f t="shared" si="27"/>
        <v>0</v>
      </c>
      <c r="K229" s="80">
        <f t="shared" si="27"/>
        <v>0</v>
      </c>
      <c r="L229" s="80">
        <f t="shared" si="27"/>
        <v>0</v>
      </c>
      <c r="M229" s="80">
        <f t="shared" si="27"/>
        <v>0</v>
      </c>
      <c r="N229" s="80">
        <f t="shared" si="27"/>
        <v>0</v>
      </c>
      <c r="O229" s="80">
        <f t="shared" si="27"/>
        <v>0</v>
      </c>
      <c r="P229" s="80">
        <f t="shared" si="27"/>
        <v>0</v>
      </c>
      <c r="Q229" s="80">
        <f t="shared" si="27"/>
        <v>0</v>
      </c>
      <c r="R229" s="81">
        <f t="shared" si="27"/>
        <v>0</v>
      </c>
      <c r="S229" s="87">
        <f>SUM(I229:R229)</f>
        <v>0</v>
      </c>
      <c r="T229" s="51"/>
      <c r="U229" s="51"/>
      <c r="AA229" s="128"/>
    </row>
    <row r="230" spans="1:27" s="52" customFormat="1" ht="15.75" x14ac:dyDescent="0.25">
      <c r="A230" s="45" t="s">
        <v>19</v>
      </c>
      <c r="B230" s="111"/>
      <c r="C230" s="51"/>
      <c r="D230" s="60" t="s">
        <v>0</v>
      </c>
      <c r="E230" s="104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49">
        <f>SUM(I229:R229)</f>
        <v>0</v>
      </c>
      <c r="S230" s="51"/>
      <c r="T230" s="51"/>
      <c r="U230" s="51"/>
      <c r="AA230" s="128"/>
    </row>
    <row r="231" spans="1:27" s="52" customFormat="1" ht="15.75" x14ac:dyDescent="0.25">
      <c r="A231" s="45" t="s">
        <v>75</v>
      </c>
      <c r="B231" s="111"/>
      <c r="C231" s="51"/>
      <c r="D231" s="51"/>
      <c r="E231" s="105" t="s">
        <v>22</v>
      </c>
      <c r="F231" s="56" t="s">
        <v>5</v>
      </c>
      <c r="G231" s="56" t="s">
        <v>23</v>
      </c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51"/>
      <c r="S231" s="51"/>
      <c r="T231" s="51"/>
      <c r="U231" s="51"/>
      <c r="AA231" s="128"/>
    </row>
    <row r="232" spans="1:27" s="52" customFormat="1" x14ac:dyDescent="0.2">
      <c r="A232" s="45" t="s">
        <v>29</v>
      </c>
      <c r="B232" s="111"/>
      <c r="C232" s="51"/>
      <c r="D232" s="51"/>
      <c r="E232" s="106"/>
      <c r="F232" s="49">
        <f t="shared" ref="F232:F237" si="28">SUM(G232:U232)</f>
        <v>0</v>
      </c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3"/>
      <c r="S232" s="53"/>
      <c r="T232" s="53"/>
      <c r="U232" s="53"/>
      <c r="AA232" s="128"/>
    </row>
    <row r="233" spans="1:27" s="52" customFormat="1" x14ac:dyDescent="0.2">
      <c r="A233" s="45"/>
      <c r="B233" s="132"/>
      <c r="C233" s="51"/>
      <c r="D233" s="51"/>
      <c r="E233" s="106"/>
      <c r="F233" s="49">
        <f t="shared" si="28"/>
        <v>0</v>
      </c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3"/>
      <c r="S233" s="53"/>
      <c r="T233" s="53"/>
      <c r="U233" s="53"/>
      <c r="AA233" s="128"/>
    </row>
    <row r="234" spans="1:27" s="52" customFormat="1" x14ac:dyDescent="0.2">
      <c r="A234" s="45" t="s">
        <v>30</v>
      </c>
      <c r="B234" s="111"/>
      <c r="C234" s="51"/>
      <c r="D234" s="51"/>
      <c r="E234" s="106"/>
      <c r="F234" s="49">
        <f t="shared" si="28"/>
        <v>0</v>
      </c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3"/>
      <c r="S234" s="53"/>
      <c r="T234" s="53"/>
      <c r="U234" s="53"/>
      <c r="AA234" s="128"/>
    </row>
    <row r="235" spans="1:27" s="52" customFormat="1" x14ac:dyDescent="0.2">
      <c r="A235" s="45" t="s">
        <v>31</v>
      </c>
      <c r="B235" s="111"/>
      <c r="C235" s="51"/>
      <c r="D235" s="51"/>
      <c r="E235" s="106"/>
      <c r="F235" s="49">
        <f t="shared" si="28"/>
        <v>0</v>
      </c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3"/>
      <c r="S235" s="53"/>
      <c r="T235" s="53"/>
      <c r="U235" s="53"/>
      <c r="AA235" s="128"/>
    </row>
    <row r="236" spans="1:27" s="52" customFormat="1" x14ac:dyDescent="0.2">
      <c r="A236" s="45" t="s">
        <v>32</v>
      </c>
      <c r="B236" s="111"/>
      <c r="C236" s="51"/>
      <c r="D236" s="51"/>
      <c r="E236" s="106"/>
      <c r="F236" s="49">
        <f t="shared" si="28"/>
        <v>0</v>
      </c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3"/>
      <c r="S236" s="53"/>
      <c r="T236" s="53"/>
      <c r="U236" s="53"/>
      <c r="AA236" s="128"/>
    </row>
    <row r="237" spans="1:27" s="52" customFormat="1" x14ac:dyDescent="0.2">
      <c r="A237" s="45" t="s">
        <v>33</v>
      </c>
      <c r="B237" s="111"/>
      <c r="C237" s="51"/>
      <c r="D237" s="51"/>
      <c r="E237" s="106"/>
      <c r="F237" s="49">
        <f t="shared" si="28"/>
        <v>0</v>
      </c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3"/>
      <c r="S237" s="53"/>
      <c r="T237" s="53"/>
      <c r="U237" s="53"/>
      <c r="AA237" s="128"/>
    </row>
    <row r="238" spans="1:27" s="52" customFormat="1" x14ac:dyDescent="0.2">
      <c r="A238" s="45" t="s">
        <v>34</v>
      </c>
      <c r="B238" s="111"/>
      <c r="C238" s="51"/>
      <c r="D238" s="51"/>
      <c r="E238" s="104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51"/>
      <c r="S238" s="51"/>
      <c r="T238" s="51"/>
      <c r="U238" s="51"/>
      <c r="AA238" s="128"/>
    </row>
    <row r="239" spans="1:27" s="52" customFormat="1" ht="15.75" x14ac:dyDescent="0.25">
      <c r="A239" s="45" t="s">
        <v>35</v>
      </c>
      <c r="B239" s="111"/>
      <c r="C239" s="51"/>
      <c r="D239" s="60" t="s">
        <v>24</v>
      </c>
      <c r="E239" s="104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51"/>
      <c r="S239" s="51"/>
      <c r="T239" s="51"/>
      <c r="U239" s="51"/>
      <c r="AA239" s="128"/>
    </row>
    <row r="240" spans="1:27" s="52" customFormat="1" ht="15.75" x14ac:dyDescent="0.25">
      <c r="A240" s="50" t="s">
        <v>36</v>
      </c>
      <c r="B240" s="111"/>
      <c r="C240" s="51"/>
      <c r="D240" s="51"/>
      <c r="E240" s="105"/>
      <c r="F240" s="56" t="s">
        <v>5</v>
      </c>
      <c r="G240" s="56" t="s">
        <v>23</v>
      </c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51"/>
      <c r="S240" s="51"/>
      <c r="T240" s="51"/>
      <c r="U240" s="51"/>
      <c r="AA240" s="128"/>
    </row>
    <row r="241" spans="1:27" s="52" customFormat="1" x14ac:dyDescent="0.2">
      <c r="A241" s="45" t="s">
        <v>37</v>
      </c>
      <c r="B241" s="111"/>
      <c r="C241" s="51"/>
      <c r="D241" s="51"/>
      <c r="E241" s="106"/>
      <c r="F241" s="49">
        <f t="shared" ref="F241:F248" si="29">SUM(G241:U241)</f>
        <v>0</v>
      </c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3"/>
      <c r="S241" s="53"/>
      <c r="T241" s="53"/>
      <c r="U241" s="53"/>
      <c r="AA241" s="128"/>
    </row>
    <row r="242" spans="1:27" s="52" customFormat="1" x14ac:dyDescent="0.2">
      <c r="A242" s="51"/>
      <c r="B242" s="110"/>
      <c r="C242" s="51"/>
      <c r="D242" s="51"/>
      <c r="E242" s="106"/>
      <c r="F242" s="49">
        <f t="shared" si="29"/>
        <v>0</v>
      </c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3"/>
      <c r="S242" s="53"/>
      <c r="T242" s="53"/>
      <c r="U242" s="53"/>
      <c r="AA242" s="128"/>
    </row>
    <row r="243" spans="1:27" s="52" customFormat="1" x14ac:dyDescent="0.2">
      <c r="A243" s="51"/>
      <c r="B243" s="110"/>
      <c r="C243" s="51"/>
      <c r="D243" s="51"/>
      <c r="E243" s="106"/>
      <c r="F243" s="49">
        <f t="shared" si="29"/>
        <v>0</v>
      </c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3"/>
      <c r="S243" s="53"/>
      <c r="T243" s="53"/>
      <c r="U243" s="53"/>
      <c r="AA243" s="128"/>
    </row>
    <row r="244" spans="1:27" s="52" customFormat="1" x14ac:dyDescent="0.2">
      <c r="A244" s="51"/>
      <c r="B244" s="110"/>
      <c r="C244" s="51"/>
      <c r="D244" s="51"/>
      <c r="E244" s="106"/>
      <c r="F244" s="49">
        <f t="shared" si="29"/>
        <v>0</v>
      </c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3"/>
      <c r="S244" s="53"/>
      <c r="T244" s="53"/>
      <c r="U244" s="53"/>
      <c r="AA244" s="128"/>
    </row>
    <row r="245" spans="1:27" s="52" customFormat="1" x14ac:dyDescent="0.2">
      <c r="A245" s="51"/>
      <c r="B245" s="110"/>
      <c r="C245" s="51"/>
      <c r="D245" s="51"/>
      <c r="E245" s="106"/>
      <c r="F245" s="49">
        <f t="shared" si="29"/>
        <v>0</v>
      </c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3"/>
      <c r="S245" s="53"/>
      <c r="T245" s="53"/>
      <c r="U245" s="53"/>
      <c r="AA245" s="128"/>
    </row>
    <row r="246" spans="1:27" s="52" customFormat="1" x14ac:dyDescent="0.2">
      <c r="A246" s="51"/>
      <c r="B246" s="110"/>
      <c r="C246" s="51"/>
      <c r="D246" s="51"/>
      <c r="E246" s="106"/>
      <c r="F246" s="49">
        <f t="shared" si="29"/>
        <v>0</v>
      </c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3"/>
      <c r="S246" s="53"/>
      <c r="T246" s="53"/>
      <c r="U246" s="53"/>
      <c r="AA246" s="128"/>
    </row>
    <row r="247" spans="1:27" s="52" customFormat="1" ht="15.6" customHeight="1" x14ac:dyDescent="0.25">
      <c r="A247" s="57" t="s">
        <v>24</v>
      </c>
      <c r="B247" s="112" t="str">
        <f>IF(B229+F241+F242+F243+F244+F245+F246+F247+F248=B234+B235+B236+B237+B238+B239+B240+B241,"OK","NON")</f>
        <v>OK</v>
      </c>
      <c r="C247" s="51"/>
      <c r="D247" s="49"/>
      <c r="E247" s="106"/>
      <c r="F247" s="49">
        <f t="shared" si="29"/>
        <v>0</v>
      </c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3"/>
      <c r="S247" s="53"/>
      <c r="T247" s="53"/>
      <c r="U247" s="53"/>
      <c r="AA247" s="128"/>
    </row>
    <row r="248" spans="1:27" s="52" customFormat="1" ht="18" x14ac:dyDescent="0.25">
      <c r="A248" s="57" t="s">
        <v>25</v>
      </c>
      <c r="B248" s="112">
        <f>B231+S229-B228-F232-F233-F234-F235-F236-F237</f>
        <v>0</v>
      </c>
      <c r="C248" s="51"/>
      <c r="D248" s="77"/>
      <c r="E248" s="106"/>
      <c r="F248" s="49">
        <f t="shared" si="29"/>
        <v>0</v>
      </c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3"/>
      <c r="S248" s="53"/>
      <c r="T248" s="53"/>
      <c r="U248" s="53"/>
      <c r="AA248" s="128"/>
    </row>
    <row r="249" spans="1:27" s="52" customFormat="1" x14ac:dyDescent="0.2">
      <c r="B249" s="96"/>
      <c r="C249" s="51"/>
      <c r="D249" s="51"/>
      <c r="E249" s="107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62"/>
      <c r="S249" s="62"/>
      <c r="T249" s="62"/>
      <c r="U249" s="62"/>
      <c r="V249" s="64"/>
      <c r="AA249" s="128"/>
    </row>
    <row r="250" spans="1:27" s="46" customFormat="1" x14ac:dyDescent="0.2">
      <c r="A250" s="46" t="s">
        <v>20</v>
      </c>
      <c r="B250" s="113" t="s">
        <v>20</v>
      </c>
      <c r="C250" s="46" t="s">
        <v>20</v>
      </c>
      <c r="D250" s="46" t="s">
        <v>20</v>
      </c>
      <c r="E250" s="108" t="s">
        <v>20</v>
      </c>
      <c r="F250" s="66" t="s">
        <v>20</v>
      </c>
      <c r="G250" s="82" t="s">
        <v>20</v>
      </c>
      <c r="H250" s="82" t="s">
        <v>20</v>
      </c>
      <c r="I250" s="82" t="s">
        <v>20</v>
      </c>
      <c r="J250" s="82" t="s">
        <v>20</v>
      </c>
      <c r="K250" s="82" t="s">
        <v>20</v>
      </c>
      <c r="L250" s="82" t="s">
        <v>20</v>
      </c>
      <c r="M250" s="82" t="s">
        <v>20</v>
      </c>
      <c r="N250" s="82" t="s">
        <v>20</v>
      </c>
      <c r="O250" s="82" t="s">
        <v>20</v>
      </c>
      <c r="P250" s="82" t="s">
        <v>20</v>
      </c>
      <c r="Q250" s="82" t="s">
        <v>20</v>
      </c>
      <c r="R250" s="83" t="s">
        <v>20</v>
      </c>
      <c r="S250" s="83"/>
      <c r="T250" s="83"/>
      <c r="U250" s="83"/>
      <c r="AA250" s="129"/>
    </row>
    <row r="251" spans="1:27" s="117" customFormat="1" ht="27" thickBot="1" x14ac:dyDescent="0.45">
      <c r="A251" s="116" t="s">
        <v>20</v>
      </c>
      <c r="B251" s="115" t="s">
        <v>43</v>
      </c>
      <c r="D251" s="117" t="s">
        <v>28</v>
      </c>
      <c r="E251" s="125">
        <f>$X$16</f>
        <v>43090</v>
      </c>
      <c r="F251" s="119"/>
      <c r="G251" s="120"/>
      <c r="H251" s="121"/>
      <c r="I251" s="122"/>
      <c r="J251" s="122"/>
      <c r="K251" s="122"/>
      <c r="L251" s="122"/>
      <c r="M251" s="122"/>
      <c r="N251" s="122"/>
      <c r="O251" s="122"/>
      <c r="P251" s="122"/>
      <c r="Q251" s="122"/>
      <c r="R251" s="122"/>
      <c r="U251" s="117">
        <v>11</v>
      </c>
      <c r="AA251" s="126"/>
    </row>
    <row r="252" spans="1:27" s="52" customFormat="1" ht="16.5" thickBot="1" x14ac:dyDescent="0.3">
      <c r="A252" s="45"/>
      <c r="B252" s="110"/>
      <c r="C252" s="51"/>
      <c r="D252" s="51"/>
      <c r="E252" s="104"/>
      <c r="F252" s="79" t="s">
        <v>70</v>
      </c>
      <c r="H252" s="103"/>
      <c r="I252" s="91">
        <v>100</v>
      </c>
      <c r="J252" s="92">
        <v>50</v>
      </c>
      <c r="K252" s="92">
        <v>20</v>
      </c>
      <c r="L252" s="92">
        <v>10</v>
      </c>
      <c r="M252" s="92">
        <v>5</v>
      </c>
      <c r="N252" s="92">
        <v>2</v>
      </c>
      <c r="O252" s="92">
        <v>1</v>
      </c>
      <c r="P252" s="92">
        <v>0.25</v>
      </c>
      <c r="Q252" s="92">
        <v>0.1</v>
      </c>
      <c r="R252" s="93">
        <v>0.05</v>
      </c>
      <c r="S252" s="51"/>
      <c r="T252" s="51"/>
      <c r="U252" s="51"/>
      <c r="AA252" s="127">
        <f>B253+B254+B255</f>
        <v>0</v>
      </c>
    </row>
    <row r="253" spans="1:27" s="52" customFormat="1" ht="15.75" x14ac:dyDescent="0.25">
      <c r="A253" s="45" t="s">
        <v>17</v>
      </c>
      <c r="B253" s="111"/>
      <c r="C253" s="51"/>
      <c r="D253" s="60" t="s">
        <v>21</v>
      </c>
      <c r="E253" s="105"/>
      <c r="F253" s="51"/>
      <c r="G253" s="62"/>
      <c r="H253" s="133" t="s">
        <v>71</v>
      </c>
      <c r="I253" s="135"/>
      <c r="J253" s="136"/>
      <c r="K253" s="136"/>
      <c r="L253" s="136"/>
      <c r="M253" s="136"/>
      <c r="N253" s="136"/>
      <c r="O253" s="136"/>
      <c r="P253" s="136"/>
      <c r="Q253" s="136"/>
      <c r="R253" s="137"/>
      <c r="S253" s="51"/>
      <c r="T253" s="51"/>
      <c r="U253" s="51"/>
      <c r="AA253" s="128"/>
    </row>
    <row r="254" spans="1:27" s="52" customFormat="1" ht="15.75" thickBot="1" x14ac:dyDescent="0.25">
      <c r="A254" s="45" t="s">
        <v>18</v>
      </c>
      <c r="B254" s="111"/>
      <c r="C254" s="51"/>
      <c r="E254" s="104"/>
      <c r="F254" s="51"/>
      <c r="G254" s="62"/>
      <c r="H254" s="89" t="s">
        <v>5</v>
      </c>
      <c r="I254" s="90">
        <f t="shared" ref="I254:R254" si="30">I252*I253</f>
        <v>0</v>
      </c>
      <c r="J254" s="80">
        <f t="shared" si="30"/>
        <v>0</v>
      </c>
      <c r="K254" s="80">
        <f t="shared" si="30"/>
        <v>0</v>
      </c>
      <c r="L254" s="80">
        <f t="shared" si="30"/>
        <v>0</v>
      </c>
      <c r="M254" s="80">
        <f t="shared" si="30"/>
        <v>0</v>
      </c>
      <c r="N254" s="80">
        <f t="shared" si="30"/>
        <v>0</v>
      </c>
      <c r="O254" s="80">
        <f t="shared" si="30"/>
        <v>0</v>
      </c>
      <c r="P254" s="80">
        <f t="shared" si="30"/>
        <v>0</v>
      </c>
      <c r="Q254" s="80">
        <f t="shared" si="30"/>
        <v>0</v>
      </c>
      <c r="R254" s="81">
        <f t="shared" si="30"/>
        <v>0</v>
      </c>
      <c r="S254" s="87">
        <f>SUM(I254:R254)</f>
        <v>0</v>
      </c>
      <c r="T254" s="51"/>
      <c r="U254" s="51"/>
      <c r="AA254" s="128"/>
    </row>
    <row r="255" spans="1:27" s="52" customFormat="1" ht="15.75" x14ac:dyDescent="0.25">
      <c r="A255" s="45" t="s">
        <v>19</v>
      </c>
      <c r="B255" s="111"/>
      <c r="C255" s="51"/>
      <c r="D255" s="60" t="s">
        <v>0</v>
      </c>
      <c r="E255" s="104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49">
        <f>SUM(I254:R254)</f>
        <v>0</v>
      </c>
      <c r="S255" s="51"/>
      <c r="T255" s="51"/>
      <c r="U255" s="51"/>
      <c r="AA255" s="128"/>
    </row>
    <row r="256" spans="1:27" s="52" customFormat="1" ht="15.75" x14ac:dyDescent="0.25">
      <c r="A256" s="45" t="s">
        <v>75</v>
      </c>
      <c r="B256" s="111"/>
      <c r="C256" s="51"/>
      <c r="D256" s="51"/>
      <c r="E256" s="105" t="s">
        <v>22</v>
      </c>
      <c r="F256" s="56" t="s">
        <v>5</v>
      </c>
      <c r="G256" s="56" t="s">
        <v>23</v>
      </c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51"/>
      <c r="S256" s="51"/>
      <c r="T256" s="51"/>
      <c r="U256" s="51"/>
      <c r="AA256" s="128"/>
    </row>
    <row r="257" spans="1:27" s="52" customFormat="1" x14ac:dyDescent="0.2">
      <c r="A257" s="45" t="s">
        <v>29</v>
      </c>
      <c r="B257" s="111"/>
      <c r="C257" s="51"/>
      <c r="D257" s="51"/>
      <c r="E257" s="106"/>
      <c r="F257" s="49">
        <f t="shared" ref="F257:F262" si="31">SUM(G257:U257)</f>
        <v>0</v>
      </c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3"/>
      <c r="S257" s="53"/>
      <c r="T257" s="53"/>
      <c r="U257" s="53"/>
      <c r="AA257" s="128"/>
    </row>
    <row r="258" spans="1:27" s="52" customFormat="1" x14ac:dyDescent="0.2">
      <c r="A258" s="45"/>
      <c r="B258" s="132"/>
      <c r="C258" s="51"/>
      <c r="D258" s="51"/>
      <c r="E258" s="106"/>
      <c r="F258" s="49">
        <f t="shared" si="31"/>
        <v>0</v>
      </c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3"/>
      <c r="S258" s="53"/>
      <c r="T258" s="53"/>
      <c r="U258" s="53"/>
      <c r="AA258" s="128"/>
    </row>
    <row r="259" spans="1:27" s="52" customFormat="1" x14ac:dyDescent="0.2">
      <c r="A259" s="45" t="s">
        <v>30</v>
      </c>
      <c r="B259" s="111"/>
      <c r="C259" s="51"/>
      <c r="D259" s="51"/>
      <c r="E259" s="106"/>
      <c r="F259" s="49">
        <f t="shared" si="31"/>
        <v>0</v>
      </c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3"/>
      <c r="S259" s="53"/>
      <c r="T259" s="53"/>
      <c r="U259" s="53"/>
      <c r="AA259" s="128"/>
    </row>
    <row r="260" spans="1:27" s="52" customFormat="1" x14ac:dyDescent="0.2">
      <c r="A260" s="45" t="s">
        <v>31</v>
      </c>
      <c r="B260" s="111"/>
      <c r="C260" s="51"/>
      <c r="D260" s="51"/>
      <c r="E260" s="106"/>
      <c r="F260" s="49">
        <f t="shared" si="31"/>
        <v>0</v>
      </c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3"/>
      <c r="S260" s="53"/>
      <c r="T260" s="53"/>
      <c r="U260" s="53"/>
      <c r="AA260" s="128"/>
    </row>
    <row r="261" spans="1:27" s="52" customFormat="1" x14ac:dyDescent="0.2">
      <c r="A261" s="45" t="s">
        <v>32</v>
      </c>
      <c r="B261" s="111"/>
      <c r="C261" s="51"/>
      <c r="D261" s="51"/>
      <c r="E261" s="106"/>
      <c r="F261" s="49">
        <f t="shared" si="31"/>
        <v>0</v>
      </c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3"/>
      <c r="S261" s="53"/>
      <c r="T261" s="53"/>
      <c r="U261" s="53"/>
      <c r="AA261" s="128"/>
    </row>
    <row r="262" spans="1:27" s="52" customFormat="1" x14ac:dyDescent="0.2">
      <c r="A262" s="45" t="s">
        <v>33</v>
      </c>
      <c r="B262" s="111"/>
      <c r="C262" s="51"/>
      <c r="D262" s="51"/>
      <c r="E262" s="106"/>
      <c r="F262" s="49">
        <f t="shared" si="31"/>
        <v>0</v>
      </c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3"/>
      <c r="S262" s="53"/>
      <c r="T262" s="53"/>
      <c r="U262" s="53"/>
      <c r="AA262" s="128"/>
    </row>
    <row r="263" spans="1:27" s="52" customFormat="1" x14ac:dyDescent="0.2">
      <c r="A263" s="45" t="s">
        <v>34</v>
      </c>
      <c r="B263" s="111"/>
      <c r="C263" s="51"/>
      <c r="D263" s="51"/>
      <c r="E263" s="104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51"/>
      <c r="S263" s="51"/>
      <c r="T263" s="51"/>
      <c r="U263" s="51"/>
      <c r="AA263" s="128"/>
    </row>
    <row r="264" spans="1:27" s="52" customFormat="1" ht="15.75" x14ac:dyDescent="0.25">
      <c r="A264" s="45" t="s">
        <v>35</v>
      </c>
      <c r="B264" s="111"/>
      <c r="C264" s="51"/>
      <c r="D264" s="60" t="s">
        <v>24</v>
      </c>
      <c r="E264" s="104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51"/>
      <c r="S264" s="51"/>
      <c r="T264" s="51"/>
      <c r="U264" s="51"/>
      <c r="AA264" s="128"/>
    </row>
    <row r="265" spans="1:27" s="52" customFormat="1" ht="15.75" x14ac:dyDescent="0.25">
      <c r="A265" s="50" t="s">
        <v>36</v>
      </c>
      <c r="B265" s="111"/>
      <c r="C265" s="51"/>
      <c r="D265" s="51"/>
      <c r="E265" s="105"/>
      <c r="F265" s="56" t="s">
        <v>5</v>
      </c>
      <c r="G265" s="56" t="s">
        <v>23</v>
      </c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51"/>
      <c r="S265" s="51"/>
      <c r="T265" s="51"/>
      <c r="U265" s="51"/>
      <c r="AA265" s="128"/>
    </row>
    <row r="266" spans="1:27" s="52" customFormat="1" x14ac:dyDescent="0.2">
      <c r="A266" s="45" t="s">
        <v>37</v>
      </c>
      <c r="B266" s="111"/>
      <c r="C266" s="51"/>
      <c r="D266" s="51"/>
      <c r="E266" s="106"/>
      <c r="F266" s="49">
        <f t="shared" ref="F266:F273" si="32">SUM(G266:U266)</f>
        <v>0</v>
      </c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3"/>
      <c r="S266" s="53"/>
      <c r="T266" s="53"/>
      <c r="U266" s="53"/>
      <c r="AA266" s="128"/>
    </row>
    <row r="267" spans="1:27" s="52" customFormat="1" x14ac:dyDescent="0.2">
      <c r="A267" s="51"/>
      <c r="B267" s="110"/>
      <c r="C267" s="51"/>
      <c r="D267" s="51"/>
      <c r="E267" s="106"/>
      <c r="F267" s="49">
        <f t="shared" si="32"/>
        <v>0</v>
      </c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3"/>
      <c r="S267" s="53"/>
      <c r="T267" s="53"/>
      <c r="U267" s="53"/>
      <c r="AA267" s="128"/>
    </row>
    <row r="268" spans="1:27" s="52" customFormat="1" x14ac:dyDescent="0.2">
      <c r="A268" s="51"/>
      <c r="B268" s="110"/>
      <c r="C268" s="51"/>
      <c r="D268" s="51"/>
      <c r="E268" s="106"/>
      <c r="F268" s="49">
        <f t="shared" si="32"/>
        <v>0</v>
      </c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3"/>
      <c r="S268" s="53"/>
      <c r="T268" s="53"/>
      <c r="U268" s="53"/>
      <c r="AA268" s="128"/>
    </row>
    <row r="269" spans="1:27" s="52" customFormat="1" x14ac:dyDescent="0.2">
      <c r="A269" s="51"/>
      <c r="B269" s="110"/>
      <c r="C269" s="51"/>
      <c r="D269" s="51"/>
      <c r="E269" s="106"/>
      <c r="F269" s="49">
        <f t="shared" si="32"/>
        <v>0</v>
      </c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3"/>
      <c r="S269" s="53"/>
      <c r="T269" s="53"/>
      <c r="U269" s="53"/>
      <c r="AA269" s="128"/>
    </row>
    <row r="270" spans="1:27" s="52" customFormat="1" x14ac:dyDescent="0.2">
      <c r="A270" s="51"/>
      <c r="B270" s="110"/>
      <c r="C270" s="51"/>
      <c r="D270" s="51"/>
      <c r="E270" s="106"/>
      <c r="F270" s="49">
        <f t="shared" si="32"/>
        <v>0</v>
      </c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3"/>
      <c r="S270" s="53"/>
      <c r="T270" s="53"/>
      <c r="U270" s="53"/>
      <c r="AA270" s="128"/>
    </row>
    <row r="271" spans="1:27" s="52" customFormat="1" x14ac:dyDescent="0.2">
      <c r="A271" s="51"/>
      <c r="B271" s="110"/>
      <c r="C271" s="51"/>
      <c r="D271" s="51"/>
      <c r="E271" s="106"/>
      <c r="F271" s="49">
        <f t="shared" si="32"/>
        <v>0</v>
      </c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3"/>
      <c r="S271" s="53"/>
      <c r="T271" s="53"/>
      <c r="U271" s="53"/>
      <c r="AA271" s="128"/>
    </row>
    <row r="272" spans="1:27" s="52" customFormat="1" ht="15.6" customHeight="1" x14ac:dyDescent="0.25">
      <c r="A272" s="57" t="s">
        <v>24</v>
      </c>
      <c r="B272" s="112" t="str">
        <f>IF(B254+F266+F267+F268+F269+F270+F271+F272+F273=B259+B260+B261+B262+B263+B264+B265+B266,"OK","NON")</f>
        <v>OK</v>
      </c>
      <c r="C272" s="51"/>
      <c r="D272" s="49"/>
      <c r="E272" s="106"/>
      <c r="F272" s="49">
        <f t="shared" si="32"/>
        <v>0</v>
      </c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3"/>
      <c r="S272" s="53"/>
      <c r="T272" s="53"/>
      <c r="U272" s="53"/>
      <c r="AA272" s="128"/>
    </row>
    <row r="273" spans="1:27" s="52" customFormat="1" ht="18" x14ac:dyDescent="0.25">
      <c r="A273" s="57" t="s">
        <v>25</v>
      </c>
      <c r="B273" s="112">
        <f>B256+S254-B253-F257-F258-F259-F260-F261-F262</f>
        <v>0</v>
      </c>
      <c r="C273" s="51"/>
      <c r="D273" s="77"/>
      <c r="E273" s="106"/>
      <c r="F273" s="49">
        <f t="shared" si="32"/>
        <v>0</v>
      </c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3"/>
      <c r="S273" s="53"/>
      <c r="T273" s="53"/>
      <c r="U273" s="53"/>
      <c r="AA273" s="128"/>
    </row>
    <row r="274" spans="1:27" s="52" customFormat="1" x14ac:dyDescent="0.2">
      <c r="B274" s="96"/>
      <c r="C274" s="51"/>
      <c r="D274" s="51"/>
      <c r="E274" s="107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62"/>
      <c r="S274" s="62"/>
      <c r="T274" s="62"/>
      <c r="U274" s="62"/>
      <c r="V274" s="64"/>
      <c r="AA274" s="128"/>
    </row>
    <row r="275" spans="1:27" s="46" customFormat="1" x14ac:dyDescent="0.2">
      <c r="A275" s="46" t="s">
        <v>20</v>
      </c>
      <c r="B275" s="113" t="s">
        <v>20</v>
      </c>
      <c r="C275" s="46" t="s">
        <v>20</v>
      </c>
      <c r="D275" s="46" t="s">
        <v>20</v>
      </c>
      <c r="E275" s="108" t="s">
        <v>20</v>
      </c>
      <c r="F275" s="66" t="s">
        <v>20</v>
      </c>
      <c r="G275" s="82" t="s">
        <v>20</v>
      </c>
      <c r="H275" s="82" t="s">
        <v>20</v>
      </c>
      <c r="I275" s="82" t="s">
        <v>20</v>
      </c>
      <c r="J275" s="82" t="s">
        <v>20</v>
      </c>
      <c r="K275" s="82" t="s">
        <v>20</v>
      </c>
      <c r="L275" s="82" t="s">
        <v>20</v>
      </c>
      <c r="M275" s="82" t="s">
        <v>20</v>
      </c>
      <c r="N275" s="82" t="s">
        <v>20</v>
      </c>
      <c r="O275" s="82" t="s">
        <v>20</v>
      </c>
      <c r="P275" s="82" t="s">
        <v>20</v>
      </c>
      <c r="Q275" s="82" t="s">
        <v>20</v>
      </c>
      <c r="R275" s="83" t="s">
        <v>20</v>
      </c>
      <c r="S275" s="83"/>
      <c r="T275" s="83"/>
      <c r="U275" s="83"/>
      <c r="AA275" s="129"/>
    </row>
    <row r="276" spans="1:27" s="117" customFormat="1" ht="27" thickBot="1" x14ac:dyDescent="0.45">
      <c r="A276" s="116" t="s">
        <v>20</v>
      </c>
      <c r="B276" s="115" t="s">
        <v>44</v>
      </c>
      <c r="D276" s="117" t="s">
        <v>28</v>
      </c>
      <c r="E276" s="125">
        <f>$X$16</f>
        <v>43090</v>
      </c>
      <c r="F276" s="119"/>
      <c r="G276" s="120"/>
      <c r="H276" s="121"/>
      <c r="I276" s="122"/>
      <c r="J276" s="122"/>
      <c r="K276" s="122"/>
      <c r="L276" s="122"/>
      <c r="M276" s="122"/>
      <c r="N276" s="122"/>
      <c r="O276" s="122"/>
      <c r="P276" s="122"/>
      <c r="Q276" s="122"/>
      <c r="R276" s="122"/>
      <c r="U276" s="117">
        <v>12</v>
      </c>
      <c r="AA276" s="126"/>
    </row>
    <row r="277" spans="1:27" s="52" customFormat="1" ht="16.5" thickBot="1" x14ac:dyDescent="0.3">
      <c r="A277" s="45"/>
      <c r="B277" s="110"/>
      <c r="C277" s="51"/>
      <c r="D277" s="51"/>
      <c r="E277" s="104"/>
      <c r="F277" s="79" t="s">
        <v>70</v>
      </c>
      <c r="H277" s="103"/>
      <c r="I277" s="91">
        <v>100</v>
      </c>
      <c r="J277" s="92">
        <v>50</v>
      </c>
      <c r="K277" s="92">
        <v>20</v>
      </c>
      <c r="L277" s="92">
        <v>10</v>
      </c>
      <c r="M277" s="92">
        <v>5</v>
      </c>
      <c r="N277" s="92">
        <v>2</v>
      </c>
      <c r="O277" s="92">
        <v>1</v>
      </c>
      <c r="P277" s="92">
        <v>0.25</v>
      </c>
      <c r="Q277" s="92">
        <v>0.1</v>
      </c>
      <c r="R277" s="93">
        <v>0.05</v>
      </c>
      <c r="S277" s="51"/>
      <c r="T277" s="51"/>
      <c r="U277" s="51"/>
      <c r="AA277" s="127">
        <f>B278+B279+B280</f>
        <v>0</v>
      </c>
    </row>
    <row r="278" spans="1:27" s="52" customFormat="1" ht="15.75" x14ac:dyDescent="0.25">
      <c r="A278" s="45" t="s">
        <v>17</v>
      </c>
      <c r="B278" s="111"/>
      <c r="C278" s="51"/>
      <c r="D278" s="60" t="s">
        <v>21</v>
      </c>
      <c r="E278" s="105"/>
      <c r="F278" s="51"/>
      <c r="G278" s="62"/>
      <c r="H278" s="133" t="s">
        <v>71</v>
      </c>
      <c r="I278" s="135"/>
      <c r="J278" s="136"/>
      <c r="K278" s="136"/>
      <c r="L278" s="136"/>
      <c r="M278" s="136"/>
      <c r="N278" s="136"/>
      <c r="O278" s="136"/>
      <c r="P278" s="136"/>
      <c r="Q278" s="136"/>
      <c r="R278" s="137"/>
      <c r="S278" s="51"/>
      <c r="T278" s="51"/>
      <c r="U278" s="51"/>
      <c r="AA278" s="128"/>
    </row>
    <row r="279" spans="1:27" s="52" customFormat="1" ht="15.75" thickBot="1" x14ac:dyDescent="0.25">
      <c r="A279" s="45" t="s">
        <v>18</v>
      </c>
      <c r="B279" s="111"/>
      <c r="C279" s="51"/>
      <c r="E279" s="104"/>
      <c r="F279" s="51"/>
      <c r="G279" s="62"/>
      <c r="H279" s="89" t="s">
        <v>5</v>
      </c>
      <c r="I279" s="90">
        <f t="shared" ref="I279:R279" si="33">I277*I278</f>
        <v>0</v>
      </c>
      <c r="J279" s="80">
        <f t="shared" si="33"/>
        <v>0</v>
      </c>
      <c r="K279" s="80">
        <f t="shared" si="33"/>
        <v>0</v>
      </c>
      <c r="L279" s="80">
        <f t="shared" si="33"/>
        <v>0</v>
      </c>
      <c r="M279" s="80">
        <f t="shared" si="33"/>
        <v>0</v>
      </c>
      <c r="N279" s="80">
        <f t="shared" si="33"/>
        <v>0</v>
      </c>
      <c r="O279" s="80">
        <f t="shared" si="33"/>
        <v>0</v>
      </c>
      <c r="P279" s="80">
        <f t="shared" si="33"/>
        <v>0</v>
      </c>
      <c r="Q279" s="80">
        <f t="shared" si="33"/>
        <v>0</v>
      </c>
      <c r="R279" s="81">
        <f t="shared" si="33"/>
        <v>0</v>
      </c>
      <c r="S279" s="87">
        <f>SUM(I279:R279)</f>
        <v>0</v>
      </c>
      <c r="T279" s="51"/>
      <c r="U279" s="51"/>
      <c r="AA279" s="128"/>
    </row>
    <row r="280" spans="1:27" s="52" customFormat="1" ht="15.75" x14ac:dyDescent="0.25">
      <c r="A280" s="45" t="s">
        <v>19</v>
      </c>
      <c r="B280" s="111"/>
      <c r="C280" s="51"/>
      <c r="D280" s="60" t="s">
        <v>0</v>
      </c>
      <c r="E280" s="104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49">
        <f>SUM(I279:R279)</f>
        <v>0</v>
      </c>
      <c r="S280" s="51"/>
      <c r="T280" s="51"/>
      <c r="U280" s="51"/>
      <c r="AA280" s="128"/>
    </row>
    <row r="281" spans="1:27" s="52" customFormat="1" ht="15.75" x14ac:dyDescent="0.25">
      <c r="A281" s="45" t="s">
        <v>75</v>
      </c>
      <c r="B281" s="111"/>
      <c r="C281" s="51"/>
      <c r="D281" s="51"/>
      <c r="E281" s="105" t="s">
        <v>22</v>
      </c>
      <c r="F281" s="56" t="s">
        <v>5</v>
      </c>
      <c r="G281" s="56" t="s">
        <v>23</v>
      </c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51"/>
      <c r="S281" s="51"/>
      <c r="T281" s="51"/>
      <c r="U281" s="51"/>
      <c r="AA281" s="128"/>
    </row>
    <row r="282" spans="1:27" s="52" customFormat="1" x14ac:dyDescent="0.2">
      <c r="A282" s="45" t="s">
        <v>29</v>
      </c>
      <c r="B282" s="111"/>
      <c r="C282" s="51"/>
      <c r="D282" s="51"/>
      <c r="E282" s="106"/>
      <c r="F282" s="49">
        <f t="shared" ref="F282:F287" si="34">SUM(G282:U282)</f>
        <v>0</v>
      </c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3"/>
      <c r="S282" s="53"/>
      <c r="T282" s="53"/>
      <c r="U282" s="53"/>
      <c r="AA282" s="128"/>
    </row>
    <row r="283" spans="1:27" s="52" customFormat="1" x14ac:dyDescent="0.2">
      <c r="A283" s="45"/>
      <c r="B283" s="132"/>
      <c r="C283" s="51"/>
      <c r="D283" s="51"/>
      <c r="E283" s="106"/>
      <c r="F283" s="49">
        <f t="shared" si="34"/>
        <v>0</v>
      </c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3"/>
      <c r="S283" s="53"/>
      <c r="T283" s="53"/>
      <c r="U283" s="53"/>
      <c r="AA283" s="128"/>
    </row>
    <row r="284" spans="1:27" s="52" customFormat="1" x14ac:dyDescent="0.2">
      <c r="A284" s="45" t="s">
        <v>30</v>
      </c>
      <c r="B284" s="111"/>
      <c r="C284" s="51"/>
      <c r="D284" s="51"/>
      <c r="E284" s="106"/>
      <c r="F284" s="49">
        <f t="shared" si="34"/>
        <v>0</v>
      </c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3"/>
      <c r="S284" s="53"/>
      <c r="T284" s="53"/>
      <c r="U284" s="53"/>
      <c r="AA284" s="128"/>
    </row>
    <row r="285" spans="1:27" s="52" customFormat="1" x14ac:dyDescent="0.2">
      <c r="A285" s="45" t="s">
        <v>31</v>
      </c>
      <c r="B285" s="111"/>
      <c r="C285" s="51"/>
      <c r="D285" s="51"/>
      <c r="E285" s="106"/>
      <c r="F285" s="49">
        <f t="shared" si="34"/>
        <v>0</v>
      </c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3"/>
      <c r="S285" s="53"/>
      <c r="T285" s="53"/>
      <c r="U285" s="53"/>
      <c r="AA285" s="128"/>
    </row>
    <row r="286" spans="1:27" s="52" customFormat="1" x14ac:dyDescent="0.2">
      <c r="A286" s="45" t="s">
        <v>32</v>
      </c>
      <c r="B286" s="111"/>
      <c r="C286" s="51"/>
      <c r="D286" s="51"/>
      <c r="E286" s="106"/>
      <c r="F286" s="49">
        <f t="shared" si="34"/>
        <v>0</v>
      </c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3"/>
      <c r="S286" s="53"/>
      <c r="T286" s="53"/>
      <c r="U286" s="53"/>
      <c r="AA286" s="128"/>
    </row>
    <row r="287" spans="1:27" s="52" customFormat="1" x14ac:dyDescent="0.2">
      <c r="A287" s="45" t="s">
        <v>33</v>
      </c>
      <c r="B287" s="111"/>
      <c r="C287" s="51"/>
      <c r="D287" s="51"/>
      <c r="E287" s="106"/>
      <c r="F287" s="49">
        <f t="shared" si="34"/>
        <v>0</v>
      </c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3"/>
      <c r="S287" s="53"/>
      <c r="T287" s="53"/>
      <c r="U287" s="53"/>
      <c r="AA287" s="128"/>
    </row>
    <row r="288" spans="1:27" s="52" customFormat="1" x14ac:dyDescent="0.2">
      <c r="A288" s="45" t="s">
        <v>34</v>
      </c>
      <c r="B288" s="111"/>
      <c r="C288" s="51"/>
      <c r="D288" s="51"/>
      <c r="E288" s="104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51"/>
      <c r="S288" s="51"/>
      <c r="T288" s="51"/>
      <c r="U288" s="51"/>
      <c r="AA288" s="128"/>
    </row>
    <row r="289" spans="1:27" s="52" customFormat="1" ht="15.75" x14ac:dyDescent="0.25">
      <c r="A289" s="45" t="s">
        <v>35</v>
      </c>
      <c r="B289" s="111"/>
      <c r="C289" s="51"/>
      <c r="D289" s="60" t="s">
        <v>24</v>
      </c>
      <c r="E289" s="104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51"/>
      <c r="S289" s="51"/>
      <c r="T289" s="51"/>
      <c r="U289" s="51"/>
      <c r="AA289" s="128"/>
    </row>
    <row r="290" spans="1:27" s="52" customFormat="1" ht="15.75" x14ac:dyDescent="0.25">
      <c r="A290" s="50" t="s">
        <v>36</v>
      </c>
      <c r="B290" s="111"/>
      <c r="C290" s="51"/>
      <c r="D290" s="51"/>
      <c r="E290" s="105"/>
      <c r="F290" s="56" t="s">
        <v>5</v>
      </c>
      <c r="G290" s="56" t="s">
        <v>23</v>
      </c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51"/>
      <c r="S290" s="51"/>
      <c r="T290" s="51"/>
      <c r="U290" s="51"/>
      <c r="AA290" s="128"/>
    </row>
    <row r="291" spans="1:27" s="52" customFormat="1" x14ac:dyDescent="0.2">
      <c r="A291" s="45" t="s">
        <v>37</v>
      </c>
      <c r="B291" s="111"/>
      <c r="C291" s="51"/>
      <c r="D291" s="51"/>
      <c r="E291" s="106"/>
      <c r="F291" s="49">
        <f t="shared" ref="F291:F298" si="35">SUM(G291:U291)</f>
        <v>0</v>
      </c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3"/>
      <c r="S291" s="53"/>
      <c r="T291" s="53"/>
      <c r="U291" s="53"/>
      <c r="AA291" s="128"/>
    </row>
    <row r="292" spans="1:27" s="52" customFormat="1" x14ac:dyDescent="0.2">
      <c r="A292" s="51"/>
      <c r="B292" s="110"/>
      <c r="C292" s="51"/>
      <c r="D292" s="51"/>
      <c r="E292" s="106"/>
      <c r="F292" s="49">
        <f t="shared" si="35"/>
        <v>0</v>
      </c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3"/>
      <c r="S292" s="53"/>
      <c r="T292" s="53"/>
      <c r="U292" s="53"/>
      <c r="AA292" s="128"/>
    </row>
    <row r="293" spans="1:27" s="52" customFormat="1" x14ac:dyDescent="0.2">
      <c r="A293" s="51"/>
      <c r="B293" s="110"/>
      <c r="C293" s="51"/>
      <c r="D293" s="51"/>
      <c r="E293" s="106"/>
      <c r="F293" s="49">
        <f t="shared" si="35"/>
        <v>0</v>
      </c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3"/>
      <c r="S293" s="53"/>
      <c r="T293" s="53"/>
      <c r="U293" s="53"/>
      <c r="AA293" s="128"/>
    </row>
    <row r="294" spans="1:27" s="52" customFormat="1" x14ac:dyDescent="0.2">
      <c r="A294" s="51"/>
      <c r="B294" s="110"/>
      <c r="C294" s="51"/>
      <c r="D294" s="51"/>
      <c r="E294" s="106"/>
      <c r="F294" s="49">
        <f t="shared" si="35"/>
        <v>0</v>
      </c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3"/>
      <c r="S294" s="53"/>
      <c r="T294" s="53"/>
      <c r="U294" s="53"/>
      <c r="AA294" s="128"/>
    </row>
    <row r="295" spans="1:27" s="52" customFormat="1" x14ac:dyDescent="0.2">
      <c r="A295" s="51"/>
      <c r="B295" s="110"/>
      <c r="C295" s="51"/>
      <c r="D295" s="51"/>
      <c r="E295" s="106"/>
      <c r="F295" s="49">
        <f t="shared" si="35"/>
        <v>0</v>
      </c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3"/>
      <c r="S295" s="53"/>
      <c r="T295" s="53"/>
      <c r="U295" s="53"/>
      <c r="AA295" s="128"/>
    </row>
    <row r="296" spans="1:27" s="52" customFormat="1" x14ac:dyDescent="0.2">
      <c r="A296" s="51"/>
      <c r="B296" s="110"/>
      <c r="C296" s="51"/>
      <c r="D296" s="51"/>
      <c r="E296" s="106"/>
      <c r="F296" s="49">
        <f t="shared" si="35"/>
        <v>0</v>
      </c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3"/>
      <c r="S296" s="53"/>
      <c r="T296" s="53"/>
      <c r="U296" s="53"/>
      <c r="AA296" s="128"/>
    </row>
    <row r="297" spans="1:27" s="52" customFormat="1" ht="15.6" customHeight="1" x14ac:dyDescent="0.25">
      <c r="A297" s="57" t="s">
        <v>24</v>
      </c>
      <c r="B297" s="112" t="str">
        <f>IF(B279+F291+F292+F293+F294+F295+F296+F297+F298=B284+B285+B286+B287+B288+B289+B290+B291,"OK","NON")</f>
        <v>OK</v>
      </c>
      <c r="C297" s="51"/>
      <c r="D297" s="49"/>
      <c r="E297" s="106"/>
      <c r="F297" s="49">
        <f t="shared" si="35"/>
        <v>0</v>
      </c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3"/>
      <c r="S297" s="53"/>
      <c r="T297" s="53"/>
      <c r="U297" s="53"/>
      <c r="AA297" s="128"/>
    </row>
    <row r="298" spans="1:27" s="52" customFormat="1" ht="18" x14ac:dyDescent="0.25">
      <c r="A298" s="57" t="s">
        <v>25</v>
      </c>
      <c r="B298" s="112">
        <f>B281+S279-B278-F282-F283-F284-F285-F286-F287</f>
        <v>0</v>
      </c>
      <c r="C298" s="51"/>
      <c r="D298" s="77"/>
      <c r="E298" s="106"/>
      <c r="F298" s="49">
        <f t="shared" si="35"/>
        <v>0</v>
      </c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3"/>
      <c r="S298" s="53"/>
      <c r="T298" s="53"/>
      <c r="U298" s="53"/>
      <c r="AA298" s="128"/>
    </row>
    <row r="299" spans="1:27" s="52" customFormat="1" x14ac:dyDescent="0.2">
      <c r="B299" s="96"/>
      <c r="C299" s="51"/>
      <c r="D299" s="51"/>
      <c r="E299" s="107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62"/>
      <c r="S299" s="62"/>
      <c r="T299" s="62"/>
      <c r="U299" s="62"/>
      <c r="V299" s="64"/>
      <c r="AA299" s="128"/>
    </row>
    <row r="300" spans="1:27" s="46" customFormat="1" x14ac:dyDescent="0.2">
      <c r="A300" s="46" t="s">
        <v>20</v>
      </c>
      <c r="B300" s="113" t="s">
        <v>20</v>
      </c>
      <c r="C300" s="46" t="s">
        <v>20</v>
      </c>
      <c r="D300" s="46" t="s">
        <v>20</v>
      </c>
      <c r="E300" s="108" t="s">
        <v>20</v>
      </c>
      <c r="F300" s="66" t="s">
        <v>20</v>
      </c>
      <c r="G300" s="82" t="s">
        <v>20</v>
      </c>
      <c r="H300" s="82" t="s">
        <v>20</v>
      </c>
      <c r="I300" s="82" t="s">
        <v>20</v>
      </c>
      <c r="J300" s="82" t="s">
        <v>20</v>
      </c>
      <c r="K300" s="82" t="s">
        <v>20</v>
      </c>
      <c r="L300" s="82" t="s">
        <v>20</v>
      </c>
      <c r="M300" s="82" t="s">
        <v>20</v>
      </c>
      <c r="N300" s="82" t="s">
        <v>20</v>
      </c>
      <c r="O300" s="82" t="s">
        <v>20</v>
      </c>
      <c r="P300" s="82" t="s">
        <v>20</v>
      </c>
      <c r="Q300" s="82" t="s">
        <v>20</v>
      </c>
      <c r="R300" s="83" t="s">
        <v>20</v>
      </c>
      <c r="S300" s="83"/>
      <c r="T300" s="83"/>
      <c r="U300" s="83"/>
      <c r="AA300" s="129"/>
    </row>
    <row r="301" spans="1:27" s="117" customFormat="1" ht="27" thickBot="1" x14ac:dyDescent="0.45">
      <c r="A301" s="116" t="s">
        <v>20</v>
      </c>
      <c r="B301" s="115" t="s">
        <v>45</v>
      </c>
      <c r="D301" s="117" t="s">
        <v>28</v>
      </c>
      <c r="E301" s="125">
        <f>$X$16</f>
        <v>43090</v>
      </c>
      <c r="F301" s="119"/>
      <c r="G301" s="120"/>
      <c r="H301" s="121"/>
      <c r="I301" s="122"/>
      <c r="J301" s="122"/>
      <c r="K301" s="122"/>
      <c r="L301" s="122"/>
      <c r="M301" s="122"/>
      <c r="N301" s="122"/>
      <c r="O301" s="122"/>
      <c r="P301" s="122"/>
      <c r="Q301" s="122"/>
      <c r="R301" s="122"/>
      <c r="U301" s="117">
        <v>13</v>
      </c>
      <c r="AA301" s="126"/>
    </row>
    <row r="302" spans="1:27" s="52" customFormat="1" ht="16.5" thickBot="1" x14ac:dyDescent="0.3">
      <c r="A302" s="45"/>
      <c r="B302" s="110"/>
      <c r="C302" s="51"/>
      <c r="D302" s="51"/>
      <c r="E302" s="104"/>
      <c r="F302" s="79" t="s">
        <v>70</v>
      </c>
      <c r="H302" s="103"/>
      <c r="I302" s="91">
        <v>100</v>
      </c>
      <c r="J302" s="92">
        <v>50</v>
      </c>
      <c r="K302" s="92">
        <v>20</v>
      </c>
      <c r="L302" s="92">
        <v>10</v>
      </c>
      <c r="M302" s="92">
        <v>5</v>
      </c>
      <c r="N302" s="92">
        <v>2</v>
      </c>
      <c r="O302" s="92">
        <v>1</v>
      </c>
      <c r="P302" s="92">
        <v>0.25</v>
      </c>
      <c r="Q302" s="92">
        <v>0.1</v>
      </c>
      <c r="R302" s="93">
        <v>0.05</v>
      </c>
      <c r="S302" s="51"/>
      <c r="T302" s="51"/>
      <c r="U302" s="51"/>
      <c r="AA302" s="127">
        <f>B303+B304+B305</f>
        <v>0</v>
      </c>
    </row>
    <row r="303" spans="1:27" s="52" customFormat="1" ht="15.75" x14ac:dyDescent="0.25">
      <c r="A303" s="45" t="s">
        <v>17</v>
      </c>
      <c r="B303" s="111"/>
      <c r="C303" s="51"/>
      <c r="D303" s="60" t="s">
        <v>21</v>
      </c>
      <c r="E303" s="105"/>
      <c r="F303" s="51"/>
      <c r="G303" s="62"/>
      <c r="H303" s="133" t="s">
        <v>71</v>
      </c>
      <c r="I303" s="135"/>
      <c r="J303" s="136"/>
      <c r="K303" s="136"/>
      <c r="L303" s="136"/>
      <c r="M303" s="136"/>
      <c r="N303" s="136"/>
      <c r="O303" s="136"/>
      <c r="P303" s="136"/>
      <c r="Q303" s="136"/>
      <c r="R303" s="137"/>
      <c r="S303" s="51"/>
      <c r="T303" s="51"/>
      <c r="U303" s="51"/>
      <c r="AA303" s="128"/>
    </row>
    <row r="304" spans="1:27" s="52" customFormat="1" ht="15.75" thickBot="1" x14ac:dyDescent="0.25">
      <c r="A304" s="45" t="s">
        <v>18</v>
      </c>
      <c r="B304" s="111"/>
      <c r="C304" s="51"/>
      <c r="E304" s="104"/>
      <c r="F304" s="51"/>
      <c r="G304" s="62"/>
      <c r="H304" s="89" t="s">
        <v>5</v>
      </c>
      <c r="I304" s="90">
        <f t="shared" ref="I304:R304" si="36">I302*I303</f>
        <v>0</v>
      </c>
      <c r="J304" s="80">
        <f t="shared" si="36"/>
        <v>0</v>
      </c>
      <c r="K304" s="80">
        <f t="shared" si="36"/>
        <v>0</v>
      </c>
      <c r="L304" s="80">
        <f t="shared" si="36"/>
        <v>0</v>
      </c>
      <c r="M304" s="80">
        <f t="shared" si="36"/>
        <v>0</v>
      </c>
      <c r="N304" s="80">
        <f t="shared" si="36"/>
        <v>0</v>
      </c>
      <c r="O304" s="80">
        <f t="shared" si="36"/>
        <v>0</v>
      </c>
      <c r="P304" s="80">
        <f t="shared" si="36"/>
        <v>0</v>
      </c>
      <c r="Q304" s="80">
        <f t="shared" si="36"/>
        <v>0</v>
      </c>
      <c r="R304" s="81">
        <f t="shared" si="36"/>
        <v>0</v>
      </c>
      <c r="S304" s="87">
        <f>SUM(I304:R304)</f>
        <v>0</v>
      </c>
      <c r="T304" s="51"/>
      <c r="U304" s="51"/>
      <c r="AA304" s="128"/>
    </row>
    <row r="305" spans="1:27" s="52" customFormat="1" ht="15.75" x14ac:dyDescent="0.25">
      <c r="A305" s="45" t="s">
        <v>19</v>
      </c>
      <c r="B305" s="111"/>
      <c r="C305" s="51"/>
      <c r="D305" s="60" t="s">
        <v>0</v>
      </c>
      <c r="E305" s="104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49">
        <f>SUM(I304:R304)</f>
        <v>0</v>
      </c>
      <c r="S305" s="51"/>
      <c r="T305" s="51"/>
      <c r="U305" s="51"/>
      <c r="AA305" s="128"/>
    </row>
    <row r="306" spans="1:27" s="52" customFormat="1" ht="15.75" x14ac:dyDescent="0.25">
      <c r="A306" s="45" t="s">
        <v>75</v>
      </c>
      <c r="B306" s="111"/>
      <c r="C306" s="51"/>
      <c r="D306" s="51"/>
      <c r="E306" s="105" t="s">
        <v>22</v>
      </c>
      <c r="F306" s="56" t="s">
        <v>5</v>
      </c>
      <c r="G306" s="56" t="s">
        <v>23</v>
      </c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51"/>
      <c r="S306" s="51"/>
      <c r="T306" s="51"/>
      <c r="U306" s="51"/>
      <c r="AA306" s="128"/>
    </row>
    <row r="307" spans="1:27" s="52" customFormat="1" x14ac:dyDescent="0.2">
      <c r="A307" s="45" t="s">
        <v>29</v>
      </c>
      <c r="B307" s="111"/>
      <c r="C307" s="51"/>
      <c r="D307" s="51"/>
      <c r="E307" s="106"/>
      <c r="F307" s="49">
        <f t="shared" ref="F307:F312" si="37">SUM(G307:U307)</f>
        <v>0</v>
      </c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3"/>
      <c r="S307" s="53"/>
      <c r="T307" s="53"/>
      <c r="U307" s="53"/>
      <c r="AA307" s="128"/>
    </row>
    <row r="308" spans="1:27" s="52" customFormat="1" x14ac:dyDescent="0.2">
      <c r="A308" s="45"/>
      <c r="B308" s="132"/>
      <c r="C308" s="51"/>
      <c r="D308" s="51"/>
      <c r="E308" s="106"/>
      <c r="F308" s="49">
        <f t="shared" si="37"/>
        <v>0</v>
      </c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3"/>
      <c r="S308" s="53"/>
      <c r="T308" s="53"/>
      <c r="U308" s="53"/>
      <c r="AA308" s="128"/>
    </row>
    <row r="309" spans="1:27" s="52" customFormat="1" x14ac:dyDescent="0.2">
      <c r="A309" s="45" t="s">
        <v>30</v>
      </c>
      <c r="B309" s="111"/>
      <c r="C309" s="51"/>
      <c r="D309" s="51"/>
      <c r="E309" s="106"/>
      <c r="F309" s="49">
        <f t="shared" si="37"/>
        <v>0</v>
      </c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3"/>
      <c r="S309" s="53"/>
      <c r="T309" s="53"/>
      <c r="U309" s="53"/>
      <c r="AA309" s="128"/>
    </row>
    <row r="310" spans="1:27" s="52" customFormat="1" x14ac:dyDescent="0.2">
      <c r="A310" s="45" t="s">
        <v>31</v>
      </c>
      <c r="B310" s="111"/>
      <c r="C310" s="51"/>
      <c r="D310" s="51"/>
      <c r="E310" s="106"/>
      <c r="F310" s="49">
        <f t="shared" si="37"/>
        <v>0</v>
      </c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3"/>
      <c r="S310" s="53"/>
      <c r="T310" s="53"/>
      <c r="U310" s="53"/>
      <c r="AA310" s="128"/>
    </row>
    <row r="311" spans="1:27" s="52" customFormat="1" x14ac:dyDescent="0.2">
      <c r="A311" s="45" t="s">
        <v>32</v>
      </c>
      <c r="B311" s="111"/>
      <c r="C311" s="51"/>
      <c r="D311" s="51"/>
      <c r="E311" s="106"/>
      <c r="F311" s="49">
        <f t="shared" si="37"/>
        <v>0</v>
      </c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3"/>
      <c r="S311" s="53"/>
      <c r="T311" s="53"/>
      <c r="U311" s="53"/>
      <c r="AA311" s="128"/>
    </row>
    <row r="312" spans="1:27" s="52" customFormat="1" x14ac:dyDescent="0.2">
      <c r="A312" s="45" t="s">
        <v>33</v>
      </c>
      <c r="B312" s="111"/>
      <c r="C312" s="51"/>
      <c r="D312" s="51"/>
      <c r="E312" s="106"/>
      <c r="F312" s="49">
        <f t="shared" si="37"/>
        <v>0</v>
      </c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3"/>
      <c r="S312" s="53"/>
      <c r="T312" s="53"/>
      <c r="U312" s="53"/>
      <c r="AA312" s="128"/>
    </row>
    <row r="313" spans="1:27" s="52" customFormat="1" x14ac:dyDescent="0.2">
      <c r="A313" s="45" t="s">
        <v>34</v>
      </c>
      <c r="B313" s="111"/>
      <c r="C313" s="51"/>
      <c r="D313" s="51"/>
      <c r="E313" s="104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51"/>
      <c r="S313" s="51"/>
      <c r="T313" s="51"/>
      <c r="U313" s="51"/>
      <c r="AA313" s="128"/>
    </row>
    <row r="314" spans="1:27" s="52" customFormat="1" ht="15.75" x14ac:dyDescent="0.25">
      <c r="A314" s="45" t="s">
        <v>35</v>
      </c>
      <c r="B314" s="111"/>
      <c r="C314" s="51"/>
      <c r="D314" s="60" t="s">
        <v>24</v>
      </c>
      <c r="E314" s="104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51"/>
      <c r="S314" s="51"/>
      <c r="T314" s="51"/>
      <c r="U314" s="51"/>
      <c r="AA314" s="128"/>
    </row>
    <row r="315" spans="1:27" s="52" customFormat="1" ht="15.75" x14ac:dyDescent="0.25">
      <c r="A315" s="50" t="s">
        <v>36</v>
      </c>
      <c r="B315" s="111"/>
      <c r="C315" s="51"/>
      <c r="D315" s="51"/>
      <c r="E315" s="105"/>
      <c r="F315" s="56" t="s">
        <v>5</v>
      </c>
      <c r="G315" s="56" t="s">
        <v>23</v>
      </c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51"/>
      <c r="S315" s="51"/>
      <c r="T315" s="51"/>
      <c r="U315" s="51"/>
      <c r="AA315" s="128"/>
    </row>
    <row r="316" spans="1:27" s="52" customFormat="1" x14ac:dyDescent="0.2">
      <c r="A316" s="45" t="s">
        <v>37</v>
      </c>
      <c r="B316" s="111"/>
      <c r="C316" s="51"/>
      <c r="D316" s="51"/>
      <c r="E316" s="106"/>
      <c r="F316" s="49">
        <f t="shared" ref="F316:F323" si="38">SUM(G316:U316)</f>
        <v>0</v>
      </c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3"/>
      <c r="S316" s="53"/>
      <c r="T316" s="53"/>
      <c r="U316" s="53"/>
      <c r="AA316" s="128"/>
    </row>
    <row r="317" spans="1:27" s="52" customFormat="1" x14ac:dyDescent="0.2">
      <c r="A317" s="51"/>
      <c r="B317" s="110"/>
      <c r="C317" s="51"/>
      <c r="D317" s="51"/>
      <c r="E317" s="106"/>
      <c r="F317" s="49">
        <f t="shared" si="38"/>
        <v>0</v>
      </c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3"/>
      <c r="S317" s="53"/>
      <c r="T317" s="53"/>
      <c r="U317" s="53"/>
      <c r="AA317" s="128"/>
    </row>
    <row r="318" spans="1:27" s="52" customFormat="1" x14ac:dyDescent="0.2">
      <c r="A318" s="51"/>
      <c r="B318" s="110"/>
      <c r="C318" s="51"/>
      <c r="D318" s="51"/>
      <c r="E318" s="106"/>
      <c r="F318" s="49">
        <f t="shared" si="38"/>
        <v>0</v>
      </c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3"/>
      <c r="S318" s="53"/>
      <c r="T318" s="53"/>
      <c r="U318" s="53"/>
      <c r="AA318" s="128"/>
    </row>
    <row r="319" spans="1:27" s="52" customFormat="1" x14ac:dyDescent="0.2">
      <c r="A319" s="51"/>
      <c r="B319" s="110"/>
      <c r="C319" s="51"/>
      <c r="D319" s="51"/>
      <c r="E319" s="106"/>
      <c r="F319" s="49">
        <f t="shared" si="38"/>
        <v>0</v>
      </c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3"/>
      <c r="S319" s="53"/>
      <c r="T319" s="53"/>
      <c r="U319" s="53"/>
      <c r="AA319" s="128"/>
    </row>
    <row r="320" spans="1:27" s="52" customFormat="1" x14ac:dyDescent="0.2">
      <c r="A320" s="51"/>
      <c r="B320" s="110"/>
      <c r="C320" s="51"/>
      <c r="D320" s="51"/>
      <c r="E320" s="106"/>
      <c r="F320" s="49">
        <f t="shared" si="38"/>
        <v>0</v>
      </c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3"/>
      <c r="S320" s="53"/>
      <c r="T320" s="53"/>
      <c r="U320" s="53"/>
      <c r="AA320" s="128"/>
    </row>
    <row r="321" spans="1:27" s="52" customFormat="1" x14ac:dyDescent="0.2">
      <c r="A321" s="51"/>
      <c r="B321" s="110"/>
      <c r="C321" s="51"/>
      <c r="D321" s="51"/>
      <c r="E321" s="106"/>
      <c r="F321" s="49">
        <f t="shared" si="38"/>
        <v>0</v>
      </c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3"/>
      <c r="S321" s="53"/>
      <c r="T321" s="53"/>
      <c r="U321" s="53"/>
      <c r="AA321" s="128"/>
    </row>
    <row r="322" spans="1:27" s="52" customFormat="1" ht="15.6" customHeight="1" x14ac:dyDescent="0.25">
      <c r="A322" s="57" t="s">
        <v>24</v>
      </c>
      <c r="B322" s="112" t="str">
        <f>IF(B304+F316+F317+F318+F319+F320+F321+F322+F323=B309+B310+B311+B312+B313+B314+B315+B316,"OK","NON")</f>
        <v>OK</v>
      </c>
      <c r="C322" s="51"/>
      <c r="D322" s="49"/>
      <c r="E322" s="106"/>
      <c r="F322" s="49">
        <f t="shared" si="38"/>
        <v>0</v>
      </c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3"/>
      <c r="S322" s="53"/>
      <c r="T322" s="53"/>
      <c r="U322" s="53"/>
      <c r="AA322" s="128"/>
    </row>
    <row r="323" spans="1:27" s="52" customFormat="1" ht="18" x14ac:dyDescent="0.25">
      <c r="A323" s="57" t="s">
        <v>25</v>
      </c>
      <c r="B323" s="112">
        <f>B306+S304-B303-F307-F308-F309-F310-F311-F312</f>
        <v>0</v>
      </c>
      <c r="C323" s="51"/>
      <c r="D323" s="77"/>
      <c r="E323" s="106"/>
      <c r="F323" s="49">
        <f t="shared" si="38"/>
        <v>0</v>
      </c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3"/>
      <c r="S323" s="53"/>
      <c r="T323" s="53"/>
      <c r="U323" s="53"/>
      <c r="AA323" s="128"/>
    </row>
    <row r="324" spans="1:27" s="52" customFormat="1" x14ac:dyDescent="0.2">
      <c r="B324" s="96"/>
      <c r="C324" s="51"/>
      <c r="D324" s="51"/>
      <c r="E324" s="107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62"/>
      <c r="S324" s="62"/>
      <c r="T324" s="62"/>
      <c r="U324" s="62"/>
      <c r="V324" s="64"/>
      <c r="AA324" s="128"/>
    </row>
    <row r="325" spans="1:27" s="46" customFormat="1" x14ac:dyDescent="0.2">
      <c r="A325" s="46" t="s">
        <v>20</v>
      </c>
      <c r="B325" s="113" t="s">
        <v>20</v>
      </c>
      <c r="C325" s="46" t="s">
        <v>20</v>
      </c>
      <c r="D325" s="46" t="s">
        <v>20</v>
      </c>
      <c r="E325" s="108" t="s">
        <v>20</v>
      </c>
      <c r="F325" s="66" t="s">
        <v>20</v>
      </c>
      <c r="G325" s="82" t="s">
        <v>20</v>
      </c>
      <c r="H325" s="82" t="s">
        <v>20</v>
      </c>
      <c r="I325" s="82" t="s">
        <v>20</v>
      </c>
      <c r="J325" s="82" t="s">
        <v>20</v>
      </c>
      <c r="K325" s="82" t="s">
        <v>20</v>
      </c>
      <c r="L325" s="82" t="s">
        <v>20</v>
      </c>
      <c r="M325" s="82" t="s">
        <v>20</v>
      </c>
      <c r="N325" s="82" t="s">
        <v>20</v>
      </c>
      <c r="O325" s="82" t="s">
        <v>20</v>
      </c>
      <c r="P325" s="82" t="s">
        <v>20</v>
      </c>
      <c r="Q325" s="82" t="s">
        <v>20</v>
      </c>
      <c r="R325" s="83" t="s">
        <v>20</v>
      </c>
      <c r="S325" s="83"/>
      <c r="T325" s="83"/>
      <c r="U325" s="83"/>
      <c r="AA325" s="129"/>
    </row>
    <row r="326" spans="1:27" s="117" customFormat="1" ht="27" thickBot="1" x14ac:dyDescent="0.45">
      <c r="A326" s="116" t="s">
        <v>20</v>
      </c>
      <c r="B326" s="115" t="s">
        <v>46</v>
      </c>
      <c r="D326" s="117" t="s">
        <v>28</v>
      </c>
      <c r="E326" s="125">
        <f>$X$16</f>
        <v>43090</v>
      </c>
      <c r="F326" s="119"/>
      <c r="G326" s="120"/>
      <c r="H326" s="121"/>
      <c r="I326" s="122"/>
      <c r="J326" s="122"/>
      <c r="K326" s="122"/>
      <c r="L326" s="122"/>
      <c r="M326" s="122"/>
      <c r="N326" s="122"/>
      <c r="O326" s="122"/>
      <c r="P326" s="122"/>
      <c r="Q326" s="122"/>
      <c r="R326" s="122"/>
      <c r="U326" s="117">
        <v>14</v>
      </c>
      <c r="AA326" s="126"/>
    </row>
    <row r="327" spans="1:27" s="52" customFormat="1" ht="16.5" thickBot="1" x14ac:dyDescent="0.3">
      <c r="A327" s="45"/>
      <c r="B327" s="110"/>
      <c r="C327" s="51"/>
      <c r="D327" s="51"/>
      <c r="E327" s="104"/>
      <c r="F327" s="79" t="s">
        <v>70</v>
      </c>
      <c r="H327" s="103"/>
      <c r="I327" s="91">
        <v>100</v>
      </c>
      <c r="J327" s="92">
        <v>50</v>
      </c>
      <c r="K327" s="92">
        <v>20</v>
      </c>
      <c r="L327" s="92">
        <v>10</v>
      </c>
      <c r="M327" s="92">
        <v>5</v>
      </c>
      <c r="N327" s="92">
        <v>2</v>
      </c>
      <c r="O327" s="92">
        <v>1</v>
      </c>
      <c r="P327" s="92">
        <v>0.25</v>
      </c>
      <c r="Q327" s="92">
        <v>0.1</v>
      </c>
      <c r="R327" s="93">
        <v>0.05</v>
      </c>
      <c r="S327" s="51"/>
      <c r="T327" s="51"/>
      <c r="U327" s="51"/>
      <c r="AA327" s="127">
        <f>B328+B329+B330</f>
        <v>0</v>
      </c>
    </row>
    <row r="328" spans="1:27" s="52" customFormat="1" ht="15.75" x14ac:dyDescent="0.25">
      <c r="A328" s="45" t="s">
        <v>17</v>
      </c>
      <c r="B328" s="111"/>
      <c r="C328" s="51"/>
      <c r="D328" s="60" t="s">
        <v>21</v>
      </c>
      <c r="E328" s="105"/>
      <c r="F328" s="51"/>
      <c r="G328" s="62"/>
      <c r="H328" s="133" t="s">
        <v>71</v>
      </c>
      <c r="I328" s="135"/>
      <c r="J328" s="136"/>
      <c r="K328" s="136"/>
      <c r="L328" s="136"/>
      <c r="M328" s="136"/>
      <c r="N328" s="136"/>
      <c r="O328" s="136"/>
      <c r="P328" s="136"/>
      <c r="Q328" s="136"/>
      <c r="R328" s="137"/>
      <c r="S328" s="51"/>
      <c r="T328" s="51"/>
      <c r="U328" s="51"/>
      <c r="AA328" s="128"/>
    </row>
    <row r="329" spans="1:27" s="52" customFormat="1" ht="15.75" thickBot="1" x14ac:dyDescent="0.25">
      <c r="A329" s="45" t="s">
        <v>18</v>
      </c>
      <c r="B329" s="111"/>
      <c r="C329" s="51"/>
      <c r="E329" s="104"/>
      <c r="F329" s="51"/>
      <c r="G329" s="62"/>
      <c r="H329" s="89" t="s">
        <v>5</v>
      </c>
      <c r="I329" s="90">
        <f t="shared" ref="I329:R329" si="39">I327*I328</f>
        <v>0</v>
      </c>
      <c r="J329" s="80">
        <f t="shared" si="39"/>
        <v>0</v>
      </c>
      <c r="K329" s="80">
        <f t="shared" si="39"/>
        <v>0</v>
      </c>
      <c r="L329" s="80">
        <f t="shared" si="39"/>
        <v>0</v>
      </c>
      <c r="M329" s="80">
        <f t="shared" si="39"/>
        <v>0</v>
      </c>
      <c r="N329" s="80">
        <f t="shared" si="39"/>
        <v>0</v>
      </c>
      <c r="O329" s="80">
        <f t="shared" si="39"/>
        <v>0</v>
      </c>
      <c r="P329" s="80">
        <f t="shared" si="39"/>
        <v>0</v>
      </c>
      <c r="Q329" s="80">
        <f t="shared" si="39"/>
        <v>0</v>
      </c>
      <c r="R329" s="81">
        <f t="shared" si="39"/>
        <v>0</v>
      </c>
      <c r="S329" s="87">
        <f>SUM(I329:R329)</f>
        <v>0</v>
      </c>
      <c r="T329" s="51"/>
      <c r="U329" s="51"/>
      <c r="AA329" s="128"/>
    </row>
    <row r="330" spans="1:27" s="52" customFormat="1" ht="15.75" x14ac:dyDescent="0.25">
      <c r="A330" s="45" t="s">
        <v>19</v>
      </c>
      <c r="B330" s="111"/>
      <c r="C330" s="51"/>
      <c r="D330" s="60" t="s">
        <v>0</v>
      </c>
      <c r="E330" s="104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49">
        <f>SUM(I329:R329)</f>
        <v>0</v>
      </c>
      <c r="S330" s="51"/>
      <c r="T330" s="51"/>
      <c r="U330" s="51"/>
      <c r="AA330" s="128"/>
    </row>
    <row r="331" spans="1:27" s="52" customFormat="1" ht="15.75" x14ac:dyDescent="0.25">
      <c r="A331" s="45" t="s">
        <v>75</v>
      </c>
      <c r="B331" s="111"/>
      <c r="C331" s="51"/>
      <c r="D331" s="51"/>
      <c r="E331" s="105" t="s">
        <v>22</v>
      </c>
      <c r="F331" s="56" t="s">
        <v>5</v>
      </c>
      <c r="G331" s="56" t="s">
        <v>23</v>
      </c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51"/>
      <c r="S331" s="51"/>
      <c r="T331" s="51"/>
      <c r="U331" s="51"/>
      <c r="AA331" s="128"/>
    </row>
    <row r="332" spans="1:27" s="52" customFormat="1" x14ac:dyDescent="0.2">
      <c r="A332" s="45" t="s">
        <v>29</v>
      </c>
      <c r="B332" s="111"/>
      <c r="C332" s="51"/>
      <c r="D332" s="51"/>
      <c r="E332" s="106"/>
      <c r="F332" s="49">
        <f t="shared" ref="F332:F337" si="40">SUM(G332:U332)</f>
        <v>0</v>
      </c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3"/>
      <c r="S332" s="53"/>
      <c r="T332" s="53"/>
      <c r="U332" s="53"/>
      <c r="AA332" s="128"/>
    </row>
    <row r="333" spans="1:27" s="52" customFormat="1" x14ac:dyDescent="0.2">
      <c r="A333" s="45"/>
      <c r="B333" s="132"/>
      <c r="C333" s="51"/>
      <c r="D333" s="51"/>
      <c r="E333" s="106"/>
      <c r="F333" s="49">
        <f t="shared" si="40"/>
        <v>0</v>
      </c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3"/>
      <c r="S333" s="53"/>
      <c r="T333" s="53"/>
      <c r="U333" s="53"/>
      <c r="AA333" s="128"/>
    </row>
    <row r="334" spans="1:27" s="52" customFormat="1" x14ac:dyDescent="0.2">
      <c r="A334" s="45" t="s">
        <v>30</v>
      </c>
      <c r="B334" s="111"/>
      <c r="C334" s="51"/>
      <c r="D334" s="51"/>
      <c r="E334" s="106"/>
      <c r="F334" s="49">
        <f t="shared" si="40"/>
        <v>0</v>
      </c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3"/>
      <c r="S334" s="53"/>
      <c r="T334" s="53"/>
      <c r="U334" s="53"/>
      <c r="AA334" s="128"/>
    </row>
    <row r="335" spans="1:27" s="52" customFormat="1" x14ac:dyDescent="0.2">
      <c r="A335" s="45" t="s">
        <v>31</v>
      </c>
      <c r="B335" s="111"/>
      <c r="C335" s="51"/>
      <c r="D335" s="51"/>
      <c r="E335" s="106"/>
      <c r="F335" s="49">
        <f t="shared" si="40"/>
        <v>0</v>
      </c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3"/>
      <c r="S335" s="53"/>
      <c r="T335" s="53"/>
      <c r="U335" s="53"/>
      <c r="AA335" s="128"/>
    </row>
    <row r="336" spans="1:27" s="52" customFormat="1" x14ac:dyDescent="0.2">
      <c r="A336" s="45" t="s">
        <v>32</v>
      </c>
      <c r="B336" s="111"/>
      <c r="C336" s="51"/>
      <c r="D336" s="51"/>
      <c r="E336" s="106"/>
      <c r="F336" s="49">
        <f t="shared" si="40"/>
        <v>0</v>
      </c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3"/>
      <c r="S336" s="53"/>
      <c r="T336" s="53"/>
      <c r="U336" s="53"/>
      <c r="AA336" s="128"/>
    </row>
    <row r="337" spans="1:27" s="52" customFormat="1" x14ac:dyDescent="0.2">
      <c r="A337" s="45" t="s">
        <v>33</v>
      </c>
      <c r="B337" s="111"/>
      <c r="C337" s="51"/>
      <c r="D337" s="51"/>
      <c r="E337" s="106"/>
      <c r="F337" s="49">
        <f t="shared" si="40"/>
        <v>0</v>
      </c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3"/>
      <c r="S337" s="53"/>
      <c r="T337" s="53"/>
      <c r="U337" s="53"/>
      <c r="AA337" s="128"/>
    </row>
    <row r="338" spans="1:27" s="52" customFormat="1" x14ac:dyDescent="0.2">
      <c r="A338" s="45" t="s">
        <v>34</v>
      </c>
      <c r="B338" s="111"/>
      <c r="C338" s="51"/>
      <c r="D338" s="51"/>
      <c r="E338" s="104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51"/>
      <c r="S338" s="51"/>
      <c r="T338" s="51"/>
      <c r="U338" s="51"/>
      <c r="AA338" s="128"/>
    </row>
    <row r="339" spans="1:27" s="52" customFormat="1" ht="15.75" x14ac:dyDescent="0.25">
      <c r="A339" s="45" t="s">
        <v>35</v>
      </c>
      <c r="B339" s="111"/>
      <c r="C339" s="51"/>
      <c r="D339" s="60" t="s">
        <v>24</v>
      </c>
      <c r="E339" s="104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51"/>
      <c r="S339" s="51"/>
      <c r="T339" s="51"/>
      <c r="U339" s="51"/>
      <c r="AA339" s="128"/>
    </row>
    <row r="340" spans="1:27" s="52" customFormat="1" ht="15.75" x14ac:dyDescent="0.25">
      <c r="A340" s="50" t="s">
        <v>36</v>
      </c>
      <c r="B340" s="111"/>
      <c r="C340" s="51"/>
      <c r="D340" s="51"/>
      <c r="E340" s="105"/>
      <c r="F340" s="56" t="s">
        <v>5</v>
      </c>
      <c r="G340" s="56" t="s">
        <v>23</v>
      </c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51"/>
      <c r="S340" s="51"/>
      <c r="T340" s="51"/>
      <c r="U340" s="51"/>
      <c r="AA340" s="128"/>
    </row>
    <row r="341" spans="1:27" s="52" customFormat="1" x14ac:dyDescent="0.2">
      <c r="A341" s="45" t="s">
        <v>37</v>
      </c>
      <c r="B341" s="111"/>
      <c r="C341" s="51"/>
      <c r="D341" s="51"/>
      <c r="E341" s="106"/>
      <c r="F341" s="49">
        <f t="shared" ref="F341:F348" si="41">SUM(G341:U341)</f>
        <v>0</v>
      </c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3"/>
      <c r="S341" s="53"/>
      <c r="T341" s="53"/>
      <c r="U341" s="53"/>
      <c r="AA341" s="128"/>
    </row>
    <row r="342" spans="1:27" s="52" customFormat="1" x14ac:dyDescent="0.2">
      <c r="A342" s="51"/>
      <c r="B342" s="110"/>
      <c r="C342" s="51"/>
      <c r="D342" s="51"/>
      <c r="E342" s="106"/>
      <c r="F342" s="49">
        <f t="shared" si="41"/>
        <v>0</v>
      </c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3"/>
      <c r="S342" s="53"/>
      <c r="T342" s="53"/>
      <c r="U342" s="53"/>
      <c r="AA342" s="128"/>
    </row>
    <row r="343" spans="1:27" s="52" customFormat="1" x14ac:dyDescent="0.2">
      <c r="A343" s="51"/>
      <c r="B343" s="110"/>
      <c r="C343" s="51"/>
      <c r="D343" s="51"/>
      <c r="E343" s="106"/>
      <c r="F343" s="49">
        <f t="shared" si="41"/>
        <v>0</v>
      </c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3"/>
      <c r="S343" s="53"/>
      <c r="T343" s="53"/>
      <c r="U343" s="53"/>
      <c r="AA343" s="128"/>
    </row>
    <row r="344" spans="1:27" s="52" customFormat="1" x14ac:dyDescent="0.2">
      <c r="A344" s="51"/>
      <c r="B344" s="110"/>
      <c r="C344" s="51"/>
      <c r="D344" s="51"/>
      <c r="E344" s="106"/>
      <c r="F344" s="49">
        <f t="shared" si="41"/>
        <v>0</v>
      </c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3"/>
      <c r="S344" s="53"/>
      <c r="T344" s="53"/>
      <c r="U344" s="53"/>
      <c r="AA344" s="128"/>
    </row>
    <row r="345" spans="1:27" s="52" customFormat="1" x14ac:dyDescent="0.2">
      <c r="A345" s="51"/>
      <c r="B345" s="110"/>
      <c r="C345" s="51"/>
      <c r="D345" s="51"/>
      <c r="E345" s="106"/>
      <c r="F345" s="49">
        <f t="shared" si="41"/>
        <v>0</v>
      </c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3"/>
      <c r="S345" s="53"/>
      <c r="T345" s="53"/>
      <c r="U345" s="53"/>
      <c r="AA345" s="128"/>
    </row>
    <row r="346" spans="1:27" s="52" customFormat="1" x14ac:dyDescent="0.2">
      <c r="A346" s="51"/>
      <c r="B346" s="110"/>
      <c r="C346" s="51"/>
      <c r="D346" s="51"/>
      <c r="E346" s="106"/>
      <c r="F346" s="49">
        <f t="shared" si="41"/>
        <v>0</v>
      </c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3"/>
      <c r="S346" s="53"/>
      <c r="T346" s="53"/>
      <c r="U346" s="53"/>
      <c r="AA346" s="128"/>
    </row>
    <row r="347" spans="1:27" s="52" customFormat="1" ht="15.6" customHeight="1" x14ac:dyDescent="0.25">
      <c r="A347" s="57" t="s">
        <v>24</v>
      </c>
      <c r="B347" s="112" t="str">
        <f>IF(B329+F341+F342+F343+F344+F345+F346+F347+F348=B334+B335+B336+B337+B338+B339+B340+B341,"OK","NON")</f>
        <v>OK</v>
      </c>
      <c r="C347" s="51"/>
      <c r="D347" s="49"/>
      <c r="E347" s="106"/>
      <c r="F347" s="49">
        <f t="shared" si="41"/>
        <v>0</v>
      </c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3"/>
      <c r="S347" s="53"/>
      <c r="T347" s="53"/>
      <c r="U347" s="53"/>
      <c r="AA347" s="128"/>
    </row>
    <row r="348" spans="1:27" s="52" customFormat="1" ht="18" x14ac:dyDescent="0.25">
      <c r="A348" s="57" t="s">
        <v>25</v>
      </c>
      <c r="B348" s="112">
        <f>B331+S329-B328-F332-F333-F334-F335-F336-F337</f>
        <v>0</v>
      </c>
      <c r="C348" s="51"/>
      <c r="D348" s="77"/>
      <c r="E348" s="106"/>
      <c r="F348" s="49">
        <f t="shared" si="41"/>
        <v>0</v>
      </c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3"/>
      <c r="S348" s="53"/>
      <c r="T348" s="53"/>
      <c r="U348" s="53"/>
      <c r="AA348" s="128"/>
    </row>
    <row r="349" spans="1:27" s="52" customFormat="1" x14ac:dyDescent="0.2">
      <c r="B349" s="96"/>
      <c r="C349" s="51"/>
      <c r="D349" s="51"/>
      <c r="E349" s="107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62"/>
      <c r="S349" s="62"/>
      <c r="T349" s="62"/>
      <c r="U349" s="62"/>
      <c r="V349" s="64"/>
      <c r="AA349" s="128"/>
    </row>
    <row r="350" spans="1:27" s="46" customFormat="1" x14ac:dyDescent="0.2">
      <c r="A350" s="46" t="s">
        <v>20</v>
      </c>
      <c r="B350" s="113" t="s">
        <v>20</v>
      </c>
      <c r="C350" s="46" t="s">
        <v>20</v>
      </c>
      <c r="D350" s="46" t="s">
        <v>20</v>
      </c>
      <c r="E350" s="108" t="s">
        <v>20</v>
      </c>
      <c r="F350" s="66" t="s">
        <v>20</v>
      </c>
      <c r="G350" s="82" t="s">
        <v>20</v>
      </c>
      <c r="H350" s="82" t="s">
        <v>20</v>
      </c>
      <c r="I350" s="82" t="s">
        <v>20</v>
      </c>
      <c r="J350" s="82" t="s">
        <v>20</v>
      </c>
      <c r="K350" s="82" t="s">
        <v>20</v>
      </c>
      <c r="L350" s="82" t="s">
        <v>20</v>
      </c>
      <c r="M350" s="82" t="s">
        <v>20</v>
      </c>
      <c r="N350" s="82" t="s">
        <v>20</v>
      </c>
      <c r="O350" s="82" t="s">
        <v>20</v>
      </c>
      <c r="P350" s="82" t="s">
        <v>20</v>
      </c>
      <c r="Q350" s="82" t="s">
        <v>20</v>
      </c>
      <c r="R350" s="83" t="s">
        <v>20</v>
      </c>
      <c r="S350" s="83"/>
      <c r="T350" s="83"/>
      <c r="U350" s="83"/>
      <c r="AA350" s="129"/>
    </row>
    <row r="351" spans="1:27" s="117" customFormat="1" ht="27" thickBot="1" x14ac:dyDescent="0.45">
      <c r="A351" s="116" t="s">
        <v>20</v>
      </c>
      <c r="B351" s="115" t="s">
        <v>47</v>
      </c>
      <c r="D351" s="117" t="s">
        <v>28</v>
      </c>
      <c r="E351" s="125">
        <f>$X$16</f>
        <v>43090</v>
      </c>
      <c r="F351" s="119"/>
      <c r="G351" s="120"/>
      <c r="H351" s="121"/>
      <c r="I351" s="122"/>
      <c r="J351" s="122"/>
      <c r="K351" s="122"/>
      <c r="L351" s="122"/>
      <c r="M351" s="122"/>
      <c r="N351" s="122"/>
      <c r="O351" s="122"/>
      <c r="P351" s="122"/>
      <c r="Q351" s="122"/>
      <c r="R351" s="122"/>
      <c r="U351" s="117">
        <v>15</v>
      </c>
      <c r="AA351" s="126"/>
    </row>
    <row r="352" spans="1:27" s="52" customFormat="1" ht="16.5" thickBot="1" x14ac:dyDescent="0.3">
      <c r="A352" s="45"/>
      <c r="B352" s="110"/>
      <c r="C352" s="51"/>
      <c r="D352" s="51"/>
      <c r="E352" s="104"/>
      <c r="F352" s="79" t="s">
        <v>70</v>
      </c>
      <c r="H352" s="103"/>
      <c r="I352" s="91">
        <v>100</v>
      </c>
      <c r="J352" s="92">
        <v>50</v>
      </c>
      <c r="K352" s="92">
        <v>20</v>
      </c>
      <c r="L352" s="92">
        <v>10</v>
      </c>
      <c r="M352" s="92">
        <v>5</v>
      </c>
      <c r="N352" s="92">
        <v>2</v>
      </c>
      <c r="O352" s="92">
        <v>1</v>
      </c>
      <c r="P352" s="92">
        <v>0.25</v>
      </c>
      <c r="Q352" s="92">
        <v>0.1</v>
      </c>
      <c r="R352" s="93">
        <v>0.05</v>
      </c>
      <c r="S352" s="51"/>
      <c r="T352" s="51"/>
      <c r="U352" s="51"/>
      <c r="AA352" s="127">
        <f>B353+B354+B355</f>
        <v>0</v>
      </c>
    </row>
    <row r="353" spans="1:27" s="52" customFormat="1" ht="15.75" x14ac:dyDescent="0.25">
      <c r="A353" s="45" t="s">
        <v>17</v>
      </c>
      <c r="B353" s="111"/>
      <c r="C353" s="51"/>
      <c r="D353" s="60" t="s">
        <v>21</v>
      </c>
      <c r="E353" s="105"/>
      <c r="F353" s="51"/>
      <c r="G353" s="62"/>
      <c r="H353" s="133" t="s">
        <v>71</v>
      </c>
      <c r="I353" s="135"/>
      <c r="J353" s="136"/>
      <c r="K353" s="136"/>
      <c r="L353" s="136"/>
      <c r="M353" s="136"/>
      <c r="N353" s="136"/>
      <c r="O353" s="136"/>
      <c r="P353" s="136"/>
      <c r="Q353" s="136"/>
      <c r="R353" s="137"/>
      <c r="S353" s="51"/>
      <c r="T353" s="51"/>
      <c r="U353" s="51"/>
      <c r="AA353" s="128"/>
    </row>
    <row r="354" spans="1:27" s="52" customFormat="1" ht="15.75" thickBot="1" x14ac:dyDescent="0.25">
      <c r="A354" s="45" t="s">
        <v>18</v>
      </c>
      <c r="B354" s="111"/>
      <c r="C354" s="51"/>
      <c r="E354" s="104"/>
      <c r="F354" s="51"/>
      <c r="G354" s="62"/>
      <c r="H354" s="89" t="s">
        <v>5</v>
      </c>
      <c r="I354" s="90">
        <f t="shared" ref="I354:R354" si="42">I352*I353</f>
        <v>0</v>
      </c>
      <c r="J354" s="80">
        <f t="shared" si="42"/>
        <v>0</v>
      </c>
      <c r="K354" s="80">
        <f t="shared" si="42"/>
        <v>0</v>
      </c>
      <c r="L354" s="80">
        <f t="shared" si="42"/>
        <v>0</v>
      </c>
      <c r="M354" s="80">
        <f t="shared" si="42"/>
        <v>0</v>
      </c>
      <c r="N354" s="80">
        <f t="shared" si="42"/>
        <v>0</v>
      </c>
      <c r="O354" s="80">
        <f t="shared" si="42"/>
        <v>0</v>
      </c>
      <c r="P354" s="80">
        <f t="shared" si="42"/>
        <v>0</v>
      </c>
      <c r="Q354" s="80">
        <f t="shared" si="42"/>
        <v>0</v>
      </c>
      <c r="R354" s="81">
        <f t="shared" si="42"/>
        <v>0</v>
      </c>
      <c r="S354" s="87">
        <f>SUM(I354:R354)</f>
        <v>0</v>
      </c>
      <c r="T354" s="51"/>
      <c r="U354" s="51"/>
      <c r="AA354" s="128"/>
    </row>
    <row r="355" spans="1:27" s="52" customFormat="1" ht="15.75" x14ac:dyDescent="0.25">
      <c r="A355" s="45" t="s">
        <v>19</v>
      </c>
      <c r="B355" s="111"/>
      <c r="C355" s="51"/>
      <c r="D355" s="60" t="s">
        <v>0</v>
      </c>
      <c r="E355" s="104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49">
        <f>SUM(I354:R354)</f>
        <v>0</v>
      </c>
      <c r="S355" s="51"/>
      <c r="T355" s="51"/>
      <c r="U355" s="51"/>
      <c r="AA355" s="128"/>
    </row>
    <row r="356" spans="1:27" s="52" customFormat="1" ht="15.75" x14ac:dyDescent="0.25">
      <c r="A356" s="45" t="s">
        <v>75</v>
      </c>
      <c r="B356" s="111"/>
      <c r="C356" s="51"/>
      <c r="D356" s="51"/>
      <c r="E356" s="105" t="s">
        <v>22</v>
      </c>
      <c r="F356" s="56" t="s">
        <v>5</v>
      </c>
      <c r="G356" s="56" t="s">
        <v>23</v>
      </c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51"/>
      <c r="S356" s="51"/>
      <c r="T356" s="51"/>
      <c r="U356" s="51"/>
      <c r="AA356" s="128"/>
    </row>
    <row r="357" spans="1:27" s="52" customFormat="1" x14ac:dyDescent="0.2">
      <c r="A357" s="45" t="s">
        <v>29</v>
      </c>
      <c r="B357" s="111"/>
      <c r="C357" s="51"/>
      <c r="D357" s="51"/>
      <c r="E357" s="106"/>
      <c r="F357" s="49">
        <f t="shared" ref="F357:F362" si="43">SUM(G357:U357)</f>
        <v>0</v>
      </c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3"/>
      <c r="S357" s="53"/>
      <c r="T357" s="53"/>
      <c r="U357" s="53"/>
      <c r="AA357" s="128"/>
    </row>
    <row r="358" spans="1:27" s="52" customFormat="1" x14ac:dyDescent="0.2">
      <c r="A358" s="45"/>
      <c r="B358" s="132"/>
      <c r="C358" s="51"/>
      <c r="D358" s="51"/>
      <c r="E358" s="106"/>
      <c r="F358" s="49">
        <f t="shared" si="43"/>
        <v>0</v>
      </c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3"/>
      <c r="S358" s="53"/>
      <c r="T358" s="53"/>
      <c r="U358" s="53"/>
      <c r="AA358" s="128"/>
    </row>
    <row r="359" spans="1:27" s="52" customFormat="1" x14ac:dyDescent="0.2">
      <c r="A359" s="45" t="s">
        <v>30</v>
      </c>
      <c r="B359" s="111"/>
      <c r="C359" s="51"/>
      <c r="D359" s="51"/>
      <c r="E359" s="106"/>
      <c r="F359" s="49">
        <f t="shared" si="43"/>
        <v>0</v>
      </c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3"/>
      <c r="S359" s="53"/>
      <c r="T359" s="53"/>
      <c r="U359" s="53"/>
      <c r="AA359" s="128"/>
    </row>
    <row r="360" spans="1:27" s="52" customFormat="1" x14ac:dyDescent="0.2">
      <c r="A360" s="45" t="s">
        <v>31</v>
      </c>
      <c r="B360" s="111"/>
      <c r="C360" s="51"/>
      <c r="D360" s="51"/>
      <c r="E360" s="106"/>
      <c r="F360" s="49">
        <f t="shared" si="43"/>
        <v>0</v>
      </c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3"/>
      <c r="S360" s="53"/>
      <c r="T360" s="53"/>
      <c r="U360" s="53"/>
      <c r="AA360" s="128"/>
    </row>
    <row r="361" spans="1:27" s="52" customFormat="1" x14ac:dyDescent="0.2">
      <c r="A361" s="45" t="s">
        <v>32</v>
      </c>
      <c r="B361" s="111"/>
      <c r="C361" s="51"/>
      <c r="D361" s="51"/>
      <c r="E361" s="106"/>
      <c r="F361" s="49">
        <f t="shared" si="43"/>
        <v>0</v>
      </c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3"/>
      <c r="S361" s="53"/>
      <c r="T361" s="53"/>
      <c r="U361" s="53"/>
      <c r="AA361" s="128"/>
    </row>
    <row r="362" spans="1:27" s="52" customFormat="1" x14ac:dyDescent="0.2">
      <c r="A362" s="45" t="s">
        <v>33</v>
      </c>
      <c r="B362" s="111"/>
      <c r="C362" s="51"/>
      <c r="D362" s="51"/>
      <c r="E362" s="106"/>
      <c r="F362" s="49">
        <f t="shared" si="43"/>
        <v>0</v>
      </c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3"/>
      <c r="S362" s="53"/>
      <c r="T362" s="53"/>
      <c r="U362" s="53"/>
      <c r="AA362" s="128"/>
    </row>
    <row r="363" spans="1:27" s="52" customFormat="1" x14ac:dyDescent="0.2">
      <c r="A363" s="45" t="s">
        <v>34</v>
      </c>
      <c r="B363" s="111"/>
      <c r="C363" s="51"/>
      <c r="D363" s="51"/>
      <c r="E363" s="104"/>
      <c r="F363" s="49"/>
      <c r="G363" s="49"/>
      <c r="H363" s="49"/>
      <c r="I363" s="49"/>
      <c r="J363" s="49"/>
      <c r="K363" s="49"/>
      <c r="L363" s="49"/>
      <c r="M363" s="49"/>
      <c r="N363" s="49"/>
      <c r="O363" s="49"/>
      <c r="P363" s="49"/>
      <c r="Q363" s="49"/>
      <c r="R363" s="51"/>
      <c r="S363" s="51"/>
      <c r="T363" s="51"/>
      <c r="U363" s="51"/>
      <c r="AA363" s="128"/>
    </row>
    <row r="364" spans="1:27" s="52" customFormat="1" ht="15.75" x14ac:dyDescent="0.25">
      <c r="A364" s="45" t="s">
        <v>35</v>
      </c>
      <c r="B364" s="111"/>
      <c r="C364" s="51"/>
      <c r="D364" s="60" t="s">
        <v>24</v>
      </c>
      <c r="E364" s="104"/>
      <c r="F364" s="49"/>
      <c r="G364" s="49"/>
      <c r="H364" s="49"/>
      <c r="I364" s="49"/>
      <c r="J364" s="49"/>
      <c r="K364" s="49"/>
      <c r="L364" s="49"/>
      <c r="M364" s="49"/>
      <c r="N364" s="49"/>
      <c r="O364" s="49"/>
      <c r="P364" s="49"/>
      <c r="Q364" s="49"/>
      <c r="R364" s="51"/>
      <c r="S364" s="51"/>
      <c r="T364" s="51"/>
      <c r="U364" s="51"/>
      <c r="AA364" s="128"/>
    </row>
    <row r="365" spans="1:27" s="52" customFormat="1" ht="15.75" x14ac:dyDescent="0.25">
      <c r="A365" s="50" t="s">
        <v>36</v>
      </c>
      <c r="B365" s="111"/>
      <c r="C365" s="51"/>
      <c r="D365" s="51"/>
      <c r="E365" s="105"/>
      <c r="F365" s="56" t="s">
        <v>5</v>
      </c>
      <c r="G365" s="56" t="s">
        <v>23</v>
      </c>
      <c r="H365" s="49"/>
      <c r="I365" s="49"/>
      <c r="J365" s="49"/>
      <c r="K365" s="49"/>
      <c r="L365" s="49"/>
      <c r="M365" s="49"/>
      <c r="N365" s="49"/>
      <c r="O365" s="49"/>
      <c r="P365" s="49"/>
      <c r="Q365" s="49"/>
      <c r="R365" s="51"/>
      <c r="S365" s="51"/>
      <c r="T365" s="51"/>
      <c r="U365" s="51"/>
      <c r="AA365" s="128"/>
    </row>
    <row r="366" spans="1:27" s="52" customFormat="1" x14ac:dyDescent="0.2">
      <c r="A366" s="45" t="s">
        <v>37</v>
      </c>
      <c r="B366" s="111"/>
      <c r="C366" s="51"/>
      <c r="D366" s="51"/>
      <c r="E366" s="106"/>
      <c r="F366" s="49">
        <f t="shared" ref="F366:F373" si="44">SUM(G366:U366)</f>
        <v>0</v>
      </c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3"/>
      <c r="S366" s="53"/>
      <c r="T366" s="53"/>
      <c r="U366" s="53"/>
      <c r="AA366" s="128"/>
    </row>
    <row r="367" spans="1:27" s="52" customFormat="1" x14ac:dyDescent="0.2">
      <c r="A367" s="51"/>
      <c r="B367" s="110"/>
      <c r="C367" s="51"/>
      <c r="D367" s="51"/>
      <c r="E367" s="106"/>
      <c r="F367" s="49">
        <f t="shared" si="44"/>
        <v>0</v>
      </c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3"/>
      <c r="S367" s="53"/>
      <c r="T367" s="53"/>
      <c r="U367" s="53"/>
      <c r="AA367" s="128"/>
    </row>
    <row r="368" spans="1:27" s="52" customFormat="1" x14ac:dyDescent="0.2">
      <c r="A368" s="51"/>
      <c r="B368" s="110"/>
      <c r="C368" s="51"/>
      <c r="D368" s="51"/>
      <c r="E368" s="106"/>
      <c r="F368" s="49">
        <f t="shared" si="44"/>
        <v>0</v>
      </c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3"/>
      <c r="S368" s="53"/>
      <c r="T368" s="53"/>
      <c r="U368" s="53"/>
      <c r="AA368" s="128"/>
    </row>
    <row r="369" spans="1:27" s="52" customFormat="1" x14ac:dyDescent="0.2">
      <c r="A369" s="51"/>
      <c r="B369" s="110"/>
      <c r="C369" s="51"/>
      <c r="D369" s="51"/>
      <c r="E369" s="106"/>
      <c r="F369" s="49">
        <f t="shared" si="44"/>
        <v>0</v>
      </c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3"/>
      <c r="S369" s="53"/>
      <c r="T369" s="53"/>
      <c r="U369" s="53"/>
      <c r="AA369" s="128"/>
    </row>
    <row r="370" spans="1:27" s="52" customFormat="1" x14ac:dyDescent="0.2">
      <c r="A370" s="51"/>
      <c r="B370" s="110"/>
      <c r="C370" s="51"/>
      <c r="D370" s="51"/>
      <c r="E370" s="106"/>
      <c r="F370" s="49">
        <f t="shared" si="44"/>
        <v>0</v>
      </c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3"/>
      <c r="S370" s="53"/>
      <c r="T370" s="53"/>
      <c r="U370" s="53"/>
      <c r="AA370" s="128"/>
    </row>
    <row r="371" spans="1:27" s="52" customFormat="1" x14ac:dyDescent="0.2">
      <c r="A371" s="51"/>
      <c r="B371" s="110"/>
      <c r="C371" s="51"/>
      <c r="D371" s="51"/>
      <c r="E371" s="106"/>
      <c r="F371" s="49">
        <f t="shared" si="44"/>
        <v>0</v>
      </c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3"/>
      <c r="S371" s="53"/>
      <c r="T371" s="53"/>
      <c r="U371" s="53"/>
      <c r="AA371" s="128"/>
    </row>
    <row r="372" spans="1:27" s="52" customFormat="1" ht="15.6" customHeight="1" x14ac:dyDescent="0.25">
      <c r="A372" s="57" t="s">
        <v>24</v>
      </c>
      <c r="B372" s="112" t="str">
        <f>IF(B354+F366+F367+F368+F369+F370+F371+F372+F373=B359+B360+B361+B362+B363+B364+B365+B366,"OK","NON")</f>
        <v>OK</v>
      </c>
      <c r="C372" s="51"/>
      <c r="D372" s="49"/>
      <c r="E372" s="106"/>
      <c r="F372" s="49">
        <f t="shared" si="44"/>
        <v>0</v>
      </c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3"/>
      <c r="S372" s="53"/>
      <c r="T372" s="53"/>
      <c r="U372" s="53"/>
      <c r="AA372" s="128"/>
    </row>
    <row r="373" spans="1:27" s="52" customFormat="1" ht="18" x14ac:dyDescent="0.25">
      <c r="A373" s="57" t="s">
        <v>25</v>
      </c>
      <c r="B373" s="112">
        <f>B356+S354-B353-F357-F358-F359-F360-F361-F362</f>
        <v>0</v>
      </c>
      <c r="C373" s="51"/>
      <c r="D373" s="77"/>
      <c r="E373" s="106"/>
      <c r="F373" s="49">
        <f t="shared" si="44"/>
        <v>0</v>
      </c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3"/>
      <c r="S373" s="53"/>
      <c r="T373" s="53"/>
      <c r="U373" s="53"/>
      <c r="AA373" s="128"/>
    </row>
    <row r="374" spans="1:27" s="52" customFormat="1" x14ac:dyDescent="0.2">
      <c r="B374" s="96"/>
      <c r="C374" s="51"/>
      <c r="D374" s="51"/>
      <c r="E374" s="107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62"/>
      <c r="S374" s="62"/>
      <c r="T374" s="62"/>
      <c r="U374" s="62"/>
      <c r="V374" s="64"/>
      <c r="AA374" s="128"/>
    </row>
    <row r="375" spans="1:27" s="46" customFormat="1" x14ac:dyDescent="0.2">
      <c r="A375" s="46" t="s">
        <v>20</v>
      </c>
      <c r="B375" s="113" t="s">
        <v>20</v>
      </c>
      <c r="C375" s="46" t="s">
        <v>20</v>
      </c>
      <c r="D375" s="46" t="s">
        <v>20</v>
      </c>
      <c r="E375" s="108" t="s">
        <v>20</v>
      </c>
      <c r="F375" s="66" t="s">
        <v>20</v>
      </c>
      <c r="G375" s="82" t="s">
        <v>20</v>
      </c>
      <c r="H375" s="82" t="s">
        <v>20</v>
      </c>
      <c r="I375" s="82" t="s">
        <v>20</v>
      </c>
      <c r="J375" s="82" t="s">
        <v>20</v>
      </c>
      <c r="K375" s="82" t="s">
        <v>20</v>
      </c>
      <c r="L375" s="82" t="s">
        <v>20</v>
      </c>
      <c r="M375" s="82" t="s">
        <v>20</v>
      </c>
      <c r="N375" s="82" t="s">
        <v>20</v>
      </c>
      <c r="O375" s="82" t="s">
        <v>20</v>
      </c>
      <c r="P375" s="82" t="s">
        <v>20</v>
      </c>
      <c r="Q375" s="82" t="s">
        <v>20</v>
      </c>
      <c r="R375" s="83" t="s">
        <v>20</v>
      </c>
      <c r="S375" s="83"/>
      <c r="T375" s="83"/>
      <c r="U375" s="83"/>
      <c r="AA375" s="129"/>
    </row>
    <row r="376" spans="1:27" s="117" customFormat="1" ht="27" thickBot="1" x14ac:dyDescent="0.45">
      <c r="A376" s="116" t="s">
        <v>20</v>
      </c>
      <c r="B376" s="115" t="s">
        <v>48</v>
      </c>
      <c r="D376" s="117" t="s">
        <v>28</v>
      </c>
      <c r="E376" s="125">
        <f>$X$16</f>
        <v>43090</v>
      </c>
      <c r="F376" s="119"/>
      <c r="G376" s="120"/>
      <c r="H376" s="121"/>
      <c r="I376" s="122"/>
      <c r="J376" s="122"/>
      <c r="K376" s="122"/>
      <c r="L376" s="122"/>
      <c r="M376" s="122"/>
      <c r="N376" s="122"/>
      <c r="O376" s="122"/>
      <c r="P376" s="122"/>
      <c r="Q376" s="122"/>
      <c r="R376" s="122"/>
      <c r="U376" s="117">
        <v>16</v>
      </c>
      <c r="AA376" s="126"/>
    </row>
    <row r="377" spans="1:27" s="52" customFormat="1" ht="16.5" thickBot="1" x14ac:dyDescent="0.3">
      <c r="A377" s="45"/>
      <c r="B377" s="110"/>
      <c r="C377" s="51"/>
      <c r="D377" s="51"/>
      <c r="E377" s="104"/>
      <c r="F377" s="79" t="s">
        <v>70</v>
      </c>
      <c r="H377" s="103"/>
      <c r="I377" s="91">
        <v>100</v>
      </c>
      <c r="J377" s="92">
        <v>50</v>
      </c>
      <c r="K377" s="92">
        <v>20</v>
      </c>
      <c r="L377" s="92">
        <v>10</v>
      </c>
      <c r="M377" s="92">
        <v>5</v>
      </c>
      <c r="N377" s="92">
        <v>2</v>
      </c>
      <c r="O377" s="92">
        <v>1</v>
      </c>
      <c r="P377" s="92">
        <v>0.25</v>
      </c>
      <c r="Q377" s="92">
        <v>0.1</v>
      </c>
      <c r="R377" s="93">
        <v>0.05</v>
      </c>
      <c r="S377" s="51"/>
      <c r="T377" s="51"/>
      <c r="U377" s="51"/>
      <c r="AA377" s="127">
        <f>B378+B379+B380</f>
        <v>0</v>
      </c>
    </row>
    <row r="378" spans="1:27" s="52" customFormat="1" ht="15.75" x14ac:dyDescent="0.25">
      <c r="A378" s="45" t="s">
        <v>17</v>
      </c>
      <c r="B378" s="111"/>
      <c r="C378" s="51"/>
      <c r="D378" s="60" t="s">
        <v>21</v>
      </c>
      <c r="E378" s="105"/>
      <c r="F378" s="51"/>
      <c r="G378" s="62"/>
      <c r="H378" s="133" t="s">
        <v>71</v>
      </c>
      <c r="I378" s="135"/>
      <c r="J378" s="136"/>
      <c r="K378" s="136"/>
      <c r="L378" s="136"/>
      <c r="M378" s="136"/>
      <c r="N378" s="136"/>
      <c r="O378" s="136"/>
      <c r="P378" s="136"/>
      <c r="Q378" s="136"/>
      <c r="R378" s="137"/>
      <c r="S378" s="51"/>
      <c r="T378" s="51"/>
      <c r="U378" s="51"/>
      <c r="AA378" s="128"/>
    </row>
    <row r="379" spans="1:27" s="52" customFormat="1" ht="15.75" thickBot="1" x14ac:dyDescent="0.25">
      <c r="A379" s="45" t="s">
        <v>18</v>
      </c>
      <c r="B379" s="111"/>
      <c r="C379" s="51"/>
      <c r="E379" s="104"/>
      <c r="F379" s="51"/>
      <c r="G379" s="62"/>
      <c r="H379" s="89" t="s">
        <v>5</v>
      </c>
      <c r="I379" s="90">
        <f t="shared" ref="I379:R379" si="45">I377*I378</f>
        <v>0</v>
      </c>
      <c r="J379" s="80">
        <f t="shared" si="45"/>
        <v>0</v>
      </c>
      <c r="K379" s="80">
        <f t="shared" si="45"/>
        <v>0</v>
      </c>
      <c r="L379" s="80">
        <f t="shared" si="45"/>
        <v>0</v>
      </c>
      <c r="M379" s="80">
        <f t="shared" si="45"/>
        <v>0</v>
      </c>
      <c r="N379" s="80">
        <f t="shared" si="45"/>
        <v>0</v>
      </c>
      <c r="O379" s="80">
        <f t="shared" si="45"/>
        <v>0</v>
      </c>
      <c r="P379" s="80">
        <f t="shared" si="45"/>
        <v>0</v>
      </c>
      <c r="Q379" s="80">
        <f t="shared" si="45"/>
        <v>0</v>
      </c>
      <c r="R379" s="81">
        <f t="shared" si="45"/>
        <v>0</v>
      </c>
      <c r="S379" s="87">
        <f>SUM(I379:R379)</f>
        <v>0</v>
      </c>
      <c r="T379" s="51"/>
      <c r="U379" s="51"/>
      <c r="AA379" s="128"/>
    </row>
    <row r="380" spans="1:27" s="52" customFormat="1" ht="15.75" x14ac:dyDescent="0.25">
      <c r="A380" s="45" t="s">
        <v>19</v>
      </c>
      <c r="B380" s="111"/>
      <c r="C380" s="51"/>
      <c r="D380" s="60" t="s">
        <v>0</v>
      </c>
      <c r="E380" s="104"/>
      <c r="F380" s="49"/>
      <c r="G380" s="49"/>
      <c r="H380" s="49"/>
      <c r="I380" s="49"/>
      <c r="J380" s="49"/>
      <c r="K380" s="49"/>
      <c r="L380" s="49"/>
      <c r="M380" s="49"/>
      <c r="N380" s="49"/>
      <c r="O380" s="49"/>
      <c r="P380" s="49"/>
      <c r="Q380" s="49"/>
      <c r="R380" s="49">
        <f>SUM(I379:R379)</f>
        <v>0</v>
      </c>
      <c r="S380" s="51"/>
      <c r="T380" s="51"/>
      <c r="U380" s="51"/>
      <c r="AA380" s="128"/>
    </row>
    <row r="381" spans="1:27" s="52" customFormat="1" ht="15.75" x14ac:dyDescent="0.25">
      <c r="A381" s="45" t="s">
        <v>75</v>
      </c>
      <c r="B381" s="111"/>
      <c r="C381" s="51"/>
      <c r="D381" s="51"/>
      <c r="E381" s="105" t="s">
        <v>22</v>
      </c>
      <c r="F381" s="56" t="s">
        <v>5</v>
      </c>
      <c r="G381" s="56" t="s">
        <v>23</v>
      </c>
      <c r="H381" s="49"/>
      <c r="I381" s="49"/>
      <c r="J381" s="49"/>
      <c r="K381" s="49"/>
      <c r="L381" s="49"/>
      <c r="M381" s="49"/>
      <c r="N381" s="49"/>
      <c r="O381" s="49"/>
      <c r="P381" s="49"/>
      <c r="Q381" s="49"/>
      <c r="R381" s="51"/>
      <c r="S381" s="51"/>
      <c r="T381" s="51"/>
      <c r="U381" s="51"/>
      <c r="AA381" s="128"/>
    </row>
    <row r="382" spans="1:27" s="52" customFormat="1" x14ac:dyDescent="0.2">
      <c r="A382" s="45" t="s">
        <v>29</v>
      </c>
      <c r="B382" s="111"/>
      <c r="C382" s="51"/>
      <c r="D382" s="51"/>
      <c r="E382" s="106"/>
      <c r="F382" s="49">
        <f t="shared" ref="F382:F387" si="46">SUM(G382:U382)</f>
        <v>0</v>
      </c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3"/>
      <c r="S382" s="53"/>
      <c r="T382" s="53"/>
      <c r="U382" s="53"/>
      <c r="AA382" s="128"/>
    </row>
    <row r="383" spans="1:27" s="52" customFormat="1" x14ac:dyDescent="0.2">
      <c r="A383" s="45"/>
      <c r="B383" s="132"/>
      <c r="C383" s="51"/>
      <c r="D383" s="51"/>
      <c r="E383" s="106"/>
      <c r="F383" s="49">
        <f t="shared" si="46"/>
        <v>0</v>
      </c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3"/>
      <c r="S383" s="53"/>
      <c r="T383" s="53"/>
      <c r="U383" s="53"/>
      <c r="AA383" s="128"/>
    </row>
    <row r="384" spans="1:27" s="52" customFormat="1" x14ac:dyDescent="0.2">
      <c r="A384" s="45" t="s">
        <v>30</v>
      </c>
      <c r="B384" s="111"/>
      <c r="C384" s="51"/>
      <c r="D384" s="51"/>
      <c r="E384" s="106"/>
      <c r="F384" s="49">
        <f t="shared" si="46"/>
        <v>0</v>
      </c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3"/>
      <c r="S384" s="53"/>
      <c r="T384" s="53"/>
      <c r="U384" s="53"/>
      <c r="AA384" s="128"/>
    </row>
    <row r="385" spans="1:27" s="52" customFormat="1" x14ac:dyDescent="0.2">
      <c r="A385" s="45" t="s">
        <v>31</v>
      </c>
      <c r="B385" s="111"/>
      <c r="C385" s="51"/>
      <c r="D385" s="51"/>
      <c r="E385" s="106"/>
      <c r="F385" s="49">
        <f t="shared" si="46"/>
        <v>0</v>
      </c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3"/>
      <c r="S385" s="53"/>
      <c r="T385" s="53"/>
      <c r="U385" s="53"/>
      <c r="AA385" s="128"/>
    </row>
    <row r="386" spans="1:27" s="52" customFormat="1" x14ac:dyDescent="0.2">
      <c r="A386" s="45" t="s">
        <v>32</v>
      </c>
      <c r="B386" s="111"/>
      <c r="C386" s="51"/>
      <c r="D386" s="51"/>
      <c r="E386" s="106"/>
      <c r="F386" s="49">
        <f t="shared" si="46"/>
        <v>0</v>
      </c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3"/>
      <c r="S386" s="53"/>
      <c r="T386" s="53"/>
      <c r="U386" s="53"/>
      <c r="AA386" s="128"/>
    </row>
    <row r="387" spans="1:27" s="52" customFormat="1" x14ac:dyDescent="0.2">
      <c r="A387" s="45" t="s">
        <v>33</v>
      </c>
      <c r="B387" s="111"/>
      <c r="C387" s="51"/>
      <c r="D387" s="51"/>
      <c r="E387" s="106"/>
      <c r="F387" s="49">
        <f t="shared" si="46"/>
        <v>0</v>
      </c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3"/>
      <c r="S387" s="53"/>
      <c r="T387" s="53"/>
      <c r="U387" s="53"/>
      <c r="AA387" s="128"/>
    </row>
    <row r="388" spans="1:27" s="52" customFormat="1" x14ac:dyDescent="0.2">
      <c r="A388" s="45" t="s">
        <v>34</v>
      </c>
      <c r="B388" s="111"/>
      <c r="C388" s="51"/>
      <c r="D388" s="51"/>
      <c r="E388" s="104"/>
      <c r="F388" s="49"/>
      <c r="G388" s="49"/>
      <c r="H388" s="49"/>
      <c r="I388" s="49"/>
      <c r="J388" s="49"/>
      <c r="K388" s="49"/>
      <c r="L388" s="49"/>
      <c r="M388" s="49"/>
      <c r="N388" s="49"/>
      <c r="O388" s="49"/>
      <c r="P388" s="49"/>
      <c r="Q388" s="49"/>
      <c r="R388" s="51"/>
      <c r="S388" s="51"/>
      <c r="T388" s="51"/>
      <c r="U388" s="51"/>
      <c r="AA388" s="128"/>
    </row>
    <row r="389" spans="1:27" s="52" customFormat="1" ht="15.75" x14ac:dyDescent="0.25">
      <c r="A389" s="45" t="s">
        <v>35</v>
      </c>
      <c r="B389" s="111"/>
      <c r="C389" s="51"/>
      <c r="D389" s="60" t="s">
        <v>24</v>
      </c>
      <c r="E389" s="104"/>
      <c r="F389" s="49"/>
      <c r="G389" s="49"/>
      <c r="H389" s="49"/>
      <c r="I389" s="49"/>
      <c r="J389" s="49"/>
      <c r="K389" s="49"/>
      <c r="L389" s="49"/>
      <c r="M389" s="49"/>
      <c r="N389" s="49"/>
      <c r="O389" s="49"/>
      <c r="P389" s="49"/>
      <c r="Q389" s="49"/>
      <c r="R389" s="51"/>
      <c r="S389" s="51"/>
      <c r="T389" s="51"/>
      <c r="U389" s="51"/>
      <c r="AA389" s="128"/>
    </row>
    <row r="390" spans="1:27" s="52" customFormat="1" ht="15.75" x14ac:dyDescent="0.25">
      <c r="A390" s="50" t="s">
        <v>36</v>
      </c>
      <c r="B390" s="111"/>
      <c r="C390" s="51"/>
      <c r="D390" s="51"/>
      <c r="E390" s="105"/>
      <c r="F390" s="56" t="s">
        <v>5</v>
      </c>
      <c r="G390" s="56" t="s">
        <v>23</v>
      </c>
      <c r="H390" s="49"/>
      <c r="I390" s="49"/>
      <c r="J390" s="49"/>
      <c r="K390" s="49"/>
      <c r="L390" s="49"/>
      <c r="M390" s="49"/>
      <c r="N390" s="49"/>
      <c r="O390" s="49"/>
      <c r="P390" s="49"/>
      <c r="Q390" s="49"/>
      <c r="R390" s="51"/>
      <c r="S390" s="51"/>
      <c r="T390" s="51"/>
      <c r="U390" s="51"/>
      <c r="AA390" s="128"/>
    </row>
    <row r="391" spans="1:27" s="52" customFormat="1" x14ac:dyDescent="0.2">
      <c r="A391" s="45" t="s">
        <v>37</v>
      </c>
      <c r="B391" s="111"/>
      <c r="C391" s="51"/>
      <c r="D391" s="51"/>
      <c r="E391" s="106"/>
      <c r="F391" s="49">
        <f t="shared" ref="F391:F398" si="47">SUM(G391:U391)</f>
        <v>0</v>
      </c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3"/>
      <c r="S391" s="53"/>
      <c r="T391" s="53"/>
      <c r="U391" s="53"/>
      <c r="AA391" s="128"/>
    </row>
    <row r="392" spans="1:27" s="52" customFormat="1" x14ac:dyDescent="0.2">
      <c r="A392" s="51"/>
      <c r="B392" s="110"/>
      <c r="C392" s="51"/>
      <c r="D392" s="51"/>
      <c r="E392" s="106"/>
      <c r="F392" s="49">
        <f t="shared" si="47"/>
        <v>0</v>
      </c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3"/>
      <c r="S392" s="53"/>
      <c r="T392" s="53"/>
      <c r="U392" s="53"/>
      <c r="AA392" s="128"/>
    </row>
    <row r="393" spans="1:27" s="52" customFormat="1" x14ac:dyDescent="0.2">
      <c r="A393" s="51"/>
      <c r="B393" s="110"/>
      <c r="C393" s="51"/>
      <c r="D393" s="51"/>
      <c r="E393" s="106"/>
      <c r="F393" s="49">
        <f t="shared" si="47"/>
        <v>0</v>
      </c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3"/>
      <c r="S393" s="53"/>
      <c r="T393" s="53"/>
      <c r="U393" s="53"/>
      <c r="AA393" s="128"/>
    </row>
    <row r="394" spans="1:27" s="52" customFormat="1" x14ac:dyDescent="0.2">
      <c r="A394" s="51"/>
      <c r="B394" s="110"/>
      <c r="C394" s="51"/>
      <c r="D394" s="51"/>
      <c r="E394" s="106"/>
      <c r="F394" s="49">
        <f t="shared" si="47"/>
        <v>0</v>
      </c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3"/>
      <c r="S394" s="53"/>
      <c r="T394" s="53"/>
      <c r="U394" s="53"/>
      <c r="AA394" s="128"/>
    </row>
    <row r="395" spans="1:27" s="52" customFormat="1" x14ac:dyDescent="0.2">
      <c r="A395" s="51"/>
      <c r="B395" s="110"/>
      <c r="C395" s="51"/>
      <c r="D395" s="51"/>
      <c r="E395" s="106"/>
      <c r="F395" s="49">
        <f t="shared" si="47"/>
        <v>0</v>
      </c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3"/>
      <c r="S395" s="53"/>
      <c r="T395" s="53"/>
      <c r="U395" s="53"/>
      <c r="AA395" s="128"/>
    </row>
    <row r="396" spans="1:27" s="52" customFormat="1" x14ac:dyDescent="0.2">
      <c r="A396" s="51"/>
      <c r="B396" s="110"/>
      <c r="C396" s="51"/>
      <c r="D396" s="51"/>
      <c r="E396" s="106"/>
      <c r="F396" s="49">
        <f t="shared" si="47"/>
        <v>0</v>
      </c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3"/>
      <c r="S396" s="53"/>
      <c r="T396" s="53"/>
      <c r="U396" s="53"/>
      <c r="AA396" s="128"/>
    </row>
    <row r="397" spans="1:27" s="52" customFormat="1" ht="15.6" customHeight="1" x14ac:dyDescent="0.25">
      <c r="A397" s="57" t="s">
        <v>24</v>
      </c>
      <c r="B397" s="112" t="str">
        <f>IF(B379+F391+F392+F393+F394+F395+F396+F397+F398=B384+B385+B386+B387+B388+B389+B390+B391,"OK","NON")</f>
        <v>OK</v>
      </c>
      <c r="C397" s="51"/>
      <c r="D397" s="49"/>
      <c r="E397" s="106"/>
      <c r="F397" s="49">
        <f t="shared" si="47"/>
        <v>0</v>
      </c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3"/>
      <c r="S397" s="53"/>
      <c r="T397" s="53"/>
      <c r="U397" s="53"/>
      <c r="AA397" s="128"/>
    </row>
    <row r="398" spans="1:27" s="52" customFormat="1" ht="18" x14ac:dyDescent="0.25">
      <c r="A398" s="57" t="s">
        <v>25</v>
      </c>
      <c r="B398" s="112">
        <f>B381+S379-B378-F382-F383-F384-F385-F386-F387</f>
        <v>0</v>
      </c>
      <c r="C398" s="51"/>
      <c r="D398" s="77"/>
      <c r="E398" s="106"/>
      <c r="F398" s="49">
        <f t="shared" si="47"/>
        <v>0</v>
      </c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3"/>
      <c r="S398" s="53"/>
      <c r="T398" s="53"/>
      <c r="U398" s="53"/>
      <c r="AA398" s="128"/>
    </row>
    <row r="399" spans="1:27" s="52" customFormat="1" x14ac:dyDescent="0.2">
      <c r="B399" s="96"/>
      <c r="C399" s="51"/>
      <c r="D399" s="51"/>
      <c r="E399" s="107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62"/>
      <c r="S399" s="62"/>
      <c r="T399" s="62"/>
      <c r="U399" s="62"/>
      <c r="V399" s="64"/>
      <c r="AA399" s="128"/>
    </row>
    <row r="400" spans="1:27" s="46" customFormat="1" x14ac:dyDescent="0.2">
      <c r="A400" s="46" t="s">
        <v>20</v>
      </c>
      <c r="B400" s="113" t="s">
        <v>20</v>
      </c>
      <c r="C400" s="46" t="s">
        <v>20</v>
      </c>
      <c r="D400" s="46" t="s">
        <v>20</v>
      </c>
      <c r="E400" s="108" t="s">
        <v>20</v>
      </c>
      <c r="F400" s="66" t="s">
        <v>20</v>
      </c>
      <c r="G400" s="82" t="s">
        <v>20</v>
      </c>
      <c r="H400" s="82" t="s">
        <v>20</v>
      </c>
      <c r="I400" s="82" t="s">
        <v>20</v>
      </c>
      <c r="J400" s="82" t="s">
        <v>20</v>
      </c>
      <c r="K400" s="82" t="s">
        <v>20</v>
      </c>
      <c r="L400" s="82" t="s">
        <v>20</v>
      </c>
      <c r="M400" s="82" t="s">
        <v>20</v>
      </c>
      <c r="N400" s="82" t="s">
        <v>20</v>
      </c>
      <c r="O400" s="82" t="s">
        <v>20</v>
      </c>
      <c r="P400" s="82" t="s">
        <v>20</v>
      </c>
      <c r="Q400" s="82" t="s">
        <v>20</v>
      </c>
      <c r="R400" s="83" t="s">
        <v>20</v>
      </c>
      <c r="S400" s="83"/>
      <c r="T400" s="83"/>
      <c r="U400" s="83"/>
      <c r="AA400" s="129"/>
    </row>
    <row r="401" spans="1:27" s="117" customFormat="1" ht="27" thickBot="1" x14ac:dyDescent="0.45">
      <c r="A401" s="116" t="s">
        <v>20</v>
      </c>
      <c r="B401" s="115" t="s">
        <v>49</v>
      </c>
      <c r="D401" s="117" t="s">
        <v>28</v>
      </c>
      <c r="E401" s="125">
        <f>$X$16</f>
        <v>43090</v>
      </c>
      <c r="F401" s="119"/>
      <c r="G401" s="120"/>
      <c r="H401" s="121"/>
      <c r="I401" s="122"/>
      <c r="J401" s="122"/>
      <c r="K401" s="122"/>
      <c r="L401" s="122"/>
      <c r="M401" s="122"/>
      <c r="N401" s="122"/>
      <c r="O401" s="122"/>
      <c r="P401" s="122"/>
      <c r="Q401" s="122"/>
      <c r="R401" s="122"/>
      <c r="U401" s="117">
        <v>17</v>
      </c>
      <c r="AA401" s="126"/>
    </row>
    <row r="402" spans="1:27" s="52" customFormat="1" ht="16.5" thickBot="1" x14ac:dyDescent="0.3">
      <c r="A402" s="45"/>
      <c r="B402" s="110"/>
      <c r="C402" s="51"/>
      <c r="D402" s="51"/>
      <c r="E402" s="104"/>
      <c r="F402" s="79" t="s">
        <v>70</v>
      </c>
      <c r="H402" s="103"/>
      <c r="I402" s="91">
        <v>100</v>
      </c>
      <c r="J402" s="92">
        <v>50</v>
      </c>
      <c r="K402" s="92">
        <v>20</v>
      </c>
      <c r="L402" s="92">
        <v>10</v>
      </c>
      <c r="M402" s="92">
        <v>5</v>
      </c>
      <c r="N402" s="92">
        <v>2</v>
      </c>
      <c r="O402" s="92">
        <v>1</v>
      </c>
      <c r="P402" s="92">
        <v>0.25</v>
      </c>
      <c r="Q402" s="92">
        <v>0.1</v>
      </c>
      <c r="R402" s="93">
        <v>0.05</v>
      </c>
      <c r="S402" s="51"/>
      <c r="T402" s="51"/>
      <c r="U402" s="51"/>
      <c r="AA402" s="127">
        <f>B403+B404+B405</f>
        <v>0</v>
      </c>
    </row>
    <row r="403" spans="1:27" s="52" customFormat="1" ht="15.75" x14ac:dyDescent="0.25">
      <c r="A403" s="45" t="s">
        <v>17</v>
      </c>
      <c r="B403" s="111"/>
      <c r="C403" s="51"/>
      <c r="D403" s="60" t="s">
        <v>21</v>
      </c>
      <c r="E403" s="105"/>
      <c r="F403" s="51"/>
      <c r="G403" s="62"/>
      <c r="H403" s="133" t="s">
        <v>71</v>
      </c>
      <c r="I403" s="135"/>
      <c r="J403" s="136"/>
      <c r="K403" s="136"/>
      <c r="L403" s="136"/>
      <c r="M403" s="136"/>
      <c r="N403" s="136"/>
      <c r="O403" s="136"/>
      <c r="P403" s="136"/>
      <c r="Q403" s="136"/>
      <c r="R403" s="137"/>
      <c r="S403" s="51"/>
      <c r="T403" s="51"/>
      <c r="U403" s="51"/>
      <c r="AA403" s="128"/>
    </row>
    <row r="404" spans="1:27" s="52" customFormat="1" ht="15.75" thickBot="1" x14ac:dyDescent="0.25">
      <c r="A404" s="45" t="s">
        <v>18</v>
      </c>
      <c r="B404" s="111"/>
      <c r="C404" s="51"/>
      <c r="E404" s="104"/>
      <c r="F404" s="51"/>
      <c r="G404" s="62"/>
      <c r="H404" s="89" t="s">
        <v>5</v>
      </c>
      <c r="I404" s="90">
        <f t="shared" ref="I404:R404" si="48">I402*I403</f>
        <v>0</v>
      </c>
      <c r="J404" s="80">
        <f t="shared" si="48"/>
        <v>0</v>
      </c>
      <c r="K404" s="80">
        <f t="shared" si="48"/>
        <v>0</v>
      </c>
      <c r="L404" s="80">
        <f t="shared" si="48"/>
        <v>0</v>
      </c>
      <c r="M404" s="80">
        <f t="shared" si="48"/>
        <v>0</v>
      </c>
      <c r="N404" s="80">
        <f t="shared" si="48"/>
        <v>0</v>
      </c>
      <c r="O404" s="80">
        <f t="shared" si="48"/>
        <v>0</v>
      </c>
      <c r="P404" s="80">
        <f t="shared" si="48"/>
        <v>0</v>
      </c>
      <c r="Q404" s="80">
        <f t="shared" si="48"/>
        <v>0</v>
      </c>
      <c r="R404" s="81">
        <f t="shared" si="48"/>
        <v>0</v>
      </c>
      <c r="S404" s="87">
        <f>SUM(I404:R404)</f>
        <v>0</v>
      </c>
      <c r="T404" s="51"/>
      <c r="U404" s="51"/>
      <c r="AA404" s="128"/>
    </row>
    <row r="405" spans="1:27" s="52" customFormat="1" ht="15.75" x14ac:dyDescent="0.25">
      <c r="A405" s="45" t="s">
        <v>19</v>
      </c>
      <c r="B405" s="111"/>
      <c r="C405" s="51"/>
      <c r="D405" s="60" t="s">
        <v>0</v>
      </c>
      <c r="E405" s="104"/>
      <c r="F405" s="49"/>
      <c r="G405" s="49"/>
      <c r="H405" s="49"/>
      <c r="I405" s="49"/>
      <c r="J405" s="49"/>
      <c r="K405" s="49"/>
      <c r="L405" s="49"/>
      <c r="M405" s="49"/>
      <c r="N405" s="49"/>
      <c r="O405" s="49"/>
      <c r="P405" s="49"/>
      <c r="Q405" s="49"/>
      <c r="R405" s="49">
        <f>SUM(I404:R404)</f>
        <v>0</v>
      </c>
      <c r="S405" s="51"/>
      <c r="T405" s="51"/>
      <c r="U405" s="51"/>
      <c r="AA405" s="128"/>
    </row>
    <row r="406" spans="1:27" s="52" customFormat="1" ht="15.75" x14ac:dyDescent="0.25">
      <c r="A406" s="45" t="s">
        <v>75</v>
      </c>
      <c r="B406" s="111"/>
      <c r="C406" s="51"/>
      <c r="D406" s="51"/>
      <c r="E406" s="105" t="s">
        <v>22</v>
      </c>
      <c r="F406" s="56" t="s">
        <v>5</v>
      </c>
      <c r="G406" s="56" t="s">
        <v>23</v>
      </c>
      <c r="H406" s="49"/>
      <c r="I406" s="49"/>
      <c r="J406" s="49"/>
      <c r="K406" s="49"/>
      <c r="L406" s="49"/>
      <c r="M406" s="49"/>
      <c r="N406" s="49"/>
      <c r="O406" s="49"/>
      <c r="P406" s="49"/>
      <c r="Q406" s="49"/>
      <c r="R406" s="51"/>
      <c r="S406" s="51"/>
      <c r="T406" s="51"/>
      <c r="U406" s="51"/>
      <c r="AA406" s="128"/>
    </row>
    <row r="407" spans="1:27" s="52" customFormat="1" x14ac:dyDescent="0.2">
      <c r="A407" s="45" t="s">
        <v>29</v>
      </c>
      <c r="B407" s="111"/>
      <c r="C407" s="51"/>
      <c r="D407" s="51"/>
      <c r="E407" s="106"/>
      <c r="F407" s="49">
        <f t="shared" ref="F407:F412" si="49">SUM(G407:U407)</f>
        <v>0</v>
      </c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3"/>
      <c r="S407" s="53"/>
      <c r="T407" s="53"/>
      <c r="U407" s="53"/>
      <c r="AA407" s="128"/>
    </row>
    <row r="408" spans="1:27" s="52" customFormat="1" x14ac:dyDescent="0.2">
      <c r="A408" s="45"/>
      <c r="B408" s="132"/>
      <c r="C408" s="51"/>
      <c r="D408" s="51"/>
      <c r="E408" s="106"/>
      <c r="F408" s="49">
        <f t="shared" si="49"/>
        <v>0</v>
      </c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3"/>
      <c r="S408" s="53"/>
      <c r="T408" s="53"/>
      <c r="U408" s="53"/>
      <c r="AA408" s="128"/>
    </row>
    <row r="409" spans="1:27" s="52" customFormat="1" x14ac:dyDescent="0.2">
      <c r="A409" s="45" t="s">
        <v>30</v>
      </c>
      <c r="B409" s="111"/>
      <c r="C409" s="51"/>
      <c r="D409" s="51"/>
      <c r="E409" s="106"/>
      <c r="F409" s="49">
        <f t="shared" si="49"/>
        <v>0</v>
      </c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3"/>
      <c r="S409" s="53"/>
      <c r="T409" s="53"/>
      <c r="U409" s="53"/>
      <c r="AA409" s="128"/>
    </row>
    <row r="410" spans="1:27" s="52" customFormat="1" x14ac:dyDescent="0.2">
      <c r="A410" s="45" t="s">
        <v>31</v>
      </c>
      <c r="B410" s="111"/>
      <c r="C410" s="51"/>
      <c r="D410" s="51"/>
      <c r="E410" s="106"/>
      <c r="F410" s="49">
        <f t="shared" si="49"/>
        <v>0</v>
      </c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3"/>
      <c r="S410" s="53"/>
      <c r="T410" s="53"/>
      <c r="U410" s="53"/>
      <c r="AA410" s="128"/>
    </row>
    <row r="411" spans="1:27" s="52" customFormat="1" x14ac:dyDescent="0.2">
      <c r="A411" s="45" t="s">
        <v>32</v>
      </c>
      <c r="B411" s="111"/>
      <c r="C411" s="51"/>
      <c r="D411" s="51"/>
      <c r="E411" s="106"/>
      <c r="F411" s="49">
        <f t="shared" si="49"/>
        <v>0</v>
      </c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3"/>
      <c r="S411" s="53"/>
      <c r="T411" s="53"/>
      <c r="U411" s="53"/>
      <c r="AA411" s="128"/>
    </row>
    <row r="412" spans="1:27" s="52" customFormat="1" x14ac:dyDescent="0.2">
      <c r="A412" s="45" t="s">
        <v>33</v>
      </c>
      <c r="B412" s="111"/>
      <c r="C412" s="51"/>
      <c r="D412" s="51"/>
      <c r="E412" s="106"/>
      <c r="F412" s="49">
        <f t="shared" si="49"/>
        <v>0</v>
      </c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3"/>
      <c r="S412" s="53"/>
      <c r="T412" s="53"/>
      <c r="U412" s="53"/>
      <c r="AA412" s="128"/>
    </row>
    <row r="413" spans="1:27" s="52" customFormat="1" x14ac:dyDescent="0.2">
      <c r="A413" s="45" t="s">
        <v>34</v>
      </c>
      <c r="B413" s="111"/>
      <c r="C413" s="51"/>
      <c r="D413" s="51"/>
      <c r="E413" s="104"/>
      <c r="F413" s="49"/>
      <c r="G413" s="49"/>
      <c r="H413" s="49"/>
      <c r="I413" s="49"/>
      <c r="J413" s="49"/>
      <c r="K413" s="49"/>
      <c r="L413" s="49"/>
      <c r="M413" s="49"/>
      <c r="N413" s="49"/>
      <c r="O413" s="49"/>
      <c r="P413" s="49"/>
      <c r="Q413" s="49"/>
      <c r="R413" s="51"/>
      <c r="S413" s="51"/>
      <c r="T413" s="51"/>
      <c r="U413" s="51"/>
      <c r="AA413" s="128"/>
    </row>
    <row r="414" spans="1:27" s="52" customFormat="1" ht="15.75" x14ac:dyDescent="0.25">
      <c r="A414" s="45" t="s">
        <v>35</v>
      </c>
      <c r="B414" s="111"/>
      <c r="C414" s="51"/>
      <c r="D414" s="60" t="s">
        <v>24</v>
      </c>
      <c r="E414" s="104"/>
      <c r="F414" s="49"/>
      <c r="G414" s="49"/>
      <c r="H414" s="49"/>
      <c r="I414" s="49"/>
      <c r="J414" s="49"/>
      <c r="K414" s="49"/>
      <c r="L414" s="49"/>
      <c r="M414" s="49"/>
      <c r="N414" s="49"/>
      <c r="O414" s="49"/>
      <c r="P414" s="49"/>
      <c r="Q414" s="49"/>
      <c r="R414" s="51"/>
      <c r="S414" s="51"/>
      <c r="T414" s="51"/>
      <c r="U414" s="51"/>
      <c r="AA414" s="128"/>
    </row>
    <row r="415" spans="1:27" s="52" customFormat="1" ht="15.75" x14ac:dyDescent="0.25">
      <c r="A415" s="50" t="s">
        <v>36</v>
      </c>
      <c r="B415" s="111"/>
      <c r="C415" s="51"/>
      <c r="D415" s="51"/>
      <c r="E415" s="105"/>
      <c r="F415" s="56" t="s">
        <v>5</v>
      </c>
      <c r="G415" s="56" t="s">
        <v>23</v>
      </c>
      <c r="H415" s="49"/>
      <c r="I415" s="49"/>
      <c r="J415" s="49"/>
      <c r="K415" s="49"/>
      <c r="L415" s="49"/>
      <c r="M415" s="49"/>
      <c r="N415" s="49"/>
      <c r="O415" s="49"/>
      <c r="P415" s="49"/>
      <c r="Q415" s="49"/>
      <c r="R415" s="51"/>
      <c r="S415" s="51"/>
      <c r="T415" s="51"/>
      <c r="U415" s="51"/>
      <c r="AA415" s="128"/>
    </row>
    <row r="416" spans="1:27" s="52" customFormat="1" x14ac:dyDescent="0.2">
      <c r="A416" s="45" t="s">
        <v>37</v>
      </c>
      <c r="B416" s="111"/>
      <c r="C416" s="51"/>
      <c r="D416" s="51"/>
      <c r="E416" s="106"/>
      <c r="F416" s="49">
        <f t="shared" ref="F416:F423" si="50">SUM(G416:U416)</f>
        <v>0</v>
      </c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3"/>
      <c r="S416" s="53"/>
      <c r="T416" s="53"/>
      <c r="U416" s="53"/>
      <c r="AA416" s="128"/>
    </row>
    <row r="417" spans="1:27" s="52" customFormat="1" x14ac:dyDescent="0.2">
      <c r="A417" s="51"/>
      <c r="B417" s="110"/>
      <c r="C417" s="51"/>
      <c r="D417" s="51"/>
      <c r="E417" s="106"/>
      <c r="F417" s="49">
        <f t="shared" si="50"/>
        <v>0</v>
      </c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3"/>
      <c r="S417" s="53"/>
      <c r="T417" s="53"/>
      <c r="U417" s="53"/>
      <c r="AA417" s="128"/>
    </row>
    <row r="418" spans="1:27" s="52" customFormat="1" x14ac:dyDescent="0.2">
      <c r="A418" s="51"/>
      <c r="B418" s="110"/>
      <c r="C418" s="51"/>
      <c r="D418" s="51"/>
      <c r="E418" s="106"/>
      <c r="F418" s="49">
        <f t="shared" si="50"/>
        <v>0</v>
      </c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3"/>
      <c r="S418" s="53"/>
      <c r="T418" s="53"/>
      <c r="U418" s="53"/>
      <c r="AA418" s="128"/>
    </row>
    <row r="419" spans="1:27" s="52" customFormat="1" x14ac:dyDescent="0.2">
      <c r="A419" s="51"/>
      <c r="B419" s="110"/>
      <c r="C419" s="51"/>
      <c r="D419" s="51"/>
      <c r="E419" s="106"/>
      <c r="F419" s="49">
        <f t="shared" si="50"/>
        <v>0</v>
      </c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3"/>
      <c r="S419" s="53"/>
      <c r="T419" s="53"/>
      <c r="U419" s="53"/>
      <c r="AA419" s="128"/>
    </row>
    <row r="420" spans="1:27" s="52" customFormat="1" x14ac:dyDescent="0.2">
      <c r="A420" s="51"/>
      <c r="B420" s="110"/>
      <c r="C420" s="51"/>
      <c r="D420" s="51"/>
      <c r="E420" s="106"/>
      <c r="F420" s="49">
        <f t="shared" si="50"/>
        <v>0</v>
      </c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3"/>
      <c r="S420" s="53"/>
      <c r="T420" s="53"/>
      <c r="U420" s="53"/>
      <c r="AA420" s="128"/>
    </row>
    <row r="421" spans="1:27" s="52" customFormat="1" x14ac:dyDescent="0.2">
      <c r="A421" s="51"/>
      <c r="B421" s="110"/>
      <c r="C421" s="51"/>
      <c r="D421" s="51"/>
      <c r="E421" s="106"/>
      <c r="F421" s="49">
        <f t="shared" si="50"/>
        <v>0</v>
      </c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3"/>
      <c r="S421" s="53"/>
      <c r="T421" s="53"/>
      <c r="U421" s="53"/>
      <c r="AA421" s="128"/>
    </row>
    <row r="422" spans="1:27" s="52" customFormat="1" ht="15.6" customHeight="1" x14ac:dyDescent="0.25">
      <c r="A422" s="57" t="s">
        <v>24</v>
      </c>
      <c r="B422" s="112" t="str">
        <f>IF(B404+F416+F417+F418+F419+F420+F421+F422+F423=B409+B410+B411+B412+B413+B414+B415+B416,"OK","NON")</f>
        <v>OK</v>
      </c>
      <c r="C422" s="51"/>
      <c r="D422" s="49"/>
      <c r="E422" s="106"/>
      <c r="F422" s="49">
        <f t="shared" si="50"/>
        <v>0</v>
      </c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3"/>
      <c r="S422" s="53"/>
      <c r="T422" s="53"/>
      <c r="U422" s="53"/>
      <c r="AA422" s="128"/>
    </row>
    <row r="423" spans="1:27" s="52" customFormat="1" ht="18" x14ac:dyDescent="0.25">
      <c r="A423" s="57" t="s">
        <v>25</v>
      </c>
      <c r="B423" s="112">
        <f>B406+S404-B403-F407-F408-F409-F410-F411-F412</f>
        <v>0</v>
      </c>
      <c r="C423" s="51"/>
      <c r="D423" s="77"/>
      <c r="E423" s="106"/>
      <c r="F423" s="49">
        <f t="shared" si="50"/>
        <v>0</v>
      </c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3"/>
      <c r="S423" s="53"/>
      <c r="T423" s="53"/>
      <c r="U423" s="53"/>
      <c r="AA423" s="128"/>
    </row>
    <row r="424" spans="1:27" s="52" customFormat="1" x14ac:dyDescent="0.2">
      <c r="B424" s="96"/>
      <c r="C424" s="51"/>
      <c r="D424" s="51"/>
      <c r="E424" s="107"/>
      <c r="F424" s="55"/>
      <c r="G424" s="55"/>
      <c r="H424" s="55"/>
      <c r="I424" s="55"/>
      <c r="J424" s="55"/>
      <c r="K424" s="55"/>
      <c r="L424" s="55"/>
      <c r="M424" s="55"/>
      <c r="N424" s="55"/>
      <c r="O424" s="55"/>
      <c r="P424" s="55"/>
      <c r="Q424" s="55"/>
      <c r="R424" s="62"/>
      <c r="S424" s="62"/>
      <c r="T424" s="62"/>
      <c r="U424" s="62"/>
      <c r="V424" s="64"/>
      <c r="AA424" s="128"/>
    </row>
    <row r="425" spans="1:27" s="46" customFormat="1" x14ac:dyDescent="0.2">
      <c r="A425" s="46" t="s">
        <v>20</v>
      </c>
      <c r="B425" s="113" t="s">
        <v>20</v>
      </c>
      <c r="C425" s="46" t="s">
        <v>20</v>
      </c>
      <c r="D425" s="46" t="s">
        <v>20</v>
      </c>
      <c r="E425" s="108" t="s">
        <v>20</v>
      </c>
      <c r="F425" s="66" t="s">
        <v>20</v>
      </c>
      <c r="G425" s="82" t="s">
        <v>20</v>
      </c>
      <c r="H425" s="82" t="s">
        <v>20</v>
      </c>
      <c r="I425" s="82" t="s">
        <v>20</v>
      </c>
      <c r="J425" s="82" t="s">
        <v>20</v>
      </c>
      <c r="K425" s="82" t="s">
        <v>20</v>
      </c>
      <c r="L425" s="82" t="s">
        <v>20</v>
      </c>
      <c r="M425" s="82" t="s">
        <v>20</v>
      </c>
      <c r="N425" s="82" t="s">
        <v>20</v>
      </c>
      <c r="O425" s="82" t="s">
        <v>20</v>
      </c>
      <c r="P425" s="82" t="s">
        <v>20</v>
      </c>
      <c r="Q425" s="82" t="s">
        <v>20</v>
      </c>
      <c r="R425" s="83" t="s">
        <v>20</v>
      </c>
      <c r="S425" s="83"/>
      <c r="T425" s="83"/>
      <c r="U425" s="83"/>
      <c r="AA425" s="129"/>
    </row>
    <row r="426" spans="1:27" s="117" customFormat="1" ht="27" thickBot="1" x14ac:dyDescent="0.45">
      <c r="A426" s="116" t="s">
        <v>20</v>
      </c>
      <c r="B426" s="115" t="s">
        <v>50</v>
      </c>
      <c r="D426" s="117" t="s">
        <v>28</v>
      </c>
      <c r="E426" s="125">
        <f>$X$16</f>
        <v>43090</v>
      </c>
      <c r="F426" s="119"/>
      <c r="G426" s="120"/>
      <c r="H426" s="121"/>
      <c r="I426" s="122"/>
      <c r="J426" s="122"/>
      <c r="K426" s="122"/>
      <c r="L426" s="122"/>
      <c r="M426" s="122"/>
      <c r="N426" s="122"/>
      <c r="O426" s="122"/>
      <c r="P426" s="122"/>
      <c r="Q426" s="122"/>
      <c r="R426" s="122"/>
      <c r="U426" s="117">
        <v>18</v>
      </c>
      <c r="AA426" s="126"/>
    </row>
    <row r="427" spans="1:27" s="52" customFormat="1" ht="16.5" thickBot="1" x14ac:dyDescent="0.3">
      <c r="A427" s="45"/>
      <c r="B427" s="110"/>
      <c r="C427" s="51"/>
      <c r="D427" s="51"/>
      <c r="E427" s="104"/>
      <c r="F427" s="79" t="s">
        <v>70</v>
      </c>
      <c r="H427" s="103"/>
      <c r="I427" s="91">
        <v>100</v>
      </c>
      <c r="J427" s="92">
        <v>50</v>
      </c>
      <c r="K427" s="92">
        <v>20</v>
      </c>
      <c r="L427" s="92">
        <v>10</v>
      </c>
      <c r="M427" s="92">
        <v>5</v>
      </c>
      <c r="N427" s="92">
        <v>2</v>
      </c>
      <c r="O427" s="92">
        <v>1</v>
      </c>
      <c r="P427" s="92">
        <v>0.25</v>
      </c>
      <c r="Q427" s="92">
        <v>0.1</v>
      </c>
      <c r="R427" s="93">
        <v>0.05</v>
      </c>
      <c r="S427" s="51"/>
      <c r="T427" s="51"/>
      <c r="U427" s="51"/>
      <c r="AA427" s="127">
        <f>B428+B429+B430</f>
        <v>0</v>
      </c>
    </row>
    <row r="428" spans="1:27" s="52" customFormat="1" ht="15.75" x14ac:dyDescent="0.25">
      <c r="A428" s="45" t="s">
        <v>17</v>
      </c>
      <c r="B428" s="111"/>
      <c r="C428" s="51"/>
      <c r="D428" s="60" t="s">
        <v>21</v>
      </c>
      <c r="E428" s="105"/>
      <c r="F428" s="51"/>
      <c r="G428" s="62"/>
      <c r="H428" s="133" t="s">
        <v>71</v>
      </c>
      <c r="I428" s="135"/>
      <c r="J428" s="136"/>
      <c r="K428" s="136"/>
      <c r="L428" s="136"/>
      <c r="M428" s="136"/>
      <c r="N428" s="136"/>
      <c r="O428" s="136"/>
      <c r="P428" s="136"/>
      <c r="Q428" s="136"/>
      <c r="R428" s="137"/>
      <c r="S428" s="51"/>
      <c r="T428" s="51"/>
      <c r="U428" s="51"/>
      <c r="AA428" s="128"/>
    </row>
    <row r="429" spans="1:27" s="52" customFormat="1" ht="15.75" thickBot="1" x14ac:dyDescent="0.25">
      <c r="A429" s="45" t="s">
        <v>18</v>
      </c>
      <c r="B429" s="111"/>
      <c r="C429" s="51"/>
      <c r="E429" s="104"/>
      <c r="F429" s="51"/>
      <c r="G429" s="62"/>
      <c r="H429" s="89" t="s">
        <v>5</v>
      </c>
      <c r="I429" s="90">
        <f t="shared" ref="I429:R429" si="51">I427*I428</f>
        <v>0</v>
      </c>
      <c r="J429" s="80">
        <f t="shared" si="51"/>
        <v>0</v>
      </c>
      <c r="K429" s="80">
        <f t="shared" si="51"/>
        <v>0</v>
      </c>
      <c r="L429" s="80">
        <f t="shared" si="51"/>
        <v>0</v>
      </c>
      <c r="M429" s="80">
        <f t="shared" si="51"/>
        <v>0</v>
      </c>
      <c r="N429" s="80">
        <f t="shared" si="51"/>
        <v>0</v>
      </c>
      <c r="O429" s="80">
        <f t="shared" si="51"/>
        <v>0</v>
      </c>
      <c r="P429" s="80">
        <f t="shared" si="51"/>
        <v>0</v>
      </c>
      <c r="Q429" s="80">
        <f t="shared" si="51"/>
        <v>0</v>
      </c>
      <c r="R429" s="81">
        <f t="shared" si="51"/>
        <v>0</v>
      </c>
      <c r="S429" s="87">
        <f>SUM(I429:R429)</f>
        <v>0</v>
      </c>
      <c r="T429" s="51"/>
      <c r="U429" s="51"/>
      <c r="AA429" s="128"/>
    </row>
    <row r="430" spans="1:27" s="52" customFormat="1" ht="15.75" x14ac:dyDescent="0.25">
      <c r="A430" s="45" t="s">
        <v>19</v>
      </c>
      <c r="B430" s="111"/>
      <c r="C430" s="51"/>
      <c r="D430" s="60" t="s">
        <v>0</v>
      </c>
      <c r="E430" s="104"/>
      <c r="F430" s="49"/>
      <c r="G430" s="49"/>
      <c r="H430" s="49"/>
      <c r="I430" s="49"/>
      <c r="J430" s="49"/>
      <c r="K430" s="49"/>
      <c r="L430" s="49"/>
      <c r="M430" s="49"/>
      <c r="N430" s="49"/>
      <c r="O430" s="49"/>
      <c r="P430" s="49"/>
      <c r="Q430" s="49"/>
      <c r="R430" s="49">
        <f>SUM(I429:R429)</f>
        <v>0</v>
      </c>
      <c r="S430" s="51"/>
      <c r="T430" s="51"/>
      <c r="U430" s="51"/>
      <c r="AA430" s="128"/>
    </row>
    <row r="431" spans="1:27" s="52" customFormat="1" ht="15.75" x14ac:dyDescent="0.25">
      <c r="A431" s="45" t="s">
        <v>75</v>
      </c>
      <c r="B431" s="111"/>
      <c r="C431" s="51"/>
      <c r="D431" s="51"/>
      <c r="E431" s="105" t="s">
        <v>22</v>
      </c>
      <c r="F431" s="56" t="s">
        <v>5</v>
      </c>
      <c r="G431" s="56" t="s">
        <v>23</v>
      </c>
      <c r="H431" s="49"/>
      <c r="I431" s="49"/>
      <c r="J431" s="49"/>
      <c r="K431" s="49"/>
      <c r="L431" s="49"/>
      <c r="M431" s="49"/>
      <c r="N431" s="49"/>
      <c r="O431" s="49"/>
      <c r="P431" s="49"/>
      <c r="Q431" s="49"/>
      <c r="R431" s="51"/>
      <c r="S431" s="51"/>
      <c r="T431" s="51"/>
      <c r="U431" s="51"/>
      <c r="AA431" s="128"/>
    </row>
    <row r="432" spans="1:27" s="52" customFormat="1" x14ac:dyDescent="0.2">
      <c r="A432" s="45" t="s">
        <v>29</v>
      </c>
      <c r="B432" s="111"/>
      <c r="C432" s="51"/>
      <c r="D432" s="51"/>
      <c r="E432" s="106"/>
      <c r="F432" s="49">
        <f t="shared" ref="F432:F437" si="52">SUM(G432:U432)</f>
        <v>0</v>
      </c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3"/>
      <c r="S432" s="53"/>
      <c r="T432" s="53"/>
      <c r="U432" s="53"/>
      <c r="AA432" s="128"/>
    </row>
    <row r="433" spans="1:27" s="52" customFormat="1" x14ac:dyDescent="0.2">
      <c r="A433" s="45"/>
      <c r="B433" s="132"/>
      <c r="C433" s="51"/>
      <c r="D433" s="51"/>
      <c r="E433" s="106"/>
      <c r="F433" s="49">
        <f t="shared" si="52"/>
        <v>0</v>
      </c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3"/>
      <c r="S433" s="53"/>
      <c r="T433" s="53"/>
      <c r="U433" s="53"/>
      <c r="AA433" s="128"/>
    </row>
    <row r="434" spans="1:27" s="52" customFormat="1" x14ac:dyDescent="0.2">
      <c r="A434" s="45" t="s">
        <v>30</v>
      </c>
      <c r="B434" s="111"/>
      <c r="C434" s="51"/>
      <c r="D434" s="51"/>
      <c r="E434" s="106"/>
      <c r="F434" s="49">
        <f t="shared" si="52"/>
        <v>0</v>
      </c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3"/>
      <c r="S434" s="53"/>
      <c r="T434" s="53"/>
      <c r="U434" s="53"/>
      <c r="AA434" s="128"/>
    </row>
    <row r="435" spans="1:27" s="52" customFormat="1" x14ac:dyDescent="0.2">
      <c r="A435" s="45" t="s">
        <v>31</v>
      </c>
      <c r="B435" s="111"/>
      <c r="C435" s="51"/>
      <c r="D435" s="51"/>
      <c r="E435" s="106"/>
      <c r="F435" s="49">
        <f t="shared" si="52"/>
        <v>0</v>
      </c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3"/>
      <c r="S435" s="53"/>
      <c r="T435" s="53"/>
      <c r="U435" s="53"/>
      <c r="AA435" s="128"/>
    </row>
    <row r="436" spans="1:27" s="52" customFormat="1" x14ac:dyDescent="0.2">
      <c r="A436" s="45" t="s">
        <v>32</v>
      </c>
      <c r="B436" s="111"/>
      <c r="C436" s="51"/>
      <c r="D436" s="51"/>
      <c r="E436" s="106"/>
      <c r="F436" s="49">
        <f t="shared" si="52"/>
        <v>0</v>
      </c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3"/>
      <c r="S436" s="53"/>
      <c r="T436" s="53"/>
      <c r="U436" s="53"/>
      <c r="AA436" s="128"/>
    </row>
    <row r="437" spans="1:27" s="52" customFormat="1" x14ac:dyDescent="0.2">
      <c r="A437" s="45" t="s">
        <v>33</v>
      </c>
      <c r="B437" s="111"/>
      <c r="C437" s="51"/>
      <c r="D437" s="51"/>
      <c r="E437" s="106"/>
      <c r="F437" s="49">
        <f t="shared" si="52"/>
        <v>0</v>
      </c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3"/>
      <c r="S437" s="53"/>
      <c r="T437" s="53"/>
      <c r="U437" s="53"/>
      <c r="AA437" s="128"/>
    </row>
    <row r="438" spans="1:27" s="52" customFormat="1" x14ac:dyDescent="0.2">
      <c r="A438" s="45" t="s">
        <v>34</v>
      </c>
      <c r="B438" s="111"/>
      <c r="C438" s="51"/>
      <c r="D438" s="51"/>
      <c r="E438" s="104"/>
      <c r="F438" s="49"/>
      <c r="G438" s="49"/>
      <c r="H438" s="49"/>
      <c r="I438" s="49"/>
      <c r="J438" s="49"/>
      <c r="K438" s="49"/>
      <c r="L438" s="49"/>
      <c r="M438" s="49"/>
      <c r="N438" s="49"/>
      <c r="O438" s="49"/>
      <c r="P438" s="49"/>
      <c r="Q438" s="49"/>
      <c r="R438" s="51"/>
      <c r="S438" s="51"/>
      <c r="T438" s="51"/>
      <c r="U438" s="51"/>
      <c r="AA438" s="128"/>
    </row>
    <row r="439" spans="1:27" s="52" customFormat="1" ht="15.75" x14ac:dyDescent="0.25">
      <c r="A439" s="45" t="s">
        <v>35</v>
      </c>
      <c r="B439" s="111"/>
      <c r="C439" s="51"/>
      <c r="D439" s="60" t="s">
        <v>24</v>
      </c>
      <c r="E439" s="104"/>
      <c r="F439" s="49"/>
      <c r="G439" s="49"/>
      <c r="H439" s="49"/>
      <c r="I439" s="49"/>
      <c r="J439" s="49"/>
      <c r="K439" s="49"/>
      <c r="L439" s="49"/>
      <c r="M439" s="49"/>
      <c r="N439" s="49"/>
      <c r="O439" s="49"/>
      <c r="P439" s="49"/>
      <c r="Q439" s="49"/>
      <c r="R439" s="51"/>
      <c r="S439" s="51"/>
      <c r="T439" s="51"/>
      <c r="U439" s="51"/>
      <c r="AA439" s="128"/>
    </row>
    <row r="440" spans="1:27" s="52" customFormat="1" ht="15.75" x14ac:dyDescent="0.25">
      <c r="A440" s="50" t="s">
        <v>36</v>
      </c>
      <c r="B440" s="111"/>
      <c r="C440" s="51"/>
      <c r="D440" s="51"/>
      <c r="E440" s="105"/>
      <c r="F440" s="56" t="s">
        <v>5</v>
      </c>
      <c r="G440" s="56" t="s">
        <v>23</v>
      </c>
      <c r="H440" s="49"/>
      <c r="I440" s="49"/>
      <c r="J440" s="49"/>
      <c r="K440" s="49"/>
      <c r="L440" s="49"/>
      <c r="M440" s="49"/>
      <c r="N440" s="49"/>
      <c r="O440" s="49"/>
      <c r="P440" s="49"/>
      <c r="Q440" s="49"/>
      <c r="R440" s="51"/>
      <c r="S440" s="51"/>
      <c r="T440" s="51"/>
      <c r="U440" s="51"/>
      <c r="AA440" s="128"/>
    </row>
    <row r="441" spans="1:27" s="52" customFormat="1" x14ac:dyDescent="0.2">
      <c r="A441" s="45" t="s">
        <v>37</v>
      </c>
      <c r="B441" s="111"/>
      <c r="C441" s="51"/>
      <c r="D441" s="51"/>
      <c r="E441" s="106"/>
      <c r="F441" s="49">
        <f t="shared" ref="F441:F448" si="53">SUM(G441:U441)</f>
        <v>0</v>
      </c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3"/>
      <c r="S441" s="53"/>
      <c r="T441" s="53"/>
      <c r="U441" s="53"/>
      <c r="AA441" s="128"/>
    </row>
    <row r="442" spans="1:27" s="52" customFormat="1" x14ac:dyDescent="0.2">
      <c r="A442" s="51"/>
      <c r="B442" s="110"/>
      <c r="C442" s="51"/>
      <c r="D442" s="51"/>
      <c r="E442" s="106"/>
      <c r="F442" s="49">
        <f t="shared" si="53"/>
        <v>0</v>
      </c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3"/>
      <c r="S442" s="53"/>
      <c r="T442" s="53"/>
      <c r="U442" s="53"/>
      <c r="AA442" s="128"/>
    </row>
    <row r="443" spans="1:27" s="52" customFormat="1" x14ac:dyDescent="0.2">
      <c r="A443" s="51"/>
      <c r="B443" s="110"/>
      <c r="C443" s="51"/>
      <c r="D443" s="51"/>
      <c r="E443" s="106"/>
      <c r="F443" s="49">
        <f t="shared" si="53"/>
        <v>0</v>
      </c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3"/>
      <c r="S443" s="53"/>
      <c r="T443" s="53"/>
      <c r="U443" s="53"/>
      <c r="AA443" s="128"/>
    </row>
    <row r="444" spans="1:27" s="52" customFormat="1" x14ac:dyDescent="0.2">
      <c r="A444" s="51"/>
      <c r="B444" s="110"/>
      <c r="C444" s="51"/>
      <c r="D444" s="51"/>
      <c r="E444" s="106"/>
      <c r="F444" s="49">
        <f t="shared" si="53"/>
        <v>0</v>
      </c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3"/>
      <c r="S444" s="53"/>
      <c r="T444" s="53"/>
      <c r="U444" s="53"/>
      <c r="AA444" s="128"/>
    </row>
    <row r="445" spans="1:27" s="52" customFormat="1" x14ac:dyDescent="0.2">
      <c r="A445" s="51"/>
      <c r="B445" s="110"/>
      <c r="C445" s="51"/>
      <c r="D445" s="51"/>
      <c r="E445" s="106"/>
      <c r="F445" s="49">
        <f t="shared" si="53"/>
        <v>0</v>
      </c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3"/>
      <c r="S445" s="53"/>
      <c r="T445" s="53"/>
      <c r="U445" s="53"/>
      <c r="AA445" s="128"/>
    </row>
    <row r="446" spans="1:27" s="52" customFormat="1" x14ac:dyDescent="0.2">
      <c r="A446" s="51"/>
      <c r="B446" s="110"/>
      <c r="C446" s="51"/>
      <c r="D446" s="51"/>
      <c r="E446" s="106"/>
      <c r="F446" s="49">
        <f t="shared" si="53"/>
        <v>0</v>
      </c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3"/>
      <c r="S446" s="53"/>
      <c r="T446" s="53"/>
      <c r="U446" s="53"/>
      <c r="AA446" s="128"/>
    </row>
    <row r="447" spans="1:27" s="52" customFormat="1" ht="15.6" customHeight="1" x14ac:dyDescent="0.25">
      <c r="A447" s="57" t="s">
        <v>24</v>
      </c>
      <c r="B447" s="112" t="str">
        <f>IF(B429+F441+F442+F443+F444+F445+F446+F447+F448=B434+B435+B436+B437+B438+B439+B440+B441,"OK","NON")</f>
        <v>OK</v>
      </c>
      <c r="C447" s="51"/>
      <c r="D447" s="49"/>
      <c r="E447" s="106"/>
      <c r="F447" s="49">
        <f t="shared" si="53"/>
        <v>0</v>
      </c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3"/>
      <c r="S447" s="53"/>
      <c r="T447" s="53"/>
      <c r="U447" s="53"/>
      <c r="AA447" s="128"/>
    </row>
    <row r="448" spans="1:27" s="52" customFormat="1" ht="18" x14ac:dyDescent="0.25">
      <c r="A448" s="57" t="s">
        <v>25</v>
      </c>
      <c r="B448" s="112">
        <f>B431+S429-B428-F432-F433-F434-F435-F436-F437</f>
        <v>0</v>
      </c>
      <c r="C448" s="51"/>
      <c r="D448" s="77"/>
      <c r="E448" s="106"/>
      <c r="F448" s="49">
        <f t="shared" si="53"/>
        <v>0</v>
      </c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3"/>
      <c r="S448" s="53"/>
      <c r="T448" s="53"/>
      <c r="U448" s="53"/>
      <c r="AA448" s="128"/>
    </row>
    <row r="449" spans="1:27" s="52" customFormat="1" x14ac:dyDescent="0.2">
      <c r="B449" s="96"/>
      <c r="C449" s="51"/>
      <c r="D449" s="51"/>
      <c r="E449" s="107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62"/>
      <c r="S449" s="62"/>
      <c r="T449" s="62"/>
      <c r="U449" s="62"/>
      <c r="V449" s="64"/>
      <c r="AA449" s="128"/>
    </row>
    <row r="450" spans="1:27" s="46" customFormat="1" x14ac:dyDescent="0.2">
      <c r="A450" s="46" t="s">
        <v>20</v>
      </c>
      <c r="B450" s="113" t="s">
        <v>20</v>
      </c>
      <c r="C450" s="46" t="s">
        <v>20</v>
      </c>
      <c r="D450" s="46" t="s">
        <v>20</v>
      </c>
      <c r="E450" s="108" t="s">
        <v>20</v>
      </c>
      <c r="F450" s="66" t="s">
        <v>20</v>
      </c>
      <c r="G450" s="82" t="s">
        <v>20</v>
      </c>
      <c r="H450" s="82" t="s">
        <v>20</v>
      </c>
      <c r="I450" s="82" t="s">
        <v>20</v>
      </c>
      <c r="J450" s="82" t="s">
        <v>20</v>
      </c>
      <c r="K450" s="82" t="s">
        <v>20</v>
      </c>
      <c r="L450" s="82" t="s">
        <v>20</v>
      </c>
      <c r="M450" s="82" t="s">
        <v>20</v>
      </c>
      <c r="N450" s="82" t="s">
        <v>20</v>
      </c>
      <c r="O450" s="82" t="s">
        <v>20</v>
      </c>
      <c r="P450" s="82" t="s">
        <v>20</v>
      </c>
      <c r="Q450" s="82" t="s">
        <v>20</v>
      </c>
      <c r="R450" s="83" t="s">
        <v>20</v>
      </c>
      <c r="S450" s="83"/>
      <c r="T450" s="83"/>
      <c r="U450" s="83"/>
      <c r="AA450" s="129"/>
    </row>
    <row r="451" spans="1:27" s="117" customFormat="1" ht="27" thickBot="1" x14ac:dyDescent="0.45">
      <c r="A451" s="116" t="s">
        <v>20</v>
      </c>
      <c r="B451" s="115" t="s">
        <v>51</v>
      </c>
      <c r="D451" s="117" t="s">
        <v>28</v>
      </c>
      <c r="E451" s="125">
        <f>$X$16</f>
        <v>43090</v>
      </c>
      <c r="F451" s="119"/>
      <c r="G451" s="120"/>
      <c r="H451" s="121"/>
      <c r="I451" s="122"/>
      <c r="J451" s="122"/>
      <c r="K451" s="122"/>
      <c r="L451" s="122"/>
      <c r="M451" s="122"/>
      <c r="N451" s="122"/>
      <c r="O451" s="122"/>
      <c r="P451" s="122"/>
      <c r="Q451" s="122"/>
      <c r="R451" s="122"/>
      <c r="U451" s="117">
        <v>19</v>
      </c>
      <c r="AA451" s="126"/>
    </row>
    <row r="452" spans="1:27" s="52" customFormat="1" ht="16.5" thickBot="1" x14ac:dyDescent="0.3">
      <c r="A452" s="45"/>
      <c r="B452" s="110"/>
      <c r="C452" s="51"/>
      <c r="D452" s="51"/>
      <c r="E452" s="104"/>
      <c r="F452" s="79" t="s">
        <v>70</v>
      </c>
      <c r="H452" s="103"/>
      <c r="I452" s="91">
        <v>100</v>
      </c>
      <c r="J452" s="92">
        <v>50</v>
      </c>
      <c r="K452" s="92">
        <v>20</v>
      </c>
      <c r="L452" s="92">
        <v>10</v>
      </c>
      <c r="M452" s="92">
        <v>5</v>
      </c>
      <c r="N452" s="92">
        <v>2</v>
      </c>
      <c r="O452" s="92">
        <v>1</v>
      </c>
      <c r="P452" s="92">
        <v>0.25</v>
      </c>
      <c r="Q452" s="92">
        <v>0.1</v>
      </c>
      <c r="R452" s="93">
        <v>0.05</v>
      </c>
      <c r="S452" s="51"/>
      <c r="T452" s="51"/>
      <c r="U452" s="51"/>
      <c r="AA452" s="127">
        <f>B453+B454+B455</f>
        <v>0</v>
      </c>
    </row>
    <row r="453" spans="1:27" s="52" customFormat="1" ht="15.75" x14ac:dyDescent="0.25">
      <c r="A453" s="45" t="s">
        <v>17</v>
      </c>
      <c r="B453" s="111"/>
      <c r="C453" s="51"/>
      <c r="D453" s="60" t="s">
        <v>21</v>
      </c>
      <c r="E453" s="105"/>
      <c r="F453" s="51"/>
      <c r="G453" s="62"/>
      <c r="H453" s="133" t="s">
        <v>71</v>
      </c>
      <c r="I453" s="135"/>
      <c r="J453" s="136"/>
      <c r="K453" s="136"/>
      <c r="L453" s="136"/>
      <c r="M453" s="136"/>
      <c r="N453" s="136"/>
      <c r="O453" s="136"/>
      <c r="P453" s="136"/>
      <c r="Q453" s="136"/>
      <c r="R453" s="137"/>
      <c r="S453" s="51"/>
      <c r="T453" s="51"/>
      <c r="U453" s="51"/>
      <c r="AA453" s="128"/>
    </row>
    <row r="454" spans="1:27" s="52" customFormat="1" ht="15.75" thickBot="1" x14ac:dyDescent="0.25">
      <c r="A454" s="45" t="s">
        <v>18</v>
      </c>
      <c r="B454" s="111"/>
      <c r="C454" s="51"/>
      <c r="E454" s="104"/>
      <c r="F454" s="51"/>
      <c r="G454" s="62"/>
      <c r="H454" s="89" t="s">
        <v>5</v>
      </c>
      <c r="I454" s="90">
        <f t="shared" ref="I454:R454" si="54">I452*I453</f>
        <v>0</v>
      </c>
      <c r="J454" s="80">
        <f t="shared" si="54"/>
        <v>0</v>
      </c>
      <c r="K454" s="80">
        <f t="shared" si="54"/>
        <v>0</v>
      </c>
      <c r="L454" s="80">
        <f t="shared" si="54"/>
        <v>0</v>
      </c>
      <c r="M454" s="80">
        <f t="shared" si="54"/>
        <v>0</v>
      </c>
      <c r="N454" s="80">
        <f t="shared" si="54"/>
        <v>0</v>
      </c>
      <c r="O454" s="80">
        <f t="shared" si="54"/>
        <v>0</v>
      </c>
      <c r="P454" s="80">
        <f t="shared" si="54"/>
        <v>0</v>
      </c>
      <c r="Q454" s="80">
        <f t="shared" si="54"/>
        <v>0</v>
      </c>
      <c r="R454" s="81">
        <f t="shared" si="54"/>
        <v>0</v>
      </c>
      <c r="S454" s="87">
        <f>SUM(I454:R454)</f>
        <v>0</v>
      </c>
      <c r="T454" s="51"/>
      <c r="U454" s="51"/>
      <c r="AA454" s="128"/>
    </row>
    <row r="455" spans="1:27" s="52" customFormat="1" ht="15.75" x14ac:dyDescent="0.25">
      <c r="A455" s="45" t="s">
        <v>19</v>
      </c>
      <c r="B455" s="111"/>
      <c r="C455" s="51"/>
      <c r="D455" s="60" t="s">
        <v>0</v>
      </c>
      <c r="E455" s="104"/>
      <c r="F455" s="49"/>
      <c r="G455" s="49"/>
      <c r="H455" s="49"/>
      <c r="I455" s="49"/>
      <c r="J455" s="49"/>
      <c r="K455" s="49"/>
      <c r="L455" s="49"/>
      <c r="M455" s="49"/>
      <c r="N455" s="49"/>
      <c r="O455" s="49"/>
      <c r="P455" s="49"/>
      <c r="Q455" s="49"/>
      <c r="R455" s="49">
        <f>SUM(I454:R454)</f>
        <v>0</v>
      </c>
      <c r="S455" s="51"/>
      <c r="T455" s="51"/>
      <c r="U455" s="51"/>
      <c r="AA455" s="128"/>
    </row>
    <row r="456" spans="1:27" s="52" customFormat="1" ht="15.75" x14ac:dyDescent="0.25">
      <c r="A456" s="45" t="s">
        <v>75</v>
      </c>
      <c r="B456" s="111"/>
      <c r="C456" s="51"/>
      <c r="D456" s="51"/>
      <c r="E456" s="105" t="s">
        <v>22</v>
      </c>
      <c r="F456" s="56" t="s">
        <v>5</v>
      </c>
      <c r="G456" s="56" t="s">
        <v>23</v>
      </c>
      <c r="H456" s="49"/>
      <c r="I456" s="49"/>
      <c r="J456" s="49"/>
      <c r="K456" s="49"/>
      <c r="L456" s="49"/>
      <c r="M456" s="49"/>
      <c r="N456" s="49"/>
      <c r="O456" s="49"/>
      <c r="P456" s="49"/>
      <c r="Q456" s="49"/>
      <c r="R456" s="51"/>
      <c r="S456" s="51"/>
      <c r="T456" s="51"/>
      <c r="U456" s="51"/>
      <c r="AA456" s="128"/>
    </row>
    <row r="457" spans="1:27" s="52" customFormat="1" x14ac:dyDescent="0.2">
      <c r="A457" s="45" t="s">
        <v>29</v>
      </c>
      <c r="B457" s="111"/>
      <c r="C457" s="51"/>
      <c r="D457" s="51"/>
      <c r="E457" s="106"/>
      <c r="F457" s="49">
        <f t="shared" ref="F457:F462" si="55">SUM(G457:U457)</f>
        <v>0</v>
      </c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3"/>
      <c r="S457" s="53"/>
      <c r="T457" s="53"/>
      <c r="U457" s="53"/>
      <c r="AA457" s="128"/>
    </row>
    <row r="458" spans="1:27" s="52" customFormat="1" x14ac:dyDescent="0.2">
      <c r="A458" s="45"/>
      <c r="B458" s="132"/>
      <c r="C458" s="51"/>
      <c r="D458" s="51"/>
      <c r="E458" s="106"/>
      <c r="F458" s="49">
        <f t="shared" si="55"/>
        <v>0</v>
      </c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3"/>
      <c r="S458" s="53"/>
      <c r="T458" s="53"/>
      <c r="U458" s="53"/>
      <c r="AA458" s="128"/>
    </row>
    <row r="459" spans="1:27" s="52" customFormat="1" x14ac:dyDescent="0.2">
      <c r="A459" s="45" t="s">
        <v>30</v>
      </c>
      <c r="B459" s="111"/>
      <c r="C459" s="51"/>
      <c r="D459" s="51"/>
      <c r="E459" s="106"/>
      <c r="F459" s="49">
        <f t="shared" si="55"/>
        <v>0</v>
      </c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3"/>
      <c r="S459" s="53"/>
      <c r="T459" s="53"/>
      <c r="U459" s="53"/>
      <c r="AA459" s="128"/>
    </row>
    <row r="460" spans="1:27" s="52" customFormat="1" x14ac:dyDescent="0.2">
      <c r="A460" s="45" t="s">
        <v>31</v>
      </c>
      <c r="B460" s="111"/>
      <c r="C460" s="51"/>
      <c r="D460" s="51"/>
      <c r="E460" s="106"/>
      <c r="F460" s="49">
        <f t="shared" si="55"/>
        <v>0</v>
      </c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3"/>
      <c r="S460" s="53"/>
      <c r="T460" s="53"/>
      <c r="U460" s="53"/>
      <c r="AA460" s="128"/>
    </row>
    <row r="461" spans="1:27" s="52" customFormat="1" x14ac:dyDescent="0.2">
      <c r="A461" s="45" t="s">
        <v>32</v>
      </c>
      <c r="B461" s="111"/>
      <c r="C461" s="51"/>
      <c r="D461" s="51"/>
      <c r="E461" s="106"/>
      <c r="F461" s="49">
        <f t="shared" si="55"/>
        <v>0</v>
      </c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3"/>
      <c r="S461" s="53"/>
      <c r="T461" s="53"/>
      <c r="U461" s="53"/>
      <c r="AA461" s="128"/>
    </row>
    <row r="462" spans="1:27" s="52" customFormat="1" x14ac:dyDescent="0.2">
      <c r="A462" s="45" t="s">
        <v>33</v>
      </c>
      <c r="B462" s="111"/>
      <c r="C462" s="51"/>
      <c r="D462" s="51"/>
      <c r="E462" s="106"/>
      <c r="F462" s="49">
        <f t="shared" si="55"/>
        <v>0</v>
      </c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3"/>
      <c r="S462" s="53"/>
      <c r="T462" s="53"/>
      <c r="U462" s="53"/>
      <c r="AA462" s="128"/>
    </row>
    <row r="463" spans="1:27" s="52" customFormat="1" x14ac:dyDescent="0.2">
      <c r="A463" s="45" t="s">
        <v>34</v>
      </c>
      <c r="B463" s="111"/>
      <c r="C463" s="51"/>
      <c r="D463" s="51"/>
      <c r="E463" s="104"/>
      <c r="F463" s="49"/>
      <c r="G463" s="49"/>
      <c r="H463" s="49"/>
      <c r="I463" s="49"/>
      <c r="J463" s="49"/>
      <c r="K463" s="49"/>
      <c r="L463" s="49"/>
      <c r="M463" s="49"/>
      <c r="N463" s="49"/>
      <c r="O463" s="49"/>
      <c r="P463" s="49"/>
      <c r="Q463" s="49"/>
      <c r="R463" s="51"/>
      <c r="S463" s="51"/>
      <c r="T463" s="51"/>
      <c r="U463" s="51"/>
      <c r="AA463" s="128"/>
    </row>
    <row r="464" spans="1:27" s="52" customFormat="1" ht="15.75" x14ac:dyDescent="0.25">
      <c r="A464" s="45" t="s">
        <v>35</v>
      </c>
      <c r="B464" s="111"/>
      <c r="C464" s="51"/>
      <c r="D464" s="60" t="s">
        <v>24</v>
      </c>
      <c r="E464" s="104"/>
      <c r="F464" s="49"/>
      <c r="G464" s="49"/>
      <c r="H464" s="49"/>
      <c r="I464" s="49"/>
      <c r="J464" s="49"/>
      <c r="K464" s="49"/>
      <c r="L464" s="49"/>
      <c r="M464" s="49"/>
      <c r="N464" s="49"/>
      <c r="O464" s="49"/>
      <c r="P464" s="49"/>
      <c r="Q464" s="49"/>
      <c r="R464" s="51"/>
      <c r="S464" s="51"/>
      <c r="T464" s="51"/>
      <c r="U464" s="51"/>
      <c r="AA464" s="128"/>
    </row>
    <row r="465" spans="1:27" s="52" customFormat="1" ht="15.75" x14ac:dyDescent="0.25">
      <c r="A465" s="50" t="s">
        <v>36</v>
      </c>
      <c r="B465" s="111"/>
      <c r="C465" s="51"/>
      <c r="D465" s="51"/>
      <c r="E465" s="105"/>
      <c r="F465" s="56" t="s">
        <v>5</v>
      </c>
      <c r="G465" s="56" t="s">
        <v>23</v>
      </c>
      <c r="H465" s="49"/>
      <c r="I465" s="49"/>
      <c r="J465" s="49"/>
      <c r="K465" s="49"/>
      <c r="L465" s="49"/>
      <c r="M465" s="49"/>
      <c r="N465" s="49"/>
      <c r="O465" s="49"/>
      <c r="P465" s="49"/>
      <c r="Q465" s="49"/>
      <c r="R465" s="51"/>
      <c r="S465" s="51"/>
      <c r="T465" s="51"/>
      <c r="U465" s="51"/>
      <c r="AA465" s="128"/>
    </row>
    <row r="466" spans="1:27" s="52" customFormat="1" x14ac:dyDescent="0.2">
      <c r="A466" s="45" t="s">
        <v>37</v>
      </c>
      <c r="B466" s="111"/>
      <c r="C466" s="51"/>
      <c r="D466" s="51"/>
      <c r="E466" s="106"/>
      <c r="F466" s="49">
        <f t="shared" ref="F466:F473" si="56">SUM(G466:U466)</f>
        <v>0</v>
      </c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3"/>
      <c r="S466" s="53"/>
      <c r="T466" s="53"/>
      <c r="U466" s="53"/>
      <c r="AA466" s="128"/>
    </row>
    <row r="467" spans="1:27" s="52" customFormat="1" x14ac:dyDescent="0.2">
      <c r="A467" s="51"/>
      <c r="B467" s="110"/>
      <c r="C467" s="51"/>
      <c r="D467" s="51"/>
      <c r="E467" s="106"/>
      <c r="F467" s="49">
        <f t="shared" si="56"/>
        <v>0</v>
      </c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3"/>
      <c r="S467" s="53"/>
      <c r="T467" s="53"/>
      <c r="U467" s="53"/>
      <c r="AA467" s="128"/>
    </row>
    <row r="468" spans="1:27" s="52" customFormat="1" x14ac:dyDescent="0.2">
      <c r="A468" s="51"/>
      <c r="B468" s="110"/>
      <c r="C468" s="51"/>
      <c r="D468" s="51"/>
      <c r="E468" s="106"/>
      <c r="F468" s="49">
        <f t="shared" si="56"/>
        <v>0</v>
      </c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3"/>
      <c r="S468" s="53"/>
      <c r="T468" s="53"/>
      <c r="U468" s="53"/>
      <c r="AA468" s="128"/>
    </row>
    <row r="469" spans="1:27" s="52" customFormat="1" x14ac:dyDescent="0.2">
      <c r="A469" s="51"/>
      <c r="B469" s="110"/>
      <c r="C469" s="51"/>
      <c r="D469" s="51"/>
      <c r="E469" s="106"/>
      <c r="F469" s="49">
        <f t="shared" si="56"/>
        <v>0</v>
      </c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3"/>
      <c r="S469" s="53"/>
      <c r="T469" s="53"/>
      <c r="U469" s="53"/>
      <c r="AA469" s="128"/>
    </row>
    <row r="470" spans="1:27" s="52" customFormat="1" x14ac:dyDescent="0.2">
      <c r="A470" s="51"/>
      <c r="B470" s="110"/>
      <c r="C470" s="51"/>
      <c r="D470" s="51"/>
      <c r="E470" s="106"/>
      <c r="F470" s="49">
        <f t="shared" si="56"/>
        <v>0</v>
      </c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3"/>
      <c r="S470" s="53"/>
      <c r="T470" s="53"/>
      <c r="U470" s="53"/>
      <c r="AA470" s="128"/>
    </row>
    <row r="471" spans="1:27" s="52" customFormat="1" x14ac:dyDescent="0.2">
      <c r="A471" s="51"/>
      <c r="B471" s="110"/>
      <c r="C471" s="51"/>
      <c r="D471" s="51"/>
      <c r="E471" s="106"/>
      <c r="F471" s="49">
        <f t="shared" si="56"/>
        <v>0</v>
      </c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3"/>
      <c r="S471" s="53"/>
      <c r="T471" s="53"/>
      <c r="U471" s="53"/>
      <c r="AA471" s="128"/>
    </row>
    <row r="472" spans="1:27" s="52" customFormat="1" ht="15.6" customHeight="1" x14ac:dyDescent="0.25">
      <c r="A472" s="57" t="s">
        <v>24</v>
      </c>
      <c r="B472" s="112" t="str">
        <f>IF(B454+F466+F467+F468+F469+F470+F471+F472+F473=B459+B460+B461+B462+B463+B464+B465+B466,"OK","NON")</f>
        <v>OK</v>
      </c>
      <c r="C472" s="51"/>
      <c r="D472" s="49"/>
      <c r="E472" s="106"/>
      <c r="F472" s="49">
        <f t="shared" si="56"/>
        <v>0</v>
      </c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3"/>
      <c r="S472" s="53"/>
      <c r="T472" s="53"/>
      <c r="U472" s="53"/>
      <c r="AA472" s="128"/>
    </row>
    <row r="473" spans="1:27" s="52" customFormat="1" ht="18" x14ac:dyDescent="0.25">
      <c r="A473" s="57" t="s">
        <v>25</v>
      </c>
      <c r="B473" s="112">
        <f>B456+S454-B453-F457-F458-F459-F460-F461-F462</f>
        <v>0</v>
      </c>
      <c r="C473" s="51"/>
      <c r="D473" s="77"/>
      <c r="E473" s="106"/>
      <c r="F473" s="49">
        <f t="shared" si="56"/>
        <v>0</v>
      </c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3"/>
      <c r="S473" s="53"/>
      <c r="T473" s="53"/>
      <c r="U473" s="53"/>
      <c r="AA473" s="128"/>
    </row>
    <row r="474" spans="1:27" s="52" customFormat="1" x14ac:dyDescent="0.2">
      <c r="B474" s="96"/>
      <c r="C474" s="51"/>
      <c r="D474" s="51"/>
      <c r="E474" s="107"/>
      <c r="F474" s="55"/>
      <c r="G474" s="55"/>
      <c r="H474" s="55"/>
      <c r="I474" s="55"/>
      <c r="J474" s="55"/>
      <c r="K474" s="55"/>
      <c r="L474" s="55"/>
      <c r="M474" s="55"/>
      <c r="N474" s="55"/>
      <c r="O474" s="55"/>
      <c r="P474" s="55"/>
      <c r="Q474" s="55"/>
      <c r="R474" s="62"/>
      <c r="S474" s="62"/>
      <c r="T474" s="62"/>
      <c r="U474" s="62"/>
      <c r="V474" s="64"/>
      <c r="AA474" s="128"/>
    </row>
    <row r="475" spans="1:27" s="46" customFormat="1" x14ac:dyDescent="0.2">
      <c r="A475" s="46" t="s">
        <v>20</v>
      </c>
      <c r="B475" s="113" t="s">
        <v>20</v>
      </c>
      <c r="C475" s="46" t="s">
        <v>20</v>
      </c>
      <c r="D475" s="46" t="s">
        <v>20</v>
      </c>
      <c r="E475" s="108" t="s">
        <v>20</v>
      </c>
      <c r="F475" s="66" t="s">
        <v>20</v>
      </c>
      <c r="G475" s="82" t="s">
        <v>20</v>
      </c>
      <c r="H475" s="82" t="s">
        <v>20</v>
      </c>
      <c r="I475" s="82" t="s">
        <v>20</v>
      </c>
      <c r="J475" s="82" t="s">
        <v>20</v>
      </c>
      <c r="K475" s="82" t="s">
        <v>20</v>
      </c>
      <c r="L475" s="82" t="s">
        <v>20</v>
      </c>
      <c r="M475" s="82" t="s">
        <v>20</v>
      </c>
      <c r="N475" s="82" t="s">
        <v>20</v>
      </c>
      <c r="O475" s="82" t="s">
        <v>20</v>
      </c>
      <c r="P475" s="82" t="s">
        <v>20</v>
      </c>
      <c r="Q475" s="82" t="s">
        <v>20</v>
      </c>
      <c r="R475" s="83" t="s">
        <v>20</v>
      </c>
      <c r="S475" s="83"/>
      <c r="T475" s="83"/>
      <c r="U475" s="83"/>
      <c r="AA475" s="129"/>
    </row>
    <row r="476" spans="1:27" s="117" customFormat="1" ht="27" thickBot="1" x14ac:dyDescent="0.45">
      <c r="A476" s="116" t="s">
        <v>20</v>
      </c>
      <c r="B476" s="115" t="s">
        <v>52</v>
      </c>
      <c r="D476" s="117" t="s">
        <v>28</v>
      </c>
      <c r="E476" s="125">
        <f>$X$16</f>
        <v>43090</v>
      </c>
      <c r="F476" s="119"/>
      <c r="G476" s="120"/>
      <c r="H476" s="121"/>
      <c r="I476" s="122"/>
      <c r="J476" s="122"/>
      <c r="K476" s="122"/>
      <c r="L476" s="122"/>
      <c r="M476" s="122"/>
      <c r="N476" s="122"/>
      <c r="O476" s="122"/>
      <c r="P476" s="122"/>
      <c r="Q476" s="122"/>
      <c r="R476" s="122"/>
      <c r="U476" s="117">
        <v>20</v>
      </c>
      <c r="AA476" s="126"/>
    </row>
    <row r="477" spans="1:27" s="52" customFormat="1" ht="16.5" thickBot="1" x14ac:dyDescent="0.3">
      <c r="A477" s="45"/>
      <c r="B477" s="110"/>
      <c r="C477" s="51"/>
      <c r="D477" s="51"/>
      <c r="E477" s="104"/>
      <c r="F477" s="79" t="s">
        <v>70</v>
      </c>
      <c r="H477" s="103"/>
      <c r="I477" s="91">
        <v>100</v>
      </c>
      <c r="J477" s="92">
        <v>50</v>
      </c>
      <c r="K477" s="92">
        <v>20</v>
      </c>
      <c r="L477" s="92">
        <v>10</v>
      </c>
      <c r="M477" s="92">
        <v>5</v>
      </c>
      <c r="N477" s="92">
        <v>2</v>
      </c>
      <c r="O477" s="92">
        <v>1</v>
      </c>
      <c r="P477" s="92">
        <v>0.25</v>
      </c>
      <c r="Q477" s="92">
        <v>0.1</v>
      </c>
      <c r="R477" s="93">
        <v>0.05</v>
      </c>
      <c r="S477" s="51"/>
      <c r="T477" s="51"/>
      <c r="U477" s="51"/>
      <c r="AA477" s="127">
        <f>B478+B479+B480</f>
        <v>0</v>
      </c>
    </row>
    <row r="478" spans="1:27" s="52" customFormat="1" ht="15.75" x14ac:dyDescent="0.25">
      <c r="A478" s="45" t="s">
        <v>17</v>
      </c>
      <c r="B478" s="111"/>
      <c r="C478" s="51"/>
      <c r="D478" s="60" t="s">
        <v>21</v>
      </c>
      <c r="E478" s="105"/>
      <c r="F478" s="51"/>
      <c r="G478" s="62"/>
      <c r="H478" s="133" t="s">
        <v>71</v>
      </c>
      <c r="I478" s="135"/>
      <c r="J478" s="136"/>
      <c r="K478" s="136"/>
      <c r="L478" s="136"/>
      <c r="M478" s="136"/>
      <c r="N478" s="136"/>
      <c r="O478" s="136"/>
      <c r="P478" s="136"/>
      <c r="Q478" s="136"/>
      <c r="R478" s="137"/>
      <c r="S478" s="51"/>
      <c r="T478" s="51"/>
      <c r="U478" s="51"/>
      <c r="AA478" s="128"/>
    </row>
    <row r="479" spans="1:27" s="52" customFormat="1" ht="15.75" thickBot="1" x14ac:dyDescent="0.25">
      <c r="A479" s="45" t="s">
        <v>18</v>
      </c>
      <c r="B479" s="111"/>
      <c r="C479" s="51"/>
      <c r="E479" s="104"/>
      <c r="F479" s="51"/>
      <c r="G479" s="62"/>
      <c r="H479" s="89" t="s">
        <v>5</v>
      </c>
      <c r="I479" s="90">
        <f t="shared" ref="I479:R479" si="57">I477*I478</f>
        <v>0</v>
      </c>
      <c r="J479" s="80">
        <f t="shared" si="57"/>
        <v>0</v>
      </c>
      <c r="K479" s="80">
        <f t="shared" si="57"/>
        <v>0</v>
      </c>
      <c r="L479" s="80">
        <f t="shared" si="57"/>
        <v>0</v>
      </c>
      <c r="M479" s="80">
        <f t="shared" si="57"/>
        <v>0</v>
      </c>
      <c r="N479" s="80">
        <f t="shared" si="57"/>
        <v>0</v>
      </c>
      <c r="O479" s="80">
        <f t="shared" si="57"/>
        <v>0</v>
      </c>
      <c r="P479" s="80">
        <f t="shared" si="57"/>
        <v>0</v>
      </c>
      <c r="Q479" s="80">
        <f t="shared" si="57"/>
        <v>0</v>
      </c>
      <c r="R479" s="81">
        <f t="shared" si="57"/>
        <v>0</v>
      </c>
      <c r="S479" s="87">
        <f>SUM(I479:R479)</f>
        <v>0</v>
      </c>
      <c r="T479" s="51"/>
      <c r="U479" s="51"/>
      <c r="AA479" s="128"/>
    </row>
    <row r="480" spans="1:27" s="52" customFormat="1" ht="15.75" x14ac:dyDescent="0.25">
      <c r="A480" s="45" t="s">
        <v>19</v>
      </c>
      <c r="B480" s="111"/>
      <c r="C480" s="51"/>
      <c r="D480" s="60" t="s">
        <v>0</v>
      </c>
      <c r="E480" s="104"/>
      <c r="F480" s="49"/>
      <c r="G480" s="49"/>
      <c r="H480" s="49"/>
      <c r="I480" s="49"/>
      <c r="J480" s="49"/>
      <c r="K480" s="49"/>
      <c r="L480" s="49"/>
      <c r="M480" s="49"/>
      <c r="N480" s="49"/>
      <c r="O480" s="49"/>
      <c r="P480" s="49"/>
      <c r="Q480" s="49"/>
      <c r="R480" s="49">
        <f>SUM(I479:R479)</f>
        <v>0</v>
      </c>
      <c r="S480" s="51"/>
      <c r="T480" s="51"/>
      <c r="U480" s="51"/>
      <c r="AA480" s="128"/>
    </row>
    <row r="481" spans="1:27" s="52" customFormat="1" ht="15.75" x14ac:dyDescent="0.25">
      <c r="A481" s="45" t="s">
        <v>75</v>
      </c>
      <c r="B481" s="111"/>
      <c r="C481" s="51"/>
      <c r="D481" s="51"/>
      <c r="E481" s="105" t="s">
        <v>22</v>
      </c>
      <c r="F481" s="56" t="s">
        <v>5</v>
      </c>
      <c r="G481" s="56" t="s">
        <v>23</v>
      </c>
      <c r="H481" s="49"/>
      <c r="I481" s="49"/>
      <c r="J481" s="49"/>
      <c r="K481" s="49"/>
      <c r="L481" s="49"/>
      <c r="M481" s="49"/>
      <c r="N481" s="49"/>
      <c r="O481" s="49"/>
      <c r="P481" s="49"/>
      <c r="Q481" s="49"/>
      <c r="R481" s="51"/>
      <c r="S481" s="51"/>
      <c r="T481" s="51"/>
      <c r="U481" s="51"/>
      <c r="AA481" s="128"/>
    </row>
    <row r="482" spans="1:27" s="52" customFormat="1" x14ac:dyDescent="0.2">
      <c r="A482" s="45" t="s">
        <v>29</v>
      </c>
      <c r="B482" s="111"/>
      <c r="C482" s="51"/>
      <c r="D482" s="51"/>
      <c r="E482" s="106"/>
      <c r="F482" s="49">
        <f t="shared" ref="F482:F487" si="58">SUM(G482:U482)</f>
        <v>0</v>
      </c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3"/>
      <c r="S482" s="53"/>
      <c r="T482" s="53"/>
      <c r="U482" s="53"/>
      <c r="AA482" s="128"/>
    </row>
    <row r="483" spans="1:27" s="52" customFormat="1" x14ac:dyDescent="0.2">
      <c r="A483" s="45"/>
      <c r="B483" s="132"/>
      <c r="C483" s="51"/>
      <c r="D483" s="51"/>
      <c r="E483" s="106"/>
      <c r="F483" s="49">
        <f t="shared" si="58"/>
        <v>0</v>
      </c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3"/>
      <c r="S483" s="53"/>
      <c r="T483" s="53"/>
      <c r="U483" s="53"/>
      <c r="AA483" s="128"/>
    </row>
    <row r="484" spans="1:27" s="52" customFormat="1" x14ac:dyDescent="0.2">
      <c r="A484" s="45" t="s">
        <v>30</v>
      </c>
      <c r="B484" s="111"/>
      <c r="C484" s="51"/>
      <c r="D484" s="51"/>
      <c r="E484" s="106"/>
      <c r="F484" s="49">
        <f t="shared" si="58"/>
        <v>0</v>
      </c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3"/>
      <c r="S484" s="53"/>
      <c r="T484" s="53"/>
      <c r="U484" s="53"/>
      <c r="AA484" s="128"/>
    </row>
    <row r="485" spans="1:27" s="52" customFormat="1" x14ac:dyDescent="0.2">
      <c r="A485" s="45" t="s">
        <v>31</v>
      </c>
      <c r="B485" s="111"/>
      <c r="C485" s="51"/>
      <c r="D485" s="51"/>
      <c r="E485" s="106"/>
      <c r="F485" s="49">
        <f t="shared" si="58"/>
        <v>0</v>
      </c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3"/>
      <c r="S485" s="53"/>
      <c r="T485" s="53"/>
      <c r="U485" s="53"/>
      <c r="AA485" s="128"/>
    </row>
    <row r="486" spans="1:27" s="52" customFormat="1" x14ac:dyDescent="0.2">
      <c r="A486" s="45" t="s">
        <v>32</v>
      </c>
      <c r="B486" s="111"/>
      <c r="C486" s="51"/>
      <c r="D486" s="51"/>
      <c r="E486" s="106"/>
      <c r="F486" s="49">
        <f t="shared" si="58"/>
        <v>0</v>
      </c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3"/>
      <c r="S486" s="53"/>
      <c r="T486" s="53"/>
      <c r="U486" s="53"/>
      <c r="AA486" s="128"/>
    </row>
    <row r="487" spans="1:27" s="52" customFormat="1" x14ac:dyDescent="0.2">
      <c r="A487" s="45" t="s">
        <v>33</v>
      </c>
      <c r="B487" s="111"/>
      <c r="C487" s="51"/>
      <c r="D487" s="51"/>
      <c r="E487" s="106"/>
      <c r="F487" s="49">
        <f t="shared" si="58"/>
        <v>0</v>
      </c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3"/>
      <c r="S487" s="53"/>
      <c r="T487" s="53"/>
      <c r="U487" s="53"/>
      <c r="AA487" s="128"/>
    </row>
    <row r="488" spans="1:27" s="52" customFormat="1" x14ac:dyDescent="0.2">
      <c r="A488" s="45" t="s">
        <v>34</v>
      </c>
      <c r="B488" s="111"/>
      <c r="C488" s="51"/>
      <c r="D488" s="51"/>
      <c r="E488" s="104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51"/>
      <c r="S488" s="51"/>
      <c r="T488" s="51"/>
      <c r="U488" s="51"/>
      <c r="AA488" s="128"/>
    </row>
    <row r="489" spans="1:27" s="52" customFormat="1" ht="15.75" x14ac:dyDescent="0.25">
      <c r="A489" s="45" t="s">
        <v>35</v>
      </c>
      <c r="B489" s="111"/>
      <c r="C489" s="51"/>
      <c r="D489" s="60" t="s">
        <v>24</v>
      </c>
      <c r="E489" s="104"/>
      <c r="F489" s="49"/>
      <c r="G489" s="49"/>
      <c r="H489" s="49"/>
      <c r="I489" s="49"/>
      <c r="J489" s="49"/>
      <c r="K489" s="49"/>
      <c r="L489" s="49"/>
      <c r="M489" s="49"/>
      <c r="N489" s="49"/>
      <c r="O489" s="49"/>
      <c r="P489" s="49"/>
      <c r="Q489" s="49"/>
      <c r="R489" s="51"/>
      <c r="S489" s="51"/>
      <c r="T489" s="51"/>
      <c r="U489" s="51"/>
      <c r="AA489" s="128"/>
    </row>
    <row r="490" spans="1:27" s="52" customFormat="1" ht="15.75" x14ac:dyDescent="0.25">
      <c r="A490" s="50" t="s">
        <v>36</v>
      </c>
      <c r="B490" s="111"/>
      <c r="C490" s="51"/>
      <c r="D490" s="51"/>
      <c r="E490" s="105"/>
      <c r="F490" s="56" t="s">
        <v>5</v>
      </c>
      <c r="G490" s="56" t="s">
        <v>23</v>
      </c>
      <c r="H490" s="49"/>
      <c r="I490" s="49"/>
      <c r="J490" s="49"/>
      <c r="K490" s="49"/>
      <c r="L490" s="49"/>
      <c r="M490" s="49"/>
      <c r="N490" s="49"/>
      <c r="O490" s="49"/>
      <c r="P490" s="49"/>
      <c r="Q490" s="49"/>
      <c r="R490" s="51"/>
      <c r="S490" s="51"/>
      <c r="T490" s="51"/>
      <c r="U490" s="51"/>
      <c r="AA490" s="128"/>
    </row>
    <row r="491" spans="1:27" s="52" customFormat="1" x14ac:dyDescent="0.2">
      <c r="A491" s="45" t="s">
        <v>37</v>
      </c>
      <c r="B491" s="111"/>
      <c r="C491" s="51"/>
      <c r="D491" s="51"/>
      <c r="E491" s="106"/>
      <c r="F491" s="49">
        <f t="shared" ref="F491:F498" si="59">SUM(G491:U491)</f>
        <v>0</v>
      </c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3"/>
      <c r="S491" s="53"/>
      <c r="T491" s="53"/>
      <c r="U491" s="53"/>
      <c r="AA491" s="128"/>
    </row>
    <row r="492" spans="1:27" s="52" customFormat="1" x14ac:dyDescent="0.2">
      <c r="A492" s="51"/>
      <c r="B492" s="110"/>
      <c r="C492" s="51"/>
      <c r="D492" s="51"/>
      <c r="E492" s="106"/>
      <c r="F492" s="49">
        <f t="shared" si="59"/>
        <v>0</v>
      </c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3"/>
      <c r="S492" s="53"/>
      <c r="T492" s="53"/>
      <c r="U492" s="53"/>
      <c r="AA492" s="128"/>
    </row>
    <row r="493" spans="1:27" s="52" customFormat="1" x14ac:dyDescent="0.2">
      <c r="A493" s="51"/>
      <c r="B493" s="110"/>
      <c r="C493" s="51"/>
      <c r="D493" s="51"/>
      <c r="E493" s="106"/>
      <c r="F493" s="49">
        <f t="shared" si="59"/>
        <v>0</v>
      </c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3"/>
      <c r="S493" s="53"/>
      <c r="T493" s="53"/>
      <c r="U493" s="53"/>
      <c r="AA493" s="128"/>
    </row>
    <row r="494" spans="1:27" s="52" customFormat="1" x14ac:dyDescent="0.2">
      <c r="A494" s="51"/>
      <c r="B494" s="110"/>
      <c r="C494" s="51"/>
      <c r="D494" s="51"/>
      <c r="E494" s="106"/>
      <c r="F494" s="49">
        <f t="shared" si="59"/>
        <v>0</v>
      </c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3"/>
      <c r="S494" s="53"/>
      <c r="T494" s="53"/>
      <c r="U494" s="53"/>
      <c r="AA494" s="128"/>
    </row>
    <row r="495" spans="1:27" s="52" customFormat="1" x14ac:dyDescent="0.2">
      <c r="A495" s="51"/>
      <c r="B495" s="110"/>
      <c r="C495" s="51"/>
      <c r="D495" s="51"/>
      <c r="E495" s="106"/>
      <c r="F495" s="49">
        <f t="shared" si="59"/>
        <v>0</v>
      </c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3"/>
      <c r="S495" s="53"/>
      <c r="T495" s="53"/>
      <c r="U495" s="53"/>
      <c r="AA495" s="128"/>
    </row>
    <row r="496" spans="1:27" s="52" customFormat="1" x14ac:dyDescent="0.2">
      <c r="A496" s="51"/>
      <c r="B496" s="110"/>
      <c r="C496" s="51"/>
      <c r="D496" s="51"/>
      <c r="E496" s="106"/>
      <c r="F496" s="49">
        <f t="shared" si="59"/>
        <v>0</v>
      </c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3"/>
      <c r="S496" s="53"/>
      <c r="T496" s="53"/>
      <c r="U496" s="53"/>
      <c r="AA496" s="128"/>
    </row>
    <row r="497" spans="1:27" s="52" customFormat="1" ht="15.6" customHeight="1" x14ac:dyDescent="0.25">
      <c r="A497" s="57" t="s">
        <v>24</v>
      </c>
      <c r="B497" s="112" t="str">
        <f>IF(B479+F491+F492+F493+F494+F495+F496+F497+F498=B484+B485+B486+B487+B488+B489+B490+B491,"OK","NON")</f>
        <v>OK</v>
      </c>
      <c r="C497" s="51"/>
      <c r="D497" s="49"/>
      <c r="E497" s="106"/>
      <c r="F497" s="49">
        <f t="shared" si="59"/>
        <v>0</v>
      </c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3"/>
      <c r="S497" s="53"/>
      <c r="T497" s="53"/>
      <c r="U497" s="53"/>
      <c r="AA497" s="128"/>
    </row>
    <row r="498" spans="1:27" s="52" customFormat="1" ht="18" x14ac:dyDescent="0.25">
      <c r="A498" s="57" t="s">
        <v>25</v>
      </c>
      <c r="B498" s="112">
        <f>B481+S479-B478-F482-F483-F484-F485-F486-F487</f>
        <v>0</v>
      </c>
      <c r="C498" s="51"/>
      <c r="D498" s="77"/>
      <c r="E498" s="106"/>
      <c r="F498" s="49">
        <f t="shared" si="59"/>
        <v>0</v>
      </c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3"/>
      <c r="S498" s="53"/>
      <c r="T498" s="53"/>
      <c r="U498" s="53"/>
      <c r="AA498" s="128"/>
    </row>
    <row r="499" spans="1:27" s="52" customFormat="1" x14ac:dyDescent="0.2">
      <c r="B499" s="96"/>
      <c r="C499" s="51"/>
      <c r="D499" s="51"/>
      <c r="E499" s="107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62"/>
      <c r="S499" s="62"/>
      <c r="T499" s="62"/>
      <c r="U499" s="62"/>
      <c r="V499" s="64"/>
      <c r="AA499" s="128"/>
    </row>
    <row r="500" spans="1:27" s="46" customFormat="1" x14ac:dyDescent="0.2">
      <c r="A500" s="46" t="s">
        <v>20</v>
      </c>
      <c r="B500" s="113" t="s">
        <v>20</v>
      </c>
      <c r="C500" s="46" t="s">
        <v>20</v>
      </c>
      <c r="D500" s="46" t="s">
        <v>20</v>
      </c>
      <c r="E500" s="108" t="s">
        <v>20</v>
      </c>
      <c r="F500" s="66" t="s">
        <v>20</v>
      </c>
      <c r="G500" s="82" t="s">
        <v>20</v>
      </c>
      <c r="H500" s="82" t="s">
        <v>20</v>
      </c>
      <c r="I500" s="82" t="s">
        <v>20</v>
      </c>
      <c r="J500" s="82" t="s">
        <v>20</v>
      </c>
      <c r="K500" s="82" t="s">
        <v>20</v>
      </c>
      <c r="L500" s="82" t="s">
        <v>20</v>
      </c>
      <c r="M500" s="82" t="s">
        <v>20</v>
      </c>
      <c r="N500" s="82" t="s">
        <v>20</v>
      </c>
      <c r="O500" s="82" t="s">
        <v>20</v>
      </c>
      <c r="P500" s="82" t="s">
        <v>20</v>
      </c>
      <c r="Q500" s="82" t="s">
        <v>20</v>
      </c>
      <c r="R500" s="83" t="s">
        <v>20</v>
      </c>
      <c r="S500" s="83"/>
      <c r="T500" s="83"/>
      <c r="U500" s="83"/>
      <c r="AA500" s="129"/>
    </row>
    <row r="501" spans="1:27" s="117" customFormat="1" ht="27" thickBot="1" x14ac:dyDescent="0.45">
      <c r="A501" s="116" t="s">
        <v>20</v>
      </c>
      <c r="B501" s="115" t="s">
        <v>53</v>
      </c>
      <c r="D501" s="117" t="s">
        <v>28</v>
      </c>
      <c r="E501" s="125">
        <f>$X$16</f>
        <v>43090</v>
      </c>
      <c r="F501" s="119"/>
      <c r="G501" s="120"/>
      <c r="H501" s="121"/>
      <c r="I501" s="122"/>
      <c r="J501" s="122"/>
      <c r="K501" s="122"/>
      <c r="L501" s="122"/>
      <c r="M501" s="122"/>
      <c r="N501" s="122"/>
      <c r="O501" s="122"/>
      <c r="P501" s="122"/>
      <c r="Q501" s="122"/>
      <c r="R501" s="122"/>
      <c r="U501" s="117">
        <v>21</v>
      </c>
      <c r="AA501" s="126"/>
    </row>
    <row r="502" spans="1:27" s="52" customFormat="1" ht="16.5" thickBot="1" x14ac:dyDescent="0.3">
      <c r="A502" s="45"/>
      <c r="B502" s="110"/>
      <c r="C502" s="51"/>
      <c r="D502" s="51"/>
      <c r="E502" s="104"/>
      <c r="F502" s="79" t="s">
        <v>70</v>
      </c>
      <c r="H502" s="103"/>
      <c r="I502" s="91">
        <v>100</v>
      </c>
      <c r="J502" s="92">
        <v>50</v>
      </c>
      <c r="K502" s="92">
        <v>20</v>
      </c>
      <c r="L502" s="92">
        <v>10</v>
      </c>
      <c r="M502" s="92">
        <v>5</v>
      </c>
      <c r="N502" s="92">
        <v>2</v>
      </c>
      <c r="O502" s="92">
        <v>1</v>
      </c>
      <c r="P502" s="92">
        <v>0.25</v>
      </c>
      <c r="Q502" s="92">
        <v>0.1</v>
      </c>
      <c r="R502" s="93">
        <v>0.05</v>
      </c>
      <c r="S502" s="51"/>
      <c r="T502" s="51"/>
      <c r="U502" s="51"/>
      <c r="AA502" s="127">
        <f>B503+B504+B505</f>
        <v>0</v>
      </c>
    </row>
    <row r="503" spans="1:27" s="52" customFormat="1" ht="15.75" x14ac:dyDescent="0.25">
      <c r="A503" s="45" t="s">
        <v>17</v>
      </c>
      <c r="B503" s="111"/>
      <c r="C503" s="51"/>
      <c r="D503" s="60" t="s">
        <v>21</v>
      </c>
      <c r="E503" s="105"/>
      <c r="F503" s="51"/>
      <c r="G503" s="62"/>
      <c r="H503" s="133" t="s">
        <v>71</v>
      </c>
      <c r="I503" s="135"/>
      <c r="J503" s="136"/>
      <c r="K503" s="136"/>
      <c r="L503" s="136"/>
      <c r="M503" s="136"/>
      <c r="N503" s="136"/>
      <c r="O503" s="136"/>
      <c r="P503" s="136"/>
      <c r="Q503" s="136"/>
      <c r="R503" s="137"/>
      <c r="S503" s="51"/>
      <c r="T503" s="51"/>
      <c r="U503" s="51"/>
      <c r="AA503" s="128"/>
    </row>
    <row r="504" spans="1:27" s="52" customFormat="1" ht="15.75" thickBot="1" x14ac:dyDescent="0.25">
      <c r="A504" s="45" t="s">
        <v>18</v>
      </c>
      <c r="B504" s="111"/>
      <c r="C504" s="51"/>
      <c r="E504" s="104"/>
      <c r="F504" s="51"/>
      <c r="G504" s="62"/>
      <c r="H504" s="89" t="s">
        <v>5</v>
      </c>
      <c r="I504" s="90">
        <f t="shared" ref="I504:R504" si="60">I502*I503</f>
        <v>0</v>
      </c>
      <c r="J504" s="80">
        <f t="shared" si="60"/>
        <v>0</v>
      </c>
      <c r="K504" s="80">
        <f t="shared" si="60"/>
        <v>0</v>
      </c>
      <c r="L504" s="80">
        <f t="shared" si="60"/>
        <v>0</v>
      </c>
      <c r="M504" s="80">
        <f t="shared" si="60"/>
        <v>0</v>
      </c>
      <c r="N504" s="80">
        <f t="shared" si="60"/>
        <v>0</v>
      </c>
      <c r="O504" s="80">
        <f t="shared" si="60"/>
        <v>0</v>
      </c>
      <c r="P504" s="80">
        <f t="shared" si="60"/>
        <v>0</v>
      </c>
      <c r="Q504" s="80">
        <f t="shared" si="60"/>
        <v>0</v>
      </c>
      <c r="R504" s="81">
        <f t="shared" si="60"/>
        <v>0</v>
      </c>
      <c r="S504" s="87">
        <f>SUM(I504:R504)</f>
        <v>0</v>
      </c>
      <c r="T504" s="51"/>
      <c r="U504" s="51"/>
      <c r="AA504" s="128"/>
    </row>
    <row r="505" spans="1:27" s="52" customFormat="1" ht="15.75" x14ac:dyDescent="0.25">
      <c r="A505" s="45" t="s">
        <v>19</v>
      </c>
      <c r="B505" s="111"/>
      <c r="C505" s="51"/>
      <c r="D505" s="60" t="s">
        <v>0</v>
      </c>
      <c r="E505" s="104"/>
      <c r="F505" s="49"/>
      <c r="G505" s="49"/>
      <c r="H505" s="49"/>
      <c r="I505" s="49"/>
      <c r="J505" s="49"/>
      <c r="K505" s="49"/>
      <c r="L505" s="49"/>
      <c r="M505" s="49"/>
      <c r="N505" s="49"/>
      <c r="O505" s="49"/>
      <c r="P505" s="49"/>
      <c r="Q505" s="49"/>
      <c r="R505" s="49">
        <f>SUM(I504:R504)</f>
        <v>0</v>
      </c>
      <c r="S505" s="51"/>
      <c r="T505" s="51"/>
      <c r="U505" s="51"/>
      <c r="AA505" s="128"/>
    </row>
    <row r="506" spans="1:27" s="52" customFormat="1" ht="15.75" x14ac:dyDescent="0.25">
      <c r="A506" s="45" t="s">
        <v>75</v>
      </c>
      <c r="B506" s="111"/>
      <c r="C506" s="51"/>
      <c r="D506" s="51"/>
      <c r="E506" s="105" t="s">
        <v>22</v>
      </c>
      <c r="F506" s="56" t="s">
        <v>5</v>
      </c>
      <c r="G506" s="56" t="s">
        <v>23</v>
      </c>
      <c r="H506" s="49"/>
      <c r="I506" s="49"/>
      <c r="J506" s="49"/>
      <c r="K506" s="49"/>
      <c r="L506" s="49"/>
      <c r="M506" s="49"/>
      <c r="N506" s="49"/>
      <c r="O506" s="49"/>
      <c r="P506" s="49"/>
      <c r="Q506" s="49"/>
      <c r="R506" s="51"/>
      <c r="S506" s="51"/>
      <c r="T506" s="51"/>
      <c r="U506" s="51"/>
      <c r="AA506" s="128"/>
    </row>
    <row r="507" spans="1:27" s="52" customFormat="1" x14ac:dyDescent="0.2">
      <c r="A507" s="45" t="s">
        <v>29</v>
      </c>
      <c r="B507" s="111"/>
      <c r="C507" s="51"/>
      <c r="D507" s="51"/>
      <c r="E507" s="106"/>
      <c r="F507" s="49">
        <f t="shared" ref="F507:F512" si="61">SUM(G507:U507)</f>
        <v>0</v>
      </c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3"/>
      <c r="S507" s="53"/>
      <c r="T507" s="53"/>
      <c r="U507" s="53"/>
      <c r="AA507" s="128"/>
    </row>
    <row r="508" spans="1:27" s="52" customFormat="1" x14ac:dyDescent="0.2">
      <c r="A508" s="45"/>
      <c r="B508" s="132"/>
      <c r="C508" s="51"/>
      <c r="D508" s="51"/>
      <c r="E508" s="106"/>
      <c r="F508" s="49">
        <f t="shared" si="61"/>
        <v>0</v>
      </c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3"/>
      <c r="S508" s="53"/>
      <c r="T508" s="53"/>
      <c r="U508" s="53"/>
      <c r="AA508" s="128"/>
    </row>
    <row r="509" spans="1:27" s="52" customFormat="1" x14ac:dyDescent="0.2">
      <c r="A509" s="45" t="s">
        <v>30</v>
      </c>
      <c r="B509" s="111"/>
      <c r="C509" s="51"/>
      <c r="D509" s="51"/>
      <c r="E509" s="106"/>
      <c r="F509" s="49">
        <f t="shared" si="61"/>
        <v>0</v>
      </c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3"/>
      <c r="S509" s="53"/>
      <c r="T509" s="53"/>
      <c r="U509" s="53"/>
      <c r="AA509" s="128"/>
    </row>
    <row r="510" spans="1:27" s="52" customFormat="1" x14ac:dyDescent="0.2">
      <c r="A510" s="45" t="s">
        <v>31</v>
      </c>
      <c r="B510" s="111"/>
      <c r="C510" s="51"/>
      <c r="D510" s="51"/>
      <c r="E510" s="106"/>
      <c r="F510" s="49">
        <f t="shared" si="61"/>
        <v>0</v>
      </c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3"/>
      <c r="S510" s="53"/>
      <c r="T510" s="53"/>
      <c r="U510" s="53"/>
      <c r="AA510" s="128"/>
    </row>
    <row r="511" spans="1:27" s="52" customFormat="1" x14ac:dyDescent="0.2">
      <c r="A511" s="45" t="s">
        <v>32</v>
      </c>
      <c r="B511" s="111"/>
      <c r="C511" s="51"/>
      <c r="D511" s="51"/>
      <c r="E511" s="106"/>
      <c r="F511" s="49">
        <f t="shared" si="61"/>
        <v>0</v>
      </c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3"/>
      <c r="S511" s="53"/>
      <c r="T511" s="53"/>
      <c r="U511" s="53"/>
      <c r="AA511" s="128"/>
    </row>
    <row r="512" spans="1:27" s="52" customFormat="1" x14ac:dyDescent="0.2">
      <c r="A512" s="45" t="s">
        <v>33</v>
      </c>
      <c r="B512" s="111"/>
      <c r="C512" s="51"/>
      <c r="D512" s="51"/>
      <c r="E512" s="106"/>
      <c r="F512" s="49">
        <f t="shared" si="61"/>
        <v>0</v>
      </c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3"/>
      <c r="S512" s="53"/>
      <c r="T512" s="53"/>
      <c r="U512" s="53"/>
      <c r="AA512" s="128"/>
    </row>
    <row r="513" spans="1:27" s="52" customFormat="1" x14ac:dyDescent="0.2">
      <c r="A513" s="45" t="s">
        <v>34</v>
      </c>
      <c r="B513" s="111"/>
      <c r="C513" s="51"/>
      <c r="D513" s="51"/>
      <c r="E513" s="104"/>
      <c r="F513" s="49"/>
      <c r="G513" s="49"/>
      <c r="H513" s="49"/>
      <c r="I513" s="49"/>
      <c r="J513" s="49"/>
      <c r="K513" s="49"/>
      <c r="L513" s="49"/>
      <c r="M513" s="49"/>
      <c r="N513" s="49"/>
      <c r="O513" s="49"/>
      <c r="P513" s="49"/>
      <c r="Q513" s="49"/>
      <c r="R513" s="51"/>
      <c r="S513" s="51"/>
      <c r="T513" s="51"/>
      <c r="U513" s="51"/>
      <c r="AA513" s="128"/>
    </row>
    <row r="514" spans="1:27" s="52" customFormat="1" ht="15.75" x14ac:dyDescent="0.25">
      <c r="A514" s="45" t="s">
        <v>35</v>
      </c>
      <c r="B514" s="111"/>
      <c r="C514" s="51"/>
      <c r="D514" s="60" t="s">
        <v>24</v>
      </c>
      <c r="E514" s="104"/>
      <c r="F514" s="49"/>
      <c r="G514" s="49"/>
      <c r="H514" s="49"/>
      <c r="I514" s="49"/>
      <c r="J514" s="49"/>
      <c r="K514" s="49"/>
      <c r="L514" s="49"/>
      <c r="M514" s="49"/>
      <c r="N514" s="49"/>
      <c r="O514" s="49"/>
      <c r="P514" s="49"/>
      <c r="Q514" s="49"/>
      <c r="R514" s="51"/>
      <c r="S514" s="51"/>
      <c r="T514" s="51"/>
      <c r="U514" s="51"/>
      <c r="AA514" s="128"/>
    </row>
    <row r="515" spans="1:27" s="52" customFormat="1" ht="15.75" x14ac:dyDescent="0.25">
      <c r="A515" s="50" t="s">
        <v>36</v>
      </c>
      <c r="B515" s="111"/>
      <c r="C515" s="51"/>
      <c r="D515" s="51"/>
      <c r="E515" s="105"/>
      <c r="F515" s="56" t="s">
        <v>5</v>
      </c>
      <c r="G515" s="56" t="s">
        <v>23</v>
      </c>
      <c r="H515" s="49"/>
      <c r="I515" s="49"/>
      <c r="J515" s="49"/>
      <c r="K515" s="49"/>
      <c r="L515" s="49"/>
      <c r="M515" s="49"/>
      <c r="N515" s="49"/>
      <c r="O515" s="49"/>
      <c r="P515" s="49"/>
      <c r="Q515" s="49"/>
      <c r="R515" s="51"/>
      <c r="S515" s="51"/>
      <c r="T515" s="51"/>
      <c r="U515" s="51"/>
      <c r="AA515" s="128"/>
    </row>
    <row r="516" spans="1:27" s="52" customFormat="1" x14ac:dyDescent="0.2">
      <c r="A516" s="45" t="s">
        <v>37</v>
      </c>
      <c r="B516" s="111"/>
      <c r="C516" s="51"/>
      <c r="D516" s="51"/>
      <c r="E516" s="106"/>
      <c r="F516" s="49">
        <f t="shared" ref="F516:F523" si="62">SUM(G516:U516)</f>
        <v>0</v>
      </c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3"/>
      <c r="S516" s="53"/>
      <c r="T516" s="53"/>
      <c r="U516" s="53"/>
      <c r="AA516" s="128"/>
    </row>
    <row r="517" spans="1:27" s="52" customFormat="1" x14ac:dyDescent="0.2">
      <c r="A517" s="51"/>
      <c r="B517" s="110"/>
      <c r="C517" s="51"/>
      <c r="D517" s="51"/>
      <c r="E517" s="106"/>
      <c r="F517" s="49">
        <f t="shared" si="62"/>
        <v>0</v>
      </c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3"/>
      <c r="S517" s="53"/>
      <c r="T517" s="53"/>
      <c r="U517" s="53"/>
      <c r="AA517" s="128"/>
    </row>
    <row r="518" spans="1:27" s="52" customFormat="1" x14ac:dyDescent="0.2">
      <c r="A518" s="51"/>
      <c r="B518" s="110"/>
      <c r="C518" s="51"/>
      <c r="D518" s="51"/>
      <c r="E518" s="106"/>
      <c r="F518" s="49">
        <f t="shared" si="62"/>
        <v>0</v>
      </c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3"/>
      <c r="S518" s="53"/>
      <c r="T518" s="53"/>
      <c r="U518" s="53"/>
      <c r="AA518" s="128"/>
    </row>
    <row r="519" spans="1:27" s="52" customFormat="1" x14ac:dyDescent="0.2">
      <c r="A519" s="51"/>
      <c r="B519" s="110"/>
      <c r="C519" s="51"/>
      <c r="D519" s="51"/>
      <c r="E519" s="106"/>
      <c r="F519" s="49">
        <f t="shared" si="62"/>
        <v>0</v>
      </c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3"/>
      <c r="S519" s="53"/>
      <c r="T519" s="53"/>
      <c r="U519" s="53"/>
      <c r="AA519" s="128"/>
    </row>
    <row r="520" spans="1:27" s="52" customFormat="1" x14ac:dyDescent="0.2">
      <c r="A520" s="51"/>
      <c r="B520" s="110"/>
      <c r="C520" s="51"/>
      <c r="D520" s="51"/>
      <c r="E520" s="106"/>
      <c r="F520" s="49">
        <f t="shared" si="62"/>
        <v>0</v>
      </c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3"/>
      <c r="S520" s="53"/>
      <c r="T520" s="53"/>
      <c r="U520" s="53"/>
      <c r="AA520" s="128"/>
    </row>
    <row r="521" spans="1:27" s="52" customFormat="1" x14ac:dyDescent="0.2">
      <c r="A521" s="51"/>
      <c r="B521" s="110"/>
      <c r="C521" s="51"/>
      <c r="D521" s="51"/>
      <c r="E521" s="106"/>
      <c r="F521" s="49">
        <f t="shared" si="62"/>
        <v>0</v>
      </c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3"/>
      <c r="S521" s="53"/>
      <c r="T521" s="53"/>
      <c r="U521" s="53"/>
      <c r="AA521" s="128"/>
    </row>
    <row r="522" spans="1:27" s="52" customFormat="1" ht="15.6" customHeight="1" x14ac:dyDescent="0.25">
      <c r="A522" s="57" t="s">
        <v>24</v>
      </c>
      <c r="B522" s="112" t="str">
        <f>IF(B504+F516+F517+F518+F519+F520+F521+F522+F523=B509+B510+B511+B512+B513+B514+B515+B516,"OK","NON")</f>
        <v>OK</v>
      </c>
      <c r="C522" s="51"/>
      <c r="D522" s="49"/>
      <c r="E522" s="106"/>
      <c r="F522" s="49">
        <f t="shared" si="62"/>
        <v>0</v>
      </c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3"/>
      <c r="S522" s="53"/>
      <c r="T522" s="53"/>
      <c r="U522" s="53"/>
      <c r="AA522" s="128"/>
    </row>
    <row r="523" spans="1:27" s="52" customFormat="1" ht="18" x14ac:dyDescent="0.25">
      <c r="A523" s="57" t="s">
        <v>25</v>
      </c>
      <c r="B523" s="112">
        <f>B506+S504-B503-F507-F508-F509-F510-F511-F512</f>
        <v>0</v>
      </c>
      <c r="C523" s="51"/>
      <c r="D523" s="77"/>
      <c r="E523" s="106"/>
      <c r="F523" s="49">
        <f t="shared" si="62"/>
        <v>0</v>
      </c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3"/>
      <c r="S523" s="53"/>
      <c r="T523" s="53"/>
      <c r="U523" s="53"/>
      <c r="AA523" s="128"/>
    </row>
    <row r="524" spans="1:27" s="52" customFormat="1" x14ac:dyDescent="0.2">
      <c r="B524" s="96"/>
      <c r="C524" s="51"/>
      <c r="D524" s="51"/>
      <c r="E524" s="107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62"/>
      <c r="S524" s="62"/>
      <c r="T524" s="62"/>
      <c r="U524" s="62"/>
      <c r="V524" s="64"/>
      <c r="AA524" s="128"/>
    </row>
    <row r="525" spans="1:27" s="46" customFormat="1" x14ac:dyDescent="0.2">
      <c r="A525" s="46" t="s">
        <v>20</v>
      </c>
      <c r="B525" s="113" t="s">
        <v>20</v>
      </c>
      <c r="C525" s="46" t="s">
        <v>20</v>
      </c>
      <c r="D525" s="46" t="s">
        <v>20</v>
      </c>
      <c r="E525" s="108" t="s">
        <v>20</v>
      </c>
      <c r="F525" s="66" t="s">
        <v>20</v>
      </c>
      <c r="G525" s="82" t="s">
        <v>20</v>
      </c>
      <c r="H525" s="82" t="s">
        <v>20</v>
      </c>
      <c r="I525" s="82" t="s">
        <v>20</v>
      </c>
      <c r="J525" s="82" t="s">
        <v>20</v>
      </c>
      <c r="K525" s="82" t="s">
        <v>20</v>
      </c>
      <c r="L525" s="82" t="s">
        <v>20</v>
      </c>
      <c r="M525" s="82" t="s">
        <v>20</v>
      </c>
      <c r="N525" s="82" t="s">
        <v>20</v>
      </c>
      <c r="O525" s="82" t="s">
        <v>20</v>
      </c>
      <c r="P525" s="82" t="s">
        <v>20</v>
      </c>
      <c r="Q525" s="82" t="s">
        <v>20</v>
      </c>
      <c r="R525" s="83" t="s">
        <v>20</v>
      </c>
      <c r="S525" s="83"/>
      <c r="T525" s="83"/>
      <c r="U525" s="83"/>
      <c r="AA525" s="129"/>
    </row>
    <row r="526" spans="1:27" s="117" customFormat="1" ht="27" thickBot="1" x14ac:dyDescent="0.45">
      <c r="A526" s="116" t="s">
        <v>20</v>
      </c>
      <c r="B526" s="115" t="s">
        <v>54</v>
      </c>
      <c r="D526" s="117" t="s">
        <v>28</v>
      </c>
      <c r="E526" s="125">
        <f>$X$16</f>
        <v>43090</v>
      </c>
      <c r="F526" s="119"/>
      <c r="G526" s="120"/>
      <c r="H526" s="121"/>
      <c r="I526" s="122"/>
      <c r="J526" s="122"/>
      <c r="K526" s="122"/>
      <c r="L526" s="122"/>
      <c r="M526" s="122"/>
      <c r="N526" s="122"/>
      <c r="O526" s="122"/>
      <c r="P526" s="122"/>
      <c r="Q526" s="122"/>
      <c r="R526" s="122"/>
      <c r="U526" s="117">
        <v>22</v>
      </c>
      <c r="AA526" s="126"/>
    </row>
    <row r="527" spans="1:27" s="52" customFormat="1" ht="16.5" thickBot="1" x14ac:dyDescent="0.3">
      <c r="A527" s="45"/>
      <c r="B527" s="110"/>
      <c r="C527" s="51"/>
      <c r="D527" s="51"/>
      <c r="E527" s="104"/>
      <c r="F527" s="79" t="s">
        <v>70</v>
      </c>
      <c r="H527" s="103"/>
      <c r="I527" s="91">
        <v>100</v>
      </c>
      <c r="J527" s="92">
        <v>50</v>
      </c>
      <c r="K527" s="92">
        <v>20</v>
      </c>
      <c r="L527" s="92">
        <v>10</v>
      </c>
      <c r="M527" s="92">
        <v>5</v>
      </c>
      <c r="N527" s="92">
        <v>2</v>
      </c>
      <c r="O527" s="92">
        <v>1</v>
      </c>
      <c r="P527" s="92">
        <v>0.25</v>
      </c>
      <c r="Q527" s="92">
        <v>0.1</v>
      </c>
      <c r="R527" s="93">
        <v>0.05</v>
      </c>
      <c r="S527" s="51"/>
      <c r="T527" s="51"/>
      <c r="U527" s="51"/>
      <c r="AA527" s="127">
        <f>B528+B529+B530</f>
        <v>0</v>
      </c>
    </row>
    <row r="528" spans="1:27" s="52" customFormat="1" ht="15.75" x14ac:dyDescent="0.25">
      <c r="A528" s="45" t="s">
        <v>17</v>
      </c>
      <c r="B528" s="111"/>
      <c r="C528" s="51"/>
      <c r="D528" s="60" t="s">
        <v>21</v>
      </c>
      <c r="E528" s="105"/>
      <c r="F528" s="51"/>
      <c r="G528" s="62"/>
      <c r="H528" s="133" t="s">
        <v>71</v>
      </c>
      <c r="I528" s="135"/>
      <c r="J528" s="136"/>
      <c r="K528" s="136"/>
      <c r="L528" s="136"/>
      <c r="M528" s="136"/>
      <c r="N528" s="136"/>
      <c r="O528" s="136"/>
      <c r="P528" s="136"/>
      <c r="Q528" s="136"/>
      <c r="R528" s="137"/>
      <c r="S528" s="51"/>
      <c r="T528" s="51"/>
      <c r="U528" s="51"/>
      <c r="AA528" s="128"/>
    </row>
    <row r="529" spans="1:27" s="52" customFormat="1" ht="15.75" thickBot="1" x14ac:dyDescent="0.25">
      <c r="A529" s="45" t="s">
        <v>18</v>
      </c>
      <c r="B529" s="111"/>
      <c r="C529" s="51"/>
      <c r="E529" s="104"/>
      <c r="F529" s="51"/>
      <c r="G529" s="62"/>
      <c r="H529" s="89" t="s">
        <v>5</v>
      </c>
      <c r="I529" s="90">
        <f t="shared" ref="I529:R529" si="63">I527*I528</f>
        <v>0</v>
      </c>
      <c r="J529" s="80">
        <f t="shared" si="63"/>
        <v>0</v>
      </c>
      <c r="K529" s="80">
        <f t="shared" si="63"/>
        <v>0</v>
      </c>
      <c r="L529" s="80">
        <f t="shared" si="63"/>
        <v>0</v>
      </c>
      <c r="M529" s="80">
        <f t="shared" si="63"/>
        <v>0</v>
      </c>
      <c r="N529" s="80">
        <f t="shared" si="63"/>
        <v>0</v>
      </c>
      <c r="O529" s="80">
        <f t="shared" si="63"/>
        <v>0</v>
      </c>
      <c r="P529" s="80">
        <f t="shared" si="63"/>
        <v>0</v>
      </c>
      <c r="Q529" s="80">
        <f t="shared" si="63"/>
        <v>0</v>
      </c>
      <c r="R529" s="81">
        <f t="shared" si="63"/>
        <v>0</v>
      </c>
      <c r="S529" s="87">
        <f>SUM(I529:R529)</f>
        <v>0</v>
      </c>
      <c r="T529" s="51"/>
      <c r="U529" s="51"/>
      <c r="AA529" s="128"/>
    </row>
    <row r="530" spans="1:27" s="52" customFormat="1" ht="15.75" x14ac:dyDescent="0.25">
      <c r="A530" s="45" t="s">
        <v>19</v>
      </c>
      <c r="B530" s="111"/>
      <c r="C530" s="51"/>
      <c r="D530" s="60" t="s">
        <v>0</v>
      </c>
      <c r="E530" s="104"/>
      <c r="F530" s="49"/>
      <c r="G530" s="49"/>
      <c r="H530" s="49"/>
      <c r="I530" s="49"/>
      <c r="J530" s="49"/>
      <c r="K530" s="49"/>
      <c r="L530" s="49"/>
      <c r="M530" s="49"/>
      <c r="N530" s="49"/>
      <c r="O530" s="49"/>
      <c r="P530" s="49"/>
      <c r="Q530" s="49"/>
      <c r="R530" s="49">
        <f>SUM(I529:R529)</f>
        <v>0</v>
      </c>
      <c r="S530" s="51"/>
      <c r="T530" s="51"/>
      <c r="U530" s="51"/>
      <c r="AA530" s="128"/>
    </row>
    <row r="531" spans="1:27" s="52" customFormat="1" ht="15.75" x14ac:dyDescent="0.25">
      <c r="A531" s="45" t="s">
        <v>75</v>
      </c>
      <c r="B531" s="111"/>
      <c r="C531" s="51"/>
      <c r="D531" s="51"/>
      <c r="E531" s="105" t="s">
        <v>22</v>
      </c>
      <c r="F531" s="56" t="s">
        <v>5</v>
      </c>
      <c r="G531" s="56" t="s">
        <v>23</v>
      </c>
      <c r="H531" s="49"/>
      <c r="I531" s="49"/>
      <c r="J531" s="49"/>
      <c r="K531" s="49"/>
      <c r="L531" s="49"/>
      <c r="M531" s="49"/>
      <c r="N531" s="49"/>
      <c r="O531" s="49"/>
      <c r="P531" s="49"/>
      <c r="Q531" s="49"/>
      <c r="R531" s="51"/>
      <c r="S531" s="51"/>
      <c r="T531" s="51"/>
      <c r="U531" s="51"/>
      <c r="AA531" s="128"/>
    </row>
    <row r="532" spans="1:27" s="52" customFormat="1" x14ac:dyDescent="0.2">
      <c r="A532" s="45" t="s">
        <v>29</v>
      </c>
      <c r="B532" s="111"/>
      <c r="C532" s="51"/>
      <c r="D532" s="51"/>
      <c r="E532" s="106"/>
      <c r="F532" s="49">
        <f t="shared" ref="F532:F537" si="64">SUM(G532:U532)</f>
        <v>0</v>
      </c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3"/>
      <c r="S532" s="53"/>
      <c r="T532" s="53"/>
      <c r="U532" s="53"/>
      <c r="AA532" s="128"/>
    </row>
    <row r="533" spans="1:27" s="52" customFormat="1" x14ac:dyDescent="0.2">
      <c r="A533" s="45"/>
      <c r="B533" s="132"/>
      <c r="C533" s="51"/>
      <c r="D533" s="51"/>
      <c r="E533" s="106"/>
      <c r="F533" s="49">
        <f t="shared" si="64"/>
        <v>0</v>
      </c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3"/>
      <c r="S533" s="53"/>
      <c r="T533" s="53"/>
      <c r="U533" s="53"/>
      <c r="AA533" s="128"/>
    </row>
    <row r="534" spans="1:27" s="52" customFormat="1" x14ac:dyDescent="0.2">
      <c r="A534" s="45" t="s">
        <v>30</v>
      </c>
      <c r="B534" s="111"/>
      <c r="C534" s="51"/>
      <c r="D534" s="51"/>
      <c r="E534" s="106"/>
      <c r="F534" s="49">
        <f t="shared" si="64"/>
        <v>0</v>
      </c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3"/>
      <c r="S534" s="53"/>
      <c r="T534" s="53"/>
      <c r="U534" s="53"/>
      <c r="AA534" s="128"/>
    </row>
    <row r="535" spans="1:27" s="52" customFormat="1" x14ac:dyDescent="0.2">
      <c r="A535" s="45" t="s">
        <v>31</v>
      </c>
      <c r="B535" s="111"/>
      <c r="C535" s="51"/>
      <c r="D535" s="51"/>
      <c r="E535" s="106"/>
      <c r="F535" s="49">
        <f t="shared" si="64"/>
        <v>0</v>
      </c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3"/>
      <c r="S535" s="53"/>
      <c r="T535" s="53"/>
      <c r="U535" s="53"/>
      <c r="AA535" s="128"/>
    </row>
    <row r="536" spans="1:27" s="52" customFormat="1" x14ac:dyDescent="0.2">
      <c r="A536" s="45" t="s">
        <v>32</v>
      </c>
      <c r="B536" s="111"/>
      <c r="C536" s="51"/>
      <c r="D536" s="51"/>
      <c r="E536" s="106"/>
      <c r="F536" s="49">
        <f t="shared" si="64"/>
        <v>0</v>
      </c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3"/>
      <c r="S536" s="53"/>
      <c r="T536" s="53"/>
      <c r="U536" s="53"/>
      <c r="AA536" s="128"/>
    </row>
    <row r="537" spans="1:27" s="52" customFormat="1" x14ac:dyDescent="0.2">
      <c r="A537" s="45" t="s">
        <v>33</v>
      </c>
      <c r="B537" s="111"/>
      <c r="C537" s="51"/>
      <c r="D537" s="51"/>
      <c r="E537" s="106"/>
      <c r="F537" s="49">
        <f t="shared" si="64"/>
        <v>0</v>
      </c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3"/>
      <c r="S537" s="53"/>
      <c r="T537" s="53"/>
      <c r="U537" s="53"/>
      <c r="AA537" s="128"/>
    </row>
    <row r="538" spans="1:27" s="52" customFormat="1" x14ac:dyDescent="0.2">
      <c r="A538" s="45" t="s">
        <v>34</v>
      </c>
      <c r="B538" s="111"/>
      <c r="C538" s="51"/>
      <c r="D538" s="51"/>
      <c r="E538" s="104"/>
      <c r="F538" s="49"/>
      <c r="G538" s="49"/>
      <c r="H538" s="49"/>
      <c r="I538" s="49"/>
      <c r="J538" s="49"/>
      <c r="K538" s="49"/>
      <c r="L538" s="49"/>
      <c r="M538" s="49"/>
      <c r="N538" s="49"/>
      <c r="O538" s="49"/>
      <c r="P538" s="49"/>
      <c r="Q538" s="49"/>
      <c r="R538" s="51"/>
      <c r="S538" s="51"/>
      <c r="T538" s="51"/>
      <c r="U538" s="51"/>
      <c r="AA538" s="128"/>
    </row>
    <row r="539" spans="1:27" s="52" customFormat="1" ht="15.75" x14ac:dyDescent="0.25">
      <c r="A539" s="45" t="s">
        <v>35</v>
      </c>
      <c r="B539" s="111"/>
      <c r="C539" s="51"/>
      <c r="D539" s="60" t="s">
        <v>24</v>
      </c>
      <c r="E539" s="104"/>
      <c r="F539" s="49"/>
      <c r="G539" s="49"/>
      <c r="H539" s="49"/>
      <c r="I539" s="49"/>
      <c r="J539" s="49"/>
      <c r="K539" s="49"/>
      <c r="L539" s="49"/>
      <c r="M539" s="49"/>
      <c r="N539" s="49"/>
      <c r="O539" s="49"/>
      <c r="P539" s="49"/>
      <c r="Q539" s="49"/>
      <c r="R539" s="51"/>
      <c r="S539" s="51"/>
      <c r="T539" s="51"/>
      <c r="U539" s="51"/>
      <c r="AA539" s="128"/>
    </row>
    <row r="540" spans="1:27" s="52" customFormat="1" ht="15.75" x14ac:dyDescent="0.25">
      <c r="A540" s="50" t="s">
        <v>36</v>
      </c>
      <c r="B540" s="111"/>
      <c r="C540" s="51"/>
      <c r="D540" s="51"/>
      <c r="E540" s="105"/>
      <c r="F540" s="56" t="s">
        <v>5</v>
      </c>
      <c r="G540" s="56" t="s">
        <v>23</v>
      </c>
      <c r="H540" s="49"/>
      <c r="I540" s="49"/>
      <c r="J540" s="49"/>
      <c r="K540" s="49"/>
      <c r="L540" s="49"/>
      <c r="M540" s="49"/>
      <c r="N540" s="49"/>
      <c r="O540" s="49"/>
      <c r="P540" s="49"/>
      <c r="Q540" s="49"/>
      <c r="R540" s="51"/>
      <c r="S540" s="51"/>
      <c r="T540" s="51"/>
      <c r="U540" s="51"/>
      <c r="AA540" s="128"/>
    </row>
    <row r="541" spans="1:27" s="52" customFormat="1" x14ac:dyDescent="0.2">
      <c r="A541" s="45" t="s">
        <v>37</v>
      </c>
      <c r="B541" s="111"/>
      <c r="C541" s="51"/>
      <c r="D541" s="51"/>
      <c r="E541" s="106"/>
      <c r="F541" s="49">
        <f t="shared" ref="F541:F548" si="65">SUM(G541:U541)</f>
        <v>0</v>
      </c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3"/>
      <c r="S541" s="53"/>
      <c r="T541" s="53"/>
      <c r="U541" s="53"/>
      <c r="AA541" s="128"/>
    </row>
    <row r="542" spans="1:27" s="52" customFormat="1" x14ac:dyDescent="0.2">
      <c r="A542" s="51"/>
      <c r="B542" s="110"/>
      <c r="C542" s="51"/>
      <c r="D542" s="51"/>
      <c r="E542" s="106"/>
      <c r="F542" s="49">
        <f t="shared" si="65"/>
        <v>0</v>
      </c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3"/>
      <c r="S542" s="53"/>
      <c r="T542" s="53"/>
      <c r="U542" s="53"/>
      <c r="AA542" s="128"/>
    </row>
    <row r="543" spans="1:27" s="52" customFormat="1" x14ac:dyDescent="0.2">
      <c r="A543" s="51"/>
      <c r="B543" s="110"/>
      <c r="C543" s="51"/>
      <c r="D543" s="51"/>
      <c r="E543" s="106"/>
      <c r="F543" s="49">
        <f t="shared" si="65"/>
        <v>0</v>
      </c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3"/>
      <c r="S543" s="53"/>
      <c r="T543" s="53"/>
      <c r="U543" s="53"/>
      <c r="AA543" s="128"/>
    </row>
    <row r="544" spans="1:27" s="52" customFormat="1" x14ac:dyDescent="0.2">
      <c r="A544" s="51"/>
      <c r="B544" s="110"/>
      <c r="C544" s="51"/>
      <c r="D544" s="51"/>
      <c r="E544" s="106"/>
      <c r="F544" s="49">
        <f t="shared" si="65"/>
        <v>0</v>
      </c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3"/>
      <c r="S544" s="53"/>
      <c r="T544" s="53"/>
      <c r="U544" s="53"/>
      <c r="AA544" s="128"/>
    </row>
    <row r="545" spans="1:27" s="52" customFormat="1" x14ac:dyDescent="0.2">
      <c r="A545" s="51"/>
      <c r="B545" s="110"/>
      <c r="C545" s="51"/>
      <c r="D545" s="51"/>
      <c r="E545" s="106"/>
      <c r="F545" s="49">
        <f t="shared" si="65"/>
        <v>0</v>
      </c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3"/>
      <c r="S545" s="53"/>
      <c r="T545" s="53"/>
      <c r="U545" s="53"/>
      <c r="AA545" s="128"/>
    </row>
    <row r="546" spans="1:27" s="52" customFormat="1" x14ac:dyDescent="0.2">
      <c r="A546" s="51"/>
      <c r="B546" s="110"/>
      <c r="C546" s="51"/>
      <c r="D546" s="51"/>
      <c r="E546" s="106"/>
      <c r="F546" s="49">
        <f t="shared" si="65"/>
        <v>0</v>
      </c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3"/>
      <c r="S546" s="53"/>
      <c r="T546" s="53"/>
      <c r="U546" s="53"/>
      <c r="AA546" s="128"/>
    </row>
    <row r="547" spans="1:27" s="52" customFormat="1" ht="15.6" customHeight="1" x14ac:dyDescent="0.25">
      <c r="A547" s="57" t="s">
        <v>24</v>
      </c>
      <c r="B547" s="112" t="str">
        <f>IF(B529+F541+F542+F543+F544+F545+F546+F547+F548=B534+B535+B536+B537+B538+B539+B540+B541,"OK","NON")</f>
        <v>OK</v>
      </c>
      <c r="C547" s="51"/>
      <c r="D547" s="49"/>
      <c r="E547" s="106"/>
      <c r="F547" s="49">
        <f t="shared" si="65"/>
        <v>0</v>
      </c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3"/>
      <c r="S547" s="53"/>
      <c r="T547" s="53"/>
      <c r="U547" s="53"/>
      <c r="AA547" s="128"/>
    </row>
    <row r="548" spans="1:27" s="52" customFormat="1" ht="18" x14ac:dyDescent="0.25">
      <c r="A548" s="57" t="s">
        <v>25</v>
      </c>
      <c r="B548" s="112">
        <f>B531+S529-B528-F532-F533-F534-F535-F536-F537</f>
        <v>0</v>
      </c>
      <c r="C548" s="51"/>
      <c r="D548" s="77"/>
      <c r="E548" s="106"/>
      <c r="F548" s="49">
        <f t="shared" si="65"/>
        <v>0</v>
      </c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3"/>
      <c r="S548" s="53"/>
      <c r="T548" s="53"/>
      <c r="U548" s="53"/>
      <c r="AA548" s="128"/>
    </row>
    <row r="549" spans="1:27" s="52" customFormat="1" x14ac:dyDescent="0.2">
      <c r="B549" s="96"/>
      <c r="C549" s="51"/>
      <c r="D549" s="51"/>
      <c r="E549" s="107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62"/>
      <c r="S549" s="62"/>
      <c r="T549" s="62"/>
      <c r="U549" s="62"/>
      <c r="V549" s="64"/>
      <c r="AA549" s="128"/>
    </row>
    <row r="550" spans="1:27" s="46" customFormat="1" x14ac:dyDescent="0.2">
      <c r="A550" s="46" t="s">
        <v>20</v>
      </c>
      <c r="B550" s="113" t="s">
        <v>20</v>
      </c>
      <c r="C550" s="46" t="s">
        <v>20</v>
      </c>
      <c r="D550" s="46" t="s">
        <v>20</v>
      </c>
      <c r="E550" s="108" t="s">
        <v>20</v>
      </c>
      <c r="F550" s="66" t="s">
        <v>20</v>
      </c>
      <c r="G550" s="82" t="s">
        <v>20</v>
      </c>
      <c r="H550" s="82" t="s">
        <v>20</v>
      </c>
      <c r="I550" s="82" t="s">
        <v>20</v>
      </c>
      <c r="J550" s="82" t="s">
        <v>20</v>
      </c>
      <c r="K550" s="82" t="s">
        <v>20</v>
      </c>
      <c r="L550" s="82" t="s">
        <v>20</v>
      </c>
      <c r="M550" s="82" t="s">
        <v>20</v>
      </c>
      <c r="N550" s="82" t="s">
        <v>20</v>
      </c>
      <c r="O550" s="82" t="s">
        <v>20</v>
      </c>
      <c r="P550" s="82" t="s">
        <v>20</v>
      </c>
      <c r="Q550" s="82" t="s">
        <v>20</v>
      </c>
      <c r="R550" s="83" t="s">
        <v>20</v>
      </c>
      <c r="S550" s="83"/>
      <c r="T550" s="83"/>
      <c r="U550" s="83"/>
      <c r="AA550" s="129"/>
    </row>
    <row r="551" spans="1:27" s="117" customFormat="1" ht="27" thickBot="1" x14ac:dyDescent="0.45">
      <c r="A551" s="116" t="s">
        <v>20</v>
      </c>
      <c r="B551" s="115" t="s">
        <v>58</v>
      </c>
      <c r="D551" s="117" t="s">
        <v>28</v>
      </c>
      <c r="E551" s="125">
        <f>$X$16</f>
        <v>43090</v>
      </c>
      <c r="F551" s="119"/>
      <c r="G551" s="120"/>
      <c r="H551" s="121"/>
      <c r="I551" s="122"/>
      <c r="J551" s="122"/>
      <c r="K551" s="122"/>
      <c r="L551" s="122"/>
      <c r="M551" s="122"/>
      <c r="N551" s="122"/>
      <c r="O551" s="122"/>
      <c r="P551" s="122"/>
      <c r="Q551" s="122"/>
      <c r="R551" s="122"/>
      <c r="U551" s="117">
        <v>23</v>
      </c>
      <c r="AA551" s="126"/>
    </row>
    <row r="552" spans="1:27" s="52" customFormat="1" ht="16.5" thickBot="1" x14ac:dyDescent="0.3">
      <c r="A552" s="45"/>
      <c r="B552" s="110"/>
      <c r="C552" s="51"/>
      <c r="D552" s="51"/>
      <c r="E552" s="104"/>
      <c r="F552" s="79" t="s">
        <v>70</v>
      </c>
      <c r="H552" s="103"/>
      <c r="I552" s="91">
        <v>100</v>
      </c>
      <c r="J552" s="92">
        <v>50</v>
      </c>
      <c r="K552" s="92">
        <v>20</v>
      </c>
      <c r="L552" s="92">
        <v>10</v>
      </c>
      <c r="M552" s="92">
        <v>5</v>
      </c>
      <c r="N552" s="92">
        <v>2</v>
      </c>
      <c r="O552" s="92">
        <v>1</v>
      </c>
      <c r="P552" s="92">
        <v>0.25</v>
      </c>
      <c r="Q552" s="92">
        <v>0.1</v>
      </c>
      <c r="R552" s="93">
        <v>0.05</v>
      </c>
      <c r="S552" s="51"/>
      <c r="T552" s="51"/>
      <c r="U552" s="51"/>
      <c r="AA552" s="127">
        <f>B553+B554+B555</f>
        <v>0</v>
      </c>
    </row>
    <row r="553" spans="1:27" s="52" customFormat="1" ht="15.75" x14ac:dyDescent="0.25">
      <c r="A553" s="45" t="s">
        <v>17</v>
      </c>
      <c r="B553" s="111"/>
      <c r="C553" s="51"/>
      <c r="D553" s="60" t="s">
        <v>21</v>
      </c>
      <c r="E553" s="105"/>
      <c r="F553" s="51"/>
      <c r="G553" s="62"/>
      <c r="H553" s="133" t="s">
        <v>71</v>
      </c>
      <c r="I553" s="135"/>
      <c r="J553" s="136"/>
      <c r="K553" s="136"/>
      <c r="L553" s="136"/>
      <c r="M553" s="136"/>
      <c r="N553" s="136"/>
      <c r="O553" s="136"/>
      <c r="P553" s="136"/>
      <c r="Q553" s="136"/>
      <c r="R553" s="137"/>
      <c r="S553" s="51"/>
      <c r="T553" s="51"/>
      <c r="U553" s="51"/>
      <c r="AA553" s="128"/>
    </row>
    <row r="554" spans="1:27" s="52" customFormat="1" ht="15.75" thickBot="1" x14ac:dyDescent="0.25">
      <c r="A554" s="45" t="s">
        <v>18</v>
      </c>
      <c r="B554" s="111"/>
      <c r="C554" s="51"/>
      <c r="E554" s="104"/>
      <c r="F554" s="51"/>
      <c r="G554" s="62"/>
      <c r="H554" s="89" t="s">
        <v>5</v>
      </c>
      <c r="I554" s="90">
        <f t="shared" ref="I554:R554" si="66">I552*I553</f>
        <v>0</v>
      </c>
      <c r="J554" s="80">
        <f t="shared" si="66"/>
        <v>0</v>
      </c>
      <c r="K554" s="80">
        <f t="shared" si="66"/>
        <v>0</v>
      </c>
      <c r="L554" s="80">
        <f t="shared" si="66"/>
        <v>0</v>
      </c>
      <c r="M554" s="80">
        <f t="shared" si="66"/>
        <v>0</v>
      </c>
      <c r="N554" s="80">
        <f t="shared" si="66"/>
        <v>0</v>
      </c>
      <c r="O554" s="80">
        <f t="shared" si="66"/>
        <v>0</v>
      </c>
      <c r="P554" s="80">
        <f t="shared" si="66"/>
        <v>0</v>
      </c>
      <c r="Q554" s="80">
        <f t="shared" si="66"/>
        <v>0</v>
      </c>
      <c r="R554" s="81">
        <f t="shared" si="66"/>
        <v>0</v>
      </c>
      <c r="S554" s="87">
        <f>SUM(I554:R554)</f>
        <v>0</v>
      </c>
      <c r="T554" s="51"/>
      <c r="U554" s="51"/>
      <c r="AA554" s="128"/>
    </row>
    <row r="555" spans="1:27" s="52" customFormat="1" ht="15.75" x14ac:dyDescent="0.25">
      <c r="A555" s="45" t="s">
        <v>19</v>
      </c>
      <c r="B555" s="111"/>
      <c r="C555" s="51"/>
      <c r="D555" s="60" t="s">
        <v>0</v>
      </c>
      <c r="E555" s="104"/>
      <c r="F555" s="49"/>
      <c r="G555" s="49"/>
      <c r="H555" s="49"/>
      <c r="I555" s="49"/>
      <c r="J555" s="49"/>
      <c r="K555" s="49"/>
      <c r="L555" s="49"/>
      <c r="M555" s="49"/>
      <c r="N555" s="49"/>
      <c r="O555" s="49"/>
      <c r="P555" s="49"/>
      <c r="Q555" s="49"/>
      <c r="R555" s="49">
        <f>SUM(I554:R554)</f>
        <v>0</v>
      </c>
      <c r="S555" s="51"/>
      <c r="T555" s="51"/>
      <c r="U555" s="51"/>
      <c r="AA555" s="128"/>
    </row>
    <row r="556" spans="1:27" s="52" customFormat="1" ht="15.75" x14ac:dyDescent="0.25">
      <c r="A556" s="45" t="s">
        <v>75</v>
      </c>
      <c r="B556" s="111"/>
      <c r="C556" s="51"/>
      <c r="D556" s="51"/>
      <c r="E556" s="105" t="s">
        <v>22</v>
      </c>
      <c r="F556" s="56" t="s">
        <v>5</v>
      </c>
      <c r="G556" s="56" t="s">
        <v>23</v>
      </c>
      <c r="H556" s="49"/>
      <c r="I556" s="49"/>
      <c r="J556" s="49"/>
      <c r="K556" s="49"/>
      <c r="L556" s="49"/>
      <c r="M556" s="49"/>
      <c r="N556" s="49"/>
      <c r="O556" s="49"/>
      <c r="P556" s="49"/>
      <c r="Q556" s="49"/>
      <c r="R556" s="51"/>
      <c r="S556" s="51"/>
      <c r="T556" s="51"/>
      <c r="U556" s="51"/>
      <c r="AA556" s="128"/>
    </row>
    <row r="557" spans="1:27" s="52" customFormat="1" x14ac:dyDescent="0.2">
      <c r="A557" s="45" t="s">
        <v>29</v>
      </c>
      <c r="B557" s="111"/>
      <c r="C557" s="51"/>
      <c r="D557" s="51"/>
      <c r="E557" s="106"/>
      <c r="F557" s="49">
        <f t="shared" ref="F557:F562" si="67">SUM(G557:U557)</f>
        <v>0</v>
      </c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3"/>
      <c r="S557" s="53"/>
      <c r="T557" s="53"/>
      <c r="U557" s="53"/>
      <c r="AA557" s="128"/>
    </row>
    <row r="558" spans="1:27" s="52" customFormat="1" x14ac:dyDescent="0.2">
      <c r="A558" s="45"/>
      <c r="B558" s="132"/>
      <c r="C558" s="51"/>
      <c r="D558" s="51"/>
      <c r="E558" s="106"/>
      <c r="F558" s="49">
        <f t="shared" si="67"/>
        <v>0</v>
      </c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3"/>
      <c r="S558" s="53"/>
      <c r="T558" s="53"/>
      <c r="U558" s="53"/>
      <c r="AA558" s="128"/>
    </row>
    <row r="559" spans="1:27" s="52" customFormat="1" x14ac:dyDescent="0.2">
      <c r="A559" s="45" t="s">
        <v>30</v>
      </c>
      <c r="B559" s="111"/>
      <c r="C559" s="51"/>
      <c r="D559" s="51"/>
      <c r="E559" s="106"/>
      <c r="F559" s="49">
        <f t="shared" si="67"/>
        <v>0</v>
      </c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3"/>
      <c r="S559" s="53"/>
      <c r="T559" s="53"/>
      <c r="U559" s="53"/>
      <c r="AA559" s="128"/>
    </row>
    <row r="560" spans="1:27" s="52" customFormat="1" x14ac:dyDescent="0.2">
      <c r="A560" s="45" t="s">
        <v>31</v>
      </c>
      <c r="B560" s="111"/>
      <c r="C560" s="51"/>
      <c r="D560" s="51"/>
      <c r="E560" s="106"/>
      <c r="F560" s="49">
        <f t="shared" si="67"/>
        <v>0</v>
      </c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3"/>
      <c r="S560" s="53"/>
      <c r="T560" s="53"/>
      <c r="U560" s="53"/>
      <c r="AA560" s="128"/>
    </row>
    <row r="561" spans="1:27" s="52" customFormat="1" x14ac:dyDescent="0.2">
      <c r="A561" s="45" t="s">
        <v>32</v>
      </c>
      <c r="B561" s="111"/>
      <c r="C561" s="51"/>
      <c r="D561" s="51"/>
      <c r="E561" s="106"/>
      <c r="F561" s="49">
        <f t="shared" si="67"/>
        <v>0</v>
      </c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3"/>
      <c r="S561" s="53"/>
      <c r="T561" s="53"/>
      <c r="U561" s="53"/>
      <c r="AA561" s="128"/>
    </row>
    <row r="562" spans="1:27" s="52" customFormat="1" x14ac:dyDescent="0.2">
      <c r="A562" s="45" t="s">
        <v>33</v>
      </c>
      <c r="B562" s="111"/>
      <c r="C562" s="51"/>
      <c r="D562" s="51"/>
      <c r="E562" s="106"/>
      <c r="F562" s="49">
        <f t="shared" si="67"/>
        <v>0</v>
      </c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3"/>
      <c r="S562" s="53"/>
      <c r="T562" s="53"/>
      <c r="U562" s="53"/>
      <c r="AA562" s="128"/>
    </row>
    <row r="563" spans="1:27" s="52" customFormat="1" x14ac:dyDescent="0.2">
      <c r="A563" s="45" t="s">
        <v>34</v>
      </c>
      <c r="B563" s="111"/>
      <c r="C563" s="51"/>
      <c r="D563" s="51"/>
      <c r="E563" s="104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51"/>
      <c r="S563" s="51"/>
      <c r="T563" s="51"/>
      <c r="U563" s="51"/>
      <c r="AA563" s="128"/>
    </row>
    <row r="564" spans="1:27" s="52" customFormat="1" ht="15.75" x14ac:dyDescent="0.25">
      <c r="A564" s="45" t="s">
        <v>35</v>
      </c>
      <c r="B564" s="111"/>
      <c r="C564" s="51"/>
      <c r="D564" s="60" t="s">
        <v>24</v>
      </c>
      <c r="E564" s="104"/>
      <c r="F564" s="49"/>
      <c r="G564" s="49"/>
      <c r="H564" s="49"/>
      <c r="I564" s="49"/>
      <c r="J564" s="49"/>
      <c r="K564" s="49"/>
      <c r="L564" s="49"/>
      <c r="M564" s="49"/>
      <c r="N564" s="49"/>
      <c r="O564" s="49"/>
      <c r="P564" s="49"/>
      <c r="Q564" s="49"/>
      <c r="R564" s="51"/>
      <c r="S564" s="51"/>
      <c r="T564" s="51"/>
      <c r="U564" s="51"/>
      <c r="AA564" s="128"/>
    </row>
    <row r="565" spans="1:27" s="52" customFormat="1" ht="15.75" x14ac:dyDescent="0.25">
      <c r="A565" s="50" t="s">
        <v>36</v>
      </c>
      <c r="B565" s="111"/>
      <c r="C565" s="51"/>
      <c r="D565" s="51"/>
      <c r="E565" s="105"/>
      <c r="F565" s="56" t="s">
        <v>5</v>
      </c>
      <c r="G565" s="56" t="s">
        <v>23</v>
      </c>
      <c r="H565" s="49"/>
      <c r="I565" s="49"/>
      <c r="J565" s="49"/>
      <c r="K565" s="49"/>
      <c r="L565" s="49"/>
      <c r="M565" s="49"/>
      <c r="N565" s="49"/>
      <c r="O565" s="49"/>
      <c r="P565" s="49"/>
      <c r="Q565" s="49"/>
      <c r="R565" s="51"/>
      <c r="S565" s="51"/>
      <c r="T565" s="51"/>
      <c r="U565" s="51"/>
      <c r="AA565" s="128"/>
    </row>
    <row r="566" spans="1:27" s="52" customFormat="1" x14ac:dyDescent="0.2">
      <c r="A566" s="45" t="s">
        <v>37</v>
      </c>
      <c r="B566" s="111"/>
      <c r="C566" s="51"/>
      <c r="D566" s="51"/>
      <c r="E566" s="106"/>
      <c r="F566" s="49">
        <f t="shared" ref="F566:F573" si="68">SUM(G566:U566)</f>
        <v>0</v>
      </c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3"/>
      <c r="S566" s="53"/>
      <c r="T566" s="53"/>
      <c r="U566" s="53"/>
      <c r="AA566" s="128"/>
    </row>
    <row r="567" spans="1:27" s="52" customFormat="1" x14ac:dyDescent="0.2">
      <c r="A567" s="51"/>
      <c r="B567" s="110"/>
      <c r="C567" s="51"/>
      <c r="D567" s="51"/>
      <c r="E567" s="106"/>
      <c r="F567" s="49">
        <f t="shared" si="68"/>
        <v>0</v>
      </c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3"/>
      <c r="S567" s="53"/>
      <c r="T567" s="53"/>
      <c r="U567" s="53"/>
      <c r="AA567" s="128"/>
    </row>
    <row r="568" spans="1:27" s="52" customFormat="1" x14ac:dyDescent="0.2">
      <c r="A568" s="51"/>
      <c r="B568" s="110"/>
      <c r="C568" s="51"/>
      <c r="D568" s="51"/>
      <c r="E568" s="106"/>
      <c r="F568" s="49">
        <f t="shared" si="68"/>
        <v>0</v>
      </c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3"/>
      <c r="S568" s="53"/>
      <c r="T568" s="53"/>
      <c r="U568" s="53"/>
      <c r="AA568" s="128"/>
    </row>
    <row r="569" spans="1:27" s="52" customFormat="1" x14ac:dyDescent="0.2">
      <c r="A569" s="51"/>
      <c r="B569" s="110"/>
      <c r="C569" s="51"/>
      <c r="D569" s="51"/>
      <c r="E569" s="106"/>
      <c r="F569" s="49">
        <f t="shared" si="68"/>
        <v>0</v>
      </c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3"/>
      <c r="S569" s="53"/>
      <c r="T569" s="53"/>
      <c r="U569" s="53"/>
      <c r="AA569" s="128"/>
    </row>
    <row r="570" spans="1:27" s="52" customFormat="1" x14ac:dyDescent="0.2">
      <c r="A570" s="51"/>
      <c r="B570" s="110"/>
      <c r="C570" s="51"/>
      <c r="D570" s="51"/>
      <c r="E570" s="106"/>
      <c r="F570" s="49">
        <f t="shared" si="68"/>
        <v>0</v>
      </c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3"/>
      <c r="S570" s="53"/>
      <c r="T570" s="53"/>
      <c r="U570" s="53"/>
      <c r="AA570" s="128"/>
    </row>
    <row r="571" spans="1:27" s="52" customFormat="1" x14ac:dyDescent="0.2">
      <c r="A571" s="51"/>
      <c r="B571" s="110"/>
      <c r="C571" s="51"/>
      <c r="D571" s="51"/>
      <c r="E571" s="106"/>
      <c r="F571" s="49">
        <f t="shared" si="68"/>
        <v>0</v>
      </c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3"/>
      <c r="S571" s="53"/>
      <c r="T571" s="53"/>
      <c r="U571" s="53"/>
      <c r="AA571" s="128"/>
    </row>
    <row r="572" spans="1:27" s="52" customFormat="1" ht="15.6" customHeight="1" x14ac:dyDescent="0.25">
      <c r="A572" s="57" t="s">
        <v>24</v>
      </c>
      <c r="B572" s="112" t="str">
        <f>IF(B554+F566+F567+F568+F569+F570+F571+F572+F573=B559+B560+B561+B562+B563+B564+B565+B566,"OK","NON")</f>
        <v>OK</v>
      </c>
      <c r="C572" s="51"/>
      <c r="D572" s="49"/>
      <c r="E572" s="106"/>
      <c r="F572" s="49">
        <f t="shared" si="68"/>
        <v>0</v>
      </c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3"/>
      <c r="S572" s="53"/>
      <c r="T572" s="53"/>
      <c r="U572" s="53"/>
      <c r="AA572" s="128"/>
    </row>
    <row r="573" spans="1:27" s="52" customFormat="1" ht="18" x14ac:dyDescent="0.25">
      <c r="A573" s="57" t="s">
        <v>25</v>
      </c>
      <c r="B573" s="112">
        <f>B556+S554-B553-F557-F558-F559-F560-F561-F562</f>
        <v>0</v>
      </c>
      <c r="C573" s="51"/>
      <c r="D573" s="77"/>
      <c r="E573" s="106"/>
      <c r="F573" s="49">
        <f t="shared" si="68"/>
        <v>0</v>
      </c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3"/>
      <c r="S573" s="53"/>
      <c r="T573" s="53"/>
      <c r="U573" s="53"/>
      <c r="AA573" s="128"/>
    </row>
    <row r="574" spans="1:27" s="52" customFormat="1" x14ac:dyDescent="0.2">
      <c r="B574" s="96"/>
      <c r="C574" s="51"/>
      <c r="D574" s="51"/>
      <c r="E574" s="107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62"/>
      <c r="S574" s="62"/>
      <c r="T574" s="62"/>
      <c r="U574" s="62"/>
      <c r="V574" s="64"/>
      <c r="AA574" s="128"/>
    </row>
    <row r="575" spans="1:27" s="46" customFormat="1" x14ac:dyDescent="0.2">
      <c r="A575" s="46" t="s">
        <v>20</v>
      </c>
      <c r="B575" s="113" t="s">
        <v>20</v>
      </c>
      <c r="C575" s="46" t="s">
        <v>20</v>
      </c>
      <c r="D575" s="46" t="s">
        <v>20</v>
      </c>
      <c r="E575" s="108" t="s">
        <v>20</v>
      </c>
      <c r="F575" s="66" t="s">
        <v>20</v>
      </c>
      <c r="G575" s="82" t="s">
        <v>20</v>
      </c>
      <c r="H575" s="82" t="s">
        <v>20</v>
      </c>
      <c r="I575" s="82" t="s">
        <v>20</v>
      </c>
      <c r="J575" s="82" t="s">
        <v>20</v>
      </c>
      <c r="K575" s="82" t="s">
        <v>20</v>
      </c>
      <c r="L575" s="82" t="s">
        <v>20</v>
      </c>
      <c r="M575" s="82" t="s">
        <v>20</v>
      </c>
      <c r="N575" s="82" t="s">
        <v>20</v>
      </c>
      <c r="O575" s="82" t="s">
        <v>20</v>
      </c>
      <c r="P575" s="82" t="s">
        <v>20</v>
      </c>
      <c r="Q575" s="82" t="s">
        <v>20</v>
      </c>
      <c r="R575" s="83" t="s">
        <v>20</v>
      </c>
      <c r="S575" s="83"/>
      <c r="T575" s="83"/>
      <c r="U575" s="83"/>
      <c r="AA575" s="129"/>
    </row>
    <row r="576" spans="1:27" s="117" customFormat="1" ht="27" thickBot="1" x14ac:dyDescent="0.45">
      <c r="A576" s="116" t="s">
        <v>20</v>
      </c>
      <c r="B576" s="115" t="s">
        <v>59</v>
      </c>
      <c r="D576" s="117" t="s">
        <v>28</v>
      </c>
      <c r="E576" s="125">
        <f>$X$16</f>
        <v>43090</v>
      </c>
      <c r="F576" s="119"/>
      <c r="G576" s="120"/>
      <c r="H576" s="121"/>
      <c r="I576" s="122"/>
      <c r="J576" s="122"/>
      <c r="K576" s="122"/>
      <c r="L576" s="122"/>
      <c r="M576" s="122"/>
      <c r="N576" s="122"/>
      <c r="O576" s="122"/>
      <c r="P576" s="122"/>
      <c r="Q576" s="122"/>
      <c r="R576" s="122"/>
      <c r="U576" s="117">
        <v>24</v>
      </c>
      <c r="AA576" s="126"/>
    </row>
    <row r="577" spans="1:27" s="52" customFormat="1" ht="16.5" thickBot="1" x14ac:dyDescent="0.3">
      <c r="A577" s="45"/>
      <c r="B577" s="110"/>
      <c r="C577" s="51"/>
      <c r="D577" s="51"/>
      <c r="E577" s="104"/>
      <c r="F577" s="79" t="s">
        <v>70</v>
      </c>
      <c r="H577" s="103"/>
      <c r="I577" s="91">
        <v>100</v>
      </c>
      <c r="J577" s="92">
        <v>50</v>
      </c>
      <c r="K577" s="92">
        <v>20</v>
      </c>
      <c r="L577" s="92">
        <v>10</v>
      </c>
      <c r="M577" s="92">
        <v>5</v>
      </c>
      <c r="N577" s="92">
        <v>2</v>
      </c>
      <c r="O577" s="92">
        <v>1</v>
      </c>
      <c r="P577" s="92">
        <v>0.25</v>
      </c>
      <c r="Q577" s="92">
        <v>0.1</v>
      </c>
      <c r="R577" s="93">
        <v>0.05</v>
      </c>
      <c r="S577" s="51"/>
      <c r="T577" s="51"/>
      <c r="U577" s="51"/>
      <c r="AA577" s="127">
        <f>B578+B579+B580</f>
        <v>0</v>
      </c>
    </row>
    <row r="578" spans="1:27" s="52" customFormat="1" ht="15.75" x14ac:dyDescent="0.25">
      <c r="A578" s="45" t="s">
        <v>17</v>
      </c>
      <c r="B578" s="111"/>
      <c r="C578" s="51"/>
      <c r="D578" s="60" t="s">
        <v>21</v>
      </c>
      <c r="E578" s="105"/>
      <c r="F578" s="51"/>
      <c r="G578" s="62"/>
      <c r="H578" s="133" t="s">
        <v>71</v>
      </c>
      <c r="I578" s="135"/>
      <c r="J578" s="136"/>
      <c r="K578" s="136"/>
      <c r="L578" s="136"/>
      <c r="M578" s="136"/>
      <c r="N578" s="136"/>
      <c r="O578" s="136"/>
      <c r="P578" s="136"/>
      <c r="Q578" s="136"/>
      <c r="R578" s="137"/>
      <c r="S578" s="51"/>
      <c r="T578" s="51"/>
      <c r="U578" s="51"/>
      <c r="AA578" s="128"/>
    </row>
    <row r="579" spans="1:27" s="52" customFormat="1" ht="15.75" thickBot="1" x14ac:dyDescent="0.25">
      <c r="A579" s="45" t="s">
        <v>18</v>
      </c>
      <c r="B579" s="111"/>
      <c r="C579" s="51"/>
      <c r="E579" s="104"/>
      <c r="F579" s="51"/>
      <c r="G579" s="62"/>
      <c r="H579" s="89" t="s">
        <v>5</v>
      </c>
      <c r="I579" s="90">
        <f t="shared" ref="I579:R579" si="69">I577*I578</f>
        <v>0</v>
      </c>
      <c r="J579" s="80">
        <f t="shared" si="69"/>
        <v>0</v>
      </c>
      <c r="K579" s="80">
        <f t="shared" si="69"/>
        <v>0</v>
      </c>
      <c r="L579" s="80">
        <f t="shared" si="69"/>
        <v>0</v>
      </c>
      <c r="M579" s="80">
        <f t="shared" si="69"/>
        <v>0</v>
      </c>
      <c r="N579" s="80">
        <f t="shared" si="69"/>
        <v>0</v>
      </c>
      <c r="O579" s="80">
        <f t="shared" si="69"/>
        <v>0</v>
      </c>
      <c r="P579" s="80">
        <f t="shared" si="69"/>
        <v>0</v>
      </c>
      <c r="Q579" s="80">
        <f t="shared" si="69"/>
        <v>0</v>
      </c>
      <c r="R579" s="81">
        <f t="shared" si="69"/>
        <v>0</v>
      </c>
      <c r="S579" s="87">
        <f>SUM(I579:R579)</f>
        <v>0</v>
      </c>
      <c r="T579" s="51"/>
      <c r="U579" s="51"/>
      <c r="AA579" s="128"/>
    </row>
    <row r="580" spans="1:27" s="52" customFormat="1" ht="15.75" x14ac:dyDescent="0.25">
      <c r="A580" s="45" t="s">
        <v>19</v>
      </c>
      <c r="B580" s="111"/>
      <c r="C580" s="51"/>
      <c r="D580" s="60" t="s">
        <v>0</v>
      </c>
      <c r="E580" s="104"/>
      <c r="F580" s="49"/>
      <c r="G580" s="49"/>
      <c r="H580" s="49"/>
      <c r="I580" s="49"/>
      <c r="J580" s="49"/>
      <c r="K580" s="49"/>
      <c r="L580" s="49"/>
      <c r="M580" s="49"/>
      <c r="N580" s="49"/>
      <c r="O580" s="49"/>
      <c r="P580" s="49"/>
      <c r="Q580" s="49"/>
      <c r="R580" s="49">
        <f>SUM(I579:R579)</f>
        <v>0</v>
      </c>
      <c r="S580" s="51"/>
      <c r="T580" s="51"/>
      <c r="U580" s="51"/>
      <c r="AA580" s="128"/>
    </row>
    <row r="581" spans="1:27" s="52" customFormat="1" ht="15.75" x14ac:dyDescent="0.25">
      <c r="A581" s="45" t="s">
        <v>75</v>
      </c>
      <c r="B581" s="111"/>
      <c r="C581" s="51"/>
      <c r="D581" s="51"/>
      <c r="E581" s="105" t="s">
        <v>22</v>
      </c>
      <c r="F581" s="56" t="s">
        <v>5</v>
      </c>
      <c r="G581" s="56" t="s">
        <v>23</v>
      </c>
      <c r="H581" s="49"/>
      <c r="I581" s="49"/>
      <c r="J581" s="49"/>
      <c r="K581" s="49"/>
      <c r="L581" s="49"/>
      <c r="M581" s="49"/>
      <c r="N581" s="49"/>
      <c r="O581" s="49"/>
      <c r="P581" s="49"/>
      <c r="Q581" s="49"/>
      <c r="R581" s="51"/>
      <c r="S581" s="51"/>
      <c r="T581" s="51"/>
      <c r="U581" s="51"/>
      <c r="AA581" s="128"/>
    </row>
    <row r="582" spans="1:27" s="52" customFormat="1" x14ac:dyDescent="0.2">
      <c r="A582" s="45" t="s">
        <v>29</v>
      </c>
      <c r="B582" s="111"/>
      <c r="C582" s="51"/>
      <c r="D582" s="51"/>
      <c r="E582" s="106"/>
      <c r="F582" s="49">
        <f t="shared" ref="F582:F587" si="70">SUM(G582:U582)</f>
        <v>0</v>
      </c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3"/>
      <c r="S582" s="53"/>
      <c r="T582" s="53"/>
      <c r="U582" s="53"/>
      <c r="AA582" s="128"/>
    </row>
    <row r="583" spans="1:27" s="52" customFormat="1" x14ac:dyDescent="0.2">
      <c r="A583" s="45"/>
      <c r="B583" s="132"/>
      <c r="C583" s="51"/>
      <c r="D583" s="51"/>
      <c r="E583" s="106"/>
      <c r="F583" s="49">
        <f t="shared" si="70"/>
        <v>0</v>
      </c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3"/>
      <c r="S583" s="53"/>
      <c r="T583" s="53"/>
      <c r="U583" s="53"/>
      <c r="AA583" s="128"/>
    </row>
    <row r="584" spans="1:27" s="52" customFormat="1" x14ac:dyDescent="0.2">
      <c r="A584" s="45" t="s">
        <v>30</v>
      </c>
      <c r="B584" s="111"/>
      <c r="C584" s="51"/>
      <c r="D584" s="51"/>
      <c r="E584" s="106"/>
      <c r="F584" s="49">
        <f t="shared" si="70"/>
        <v>0</v>
      </c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3"/>
      <c r="S584" s="53"/>
      <c r="T584" s="53"/>
      <c r="U584" s="53"/>
      <c r="AA584" s="128"/>
    </row>
    <row r="585" spans="1:27" s="52" customFormat="1" x14ac:dyDescent="0.2">
      <c r="A585" s="45" t="s">
        <v>31</v>
      </c>
      <c r="B585" s="111"/>
      <c r="C585" s="51"/>
      <c r="D585" s="51"/>
      <c r="E585" s="106"/>
      <c r="F585" s="49">
        <f t="shared" si="70"/>
        <v>0</v>
      </c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3"/>
      <c r="S585" s="53"/>
      <c r="T585" s="53"/>
      <c r="U585" s="53"/>
      <c r="AA585" s="128"/>
    </row>
    <row r="586" spans="1:27" s="52" customFormat="1" x14ac:dyDescent="0.2">
      <c r="A586" s="45" t="s">
        <v>32</v>
      </c>
      <c r="B586" s="111"/>
      <c r="C586" s="51"/>
      <c r="D586" s="51"/>
      <c r="E586" s="106"/>
      <c r="F586" s="49">
        <f t="shared" si="70"/>
        <v>0</v>
      </c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3"/>
      <c r="S586" s="53"/>
      <c r="T586" s="53"/>
      <c r="U586" s="53"/>
      <c r="AA586" s="128"/>
    </row>
    <row r="587" spans="1:27" s="52" customFormat="1" x14ac:dyDescent="0.2">
      <c r="A587" s="45" t="s">
        <v>33</v>
      </c>
      <c r="B587" s="111"/>
      <c r="C587" s="51"/>
      <c r="D587" s="51"/>
      <c r="E587" s="106"/>
      <c r="F587" s="49">
        <f t="shared" si="70"/>
        <v>0</v>
      </c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3"/>
      <c r="S587" s="53"/>
      <c r="T587" s="53"/>
      <c r="U587" s="53"/>
      <c r="AA587" s="128"/>
    </row>
    <row r="588" spans="1:27" s="52" customFormat="1" x14ac:dyDescent="0.2">
      <c r="A588" s="45" t="s">
        <v>34</v>
      </c>
      <c r="B588" s="111"/>
      <c r="C588" s="51"/>
      <c r="D588" s="51"/>
      <c r="E588" s="104"/>
      <c r="F588" s="49"/>
      <c r="G588" s="49"/>
      <c r="H588" s="49"/>
      <c r="I588" s="49"/>
      <c r="J588" s="49"/>
      <c r="K588" s="49"/>
      <c r="L588" s="49"/>
      <c r="M588" s="49"/>
      <c r="N588" s="49"/>
      <c r="O588" s="49"/>
      <c r="P588" s="49"/>
      <c r="Q588" s="49"/>
      <c r="R588" s="51"/>
      <c r="S588" s="51"/>
      <c r="T588" s="51"/>
      <c r="U588" s="51"/>
      <c r="AA588" s="128"/>
    </row>
    <row r="589" spans="1:27" s="52" customFormat="1" ht="15.75" x14ac:dyDescent="0.25">
      <c r="A589" s="45" t="s">
        <v>35</v>
      </c>
      <c r="B589" s="111"/>
      <c r="C589" s="51"/>
      <c r="D589" s="60" t="s">
        <v>24</v>
      </c>
      <c r="E589" s="104"/>
      <c r="F589" s="49"/>
      <c r="G589" s="49"/>
      <c r="H589" s="49"/>
      <c r="I589" s="49"/>
      <c r="J589" s="49"/>
      <c r="K589" s="49"/>
      <c r="L589" s="49"/>
      <c r="M589" s="49"/>
      <c r="N589" s="49"/>
      <c r="O589" s="49"/>
      <c r="P589" s="49"/>
      <c r="Q589" s="49"/>
      <c r="R589" s="51"/>
      <c r="S589" s="51"/>
      <c r="T589" s="51"/>
      <c r="U589" s="51"/>
      <c r="AA589" s="128"/>
    </row>
    <row r="590" spans="1:27" s="52" customFormat="1" ht="15.75" x14ac:dyDescent="0.25">
      <c r="A590" s="50" t="s">
        <v>36</v>
      </c>
      <c r="B590" s="111"/>
      <c r="C590" s="51"/>
      <c r="D590" s="51"/>
      <c r="E590" s="105"/>
      <c r="F590" s="56" t="s">
        <v>5</v>
      </c>
      <c r="G590" s="56" t="s">
        <v>23</v>
      </c>
      <c r="H590" s="49"/>
      <c r="I590" s="49"/>
      <c r="J590" s="49"/>
      <c r="K590" s="49"/>
      <c r="L590" s="49"/>
      <c r="M590" s="49"/>
      <c r="N590" s="49"/>
      <c r="O590" s="49"/>
      <c r="P590" s="49"/>
      <c r="Q590" s="49"/>
      <c r="R590" s="51"/>
      <c r="S590" s="51"/>
      <c r="T590" s="51"/>
      <c r="U590" s="51"/>
      <c r="AA590" s="128"/>
    </row>
    <row r="591" spans="1:27" s="52" customFormat="1" x14ac:dyDescent="0.2">
      <c r="A591" s="45" t="s">
        <v>37</v>
      </c>
      <c r="B591" s="111"/>
      <c r="C591" s="51"/>
      <c r="D591" s="51"/>
      <c r="E591" s="106"/>
      <c r="F591" s="49">
        <f t="shared" ref="F591:F598" si="71">SUM(G591:U591)</f>
        <v>0</v>
      </c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3"/>
      <c r="S591" s="53"/>
      <c r="T591" s="53"/>
      <c r="U591" s="53"/>
      <c r="AA591" s="128"/>
    </row>
    <row r="592" spans="1:27" s="52" customFormat="1" x14ac:dyDescent="0.2">
      <c r="A592" s="51"/>
      <c r="B592" s="110"/>
      <c r="C592" s="51"/>
      <c r="D592" s="51"/>
      <c r="E592" s="106"/>
      <c r="F592" s="49">
        <f t="shared" si="71"/>
        <v>0</v>
      </c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3"/>
      <c r="S592" s="53"/>
      <c r="T592" s="53"/>
      <c r="U592" s="53"/>
      <c r="AA592" s="128"/>
    </row>
    <row r="593" spans="1:27" s="52" customFormat="1" x14ac:dyDescent="0.2">
      <c r="A593" s="51"/>
      <c r="B593" s="110"/>
      <c r="C593" s="51"/>
      <c r="D593" s="51"/>
      <c r="E593" s="106"/>
      <c r="F593" s="49">
        <f t="shared" si="71"/>
        <v>0</v>
      </c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3"/>
      <c r="S593" s="53"/>
      <c r="T593" s="53"/>
      <c r="U593" s="53"/>
      <c r="AA593" s="128"/>
    </row>
    <row r="594" spans="1:27" s="52" customFormat="1" x14ac:dyDescent="0.2">
      <c r="A594" s="51"/>
      <c r="B594" s="110"/>
      <c r="C594" s="51"/>
      <c r="D594" s="51"/>
      <c r="E594" s="106"/>
      <c r="F594" s="49">
        <f t="shared" si="71"/>
        <v>0</v>
      </c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3"/>
      <c r="S594" s="53"/>
      <c r="T594" s="53"/>
      <c r="U594" s="53"/>
      <c r="AA594" s="128"/>
    </row>
    <row r="595" spans="1:27" s="52" customFormat="1" x14ac:dyDescent="0.2">
      <c r="A595" s="51"/>
      <c r="B595" s="110"/>
      <c r="C595" s="51"/>
      <c r="D595" s="51"/>
      <c r="E595" s="106"/>
      <c r="F595" s="49">
        <f t="shared" si="71"/>
        <v>0</v>
      </c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3"/>
      <c r="S595" s="53"/>
      <c r="T595" s="53"/>
      <c r="U595" s="53"/>
      <c r="AA595" s="128"/>
    </row>
    <row r="596" spans="1:27" s="52" customFormat="1" x14ac:dyDescent="0.2">
      <c r="A596" s="51"/>
      <c r="B596" s="110"/>
      <c r="C596" s="51"/>
      <c r="D596" s="51"/>
      <c r="E596" s="106"/>
      <c r="F596" s="49">
        <f t="shared" si="71"/>
        <v>0</v>
      </c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3"/>
      <c r="S596" s="53"/>
      <c r="T596" s="53"/>
      <c r="U596" s="53"/>
      <c r="AA596" s="128"/>
    </row>
    <row r="597" spans="1:27" s="52" customFormat="1" ht="15.6" customHeight="1" x14ac:dyDescent="0.25">
      <c r="A597" s="57" t="s">
        <v>24</v>
      </c>
      <c r="B597" s="112" t="str">
        <f>IF(B579+F591+F592+F593+F594+F595+F596+F597+F598=B584+B585+B586+B587+B588+B589+B590+B591,"OK","NON")</f>
        <v>OK</v>
      </c>
      <c r="C597" s="51"/>
      <c r="D597" s="49"/>
      <c r="E597" s="106"/>
      <c r="F597" s="49">
        <f t="shared" si="71"/>
        <v>0</v>
      </c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3"/>
      <c r="S597" s="53"/>
      <c r="T597" s="53"/>
      <c r="U597" s="53"/>
      <c r="AA597" s="128"/>
    </row>
    <row r="598" spans="1:27" s="52" customFormat="1" ht="18" x14ac:dyDescent="0.25">
      <c r="A598" s="57" t="s">
        <v>25</v>
      </c>
      <c r="B598" s="112">
        <f>B581+S579-B578-F582-F583-F584-F585-F586-F587</f>
        <v>0</v>
      </c>
      <c r="C598" s="51"/>
      <c r="D598" s="77"/>
      <c r="E598" s="106"/>
      <c r="F598" s="49">
        <f t="shared" si="71"/>
        <v>0</v>
      </c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3"/>
      <c r="S598" s="53"/>
      <c r="T598" s="53"/>
      <c r="U598" s="53"/>
      <c r="AA598" s="128"/>
    </row>
    <row r="599" spans="1:27" s="52" customFormat="1" x14ac:dyDescent="0.2">
      <c r="B599" s="96"/>
      <c r="C599" s="51"/>
      <c r="D599" s="51"/>
      <c r="E599" s="107"/>
      <c r="F599" s="55"/>
      <c r="G599" s="55"/>
      <c r="H599" s="55"/>
      <c r="I599" s="55"/>
      <c r="J599" s="55"/>
      <c r="K599" s="55"/>
      <c r="L599" s="55"/>
      <c r="M599" s="55"/>
      <c r="N599" s="55"/>
      <c r="O599" s="55"/>
      <c r="P599" s="55"/>
      <c r="Q599" s="55"/>
      <c r="R599" s="62"/>
      <c r="S599" s="62"/>
      <c r="T599" s="62"/>
      <c r="U599" s="62"/>
      <c r="V599" s="64"/>
      <c r="AA599" s="128"/>
    </row>
    <row r="600" spans="1:27" s="46" customFormat="1" x14ac:dyDescent="0.2">
      <c r="A600" s="46" t="s">
        <v>20</v>
      </c>
      <c r="B600" s="113" t="s">
        <v>20</v>
      </c>
      <c r="C600" s="46" t="s">
        <v>20</v>
      </c>
      <c r="D600" s="46" t="s">
        <v>20</v>
      </c>
      <c r="E600" s="108" t="s">
        <v>20</v>
      </c>
      <c r="F600" s="66" t="s">
        <v>20</v>
      </c>
      <c r="G600" s="82" t="s">
        <v>20</v>
      </c>
      <c r="H600" s="82" t="s">
        <v>20</v>
      </c>
      <c r="I600" s="82" t="s">
        <v>20</v>
      </c>
      <c r="J600" s="82" t="s">
        <v>20</v>
      </c>
      <c r="K600" s="82" t="s">
        <v>20</v>
      </c>
      <c r="L600" s="82" t="s">
        <v>20</v>
      </c>
      <c r="M600" s="82" t="s">
        <v>20</v>
      </c>
      <c r="N600" s="82" t="s">
        <v>20</v>
      </c>
      <c r="O600" s="82" t="s">
        <v>20</v>
      </c>
      <c r="P600" s="82" t="s">
        <v>20</v>
      </c>
      <c r="Q600" s="82" t="s">
        <v>20</v>
      </c>
      <c r="R600" s="83" t="s">
        <v>20</v>
      </c>
      <c r="S600" s="83"/>
      <c r="T600" s="83"/>
      <c r="U600" s="83"/>
      <c r="AA600" s="129"/>
    </row>
    <row r="601" spans="1:27" s="117" customFormat="1" ht="27" thickBot="1" x14ac:dyDescent="0.45">
      <c r="A601" s="116" t="s">
        <v>20</v>
      </c>
      <c r="B601" s="115" t="s">
        <v>60</v>
      </c>
      <c r="D601" s="117" t="s">
        <v>28</v>
      </c>
      <c r="E601" s="125">
        <f>$X$16</f>
        <v>43090</v>
      </c>
      <c r="F601" s="119"/>
      <c r="G601" s="120"/>
      <c r="H601" s="121"/>
      <c r="I601" s="122"/>
      <c r="J601" s="122"/>
      <c r="K601" s="122"/>
      <c r="L601" s="122"/>
      <c r="M601" s="122"/>
      <c r="N601" s="122"/>
      <c r="O601" s="122"/>
      <c r="P601" s="122"/>
      <c r="Q601" s="122"/>
      <c r="R601" s="122"/>
      <c r="U601" s="117">
        <v>25</v>
      </c>
      <c r="AA601" s="126"/>
    </row>
    <row r="602" spans="1:27" s="52" customFormat="1" ht="16.5" thickBot="1" x14ac:dyDescent="0.3">
      <c r="A602" s="45"/>
      <c r="B602" s="110"/>
      <c r="C602" s="51"/>
      <c r="D602" s="51"/>
      <c r="E602" s="104"/>
      <c r="F602" s="79" t="s">
        <v>70</v>
      </c>
      <c r="H602" s="103"/>
      <c r="I602" s="91">
        <v>100</v>
      </c>
      <c r="J602" s="92">
        <v>50</v>
      </c>
      <c r="K602" s="92">
        <v>20</v>
      </c>
      <c r="L602" s="92">
        <v>10</v>
      </c>
      <c r="M602" s="92">
        <v>5</v>
      </c>
      <c r="N602" s="92">
        <v>2</v>
      </c>
      <c r="O602" s="92">
        <v>1</v>
      </c>
      <c r="P602" s="92">
        <v>0.25</v>
      </c>
      <c r="Q602" s="92">
        <v>0.1</v>
      </c>
      <c r="R602" s="93">
        <v>0.05</v>
      </c>
      <c r="S602" s="51"/>
      <c r="T602" s="51"/>
      <c r="U602" s="51"/>
      <c r="AA602" s="127">
        <f>B603+B604+B605</f>
        <v>0</v>
      </c>
    </row>
    <row r="603" spans="1:27" s="52" customFormat="1" ht="15.75" x14ac:dyDescent="0.25">
      <c r="A603" s="45" t="s">
        <v>17</v>
      </c>
      <c r="B603" s="111"/>
      <c r="C603" s="51"/>
      <c r="D603" s="60" t="s">
        <v>21</v>
      </c>
      <c r="E603" s="105"/>
      <c r="F603" s="51"/>
      <c r="G603" s="62"/>
      <c r="H603" s="133" t="s">
        <v>71</v>
      </c>
      <c r="I603" s="135"/>
      <c r="J603" s="136"/>
      <c r="K603" s="136"/>
      <c r="L603" s="136"/>
      <c r="M603" s="136"/>
      <c r="N603" s="136"/>
      <c r="O603" s="136"/>
      <c r="P603" s="136"/>
      <c r="Q603" s="136"/>
      <c r="R603" s="137"/>
      <c r="S603" s="51"/>
      <c r="T603" s="51"/>
      <c r="U603" s="51"/>
      <c r="AA603" s="128"/>
    </row>
    <row r="604" spans="1:27" s="52" customFormat="1" ht="15.75" thickBot="1" x14ac:dyDescent="0.25">
      <c r="A604" s="45" t="s">
        <v>18</v>
      </c>
      <c r="B604" s="111"/>
      <c r="C604" s="51"/>
      <c r="E604" s="104"/>
      <c r="F604" s="51"/>
      <c r="G604" s="62"/>
      <c r="H604" s="89" t="s">
        <v>5</v>
      </c>
      <c r="I604" s="90">
        <f t="shared" ref="I604:R604" si="72">I602*I603</f>
        <v>0</v>
      </c>
      <c r="J604" s="80">
        <f t="shared" si="72"/>
        <v>0</v>
      </c>
      <c r="K604" s="80">
        <f t="shared" si="72"/>
        <v>0</v>
      </c>
      <c r="L604" s="80">
        <f t="shared" si="72"/>
        <v>0</v>
      </c>
      <c r="M604" s="80">
        <f t="shared" si="72"/>
        <v>0</v>
      </c>
      <c r="N604" s="80">
        <f t="shared" si="72"/>
        <v>0</v>
      </c>
      <c r="O604" s="80">
        <f t="shared" si="72"/>
        <v>0</v>
      </c>
      <c r="P604" s="80">
        <f t="shared" si="72"/>
        <v>0</v>
      </c>
      <c r="Q604" s="80">
        <f t="shared" si="72"/>
        <v>0</v>
      </c>
      <c r="R604" s="81">
        <f t="shared" si="72"/>
        <v>0</v>
      </c>
      <c r="S604" s="87">
        <f>SUM(I604:R604)</f>
        <v>0</v>
      </c>
      <c r="T604" s="51"/>
      <c r="U604" s="51"/>
      <c r="AA604" s="128"/>
    </row>
    <row r="605" spans="1:27" s="52" customFormat="1" ht="15.75" x14ac:dyDescent="0.25">
      <c r="A605" s="45" t="s">
        <v>19</v>
      </c>
      <c r="B605" s="111"/>
      <c r="C605" s="51"/>
      <c r="D605" s="60" t="s">
        <v>0</v>
      </c>
      <c r="E605" s="104"/>
      <c r="F605" s="49"/>
      <c r="G605" s="49"/>
      <c r="H605" s="49"/>
      <c r="I605" s="49"/>
      <c r="J605" s="49"/>
      <c r="K605" s="49"/>
      <c r="L605" s="49"/>
      <c r="M605" s="49"/>
      <c r="N605" s="49"/>
      <c r="O605" s="49"/>
      <c r="P605" s="49"/>
      <c r="Q605" s="49"/>
      <c r="R605" s="49">
        <f>SUM(I604:R604)</f>
        <v>0</v>
      </c>
      <c r="S605" s="51"/>
      <c r="T605" s="51"/>
      <c r="U605" s="51"/>
      <c r="AA605" s="128"/>
    </row>
    <row r="606" spans="1:27" s="52" customFormat="1" ht="15.75" x14ac:dyDescent="0.25">
      <c r="A606" s="45" t="s">
        <v>75</v>
      </c>
      <c r="B606" s="111"/>
      <c r="C606" s="51"/>
      <c r="D606" s="51"/>
      <c r="E606" s="105" t="s">
        <v>22</v>
      </c>
      <c r="F606" s="56" t="s">
        <v>5</v>
      </c>
      <c r="G606" s="56" t="s">
        <v>23</v>
      </c>
      <c r="H606" s="49"/>
      <c r="I606" s="49"/>
      <c r="J606" s="49"/>
      <c r="K606" s="49"/>
      <c r="L606" s="49"/>
      <c r="M606" s="49"/>
      <c r="N606" s="49"/>
      <c r="O606" s="49"/>
      <c r="P606" s="49"/>
      <c r="Q606" s="49"/>
      <c r="R606" s="51"/>
      <c r="S606" s="51"/>
      <c r="T606" s="51"/>
      <c r="U606" s="51"/>
      <c r="AA606" s="128"/>
    </row>
    <row r="607" spans="1:27" s="52" customFormat="1" x14ac:dyDescent="0.2">
      <c r="A607" s="45" t="s">
        <v>29</v>
      </c>
      <c r="B607" s="111"/>
      <c r="C607" s="51"/>
      <c r="D607" s="51"/>
      <c r="E607" s="106"/>
      <c r="F607" s="49">
        <f t="shared" ref="F607:F612" si="73">SUM(G607:U607)</f>
        <v>0</v>
      </c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3"/>
      <c r="S607" s="53"/>
      <c r="T607" s="53"/>
      <c r="U607" s="53"/>
      <c r="AA607" s="128"/>
    </row>
    <row r="608" spans="1:27" s="52" customFormat="1" x14ac:dyDescent="0.2">
      <c r="A608" s="45"/>
      <c r="B608" s="132"/>
      <c r="C608" s="51"/>
      <c r="D608" s="51"/>
      <c r="E608" s="106"/>
      <c r="F608" s="49">
        <f t="shared" si="73"/>
        <v>0</v>
      </c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3"/>
      <c r="S608" s="53"/>
      <c r="T608" s="53"/>
      <c r="U608" s="53"/>
      <c r="AA608" s="128"/>
    </row>
    <row r="609" spans="1:27" s="52" customFormat="1" x14ac:dyDescent="0.2">
      <c r="A609" s="45" t="s">
        <v>30</v>
      </c>
      <c r="B609" s="111"/>
      <c r="C609" s="51"/>
      <c r="D609" s="51"/>
      <c r="E609" s="106"/>
      <c r="F609" s="49">
        <f t="shared" si="73"/>
        <v>0</v>
      </c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3"/>
      <c r="S609" s="53"/>
      <c r="T609" s="53"/>
      <c r="U609" s="53"/>
      <c r="AA609" s="128"/>
    </row>
    <row r="610" spans="1:27" s="52" customFormat="1" x14ac:dyDescent="0.2">
      <c r="A610" s="45" t="s">
        <v>31</v>
      </c>
      <c r="B610" s="111"/>
      <c r="C610" s="51"/>
      <c r="D610" s="51"/>
      <c r="E610" s="106"/>
      <c r="F610" s="49">
        <f t="shared" si="73"/>
        <v>0</v>
      </c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3"/>
      <c r="S610" s="53"/>
      <c r="T610" s="53"/>
      <c r="U610" s="53"/>
      <c r="AA610" s="128"/>
    </row>
    <row r="611" spans="1:27" s="52" customFormat="1" x14ac:dyDescent="0.2">
      <c r="A611" s="45" t="s">
        <v>32</v>
      </c>
      <c r="B611" s="111"/>
      <c r="C611" s="51"/>
      <c r="D611" s="51"/>
      <c r="E611" s="106"/>
      <c r="F611" s="49">
        <f t="shared" si="73"/>
        <v>0</v>
      </c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3"/>
      <c r="S611" s="53"/>
      <c r="T611" s="53"/>
      <c r="U611" s="53"/>
      <c r="AA611" s="128"/>
    </row>
    <row r="612" spans="1:27" s="52" customFormat="1" x14ac:dyDescent="0.2">
      <c r="A612" s="45" t="s">
        <v>33</v>
      </c>
      <c r="B612" s="111"/>
      <c r="C612" s="51"/>
      <c r="D612" s="51"/>
      <c r="E612" s="106"/>
      <c r="F612" s="49">
        <f t="shared" si="73"/>
        <v>0</v>
      </c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3"/>
      <c r="S612" s="53"/>
      <c r="T612" s="53"/>
      <c r="U612" s="53"/>
      <c r="AA612" s="128"/>
    </row>
    <row r="613" spans="1:27" s="52" customFormat="1" x14ac:dyDescent="0.2">
      <c r="A613" s="45" t="s">
        <v>34</v>
      </c>
      <c r="B613" s="111"/>
      <c r="C613" s="51"/>
      <c r="D613" s="51"/>
      <c r="E613" s="104"/>
      <c r="F613" s="49"/>
      <c r="G613" s="49"/>
      <c r="H613" s="49"/>
      <c r="I613" s="49"/>
      <c r="J613" s="49"/>
      <c r="K613" s="49"/>
      <c r="L613" s="49"/>
      <c r="M613" s="49"/>
      <c r="N613" s="49"/>
      <c r="O613" s="49"/>
      <c r="P613" s="49"/>
      <c r="Q613" s="49"/>
      <c r="R613" s="51"/>
      <c r="S613" s="51"/>
      <c r="T613" s="51"/>
      <c r="U613" s="51"/>
      <c r="AA613" s="128"/>
    </row>
    <row r="614" spans="1:27" s="52" customFormat="1" ht="15.75" x14ac:dyDescent="0.25">
      <c r="A614" s="45" t="s">
        <v>35</v>
      </c>
      <c r="B614" s="111"/>
      <c r="C614" s="51"/>
      <c r="D614" s="60" t="s">
        <v>24</v>
      </c>
      <c r="E614" s="104"/>
      <c r="F614" s="49"/>
      <c r="G614" s="49"/>
      <c r="H614" s="49"/>
      <c r="I614" s="49"/>
      <c r="J614" s="49"/>
      <c r="K614" s="49"/>
      <c r="L614" s="49"/>
      <c r="M614" s="49"/>
      <c r="N614" s="49"/>
      <c r="O614" s="49"/>
      <c r="P614" s="49"/>
      <c r="Q614" s="49"/>
      <c r="R614" s="51"/>
      <c r="S614" s="51"/>
      <c r="T614" s="51"/>
      <c r="U614" s="51"/>
      <c r="AA614" s="128"/>
    </row>
    <row r="615" spans="1:27" s="52" customFormat="1" ht="15.75" x14ac:dyDescent="0.25">
      <c r="A615" s="50" t="s">
        <v>36</v>
      </c>
      <c r="B615" s="111"/>
      <c r="C615" s="51"/>
      <c r="D615" s="51"/>
      <c r="E615" s="105"/>
      <c r="F615" s="56" t="s">
        <v>5</v>
      </c>
      <c r="G615" s="56" t="s">
        <v>23</v>
      </c>
      <c r="H615" s="49"/>
      <c r="I615" s="49"/>
      <c r="J615" s="49"/>
      <c r="K615" s="49"/>
      <c r="L615" s="49"/>
      <c r="M615" s="49"/>
      <c r="N615" s="49"/>
      <c r="O615" s="49"/>
      <c r="P615" s="49"/>
      <c r="Q615" s="49"/>
      <c r="R615" s="51"/>
      <c r="S615" s="51"/>
      <c r="T615" s="51"/>
      <c r="U615" s="51"/>
      <c r="AA615" s="128"/>
    </row>
    <row r="616" spans="1:27" s="52" customFormat="1" x14ac:dyDescent="0.2">
      <c r="A616" s="45" t="s">
        <v>37</v>
      </c>
      <c r="B616" s="111"/>
      <c r="C616" s="51"/>
      <c r="D616" s="51"/>
      <c r="E616" s="106"/>
      <c r="F616" s="49">
        <f t="shared" ref="F616:F623" si="74">SUM(G616:U616)</f>
        <v>0</v>
      </c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3"/>
      <c r="S616" s="53"/>
      <c r="T616" s="53"/>
      <c r="U616" s="53"/>
      <c r="AA616" s="128"/>
    </row>
    <row r="617" spans="1:27" s="52" customFormat="1" x14ac:dyDescent="0.2">
      <c r="A617" s="51"/>
      <c r="B617" s="110"/>
      <c r="C617" s="51"/>
      <c r="D617" s="51"/>
      <c r="E617" s="106"/>
      <c r="F617" s="49">
        <f t="shared" si="74"/>
        <v>0</v>
      </c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3"/>
      <c r="S617" s="53"/>
      <c r="T617" s="53"/>
      <c r="U617" s="53"/>
      <c r="AA617" s="128"/>
    </row>
    <row r="618" spans="1:27" s="52" customFormat="1" x14ac:dyDescent="0.2">
      <c r="A618" s="51"/>
      <c r="B618" s="110"/>
      <c r="C618" s="51"/>
      <c r="D618" s="51"/>
      <c r="E618" s="106"/>
      <c r="F618" s="49">
        <f t="shared" si="74"/>
        <v>0</v>
      </c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3"/>
      <c r="S618" s="53"/>
      <c r="T618" s="53"/>
      <c r="U618" s="53"/>
      <c r="AA618" s="128"/>
    </row>
    <row r="619" spans="1:27" s="52" customFormat="1" x14ac:dyDescent="0.2">
      <c r="A619" s="51"/>
      <c r="B619" s="110"/>
      <c r="C619" s="51"/>
      <c r="D619" s="51"/>
      <c r="E619" s="106"/>
      <c r="F619" s="49">
        <f t="shared" si="74"/>
        <v>0</v>
      </c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3"/>
      <c r="S619" s="53"/>
      <c r="T619" s="53"/>
      <c r="U619" s="53"/>
      <c r="AA619" s="128"/>
    </row>
    <row r="620" spans="1:27" s="52" customFormat="1" x14ac:dyDescent="0.2">
      <c r="A620" s="51"/>
      <c r="B620" s="110"/>
      <c r="C620" s="51"/>
      <c r="D620" s="51"/>
      <c r="E620" s="106"/>
      <c r="F620" s="49">
        <f t="shared" si="74"/>
        <v>0</v>
      </c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3"/>
      <c r="S620" s="53"/>
      <c r="T620" s="53"/>
      <c r="U620" s="53"/>
      <c r="AA620" s="128"/>
    </row>
    <row r="621" spans="1:27" s="52" customFormat="1" x14ac:dyDescent="0.2">
      <c r="A621" s="51"/>
      <c r="B621" s="110"/>
      <c r="C621" s="51"/>
      <c r="D621" s="51"/>
      <c r="E621" s="106"/>
      <c r="F621" s="49">
        <f t="shared" si="74"/>
        <v>0</v>
      </c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3"/>
      <c r="S621" s="53"/>
      <c r="T621" s="53"/>
      <c r="U621" s="53"/>
      <c r="AA621" s="128"/>
    </row>
    <row r="622" spans="1:27" s="52" customFormat="1" ht="15.6" customHeight="1" x14ac:dyDescent="0.25">
      <c r="A622" s="57" t="s">
        <v>24</v>
      </c>
      <c r="B622" s="112" t="str">
        <f>IF(B604+F616+F617+F618+F619+F620+F621+F622+F623=B609+B610+B611+B612+B613+B614+B615+B616,"OK","NON")</f>
        <v>OK</v>
      </c>
      <c r="C622" s="51"/>
      <c r="D622" s="49"/>
      <c r="E622" s="106"/>
      <c r="F622" s="49">
        <f t="shared" si="74"/>
        <v>0</v>
      </c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3"/>
      <c r="S622" s="53"/>
      <c r="T622" s="53"/>
      <c r="U622" s="53"/>
      <c r="AA622" s="128"/>
    </row>
    <row r="623" spans="1:27" s="52" customFormat="1" ht="18" x14ac:dyDescent="0.25">
      <c r="A623" s="57" t="s">
        <v>25</v>
      </c>
      <c r="B623" s="112">
        <f>B606+S604-B603-F607-F608-F609-F610-F611-F612</f>
        <v>0</v>
      </c>
      <c r="C623" s="51"/>
      <c r="D623" s="77"/>
      <c r="E623" s="106"/>
      <c r="F623" s="49">
        <f t="shared" si="74"/>
        <v>0</v>
      </c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3"/>
      <c r="S623" s="53"/>
      <c r="T623" s="53"/>
      <c r="U623" s="53"/>
      <c r="AA623" s="128"/>
    </row>
    <row r="624" spans="1:27" s="52" customFormat="1" x14ac:dyDescent="0.2">
      <c r="B624" s="96"/>
      <c r="C624" s="51"/>
      <c r="D624" s="51"/>
      <c r="E624" s="107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62"/>
      <c r="S624" s="62"/>
      <c r="T624" s="62"/>
      <c r="U624" s="62"/>
      <c r="V624" s="64"/>
      <c r="AA624" s="128"/>
    </row>
    <row r="625" spans="1:27" s="46" customFormat="1" x14ac:dyDescent="0.2">
      <c r="A625" s="46" t="s">
        <v>20</v>
      </c>
      <c r="B625" s="113" t="s">
        <v>20</v>
      </c>
      <c r="C625" s="46" t="s">
        <v>20</v>
      </c>
      <c r="D625" s="46" t="s">
        <v>20</v>
      </c>
      <c r="E625" s="108" t="s">
        <v>20</v>
      </c>
      <c r="F625" s="66" t="s">
        <v>20</v>
      </c>
      <c r="G625" s="82" t="s">
        <v>20</v>
      </c>
      <c r="H625" s="82" t="s">
        <v>20</v>
      </c>
      <c r="I625" s="82" t="s">
        <v>20</v>
      </c>
      <c r="J625" s="82" t="s">
        <v>20</v>
      </c>
      <c r="K625" s="82" t="s">
        <v>20</v>
      </c>
      <c r="L625" s="82" t="s">
        <v>20</v>
      </c>
      <c r="M625" s="82" t="s">
        <v>20</v>
      </c>
      <c r="N625" s="82" t="s">
        <v>20</v>
      </c>
      <c r="O625" s="82" t="s">
        <v>20</v>
      </c>
      <c r="P625" s="82" t="s">
        <v>20</v>
      </c>
      <c r="Q625" s="82" t="s">
        <v>20</v>
      </c>
      <c r="R625" s="83" t="s">
        <v>20</v>
      </c>
      <c r="S625" s="83"/>
      <c r="T625" s="83"/>
      <c r="U625" s="83"/>
      <c r="AA625" s="129"/>
    </row>
    <row r="626" spans="1:27" s="117" customFormat="1" ht="27" thickBot="1" x14ac:dyDescent="0.45">
      <c r="A626" s="116" t="s">
        <v>20</v>
      </c>
      <c r="B626" s="115" t="s">
        <v>61</v>
      </c>
      <c r="D626" s="117" t="s">
        <v>28</v>
      </c>
      <c r="E626" s="125">
        <f>$X$16</f>
        <v>43090</v>
      </c>
      <c r="F626" s="119"/>
      <c r="G626" s="120"/>
      <c r="H626" s="121"/>
      <c r="I626" s="122"/>
      <c r="J626" s="122"/>
      <c r="K626" s="122"/>
      <c r="L626" s="122"/>
      <c r="M626" s="122"/>
      <c r="N626" s="122"/>
      <c r="O626" s="122"/>
      <c r="P626" s="122"/>
      <c r="Q626" s="122"/>
      <c r="R626" s="122"/>
      <c r="U626" s="117">
        <v>26</v>
      </c>
      <c r="AA626" s="126"/>
    </row>
    <row r="627" spans="1:27" s="52" customFormat="1" ht="16.5" thickBot="1" x14ac:dyDescent="0.3">
      <c r="A627" s="45"/>
      <c r="B627" s="110"/>
      <c r="C627" s="51"/>
      <c r="D627" s="51"/>
      <c r="E627" s="104"/>
      <c r="F627" s="79" t="s">
        <v>70</v>
      </c>
      <c r="H627" s="103"/>
      <c r="I627" s="91">
        <v>100</v>
      </c>
      <c r="J627" s="92">
        <v>50</v>
      </c>
      <c r="K627" s="92">
        <v>20</v>
      </c>
      <c r="L627" s="92">
        <v>10</v>
      </c>
      <c r="M627" s="92">
        <v>5</v>
      </c>
      <c r="N627" s="92">
        <v>2</v>
      </c>
      <c r="O627" s="92">
        <v>1</v>
      </c>
      <c r="P627" s="92">
        <v>0.25</v>
      </c>
      <c r="Q627" s="92">
        <v>0.1</v>
      </c>
      <c r="R627" s="93">
        <v>0.05</v>
      </c>
      <c r="S627" s="51"/>
      <c r="T627" s="51"/>
      <c r="U627" s="51"/>
      <c r="AA627" s="127">
        <f>B628+B629+B630</f>
        <v>0</v>
      </c>
    </row>
    <row r="628" spans="1:27" s="52" customFormat="1" ht="15.75" x14ac:dyDescent="0.25">
      <c r="A628" s="45" t="s">
        <v>17</v>
      </c>
      <c r="B628" s="111"/>
      <c r="C628" s="51"/>
      <c r="D628" s="60" t="s">
        <v>21</v>
      </c>
      <c r="E628" s="105"/>
      <c r="F628" s="51"/>
      <c r="G628" s="62"/>
      <c r="H628" s="133" t="s">
        <v>71</v>
      </c>
      <c r="I628" s="135"/>
      <c r="J628" s="136"/>
      <c r="K628" s="136"/>
      <c r="L628" s="136"/>
      <c r="M628" s="136"/>
      <c r="N628" s="136"/>
      <c r="O628" s="136"/>
      <c r="P628" s="136"/>
      <c r="Q628" s="136"/>
      <c r="R628" s="137"/>
      <c r="S628" s="51"/>
      <c r="T628" s="51"/>
      <c r="U628" s="51"/>
      <c r="AA628" s="128"/>
    </row>
    <row r="629" spans="1:27" s="52" customFormat="1" ht="15.75" thickBot="1" x14ac:dyDescent="0.25">
      <c r="A629" s="45" t="s">
        <v>18</v>
      </c>
      <c r="B629" s="111"/>
      <c r="C629" s="51"/>
      <c r="E629" s="104"/>
      <c r="F629" s="51"/>
      <c r="G629" s="62"/>
      <c r="H629" s="89" t="s">
        <v>5</v>
      </c>
      <c r="I629" s="90">
        <f t="shared" ref="I629:R629" si="75">I627*I628</f>
        <v>0</v>
      </c>
      <c r="J629" s="80">
        <f t="shared" si="75"/>
        <v>0</v>
      </c>
      <c r="K629" s="80">
        <f t="shared" si="75"/>
        <v>0</v>
      </c>
      <c r="L629" s="80">
        <f t="shared" si="75"/>
        <v>0</v>
      </c>
      <c r="M629" s="80">
        <f t="shared" si="75"/>
        <v>0</v>
      </c>
      <c r="N629" s="80">
        <f t="shared" si="75"/>
        <v>0</v>
      </c>
      <c r="O629" s="80">
        <f t="shared" si="75"/>
        <v>0</v>
      </c>
      <c r="P629" s="80">
        <f t="shared" si="75"/>
        <v>0</v>
      </c>
      <c r="Q629" s="80">
        <f t="shared" si="75"/>
        <v>0</v>
      </c>
      <c r="R629" s="81">
        <f t="shared" si="75"/>
        <v>0</v>
      </c>
      <c r="S629" s="87">
        <f>SUM(I629:R629)</f>
        <v>0</v>
      </c>
      <c r="T629" s="51"/>
      <c r="U629" s="51"/>
      <c r="AA629" s="128"/>
    </row>
    <row r="630" spans="1:27" s="52" customFormat="1" ht="15.75" x14ac:dyDescent="0.25">
      <c r="A630" s="45" t="s">
        <v>19</v>
      </c>
      <c r="B630" s="111"/>
      <c r="C630" s="51"/>
      <c r="D630" s="60" t="s">
        <v>0</v>
      </c>
      <c r="E630" s="104"/>
      <c r="F630" s="49"/>
      <c r="G630" s="49"/>
      <c r="H630" s="49"/>
      <c r="I630" s="49"/>
      <c r="J630" s="49"/>
      <c r="K630" s="49"/>
      <c r="L630" s="49"/>
      <c r="M630" s="49"/>
      <c r="N630" s="49"/>
      <c r="O630" s="49"/>
      <c r="P630" s="49"/>
      <c r="Q630" s="49"/>
      <c r="R630" s="49">
        <f>SUM(I629:R629)</f>
        <v>0</v>
      </c>
      <c r="S630" s="51"/>
      <c r="T630" s="51"/>
      <c r="U630" s="51"/>
      <c r="AA630" s="128"/>
    </row>
    <row r="631" spans="1:27" s="52" customFormat="1" ht="15.75" x14ac:dyDescent="0.25">
      <c r="A631" s="45" t="s">
        <v>75</v>
      </c>
      <c r="B631" s="111"/>
      <c r="C631" s="51"/>
      <c r="D631" s="51"/>
      <c r="E631" s="105" t="s">
        <v>22</v>
      </c>
      <c r="F631" s="56" t="s">
        <v>5</v>
      </c>
      <c r="G631" s="56" t="s">
        <v>23</v>
      </c>
      <c r="H631" s="49"/>
      <c r="I631" s="49"/>
      <c r="J631" s="49"/>
      <c r="K631" s="49"/>
      <c r="L631" s="49"/>
      <c r="M631" s="49"/>
      <c r="N631" s="49"/>
      <c r="O631" s="49"/>
      <c r="P631" s="49"/>
      <c r="Q631" s="49"/>
      <c r="R631" s="51"/>
      <c r="S631" s="51"/>
      <c r="T631" s="51"/>
      <c r="U631" s="51"/>
      <c r="AA631" s="128"/>
    </row>
    <row r="632" spans="1:27" s="52" customFormat="1" x14ac:dyDescent="0.2">
      <c r="A632" s="45" t="s">
        <v>29</v>
      </c>
      <c r="B632" s="111"/>
      <c r="C632" s="51"/>
      <c r="D632" s="51"/>
      <c r="E632" s="106"/>
      <c r="F632" s="49">
        <f t="shared" ref="F632:F637" si="76">SUM(G632:U632)</f>
        <v>0</v>
      </c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3"/>
      <c r="S632" s="53"/>
      <c r="T632" s="53"/>
      <c r="U632" s="53"/>
      <c r="AA632" s="128"/>
    </row>
    <row r="633" spans="1:27" s="52" customFormat="1" x14ac:dyDescent="0.2">
      <c r="A633" s="45"/>
      <c r="B633" s="132"/>
      <c r="C633" s="51"/>
      <c r="D633" s="51"/>
      <c r="E633" s="106"/>
      <c r="F633" s="49">
        <f t="shared" si="76"/>
        <v>0</v>
      </c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3"/>
      <c r="S633" s="53"/>
      <c r="T633" s="53"/>
      <c r="U633" s="53"/>
      <c r="AA633" s="128"/>
    </row>
    <row r="634" spans="1:27" s="52" customFormat="1" x14ac:dyDescent="0.2">
      <c r="A634" s="45" t="s">
        <v>30</v>
      </c>
      <c r="B634" s="111"/>
      <c r="C634" s="51"/>
      <c r="D634" s="51"/>
      <c r="E634" s="106"/>
      <c r="F634" s="49">
        <f t="shared" si="76"/>
        <v>0</v>
      </c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3"/>
      <c r="S634" s="53"/>
      <c r="T634" s="53"/>
      <c r="U634" s="53"/>
      <c r="AA634" s="128"/>
    </row>
    <row r="635" spans="1:27" s="52" customFormat="1" x14ac:dyDescent="0.2">
      <c r="A635" s="45" t="s">
        <v>31</v>
      </c>
      <c r="B635" s="111"/>
      <c r="C635" s="51"/>
      <c r="D635" s="51"/>
      <c r="E635" s="106"/>
      <c r="F635" s="49">
        <f t="shared" si="76"/>
        <v>0</v>
      </c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3"/>
      <c r="S635" s="53"/>
      <c r="T635" s="53"/>
      <c r="U635" s="53"/>
      <c r="AA635" s="128"/>
    </row>
    <row r="636" spans="1:27" s="52" customFormat="1" x14ac:dyDescent="0.2">
      <c r="A636" s="45" t="s">
        <v>32</v>
      </c>
      <c r="B636" s="111"/>
      <c r="C636" s="51"/>
      <c r="D636" s="51"/>
      <c r="E636" s="106"/>
      <c r="F636" s="49">
        <f t="shared" si="76"/>
        <v>0</v>
      </c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3"/>
      <c r="S636" s="53"/>
      <c r="T636" s="53"/>
      <c r="U636" s="53"/>
      <c r="AA636" s="128"/>
    </row>
    <row r="637" spans="1:27" s="52" customFormat="1" x14ac:dyDescent="0.2">
      <c r="A637" s="45" t="s">
        <v>33</v>
      </c>
      <c r="B637" s="111"/>
      <c r="C637" s="51"/>
      <c r="D637" s="51"/>
      <c r="E637" s="106"/>
      <c r="F637" s="49">
        <f t="shared" si="76"/>
        <v>0</v>
      </c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3"/>
      <c r="S637" s="53"/>
      <c r="T637" s="53"/>
      <c r="U637" s="53"/>
      <c r="AA637" s="128"/>
    </row>
    <row r="638" spans="1:27" s="52" customFormat="1" x14ac:dyDescent="0.2">
      <c r="A638" s="45" t="s">
        <v>34</v>
      </c>
      <c r="B638" s="111"/>
      <c r="C638" s="51"/>
      <c r="D638" s="51"/>
      <c r="E638" s="104"/>
      <c r="F638" s="49"/>
      <c r="G638" s="49"/>
      <c r="H638" s="49"/>
      <c r="I638" s="49"/>
      <c r="J638" s="49"/>
      <c r="K638" s="49"/>
      <c r="L638" s="49"/>
      <c r="M638" s="49"/>
      <c r="N638" s="49"/>
      <c r="O638" s="49"/>
      <c r="P638" s="49"/>
      <c r="Q638" s="49"/>
      <c r="R638" s="51"/>
      <c r="S638" s="51"/>
      <c r="T638" s="51"/>
      <c r="U638" s="51"/>
      <c r="AA638" s="128"/>
    </row>
    <row r="639" spans="1:27" s="52" customFormat="1" ht="15.75" x14ac:dyDescent="0.25">
      <c r="A639" s="45" t="s">
        <v>35</v>
      </c>
      <c r="B639" s="111"/>
      <c r="C639" s="51"/>
      <c r="D639" s="60" t="s">
        <v>24</v>
      </c>
      <c r="E639" s="104"/>
      <c r="F639" s="49"/>
      <c r="G639" s="49"/>
      <c r="H639" s="49"/>
      <c r="I639" s="49"/>
      <c r="J639" s="49"/>
      <c r="K639" s="49"/>
      <c r="L639" s="49"/>
      <c r="M639" s="49"/>
      <c r="N639" s="49"/>
      <c r="O639" s="49"/>
      <c r="P639" s="49"/>
      <c r="Q639" s="49"/>
      <c r="R639" s="51"/>
      <c r="S639" s="51"/>
      <c r="T639" s="51"/>
      <c r="U639" s="51"/>
      <c r="AA639" s="128"/>
    </row>
    <row r="640" spans="1:27" s="52" customFormat="1" ht="15.75" x14ac:dyDescent="0.25">
      <c r="A640" s="50" t="s">
        <v>36</v>
      </c>
      <c r="B640" s="111"/>
      <c r="C640" s="51"/>
      <c r="D640" s="51"/>
      <c r="E640" s="105"/>
      <c r="F640" s="56" t="s">
        <v>5</v>
      </c>
      <c r="G640" s="56" t="s">
        <v>23</v>
      </c>
      <c r="H640" s="49"/>
      <c r="I640" s="49"/>
      <c r="J640" s="49"/>
      <c r="K640" s="49"/>
      <c r="L640" s="49"/>
      <c r="M640" s="49"/>
      <c r="N640" s="49"/>
      <c r="O640" s="49"/>
      <c r="P640" s="49"/>
      <c r="Q640" s="49"/>
      <c r="R640" s="51"/>
      <c r="S640" s="51"/>
      <c r="T640" s="51"/>
      <c r="U640" s="51"/>
      <c r="AA640" s="128"/>
    </row>
    <row r="641" spans="1:27" s="52" customFormat="1" x14ac:dyDescent="0.2">
      <c r="A641" s="45" t="s">
        <v>37</v>
      </c>
      <c r="B641" s="111"/>
      <c r="C641" s="51"/>
      <c r="D641" s="51"/>
      <c r="E641" s="106"/>
      <c r="F641" s="49">
        <f t="shared" ref="F641:F648" si="77">SUM(G641:U641)</f>
        <v>0</v>
      </c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3"/>
      <c r="S641" s="53"/>
      <c r="T641" s="53"/>
      <c r="U641" s="53"/>
      <c r="AA641" s="128"/>
    </row>
    <row r="642" spans="1:27" s="52" customFormat="1" x14ac:dyDescent="0.2">
      <c r="A642" s="51"/>
      <c r="B642" s="110"/>
      <c r="C642" s="51"/>
      <c r="D642" s="51"/>
      <c r="E642" s="106"/>
      <c r="F642" s="49">
        <f t="shared" si="77"/>
        <v>0</v>
      </c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3"/>
      <c r="S642" s="53"/>
      <c r="T642" s="53"/>
      <c r="U642" s="53"/>
      <c r="AA642" s="128"/>
    </row>
    <row r="643" spans="1:27" s="52" customFormat="1" x14ac:dyDescent="0.2">
      <c r="A643" s="51"/>
      <c r="B643" s="110"/>
      <c r="C643" s="51"/>
      <c r="D643" s="51"/>
      <c r="E643" s="106"/>
      <c r="F643" s="49">
        <f t="shared" si="77"/>
        <v>0</v>
      </c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3"/>
      <c r="S643" s="53"/>
      <c r="T643" s="53"/>
      <c r="U643" s="53"/>
      <c r="AA643" s="128"/>
    </row>
    <row r="644" spans="1:27" s="52" customFormat="1" x14ac:dyDescent="0.2">
      <c r="A644" s="51"/>
      <c r="B644" s="110"/>
      <c r="C644" s="51"/>
      <c r="D644" s="51"/>
      <c r="E644" s="106"/>
      <c r="F644" s="49">
        <f t="shared" si="77"/>
        <v>0</v>
      </c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3"/>
      <c r="S644" s="53"/>
      <c r="T644" s="53"/>
      <c r="U644" s="53"/>
      <c r="AA644" s="128"/>
    </row>
    <row r="645" spans="1:27" s="52" customFormat="1" x14ac:dyDescent="0.2">
      <c r="A645" s="51"/>
      <c r="B645" s="110"/>
      <c r="C645" s="51"/>
      <c r="D645" s="51"/>
      <c r="E645" s="106"/>
      <c r="F645" s="49">
        <f t="shared" si="77"/>
        <v>0</v>
      </c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3"/>
      <c r="S645" s="53"/>
      <c r="T645" s="53"/>
      <c r="U645" s="53"/>
      <c r="AA645" s="128"/>
    </row>
    <row r="646" spans="1:27" s="52" customFormat="1" x14ac:dyDescent="0.2">
      <c r="A646" s="51"/>
      <c r="B646" s="110"/>
      <c r="C646" s="51"/>
      <c r="D646" s="51"/>
      <c r="E646" s="106"/>
      <c r="F646" s="49">
        <f t="shared" si="77"/>
        <v>0</v>
      </c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3"/>
      <c r="S646" s="53"/>
      <c r="T646" s="53"/>
      <c r="U646" s="53"/>
      <c r="AA646" s="128"/>
    </row>
    <row r="647" spans="1:27" s="52" customFormat="1" ht="15.6" customHeight="1" x14ac:dyDescent="0.25">
      <c r="A647" s="57" t="s">
        <v>24</v>
      </c>
      <c r="B647" s="112" t="str">
        <f>IF(B629+F641+F642+F643+F644+F645+F646+F647+F648=B634+B635+B636+B637+B638+B639+B640+B641,"OK","NON")</f>
        <v>OK</v>
      </c>
      <c r="C647" s="51"/>
      <c r="D647" s="49"/>
      <c r="E647" s="106"/>
      <c r="F647" s="49">
        <f t="shared" si="77"/>
        <v>0</v>
      </c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3"/>
      <c r="S647" s="53"/>
      <c r="T647" s="53"/>
      <c r="U647" s="53"/>
      <c r="AA647" s="128"/>
    </row>
    <row r="648" spans="1:27" s="52" customFormat="1" ht="18" x14ac:dyDescent="0.25">
      <c r="A648" s="57" t="s">
        <v>25</v>
      </c>
      <c r="B648" s="112">
        <f>B631+S629-B628-F632-F633-F634-F635-F636-F637</f>
        <v>0</v>
      </c>
      <c r="C648" s="51"/>
      <c r="D648" s="77"/>
      <c r="E648" s="106"/>
      <c r="F648" s="49">
        <f t="shared" si="77"/>
        <v>0</v>
      </c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3"/>
      <c r="S648" s="53"/>
      <c r="T648" s="53"/>
      <c r="U648" s="53"/>
      <c r="AA648" s="128"/>
    </row>
    <row r="649" spans="1:27" s="52" customFormat="1" x14ac:dyDescent="0.2">
      <c r="B649" s="96"/>
      <c r="C649" s="51"/>
      <c r="D649" s="51"/>
      <c r="E649" s="107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5"/>
      <c r="Q649" s="55"/>
      <c r="R649" s="62"/>
      <c r="S649" s="62"/>
      <c r="T649" s="62"/>
      <c r="U649" s="62"/>
      <c r="V649" s="64"/>
      <c r="AA649" s="128"/>
    </row>
    <row r="650" spans="1:27" s="46" customFormat="1" x14ac:dyDescent="0.2">
      <c r="A650" s="46" t="s">
        <v>20</v>
      </c>
      <c r="B650" s="113" t="s">
        <v>20</v>
      </c>
      <c r="C650" s="46" t="s">
        <v>20</v>
      </c>
      <c r="D650" s="46" t="s">
        <v>20</v>
      </c>
      <c r="E650" s="108" t="s">
        <v>20</v>
      </c>
      <c r="F650" s="66" t="s">
        <v>20</v>
      </c>
      <c r="G650" s="82" t="s">
        <v>20</v>
      </c>
      <c r="H650" s="82" t="s">
        <v>20</v>
      </c>
      <c r="I650" s="82" t="s">
        <v>20</v>
      </c>
      <c r="J650" s="82" t="s">
        <v>20</v>
      </c>
      <c r="K650" s="82" t="s">
        <v>20</v>
      </c>
      <c r="L650" s="82" t="s">
        <v>20</v>
      </c>
      <c r="M650" s="82" t="s">
        <v>20</v>
      </c>
      <c r="N650" s="82" t="s">
        <v>20</v>
      </c>
      <c r="O650" s="82" t="s">
        <v>20</v>
      </c>
      <c r="P650" s="82" t="s">
        <v>20</v>
      </c>
      <c r="Q650" s="82" t="s">
        <v>20</v>
      </c>
      <c r="R650" s="83" t="s">
        <v>20</v>
      </c>
      <c r="S650" s="83"/>
      <c r="T650" s="83"/>
      <c r="U650" s="83"/>
      <c r="AA650" s="129"/>
    </row>
    <row r="651" spans="1:27" s="117" customFormat="1" ht="27" thickBot="1" x14ac:dyDescent="0.45">
      <c r="A651" s="116" t="s">
        <v>20</v>
      </c>
      <c r="B651" s="115" t="s">
        <v>62</v>
      </c>
      <c r="D651" s="117" t="s">
        <v>28</v>
      </c>
      <c r="E651" s="125">
        <f>$X$16</f>
        <v>43090</v>
      </c>
      <c r="F651" s="119"/>
      <c r="G651" s="120"/>
      <c r="H651" s="121"/>
      <c r="I651" s="122"/>
      <c r="J651" s="122"/>
      <c r="K651" s="122"/>
      <c r="L651" s="122"/>
      <c r="M651" s="122"/>
      <c r="N651" s="122"/>
      <c r="O651" s="122"/>
      <c r="P651" s="122"/>
      <c r="Q651" s="122"/>
      <c r="R651" s="122"/>
      <c r="U651" s="117">
        <v>27</v>
      </c>
      <c r="AA651" s="126"/>
    </row>
    <row r="652" spans="1:27" s="52" customFormat="1" ht="16.5" thickBot="1" x14ac:dyDescent="0.3">
      <c r="A652" s="45"/>
      <c r="B652" s="110"/>
      <c r="C652" s="51"/>
      <c r="D652" s="51"/>
      <c r="E652" s="104"/>
      <c r="F652" s="79" t="s">
        <v>70</v>
      </c>
      <c r="H652" s="103"/>
      <c r="I652" s="91">
        <v>100</v>
      </c>
      <c r="J652" s="92">
        <v>50</v>
      </c>
      <c r="K652" s="92">
        <v>20</v>
      </c>
      <c r="L652" s="92">
        <v>10</v>
      </c>
      <c r="M652" s="92">
        <v>5</v>
      </c>
      <c r="N652" s="92">
        <v>2</v>
      </c>
      <c r="O652" s="92">
        <v>1</v>
      </c>
      <c r="P652" s="92">
        <v>0.25</v>
      </c>
      <c r="Q652" s="92">
        <v>0.1</v>
      </c>
      <c r="R652" s="93">
        <v>0.05</v>
      </c>
      <c r="S652" s="51"/>
      <c r="T652" s="51"/>
      <c r="U652" s="51"/>
      <c r="AA652" s="127">
        <f>B653+B654+B655</f>
        <v>0</v>
      </c>
    </row>
    <row r="653" spans="1:27" s="52" customFormat="1" ht="15.75" x14ac:dyDescent="0.25">
      <c r="A653" s="45" t="s">
        <v>17</v>
      </c>
      <c r="B653" s="111"/>
      <c r="C653" s="51"/>
      <c r="D653" s="60" t="s">
        <v>21</v>
      </c>
      <c r="E653" s="105"/>
      <c r="F653" s="51"/>
      <c r="G653" s="62"/>
      <c r="H653" s="133" t="s">
        <v>71</v>
      </c>
      <c r="I653" s="135"/>
      <c r="J653" s="136"/>
      <c r="K653" s="136"/>
      <c r="L653" s="136"/>
      <c r="M653" s="136"/>
      <c r="N653" s="136"/>
      <c r="O653" s="136"/>
      <c r="P653" s="136"/>
      <c r="Q653" s="136"/>
      <c r="R653" s="137"/>
      <c r="S653" s="51"/>
      <c r="T653" s="51"/>
      <c r="U653" s="51"/>
      <c r="AA653" s="128"/>
    </row>
    <row r="654" spans="1:27" s="52" customFormat="1" ht="15.75" thickBot="1" x14ac:dyDescent="0.25">
      <c r="A654" s="45" t="s">
        <v>18</v>
      </c>
      <c r="B654" s="111"/>
      <c r="C654" s="51"/>
      <c r="E654" s="104"/>
      <c r="F654" s="51"/>
      <c r="G654" s="62"/>
      <c r="H654" s="89" t="s">
        <v>5</v>
      </c>
      <c r="I654" s="90">
        <f t="shared" ref="I654:R654" si="78">I652*I653</f>
        <v>0</v>
      </c>
      <c r="J654" s="80">
        <f t="shared" si="78"/>
        <v>0</v>
      </c>
      <c r="K654" s="80">
        <f t="shared" si="78"/>
        <v>0</v>
      </c>
      <c r="L654" s="80">
        <f t="shared" si="78"/>
        <v>0</v>
      </c>
      <c r="M654" s="80">
        <f t="shared" si="78"/>
        <v>0</v>
      </c>
      <c r="N654" s="80">
        <f t="shared" si="78"/>
        <v>0</v>
      </c>
      <c r="O654" s="80">
        <f t="shared" si="78"/>
        <v>0</v>
      </c>
      <c r="P654" s="80">
        <f t="shared" si="78"/>
        <v>0</v>
      </c>
      <c r="Q654" s="80">
        <f t="shared" si="78"/>
        <v>0</v>
      </c>
      <c r="R654" s="81">
        <f t="shared" si="78"/>
        <v>0</v>
      </c>
      <c r="S654" s="87">
        <f>SUM(I654:R654)</f>
        <v>0</v>
      </c>
      <c r="T654" s="51"/>
      <c r="U654" s="51"/>
      <c r="AA654" s="128"/>
    </row>
    <row r="655" spans="1:27" s="52" customFormat="1" ht="15.75" x14ac:dyDescent="0.25">
      <c r="A655" s="45" t="s">
        <v>19</v>
      </c>
      <c r="B655" s="111"/>
      <c r="C655" s="51"/>
      <c r="D655" s="60" t="s">
        <v>0</v>
      </c>
      <c r="E655" s="104"/>
      <c r="F655" s="49"/>
      <c r="G655" s="49"/>
      <c r="H655" s="49"/>
      <c r="I655" s="49"/>
      <c r="J655" s="49"/>
      <c r="K655" s="49"/>
      <c r="L655" s="49"/>
      <c r="M655" s="49"/>
      <c r="N655" s="49"/>
      <c r="O655" s="49"/>
      <c r="P655" s="49"/>
      <c r="Q655" s="49"/>
      <c r="R655" s="49">
        <f>SUM(I654:R654)</f>
        <v>0</v>
      </c>
      <c r="S655" s="51"/>
      <c r="T655" s="51"/>
      <c r="U655" s="51"/>
      <c r="AA655" s="128"/>
    </row>
    <row r="656" spans="1:27" s="52" customFormat="1" ht="15.75" x14ac:dyDescent="0.25">
      <c r="A656" s="45" t="s">
        <v>75</v>
      </c>
      <c r="B656" s="111"/>
      <c r="C656" s="51"/>
      <c r="D656" s="51"/>
      <c r="E656" s="105" t="s">
        <v>22</v>
      </c>
      <c r="F656" s="56" t="s">
        <v>5</v>
      </c>
      <c r="G656" s="56" t="s">
        <v>23</v>
      </c>
      <c r="H656" s="49"/>
      <c r="I656" s="49"/>
      <c r="J656" s="49"/>
      <c r="K656" s="49"/>
      <c r="L656" s="49"/>
      <c r="M656" s="49"/>
      <c r="N656" s="49"/>
      <c r="O656" s="49"/>
      <c r="P656" s="49"/>
      <c r="Q656" s="49"/>
      <c r="R656" s="51"/>
      <c r="S656" s="51"/>
      <c r="T656" s="51"/>
      <c r="U656" s="51"/>
      <c r="AA656" s="128"/>
    </row>
    <row r="657" spans="1:27" s="52" customFormat="1" x14ac:dyDescent="0.2">
      <c r="A657" s="45" t="s">
        <v>29</v>
      </c>
      <c r="B657" s="111"/>
      <c r="C657" s="51"/>
      <c r="D657" s="51"/>
      <c r="E657" s="106"/>
      <c r="F657" s="49">
        <f t="shared" ref="F657:F662" si="79">SUM(G657:U657)</f>
        <v>0</v>
      </c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3"/>
      <c r="S657" s="53"/>
      <c r="T657" s="53"/>
      <c r="U657" s="53"/>
      <c r="AA657" s="128"/>
    </row>
    <row r="658" spans="1:27" s="52" customFormat="1" x14ac:dyDescent="0.2">
      <c r="A658" s="45"/>
      <c r="B658" s="132"/>
      <c r="C658" s="51"/>
      <c r="D658" s="51"/>
      <c r="E658" s="106"/>
      <c r="F658" s="49">
        <f t="shared" si="79"/>
        <v>0</v>
      </c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3"/>
      <c r="S658" s="53"/>
      <c r="T658" s="53"/>
      <c r="U658" s="53"/>
      <c r="AA658" s="128"/>
    </row>
    <row r="659" spans="1:27" s="52" customFormat="1" x14ac:dyDescent="0.2">
      <c r="A659" s="45" t="s">
        <v>30</v>
      </c>
      <c r="B659" s="111"/>
      <c r="C659" s="51"/>
      <c r="D659" s="51"/>
      <c r="E659" s="106"/>
      <c r="F659" s="49">
        <f t="shared" si="79"/>
        <v>0</v>
      </c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3"/>
      <c r="S659" s="53"/>
      <c r="T659" s="53"/>
      <c r="U659" s="53"/>
      <c r="AA659" s="128"/>
    </row>
    <row r="660" spans="1:27" s="52" customFormat="1" x14ac:dyDescent="0.2">
      <c r="A660" s="45" t="s">
        <v>31</v>
      </c>
      <c r="B660" s="111"/>
      <c r="C660" s="51"/>
      <c r="D660" s="51"/>
      <c r="E660" s="106"/>
      <c r="F660" s="49">
        <f t="shared" si="79"/>
        <v>0</v>
      </c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3"/>
      <c r="S660" s="53"/>
      <c r="T660" s="53"/>
      <c r="U660" s="53"/>
      <c r="AA660" s="128"/>
    </row>
    <row r="661" spans="1:27" s="52" customFormat="1" x14ac:dyDescent="0.2">
      <c r="A661" s="45" t="s">
        <v>32</v>
      </c>
      <c r="B661" s="111"/>
      <c r="C661" s="51"/>
      <c r="D661" s="51"/>
      <c r="E661" s="106"/>
      <c r="F661" s="49">
        <f t="shared" si="79"/>
        <v>0</v>
      </c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3"/>
      <c r="S661" s="53"/>
      <c r="T661" s="53"/>
      <c r="U661" s="53"/>
      <c r="AA661" s="128"/>
    </row>
    <row r="662" spans="1:27" s="52" customFormat="1" x14ac:dyDescent="0.2">
      <c r="A662" s="45" t="s">
        <v>33</v>
      </c>
      <c r="B662" s="111"/>
      <c r="C662" s="51"/>
      <c r="D662" s="51"/>
      <c r="E662" s="106"/>
      <c r="F662" s="49">
        <f t="shared" si="79"/>
        <v>0</v>
      </c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3"/>
      <c r="S662" s="53"/>
      <c r="T662" s="53"/>
      <c r="U662" s="53"/>
      <c r="AA662" s="128"/>
    </row>
    <row r="663" spans="1:27" s="52" customFormat="1" x14ac:dyDescent="0.2">
      <c r="A663" s="45" t="s">
        <v>34</v>
      </c>
      <c r="B663" s="111"/>
      <c r="C663" s="51"/>
      <c r="D663" s="51"/>
      <c r="E663" s="104"/>
      <c r="F663" s="49"/>
      <c r="G663" s="49"/>
      <c r="H663" s="49"/>
      <c r="I663" s="49"/>
      <c r="J663" s="49"/>
      <c r="K663" s="49"/>
      <c r="L663" s="49"/>
      <c r="M663" s="49"/>
      <c r="N663" s="49"/>
      <c r="O663" s="49"/>
      <c r="P663" s="49"/>
      <c r="Q663" s="49"/>
      <c r="R663" s="51"/>
      <c r="S663" s="51"/>
      <c r="T663" s="51"/>
      <c r="U663" s="51"/>
      <c r="AA663" s="128"/>
    </row>
    <row r="664" spans="1:27" s="52" customFormat="1" ht="15.75" x14ac:dyDescent="0.25">
      <c r="A664" s="45" t="s">
        <v>35</v>
      </c>
      <c r="B664" s="111"/>
      <c r="C664" s="51"/>
      <c r="D664" s="60" t="s">
        <v>24</v>
      </c>
      <c r="E664" s="104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51"/>
      <c r="S664" s="51"/>
      <c r="T664" s="51"/>
      <c r="U664" s="51"/>
      <c r="AA664" s="128"/>
    </row>
    <row r="665" spans="1:27" s="52" customFormat="1" ht="15.75" x14ac:dyDescent="0.25">
      <c r="A665" s="50" t="s">
        <v>36</v>
      </c>
      <c r="B665" s="111"/>
      <c r="C665" s="51"/>
      <c r="D665" s="51"/>
      <c r="E665" s="105"/>
      <c r="F665" s="56" t="s">
        <v>5</v>
      </c>
      <c r="G665" s="56" t="s">
        <v>23</v>
      </c>
      <c r="H665" s="49"/>
      <c r="I665" s="49"/>
      <c r="J665" s="49"/>
      <c r="K665" s="49"/>
      <c r="L665" s="49"/>
      <c r="M665" s="49"/>
      <c r="N665" s="49"/>
      <c r="O665" s="49"/>
      <c r="P665" s="49"/>
      <c r="Q665" s="49"/>
      <c r="R665" s="51"/>
      <c r="S665" s="51"/>
      <c r="T665" s="51"/>
      <c r="U665" s="51"/>
      <c r="AA665" s="128"/>
    </row>
    <row r="666" spans="1:27" s="52" customFormat="1" x14ac:dyDescent="0.2">
      <c r="A666" s="45" t="s">
        <v>37</v>
      </c>
      <c r="B666" s="111"/>
      <c r="C666" s="51"/>
      <c r="D666" s="51"/>
      <c r="E666" s="106"/>
      <c r="F666" s="49">
        <f t="shared" ref="F666:F673" si="80">SUM(G666:U666)</f>
        <v>0</v>
      </c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3"/>
      <c r="S666" s="53"/>
      <c r="T666" s="53"/>
      <c r="U666" s="53"/>
      <c r="AA666" s="128"/>
    </row>
    <row r="667" spans="1:27" s="52" customFormat="1" x14ac:dyDescent="0.2">
      <c r="A667" s="51"/>
      <c r="B667" s="110"/>
      <c r="C667" s="51"/>
      <c r="D667" s="51"/>
      <c r="E667" s="106"/>
      <c r="F667" s="49">
        <f t="shared" si="80"/>
        <v>0</v>
      </c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3"/>
      <c r="S667" s="53"/>
      <c r="T667" s="53"/>
      <c r="U667" s="53"/>
      <c r="AA667" s="128"/>
    </row>
    <row r="668" spans="1:27" s="52" customFormat="1" x14ac:dyDescent="0.2">
      <c r="A668" s="51"/>
      <c r="B668" s="110"/>
      <c r="C668" s="51"/>
      <c r="D668" s="51"/>
      <c r="E668" s="106"/>
      <c r="F668" s="49">
        <f t="shared" si="80"/>
        <v>0</v>
      </c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3"/>
      <c r="S668" s="53"/>
      <c r="T668" s="53"/>
      <c r="U668" s="53"/>
      <c r="AA668" s="128"/>
    </row>
    <row r="669" spans="1:27" s="52" customFormat="1" x14ac:dyDescent="0.2">
      <c r="A669" s="51"/>
      <c r="B669" s="110"/>
      <c r="C669" s="51"/>
      <c r="D669" s="51"/>
      <c r="E669" s="106"/>
      <c r="F669" s="49">
        <f t="shared" si="80"/>
        <v>0</v>
      </c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3"/>
      <c r="S669" s="53"/>
      <c r="T669" s="53"/>
      <c r="U669" s="53"/>
      <c r="AA669" s="128"/>
    </row>
    <row r="670" spans="1:27" s="52" customFormat="1" x14ac:dyDescent="0.2">
      <c r="A670" s="51"/>
      <c r="B670" s="110"/>
      <c r="C670" s="51"/>
      <c r="D670" s="51"/>
      <c r="E670" s="106"/>
      <c r="F670" s="49">
        <f t="shared" si="80"/>
        <v>0</v>
      </c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3"/>
      <c r="S670" s="53"/>
      <c r="T670" s="53"/>
      <c r="U670" s="53"/>
      <c r="AA670" s="128"/>
    </row>
    <row r="671" spans="1:27" s="52" customFormat="1" x14ac:dyDescent="0.2">
      <c r="A671" s="51"/>
      <c r="B671" s="110"/>
      <c r="C671" s="51"/>
      <c r="D671" s="51"/>
      <c r="E671" s="106"/>
      <c r="F671" s="49">
        <f t="shared" si="80"/>
        <v>0</v>
      </c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3"/>
      <c r="S671" s="53"/>
      <c r="T671" s="53"/>
      <c r="U671" s="53"/>
      <c r="AA671" s="128"/>
    </row>
    <row r="672" spans="1:27" s="52" customFormat="1" ht="15.6" customHeight="1" x14ac:dyDescent="0.25">
      <c r="A672" s="57" t="s">
        <v>24</v>
      </c>
      <c r="B672" s="112" t="str">
        <f>IF(B654+F666+F667+F668+F669+F670+F671+F672+F673=B659+B660+B661+B662+B663+B664+B665+B666,"OK","NON")</f>
        <v>OK</v>
      </c>
      <c r="C672" s="51"/>
      <c r="D672" s="49"/>
      <c r="E672" s="106"/>
      <c r="F672" s="49">
        <f t="shared" si="80"/>
        <v>0</v>
      </c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3"/>
      <c r="S672" s="53"/>
      <c r="T672" s="53"/>
      <c r="U672" s="53"/>
      <c r="AA672" s="128"/>
    </row>
    <row r="673" spans="1:27" s="52" customFormat="1" ht="18" x14ac:dyDescent="0.25">
      <c r="A673" s="57" t="s">
        <v>25</v>
      </c>
      <c r="B673" s="112">
        <f>B656+S654-B653-F657-F658-F659-F660-F661-F662</f>
        <v>0</v>
      </c>
      <c r="C673" s="51"/>
      <c r="D673" s="77"/>
      <c r="E673" s="106"/>
      <c r="F673" s="49">
        <f t="shared" si="80"/>
        <v>0</v>
      </c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3"/>
      <c r="S673" s="53"/>
      <c r="T673" s="53"/>
      <c r="U673" s="53"/>
      <c r="AA673" s="128"/>
    </row>
    <row r="674" spans="1:27" s="52" customFormat="1" x14ac:dyDescent="0.2">
      <c r="B674" s="96"/>
      <c r="C674" s="51"/>
      <c r="D674" s="51"/>
      <c r="E674" s="107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62"/>
      <c r="S674" s="62"/>
      <c r="T674" s="62"/>
      <c r="U674" s="62"/>
      <c r="V674" s="64"/>
      <c r="AA674" s="128"/>
    </row>
    <row r="675" spans="1:27" s="46" customFormat="1" x14ac:dyDescent="0.2">
      <c r="A675" s="46" t="s">
        <v>20</v>
      </c>
      <c r="B675" s="113" t="s">
        <v>20</v>
      </c>
      <c r="C675" s="46" t="s">
        <v>20</v>
      </c>
      <c r="D675" s="46" t="s">
        <v>20</v>
      </c>
      <c r="E675" s="108" t="s">
        <v>20</v>
      </c>
      <c r="F675" s="66" t="s">
        <v>20</v>
      </c>
      <c r="G675" s="82" t="s">
        <v>20</v>
      </c>
      <c r="H675" s="82" t="s">
        <v>20</v>
      </c>
      <c r="I675" s="82" t="s">
        <v>20</v>
      </c>
      <c r="J675" s="82" t="s">
        <v>20</v>
      </c>
      <c r="K675" s="82" t="s">
        <v>20</v>
      </c>
      <c r="L675" s="82" t="s">
        <v>20</v>
      </c>
      <c r="M675" s="82" t="s">
        <v>20</v>
      </c>
      <c r="N675" s="82" t="s">
        <v>20</v>
      </c>
      <c r="O675" s="82" t="s">
        <v>20</v>
      </c>
      <c r="P675" s="82" t="s">
        <v>20</v>
      </c>
      <c r="Q675" s="82" t="s">
        <v>20</v>
      </c>
      <c r="R675" s="83" t="s">
        <v>20</v>
      </c>
      <c r="S675" s="83"/>
      <c r="T675" s="83"/>
      <c r="U675" s="83"/>
      <c r="AA675" s="129"/>
    </row>
    <row r="676" spans="1:27" s="117" customFormat="1" ht="27" thickBot="1" x14ac:dyDescent="0.45">
      <c r="A676" s="116" t="s">
        <v>20</v>
      </c>
      <c r="B676" s="115" t="s">
        <v>63</v>
      </c>
      <c r="D676" s="117" t="s">
        <v>28</v>
      </c>
      <c r="E676" s="125">
        <f>$X$16</f>
        <v>43090</v>
      </c>
      <c r="F676" s="119"/>
      <c r="G676" s="120"/>
      <c r="H676" s="121"/>
      <c r="I676" s="122"/>
      <c r="J676" s="122"/>
      <c r="K676" s="122"/>
      <c r="L676" s="122"/>
      <c r="M676" s="122"/>
      <c r="N676" s="122"/>
      <c r="O676" s="122"/>
      <c r="P676" s="122"/>
      <c r="Q676" s="122"/>
      <c r="R676" s="122"/>
      <c r="U676" s="117">
        <v>28</v>
      </c>
      <c r="AA676" s="126"/>
    </row>
    <row r="677" spans="1:27" s="52" customFormat="1" ht="16.5" thickBot="1" x14ac:dyDescent="0.3">
      <c r="A677" s="45"/>
      <c r="B677" s="110"/>
      <c r="C677" s="51"/>
      <c r="D677" s="51"/>
      <c r="E677" s="104"/>
      <c r="F677" s="79" t="s">
        <v>70</v>
      </c>
      <c r="H677" s="103"/>
      <c r="I677" s="91">
        <v>100</v>
      </c>
      <c r="J677" s="92">
        <v>50</v>
      </c>
      <c r="K677" s="92">
        <v>20</v>
      </c>
      <c r="L677" s="92">
        <v>10</v>
      </c>
      <c r="M677" s="92">
        <v>5</v>
      </c>
      <c r="N677" s="92">
        <v>2</v>
      </c>
      <c r="O677" s="92">
        <v>1</v>
      </c>
      <c r="P677" s="92">
        <v>0.25</v>
      </c>
      <c r="Q677" s="92">
        <v>0.1</v>
      </c>
      <c r="R677" s="93">
        <v>0.05</v>
      </c>
      <c r="S677" s="51"/>
      <c r="T677" s="51"/>
      <c r="U677" s="51"/>
      <c r="AA677" s="127">
        <f>B678+B679+B680</f>
        <v>0</v>
      </c>
    </row>
    <row r="678" spans="1:27" s="52" customFormat="1" ht="15.75" x14ac:dyDescent="0.25">
      <c r="A678" s="45" t="s">
        <v>17</v>
      </c>
      <c r="B678" s="111"/>
      <c r="C678" s="51"/>
      <c r="D678" s="60" t="s">
        <v>21</v>
      </c>
      <c r="E678" s="105"/>
      <c r="F678" s="51"/>
      <c r="G678" s="62"/>
      <c r="H678" s="133" t="s">
        <v>71</v>
      </c>
      <c r="I678" s="135"/>
      <c r="J678" s="136"/>
      <c r="K678" s="136"/>
      <c r="L678" s="136"/>
      <c r="M678" s="136"/>
      <c r="N678" s="136"/>
      <c r="O678" s="136"/>
      <c r="P678" s="136"/>
      <c r="Q678" s="136"/>
      <c r="R678" s="137"/>
      <c r="S678" s="51"/>
      <c r="T678" s="51"/>
      <c r="U678" s="51"/>
      <c r="AA678" s="128"/>
    </row>
    <row r="679" spans="1:27" s="52" customFormat="1" ht="15.75" thickBot="1" x14ac:dyDescent="0.25">
      <c r="A679" s="45" t="s">
        <v>18</v>
      </c>
      <c r="B679" s="111"/>
      <c r="C679" s="51"/>
      <c r="E679" s="104"/>
      <c r="F679" s="51"/>
      <c r="G679" s="62"/>
      <c r="H679" s="89" t="s">
        <v>5</v>
      </c>
      <c r="I679" s="90">
        <f t="shared" ref="I679:R679" si="81">I677*I678</f>
        <v>0</v>
      </c>
      <c r="J679" s="80">
        <f t="shared" si="81"/>
        <v>0</v>
      </c>
      <c r="K679" s="80">
        <f t="shared" si="81"/>
        <v>0</v>
      </c>
      <c r="L679" s="80">
        <f t="shared" si="81"/>
        <v>0</v>
      </c>
      <c r="M679" s="80">
        <f t="shared" si="81"/>
        <v>0</v>
      </c>
      <c r="N679" s="80">
        <f t="shared" si="81"/>
        <v>0</v>
      </c>
      <c r="O679" s="80">
        <f t="shared" si="81"/>
        <v>0</v>
      </c>
      <c r="P679" s="80">
        <f t="shared" si="81"/>
        <v>0</v>
      </c>
      <c r="Q679" s="80">
        <f t="shared" si="81"/>
        <v>0</v>
      </c>
      <c r="R679" s="81">
        <f t="shared" si="81"/>
        <v>0</v>
      </c>
      <c r="S679" s="87">
        <f>SUM(I679:R679)</f>
        <v>0</v>
      </c>
      <c r="T679" s="51"/>
      <c r="U679" s="51"/>
      <c r="AA679" s="128"/>
    </row>
    <row r="680" spans="1:27" s="52" customFormat="1" ht="15.75" x14ac:dyDescent="0.25">
      <c r="A680" s="45" t="s">
        <v>19</v>
      </c>
      <c r="B680" s="111"/>
      <c r="C680" s="51"/>
      <c r="D680" s="60" t="s">
        <v>0</v>
      </c>
      <c r="E680" s="104"/>
      <c r="F680" s="49"/>
      <c r="G680" s="49"/>
      <c r="H680" s="49"/>
      <c r="I680" s="49"/>
      <c r="J680" s="49"/>
      <c r="K680" s="49"/>
      <c r="L680" s="49"/>
      <c r="M680" s="49"/>
      <c r="N680" s="49"/>
      <c r="O680" s="49"/>
      <c r="P680" s="49"/>
      <c r="Q680" s="49"/>
      <c r="R680" s="49">
        <f>SUM(I679:R679)</f>
        <v>0</v>
      </c>
      <c r="S680" s="51"/>
      <c r="T680" s="51"/>
      <c r="U680" s="51"/>
      <c r="AA680" s="128"/>
    </row>
    <row r="681" spans="1:27" s="52" customFormat="1" ht="15.75" x14ac:dyDescent="0.25">
      <c r="A681" s="45" t="s">
        <v>75</v>
      </c>
      <c r="B681" s="111"/>
      <c r="C681" s="51"/>
      <c r="D681" s="51"/>
      <c r="E681" s="105" t="s">
        <v>22</v>
      </c>
      <c r="F681" s="56" t="s">
        <v>5</v>
      </c>
      <c r="G681" s="56" t="s">
        <v>23</v>
      </c>
      <c r="H681" s="49"/>
      <c r="I681" s="49"/>
      <c r="J681" s="49"/>
      <c r="K681" s="49"/>
      <c r="L681" s="49"/>
      <c r="M681" s="49"/>
      <c r="N681" s="49"/>
      <c r="O681" s="49"/>
      <c r="P681" s="49"/>
      <c r="Q681" s="49"/>
      <c r="R681" s="51"/>
      <c r="S681" s="51"/>
      <c r="T681" s="51"/>
      <c r="U681" s="51"/>
      <c r="AA681" s="128"/>
    </row>
    <row r="682" spans="1:27" s="52" customFormat="1" x14ac:dyDescent="0.2">
      <c r="A682" s="45" t="s">
        <v>29</v>
      </c>
      <c r="B682" s="111"/>
      <c r="C682" s="51"/>
      <c r="D682" s="51"/>
      <c r="E682" s="106"/>
      <c r="F682" s="49">
        <f t="shared" ref="F682:F687" si="82">SUM(G682:U682)</f>
        <v>0</v>
      </c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3"/>
      <c r="S682" s="53"/>
      <c r="T682" s="53"/>
      <c r="U682" s="53"/>
      <c r="AA682" s="128"/>
    </row>
    <row r="683" spans="1:27" s="52" customFormat="1" x14ac:dyDescent="0.2">
      <c r="A683" s="45"/>
      <c r="B683" s="132"/>
      <c r="C683" s="51"/>
      <c r="D683" s="51"/>
      <c r="E683" s="106"/>
      <c r="F683" s="49">
        <f t="shared" si="82"/>
        <v>0</v>
      </c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3"/>
      <c r="S683" s="53"/>
      <c r="T683" s="53"/>
      <c r="U683" s="53"/>
      <c r="AA683" s="128"/>
    </row>
    <row r="684" spans="1:27" s="52" customFormat="1" x14ac:dyDescent="0.2">
      <c r="A684" s="45" t="s">
        <v>30</v>
      </c>
      <c r="B684" s="111"/>
      <c r="C684" s="51"/>
      <c r="D684" s="51"/>
      <c r="E684" s="106"/>
      <c r="F684" s="49">
        <f t="shared" si="82"/>
        <v>0</v>
      </c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3"/>
      <c r="S684" s="53"/>
      <c r="T684" s="53"/>
      <c r="U684" s="53"/>
      <c r="AA684" s="128"/>
    </row>
    <row r="685" spans="1:27" s="52" customFormat="1" x14ac:dyDescent="0.2">
      <c r="A685" s="45" t="s">
        <v>31</v>
      </c>
      <c r="B685" s="111"/>
      <c r="C685" s="51"/>
      <c r="D685" s="51"/>
      <c r="E685" s="106"/>
      <c r="F685" s="49">
        <f t="shared" si="82"/>
        <v>0</v>
      </c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3"/>
      <c r="S685" s="53"/>
      <c r="T685" s="53"/>
      <c r="U685" s="53"/>
      <c r="AA685" s="128"/>
    </row>
    <row r="686" spans="1:27" s="52" customFormat="1" x14ac:dyDescent="0.2">
      <c r="A686" s="45" t="s">
        <v>32</v>
      </c>
      <c r="B686" s="111"/>
      <c r="C686" s="51"/>
      <c r="D686" s="51"/>
      <c r="E686" s="106"/>
      <c r="F686" s="49">
        <f t="shared" si="82"/>
        <v>0</v>
      </c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3"/>
      <c r="S686" s="53"/>
      <c r="T686" s="53"/>
      <c r="U686" s="53"/>
      <c r="AA686" s="128"/>
    </row>
    <row r="687" spans="1:27" s="52" customFormat="1" x14ac:dyDescent="0.2">
      <c r="A687" s="45" t="s">
        <v>33</v>
      </c>
      <c r="B687" s="111"/>
      <c r="C687" s="51"/>
      <c r="D687" s="51"/>
      <c r="E687" s="106"/>
      <c r="F687" s="49">
        <f t="shared" si="82"/>
        <v>0</v>
      </c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3"/>
      <c r="S687" s="53"/>
      <c r="T687" s="53"/>
      <c r="U687" s="53"/>
      <c r="AA687" s="128"/>
    </row>
    <row r="688" spans="1:27" s="52" customFormat="1" x14ac:dyDescent="0.2">
      <c r="A688" s="45" t="s">
        <v>34</v>
      </c>
      <c r="B688" s="111"/>
      <c r="C688" s="51"/>
      <c r="D688" s="51"/>
      <c r="E688" s="104"/>
      <c r="F688" s="49"/>
      <c r="G688" s="49"/>
      <c r="H688" s="49"/>
      <c r="I688" s="49"/>
      <c r="J688" s="49"/>
      <c r="K688" s="49"/>
      <c r="L688" s="49"/>
      <c r="M688" s="49"/>
      <c r="N688" s="49"/>
      <c r="O688" s="49"/>
      <c r="P688" s="49"/>
      <c r="Q688" s="49"/>
      <c r="R688" s="51"/>
      <c r="S688" s="51"/>
      <c r="T688" s="51"/>
      <c r="U688" s="51"/>
      <c r="AA688" s="128"/>
    </row>
    <row r="689" spans="1:27" s="52" customFormat="1" ht="15.75" x14ac:dyDescent="0.25">
      <c r="A689" s="45" t="s">
        <v>35</v>
      </c>
      <c r="B689" s="111"/>
      <c r="C689" s="51"/>
      <c r="D689" s="60" t="s">
        <v>24</v>
      </c>
      <c r="E689" s="104"/>
      <c r="F689" s="49"/>
      <c r="G689" s="49"/>
      <c r="H689" s="49"/>
      <c r="I689" s="49"/>
      <c r="J689" s="49"/>
      <c r="K689" s="49"/>
      <c r="L689" s="49"/>
      <c r="M689" s="49"/>
      <c r="N689" s="49"/>
      <c r="O689" s="49"/>
      <c r="P689" s="49"/>
      <c r="Q689" s="49"/>
      <c r="R689" s="51"/>
      <c r="S689" s="51"/>
      <c r="T689" s="51"/>
      <c r="U689" s="51"/>
      <c r="AA689" s="128"/>
    </row>
    <row r="690" spans="1:27" s="52" customFormat="1" ht="15.75" x14ac:dyDescent="0.25">
      <c r="A690" s="50" t="s">
        <v>36</v>
      </c>
      <c r="B690" s="111"/>
      <c r="C690" s="51"/>
      <c r="D690" s="51"/>
      <c r="E690" s="105"/>
      <c r="F690" s="56" t="s">
        <v>5</v>
      </c>
      <c r="G690" s="56" t="s">
        <v>23</v>
      </c>
      <c r="H690" s="49"/>
      <c r="I690" s="49"/>
      <c r="J690" s="49"/>
      <c r="K690" s="49"/>
      <c r="L690" s="49"/>
      <c r="M690" s="49"/>
      <c r="N690" s="49"/>
      <c r="O690" s="49"/>
      <c r="P690" s="49"/>
      <c r="Q690" s="49"/>
      <c r="R690" s="51"/>
      <c r="S690" s="51"/>
      <c r="T690" s="51"/>
      <c r="U690" s="51"/>
      <c r="AA690" s="128"/>
    </row>
    <row r="691" spans="1:27" s="52" customFormat="1" x14ac:dyDescent="0.2">
      <c r="A691" s="45" t="s">
        <v>37</v>
      </c>
      <c r="B691" s="111"/>
      <c r="C691" s="51"/>
      <c r="D691" s="51"/>
      <c r="E691" s="106"/>
      <c r="F691" s="49">
        <f t="shared" ref="F691:F698" si="83">SUM(G691:U691)</f>
        <v>0</v>
      </c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3"/>
      <c r="S691" s="53"/>
      <c r="T691" s="53"/>
      <c r="U691" s="53"/>
      <c r="AA691" s="128"/>
    </row>
    <row r="692" spans="1:27" s="52" customFormat="1" x14ac:dyDescent="0.2">
      <c r="A692" s="51"/>
      <c r="B692" s="110"/>
      <c r="C692" s="51"/>
      <c r="D692" s="51"/>
      <c r="E692" s="106"/>
      <c r="F692" s="49">
        <f t="shared" si="83"/>
        <v>0</v>
      </c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3"/>
      <c r="S692" s="53"/>
      <c r="T692" s="53"/>
      <c r="U692" s="53"/>
      <c r="AA692" s="128"/>
    </row>
    <row r="693" spans="1:27" s="52" customFormat="1" x14ac:dyDescent="0.2">
      <c r="A693" s="51"/>
      <c r="B693" s="110"/>
      <c r="C693" s="51"/>
      <c r="D693" s="51"/>
      <c r="E693" s="106"/>
      <c r="F693" s="49">
        <f t="shared" si="83"/>
        <v>0</v>
      </c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3"/>
      <c r="S693" s="53"/>
      <c r="T693" s="53"/>
      <c r="U693" s="53"/>
      <c r="AA693" s="128"/>
    </row>
    <row r="694" spans="1:27" s="52" customFormat="1" x14ac:dyDescent="0.2">
      <c r="A694" s="51"/>
      <c r="B694" s="110"/>
      <c r="C694" s="51"/>
      <c r="D694" s="51"/>
      <c r="E694" s="106"/>
      <c r="F694" s="49">
        <f t="shared" si="83"/>
        <v>0</v>
      </c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3"/>
      <c r="S694" s="53"/>
      <c r="T694" s="53"/>
      <c r="U694" s="53"/>
      <c r="AA694" s="128"/>
    </row>
    <row r="695" spans="1:27" s="52" customFormat="1" x14ac:dyDescent="0.2">
      <c r="A695" s="51"/>
      <c r="B695" s="110"/>
      <c r="C695" s="51"/>
      <c r="D695" s="51"/>
      <c r="E695" s="106"/>
      <c r="F695" s="49">
        <f t="shared" si="83"/>
        <v>0</v>
      </c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3"/>
      <c r="S695" s="53"/>
      <c r="T695" s="53"/>
      <c r="U695" s="53"/>
      <c r="AA695" s="128"/>
    </row>
    <row r="696" spans="1:27" s="52" customFormat="1" x14ac:dyDescent="0.2">
      <c r="A696" s="51"/>
      <c r="B696" s="110"/>
      <c r="C696" s="51"/>
      <c r="D696" s="51"/>
      <c r="E696" s="106"/>
      <c r="F696" s="49">
        <f t="shared" si="83"/>
        <v>0</v>
      </c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3"/>
      <c r="S696" s="53"/>
      <c r="T696" s="53"/>
      <c r="U696" s="53"/>
      <c r="AA696" s="128"/>
    </row>
    <row r="697" spans="1:27" s="52" customFormat="1" ht="15.6" customHeight="1" x14ac:dyDescent="0.25">
      <c r="A697" s="57" t="s">
        <v>24</v>
      </c>
      <c r="B697" s="112" t="str">
        <f>IF(B679+F691+F692+F693+F694+F695+F696+F697+F698=B684+B685+B686+B687+B688+B689+B690+B691,"OK","NON")</f>
        <v>OK</v>
      </c>
      <c r="C697" s="51"/>
      <c r="D697" s="49"/>
      <c r="E697" s="106"/>
      <c r="F697" s="49">
        <f t="shared" si="83"/>
        <v>0</v>
      </c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3"/>
      <c r="S697" s="53"/>
      <c r="T697" s="53"/>
      <c r="U697" s="53"/>
      <c r="AA697" s="128"/>
    </row>
    <row r="698" spans="1:27" s="52" customFormat="1" ht="18" x14ac:dyDescent="0.25">
      <c r="A698" s="57" t="s">
        <v>25</v>
      </c>
      <c r="B698" s="112">
        <f>B681+S679-B678-F682-F683-F684-F685-F686-F687</f>
        <v>0</v>
      </c>
      <c r="C698" s="51"/>
      <c r="D698" s="77"/>
      <c r="E698" s="106"/>
      <c r="F698" s="49">
        <f t="shared" si="83"/>
        <v>0</v>
      </c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3"/>
      <c r="S698" s="53"/>
      <c r="T698" s="53"/>
      <c r="U698" s="53"/>
      <c r="AA698" s="128"/>
    </row>
    <row r="699" spans="1:27" s="52" customFormat="1" x14ac:dyDescent="0.2">
      <c r="B699" s="96"/>
      <c r="C699" s="51"/>
      <c r="D699" s="51"/>
      <c r="E699" s="107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62"/>
      <c r="S699" s="62"/>
      <c r="T699" s="62"/>
      <c r="U699" s="62"/>
      <c r="V699" s="64"/>
      <c r="AA699" s="128"/>
    </row>
    <row r="700" spans="1:27" s="46" customFormat="1" x14ac:dyDescent="0.2">
      <c r="A700" s="46" t="s">
        <v>20</v>
      </c>
      <c r="B700" s="113" t="s">
        <v>20</v>
      </c>
      <c r="C700" s="46" t="s">
        <v>20</v>
      </c>
      <c r="D700" s="46" t="s">
        <v>20</v>
      </c>
      <c r="E700" s="108" t="s">
        <v>20</v>
      </c>
      <c r="F700" s="66" t="s">
        <v>20</v>
      </c>
      <c r="G700" s="82" t="s">
        <v>20</v>
      </c>
      <c r="H700" s="82" t="s">
        <v>20</v>
      </c>
      <c r="I700" s="82" t="s">
        <v>20</v>
      </c>
      <c r="J700" s="82" t="s">
        <v>20</v>
      </c>
      <c r="K700" s="82" t="s">
        <v>20</v>
      </c>
      <c r="L700" s="82" t="s">
        <v>20</v>
      </c>
      <c r="M700" s="82" t="s">
        <v>20</v>
      </c>
      <c r="N700" s="82" t="s">
        <v>20</v>
      </c>
      <c r="O700" s="82" t="s">
        <v>20</v>
      </c>
      <c r="P700" s="82" t="s">
        <v>20</v>
      </c>
      <c r="Q700" s="82" t="s">
        <v>20</v>
      </c>
      <c r="R700" s="83" t="s">
        <v>20</v>
      </c>
      <c r="S700" s="83"/>
      <c r="T700" s="83"/>
      <c r="U700" s="83"/>
      <c r="AA700" s="129"/>
    </row>
    <row r="701" spans="1:27" s="117" customFormat="1" ht="27" thickBot="1" x14ac:dyDescent="0.45">
      <c r="A701" s="116" t="s">
        <v>20</v>
      </c>
      <c r="B701" s="115" t="s">
        <v>64</v>
      </c>
      <c r="D701" s="117" t="s">
        <v>28</v>
      </c>
      <c r="E701" s="125">
        <f>$X$16</f>
        <v>43090</v>
      </c>
      <c r="F701" s="119"/>
      <c r="G701" s="120"/>
      <c r="H701" s="121"/>
      <c r="I701" s="122"/>
      <c r="J701" s="122"/>
      <c r="K701" s="122"/>
      <c r="L701" s="122"/>
      <c r="M701" s="122"/>
      <c r="N701" s="122"/>
      <c r="O701" s="122"/>
      <c r="P701" s="122"/>
      <c r="Q701" s="122"/>
      <c r="R701" s="122"/>
      <c r="U701" s="117">
        <v>29</v>
      </c>
      <c r="AA701" s="126"/>
    </row>
    <row r="702" spans="1:27" s="52" customFormat="1" ht="16.5" thickBot="1" x14ac:dyDescent="0.3">
      <c r="A702" s="45"/>
      <c r="B702" s="110"/>
      <c r="C702" s="51"/>
      <c r="D702" s="51"/>
      <c r="E702" s="104"/>
      <c r="F702" s="79" t="s">
        <v>70</v>
      </c>
      <c r="H702" s="103"/>
      <c r="I702" s="91">
        <v>100</v>
      </c>
      <c r="J702" s="92">
        <v>50</v>
      </c>
      <c r="K702" s="92">
        <v>20</v>
      </c>
      <c r="L702" s="92">
        <v>10</v>
      </c>
      <c r="M702" s="92">
        <v>5</v>
      </c>
      <c r="N702" s="92">
        <v>2</v>
      </c>
      <c r="O702" s="92">
        <v>1</v>
      </c>
      <c r="P702" s="92">
        <v>0.25</v>
      </c>
      <c r="Q702" s="92">
        <v>0.1</v>
      </c>
      <c r="R702" s="93">
        <v>0.05</v>
      </c>
      <c r="S702" s="51"/>
      <c r="T702" s="51"/>
      <c r="U702" s="51"/>
      <c r="AA702" s="127">
        <f>B703+B704+B705</f>
        <v>0</v>
      </c>
    </row>
    <row r="703" spans="1:27" s="52" customFormat="1" ht="15.75" x14ac:dyDescent="0.25">
      <c r="A703" s="45" t="s">
        <v>17</v>
      </c>
      <c r="B703" s="111"/>
      <c r="C703" s="51"/>
      <c r="D703" s="60" t="s">
        <v>21</v>
      </c>
      <c r="E703" s="105"/>
      <c r="F703" s="51"/>
      <c r="G703" s="62"/>
      <c r="H703" s="133" t="s">
        <v>71</v>
      </c>
      <c r="I703" s="135"/>
      <c r="J703" s="136"/>
      <c r="K703" s="136"/>
      <c r="L703" s="136"/>
      <c r="M703" s="136"/>
      <c r="N703" s="136"/>
      <c r="O703" s="136"/>
      <c r="P703" s="136"/>
      <c r="Q703" s="136"/>
      <c r="R703" s="137"/>
      <c r="S703" s="51"/>
      <c r="T703" s="51"/>
      <c r="U703" s="51"/>
      <c r="AA703" s="128"/>
    </row>
    <row r="704" spans="1:27" s="52" customFormat="1" ht="15.75" thickBot="1" x14ac:dyDescent="0.25">
      <c r="A704" s="45" t="s">
        <v>18</v>
      </c>
      <c r="B704" s="111"/>
      <c r="C704" s="51"/>
      <c r="E704" s="104"/>
      <c r="F704" s="51"/>
      <c r="G704" s="62"/>
      <c r="H704" s="89" t="s">
        <v>5</v>
      </c>
      <c r="I704" s="90">
        <f t="shared" ref="I704:R704" si="84">I702*I703</f>
        <v>0</v>
      </c>
      <c r="J704" s="80">
        <f t="shared" si="84"/>
        <v>0</v>
      </c>
      <c r="K704" s="80">
        <f t="shared" si="84"/>
        <v>0</v>
      </c>
      <c r="L704" s="80">
        <f t="shared" si="84"/>
        <v>0</v>
      </c>
      <c r="M704" s="80">
        <f t="shared" si="84"/>
        <v>0</v>
      </c>
      <c r="N704" s="80">
        <f t="shared" si="84"/>
        <v>0</v>
      </c>
      <c r="O704" s="80">
        <f t="shared" si="84"/>
        <v>0</v>
      </c>
      <c r="P704" s="80">
        <f t="shared" si="84"/>
        <v>0</v>
      </c>
      <c r="Q704" s="80">
        <f t="shared" si="84"/>
        <v>0</v>
      </c>
      <c r="R704" s="81">
        <f t="shared" si="84"/>
        <v>0</v>
      </c>
      <c r="S704" s="87">
        <f>SUM(I704:R704)</f>
        <v>0</v>
      </c>
      <c r="T704" s="51"/>
      <c r="U704" s="51"/>
      <c r="AA704" s="128"/>
    </row>
    <row r="705" spans="1:27" s="52" customFormat="1" ht="15.75" x14ac:dyDescent="0.25">
      <c r="A705" s="45" t="s">
        <v>19</v>
      </c>
      <c r="B705" s="111"/>
      <c r="C705" s="51"/>
      <c r="D705" s="60" t="s">
        <v>0</v>
      </c>
      <c r="E705" s="104"/>
      <c r="F705" s="49"/>
      <c r="G705" s="49"/>
      <c r="H705" s="49"/>
      <c r="I705" s="49"/>
      <c r="J705" s="49"/>
      <c r="K705" s="49"/>
      <c r="L705" s="49"/>
      <c r="M705" s="49"/>
      <c r="N705" s="49"/>
      <c r="O705" s="49"/>
      <c r="P705" s="49"/>
      <c r="Q705" s="49"/>
      <c r="R705" s="49">
        <f>SUM(I704:R704)</f>
        <v>0</v>
      </c>
      <c r="S705" s="51"/>
      <c r="T705" s="51"/>
      <c r="U705" s="51"/>
      <c r="AA705" s="128"/>
    </row>
    <row r="706" spans="1:27" s="52" customFormat="1" ht="15.75" x14ac:dyDescent="0.25">
      <c r="A706" s="45" t="s">
        <v>75</v>
      </c>
      <c r="B706" s="111"/>
      <c r="C706" s="51"/>
      <c r="D706" s="51"/>
      <c r="E706" s="105" t="s">
        <v>22</v>
      </c>
      <c r="F706" s="56" t="s">
        <v>5</v>
      </c>
      <c r="G706" s="56" t="s">
        <v>23</v>
      </c>
      <c r="H706" s="49"/>
      <c r="I706" s="49"/>
      <c r="J706" s="49"/>
      <c r="K706" s="49"/>
      <c r="L706" s="49"/>
      <c r="M706" s="49"/>
      <c r="N706" s="49"/>
      <c r="O706" s="49"/>
      <c r="P706" s="49"/>
      <c r="Q706" s="49"/>
      <c r="R706" s="51"/>
      <c r="S706" s="51"/>
      <c r="T706" s="51"/>
      <c r="U706" s="51"/>
      <c r="AA706" s="128"/>
    </row>
    <row r="707" spans="1:27" s="52" customFormat="1" x14ac:dyDescent="0.2">
      <c r="A707" s="45" t="s">
        <v>29</v>
      </c>
      <c r="B707" s="111"/>
      <c r="C707" s="51"/>
      <c r="D707" s="51"/>
      <c r="E707" s="106"/>
      <c r="F707" s="49">
        <f t="shared" ref="F707:F712" si="85">SUM(G707:U707)</f>
        <v>0</v>
      </c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3"/>
      <c r="S707" s="53"/>
      <c r="T707" s="53"/>
      <c r="U707" s="53"/>
      <c r="AA707" s="128"/>
    </row>
    <row r="708" spans="1:27" s="52" customFormat="1" x14ac:dyDescent="0.2">
      <c r="A708" s="45"/>
      <c r="B708" s="132"/>
      <c r="C708" s="51"/>
      <c r="D708" s="51"/>
      <c r="E708" s="106"/>
      <c r="F708" s="49">
        <f t="shared" si="85"/>
        <v>0</v>
      </c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3"/>
      <c r="S708" s="53"/>
      <c r="T708" s="53"/>
      <c r="U708" s="53"/>
      <c r="AA708" s="128"/>
    </row>
    <row r="709" spans="1:27" s="52" customFormat="1" x14ac:dyDescent="0.2">
      <c r="A709" s="45" t="s">
        <v>30</v>
      </c>
      <c r="B709" s="111"/>
      <c r="C709" s="51"/>
      <c r="D709" s="51"/>
      <c r="E709" s="106"/>
      <c r="F709" s="49">
        <f t="shared" si="85"/>
        <v>0</v>
      </c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3"/>
      <c r="S709" s="53"/>
      <c r="T709" s="53"/>
      <c r="U709" s="53"/>
      <c r="AA709" s="128"/>
    </row>
    <row r="710" spans="1:27" s="52" customFormat="1" x14ac:dyDescent="0.2">
      <c r="A710" s="45" t="s">
        <v>31</v>
      </c>
      <c r="B710" s="111"/>
      <c r="C710" s="51"/>
      <c r="D710" s="51"/>
      <c r="E710" s="106"/>
      <c r="F710" s="49">
        <f t="shared" si="85"/>
        <v>0</v>
      </c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3"/>
      <c r="S710" s="53"/>
      <c r="T710" s="53"/>
      <c r="U710" s="53"/>
      <c r="AA710" s="128"/>
    </row>
    <row r="711" spans="1:27" s="52" customFormat="1" x14ac:dyDescent="0.2">
      <c r="A711" s="45" t="s">
        <v>32</v>
      </c>
      <c r="B711" s="111"/>
      <c r="C711" s="51"/>
      <c r="D711" s="51"/>
      <c r="E711" s="106"/>
      <c r="F711" s="49">
        <f t="shared" si="85"/>
        <v>0</v>
      </c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3"/>
      <c r="S711" s="53"/>
      <c r="T711" s="53"/>
      <c r="U711" s="53"/>
      <c r="AA711" s="128"/>
    </row>
    <row r="712" spans="1:27" s="52" customFormat="1" x14ac:dyDescent="0.2">
      <c r="A712" s="45" t="s">
        <v>33</v>
      </c>
      <c r="B712" s="111"/>
      <c r="C712" s="51"/>
      <c r="D712" s="51"/>
      <c r="E712" s="106"/>
      <c r="F712" s="49">
        <f t="shared" si="85"/>
        <v>0</v>
      </c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3"/>
      <c r="S712" s="53"/>
      <c r="T712" s="53"/>
      <c r="U712" s="53"/>
      <c r="AA712" s="128"/>
    </row>
    <row r="713" spans="1:27" s="52" customFormat="1" x14ac:dyDescent="0.2">
      <c r="A713" s="45" t="s">
        <v>34</v>
      </c>
      <c r="B713" s="111"/>
      <c r="C713" s="51"/>
      <c r="D713" s="51"/>
      <c r="E713" s="104"/>
      <c r="F713" s="49"/>
      <c r="G713" s="49"/>
      <c r="H713" s="49"/>
      <c r="I713" s="49"/>
      <c r="J713" s="49"/>
      <c r="K713" s="49"/>
      <c r="L713" s="49"/>
      <c r="M713" s="49"/>
      <c r="N713" s="49"/>
      <c r="O713" s="49"/>
      <c r="P713" s="49"/>
      <c r="Q713" s="49"/>
      <c r="R713" s="51"/>
      <c r="S713" s="51"/>
      <c r="T713" s="51"/>
      <c r="U713" s="51"/>
      <c r="AA713" s="128"/>
    </row>
    <row r="714" spans="1:27" s="52" customFormat="1" ht="15.75" x14ac:dyDescent="0.25">
      <c r="A714" s="45" t="s">
        <v>35</v>
      </c>
      <c r="B714" s="111"/>
      <c r="C714" s="51"/>
      <c r="D714" s="60" t="s">
        <v>24</v>
      </c>
      <c r="E714" s="104"/>
      <c r="F714" s="49"/>
      <c r="G714" s="49"/>
      <c r="H714" s="49"/>
      <c r="I714" s="49"/>
      <c r="J714" s="49"/>
      <c r="K714" s="49"/>
      <c r="L714" s="49"/>
      <c r="M714" s="49"/>
      <c r="N714" s="49"/>
      <c r="O714" s="49"/>
      <c r="P714" s="49"/>
      <c r="Q714" s="49"/>
      <c r="R714" s="51"/>
      <c r="S714" s="51"/>
      <c r="T714" s="51"/>
      <c r="U714" s="51"/>
      <c r="AA714" s="128"/>
    </row>
    <row r="715" spans="1:27" s="52" customFormat="1" ht="15.75" x14ac:dyDescent="0.25">
      <c r="A715" s="50" t="s">
        <v>36</v>
      </c>
      <c r="B715" s="111"/>
      <c r="C715" s="51"/>
      <c r="D715" s="51"/>
      <c r="E715" s="105"/>
      <c r="F715" s="56" t="s">
        <v>5</v>
      </c>
      <c r="G715" s="56" t="s">
        <v>23</v>
      </c>
      <c r="H715" s="49"/>
      <c r="I715" s="49"/>
      <c r="J715" s="49"/>
      <c r="K715" s="49"/>
      <c r="L715" s="49"/>
      <c r="M715" s="49"/>
      <c r="N715" s="49"/>
      <c r="O715" s="49"/>
      <c r="P715" s="49"/>
      <c r="Q715" s="49"/>
      <c r="R715" s="51"/>
      <c r="S715" s="51"/>
      <c r="T715" s="51"/>
      <c r="U715" s="51"/>
      <c r="AA715" s="128"/>
    </row>
    <row r="716" spans="1:27" s="52" customFormat="1" x14ac:dyDescent="0.2">
      <c r="A716" s="45" t="s">
        <v>37</v>
      </c>
      <c r="B716" s="111"/>
      <c r="C716" s="51"/>
      <c r="D716" s="51"/>
      <c r="E716" s="106"/>
      <c r="F716" s="49">
        <f t="shared" ref="F716:F723" si="86">SUM(G716:U716)</f>
        <v>0</v>
      </c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3"/>
      <c r="S716" s="53"/>
      <c r="T716" s="53"/>
      <c r="U716" s="53"/>
      <c r="AA716" s="128"/>
    </row>
    <row r="717" spans="1:27" s="52" customFormat="1" x14ac:dyDescent="0.2">
      <c r="A717" s="51"/>
      <c r="B717" s="110"/>
      <c r="C717" s="51"/>
      <c r="D717" s="51"/>
      <c r="E717" s="106"/>
      <c r="F717" s="49">
        <f t="shared" si="86"/>
        <v>0</v>
      </c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3"/>
      <c r="S717" s="53"/>
      <c r="T717" s="53"/>
      <c r="U717" s="53"/>
      <c r="AA717" s="128"/>
    </row>
    <row r="718" spans="1:27" s="52" customFormat="1" x14ac:dyDescent="0.2">
      <c r="A718" s="51"/>
      <c r="B718" s="110"/>
      <c r="C718" s="51"/>
      <c r="D718" s="51"/>
      <c r="E718" s="106"/>
      <c r="F718" s="49">
        <f t="shared" si="86"/>
        <v>0</v>
      </c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3"/>
      <c r="S718" s="53"/>
      <c r="T718" s="53"/>
      <c r="U718" s="53"/>
      <c r="AA718" s="128"/>
    </row>
    <row r="719" spans="1:27" s="52" customFormat="1" x14ac:dyDescent="0.2">
      <c r="A719" s="51"/>
      <c r="B719" s="110"/>
      <c r="C719" s="51"/>
      <c r="D719" s="51"/>
      <c r="E719" s="106"/>
      <c r="F719" s="49">
        <f t="shared" si="86"/>
        <v>0</v>
      </c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3"/>
      <c r="S719" s="53"/>
      <c r="T719" s="53"/>
      <c r="U719" s="53"/>
      <c r="AA719" s="128"/>
    </row>
    <row r="720" spans="1:27" s="52" customFormat="1" x14ac:dyDescent="0.2">
      <c r="A720" s="51"/>
      <c r="B720" s="110"/>
      <c r="C720" s="51"/>
      <c r="D720" s="51"/>
      <c r="E720" s="106"/>
      <c r="F720" s="49">
        <f t="shared" si="86"/>
        <v>0</v>
      </c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3"/>
      <c r="S720" s="53"/>
      <c r="T720" s="53"/>
      <c r="U720" s="53"/>
      <c r="AA720" s="128"/>
    </row>
    <row r="721" spans="1:27" s="52" customFormat="1" x14ac:dyDescent="0.2">
      <c r="A721" s="51"/>
      <c r="B721" s="110"/>
      <c r="C721" s="51"/>
      <c r="D721" s="51"/>
      <c r="E721" s="106"/>
      <c r="F721" s="49">
        <f t="shared" si="86"/>
        <v>0</v>
      </c>
      <c r="G721" s="54"/>
      <c r="H721" s="54"/>
      <c r="I721" s="54"/>
      <c r="J721" s="54"/>
      <c r="K721" s="54"/>
      <c r="L721" s="54"/>
      <c r="M721" s="54"/>
      <c r="N721" s="54"/>
      <c r="O721" s="54"/>
      <c r="P721" s="54"/>
      <c r="Q721" s="54"/>
      <c r="R721" s="53"/>
      <c r="S721" s="53"/>
      <c r="T721" s="53"/>
      <c r="U721" s="53"/>
      <c r="AA721" s="128"/>
    </row>
    <row r="722" spans="1:27" s="52" customFormat="1" ht="15.6" customHeight="1" x14ac:dyDescent="0.25">
      <c r="A722" s="57" t="s">
        <v>24</v>
      </c>
      <c r="B722" s="112" t="str">
        <f>IF(B704+F716+F717+F718+F719+F720+F721+F722+F723=B709+B710+B711+B712+B713+B714+B715+B716,"OK","NON")</f>
        <v>OK</v>
      </c>
      <c r="C722" s="51"/>
      <c r="D722" s="49"/>
      <c r="E722" s="106"/>
      <c r="F722" s="49">
        <f t="shared" si="86"/>
        <v>0</v>
      </c>
      <c r="G722" s="54"/>
      <c r="H722" s="54"/>
      <c r="I722" s="54"/>
      <c r="J722" s="54"/>
      <c r="K722" s="54"/>
      <c r="L722" s="54"/>
      <c r="M722" s="54"/>
      <c r="N722" s="54"/>
      <c r="O722" s="54"/>
      <c r="P722" s="54"/>
      <c r="Q722" s="54"/>
      <c r="R722" s="53"/>
      <c r="S722" s="53"/>
      <c r="T722" s="53"/>
      <c r="U722" s="53"/>
      <c r="AA722" s="128"/>
    </row>
    <row r="723" spans="1:27" s="52" customFormat="1" ht="18" x14ac:dyDescent="0.25">
      <c r="A723" s="57" t="s">
        <v>25</v>
      </c>
      <c r="B723" s="112">
        <f>B706+S704-B703-F707-F708-F709-F710-F711-F712</f>
        <v>0</v>
      </c>
      <c r="C723" s="51"/>
      <c r="D723" s="77"/>
      <c r="E723" s="106"/>
      <c r="F723" s="49">
        <f t="shared" si="86"/>
        <v>0</v>
      </c>
      <c r="G723" s="54"/>
      <c r="H723" s="54"/>
      <c r="I723" s="54"/>
      <c r="J723" s="54"/>
      <c r="K723" s="54"/>
      <c r="L723" s="54"/>
      <c r="M723" s="54"/>
      <c r="N723" s="54"/>
      <c r="O723" s="54"/>
      <c r="P723" s="54"/>
      <c r="Q723" s="54"/>
      <c r="R723" s="53"/>
      <c r="S723" s="53"/>
      <c r="T723" s="53"/>
      <c r="U723" s="53"/>
      <c r="AA723" s="128"/>
    </row>
    <row r="724" spans="1:27" s="52" customFormat="1" x14ac:dyDescent="0.2">
      <c r="B724" s="96"/>
      <c r="C724" s="51"/>
      <c r="D724" s="51"/>
      <c r="E724" s="107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62"/>
      <c r="S724" s="62"/>
      <c r="T724" s="62"/>
      <c r="U724" s="62"/>
      <c r="V724" s="64"/>
      <c r="AA724" s="128"/>
    </row>
    <row r="725" spans="1:27" s="46" customFormat="1" x14ac:dyDescent="0.2">
      <c r="A725" s="46" t="s">
        <v>20</v>
      </c>
      <c r="B725" s="113" t="s">
        <v>20</v>
      </c>
      <c r="C725" s="46" t="s">
        <v>20</v>
      </c>
      <c r="D725" s="46" t="s">
        <v>20</v>
      </c>
      <c r="E725" s="108" t="s">
        <v>20</v>
      </c>
      <c r="F725" s="66" t="s">
        <v>20</v>
      </c>
      <c r="G725" s="82" t="s">
        <v>20</v>
      </c>
      <c r="H725" s="82" t="s">
        <v>20</v>
      </c>
      <c r="I725" s="82" t="s">
        <v>20</v>
      </c>
      <c r="J725" s="82" t="s">
        <v>20</v>
      </c>
      <c r="K725" s="82" t="s">
        <v>20</v>
      </c>
      <c r="L725" s="82" t="s">
        <v>20</v>
      </c>
      <c r="M725" s="82" t="s">
        <v>20</v>
      </c>
      <c r="N725" s="82" t="s">
        <v>20</v>
      </c>
      <c r="O725" s="82" t="s">
        <v>20</v>
      </c>
      <c r="P725" s="82" t="s">
        <v>20</v>
      </c>
      <c r="Q725" s="82" t="s">
        <v>20</v>
      </c>
      <c r="R725" s="83" t="s">
        <v>20</v>
      </c>
      <c r="S725" s="83"/>
      <c r="T725" s="83"/>
      <c r="U725" s="83"/>
      <c r="AA725" s="129"/>
    </row>
    <row r="726" spans="1:27" s="117" customFormat="1" ht="27" thickBot="1" x14ac:dyDescent="0.45">
      <c r="A726" s="116" t="s">
        <v>20</v>
      </c>
      <c r="B726" s="115" t="s">
        <v>65</v>
      </c>
      <c r="D726" s="117" t="s">
        <v>28</v>
      </c>
      <c r="E726" s="125">
        <f>$X$16</f>
        <v>43090</v>
      </c>
      <c r="F726" s="119"/>
      <c r="G726" s="120"/>
      <c r="H726" s="121"/>
      <c r="I726" s="122"/>
      <c r="J726" s="122"/>
      <c r="K726" s="122"/>
      <c r="L726" s="122"/>
      <c r="M726" s="122"/>
      <c r="N726" s="122"/>
      <c r="O726" s="122"/>
      <c r="P726" s="122"/>
      <c r="Q726" s="122"/>
      <c r="R726" s="122"/>
      <c r="U726" s="117">
        <v>30</v>
      </c>
      <c r="AA726" s="126"/>
    </row>
    <row r="727" spans="1:27" s="52" customFormat="1" ht="16.5" thickBot="1" x14ac:dyDescent="0.3">
      <c r="A727" s="45"/>
      <c r="B727" s="110"/>
      <c r="C727" s="51"/>
      <c r="D727" s="51"/>
      <c r="E727" s="104"/>
      <c r="F727" s="79" t="s">
        <v>70</v>
      </c>
      <c r="H727" s="103"/>
      <c r="I727" s="91">
        <v>100</v>
      </c>
      <c r="J727" s="92">
        <v>50</v>
      </c>
      <c r="K727" s="92">
        <v>20</v>
      </c>
      <c r="L727" s="92">
        <v>10</v>
      </c>
      <c r="M727" s="92">
        <v>5</v>
      </c>
      <c r="N727" s="92">
        <v>2</v>
      </c>
      <c r="O727" s="92">
        <v>1</v>
      </c>
      <c r="P727" s="92">
        <v>0.25</v>
      </c>
      <c r="Q727" s="92">
        <v>0.1</v>
      </c>
      <c r="R727" s="93">
        <v>0.05</v>
      </c>
      <c r="S727" s="51"/>
      <c r="T727" s="51"/>
      <c r="U727" s="51"/>
      <c r="AA727" s="127">
        <f>B728+B729+B730</f>
        <v>5</v>
      </c>
    </row>
    <row r="728" spans="1:27" s="52" customFormat="1" ht="15.75" x14ac:dyDescent="0.25">
      <c r="A728" s="45" t="s">
        <v>17</v>
      </c>
      <c r="B728" s="111">
        <v>5</v>
      </c>
      <c r="C728" s="51"/>
      <c r="D728" s="60" t="s">
        <v>21</v>
      </c>
      <c r="E728" s="105"/>
      <c r="F728" s="51"/>
      <c r="G728" s="62"/>
      <c r="H728" s="133" t="s">
        <v>71</v>
      </c>
      <c r="I728" s="135"/>
      <c r="J728" s="136"/>
      <c r="K728" s="136"/>
      <c r="L728" s="136"/>
      <c r="M728" s="136"/>
      <c r="N728" s="136"/>
      <c r="O728" s="136"/>
      <c r="P728" s="136"/>
      <c r="Q728" s="136"/>
      <c r="R728" s="137"/>
      <c r="S728" s="51"/>
      <c r="T728" s="51"/>
      <c r="U728" s="51"/>
      <c r="AA728" s="128"/>
    </row>
    <row r="729" spans="1:27" s="52" customFormat="1" ht="15.75" thickBot="1" x14ac:dyDescent="0.25">
      <c r="A729" s="45" t="s">
        <v>18</v>
      </c>
      <c r="B729" s="111"/>
      <c r="C729" s="51"/>
      <c r="E729" s="104"/>
      <c r="F729" s="51"/>
      <c r="G729" s="62"/>
      <c r="H729" s="89" t="s">
        <v>5</v>
      </c>
      <c r="I729" s="90">
        <f t="shared" ref="I729:R729" si="87">I727*I728</f>
        <v>0</v>
      </c>
      <c r="J729" s="80">
        <f t="shared" si="87"/>
        <v>0</v>
      </c>
      <c r="K729" s="80">
        <f t="shared" si="87"/>
        <v>0</v>
      </c>
      <c r="L729" s="80">
        <f t="shared" si="87"/>
        <v>0</v>
      </c>
      <c r="M729" s="80">
        <f t="shared" si="87"/>
        <v>0</v>
      </c>
      <c r="N729" s="80">
        <f t="shared" si="87"/>
        <v>0</v>
      </c>
      <c r="O729" s="80">
        <f t="shared" si="87"/>
        <v>0</v>
      </c>
      <c r="P729" s="80">
        <f t="shared" si="87"/>
        <v>0</v>
      </c>
      <c r="Q729" s="80">
        <f t="shared" si="87"/>
        <v>0</v>
      </c>
      <c r="R729" s="81">
        <f t="shared" si="87"/>
        <v>0</v>
      </c>
      <c r="S729" s="87">
        <f>SUM(I729:R729)</f>
        <v>0</v>
      </c>
      <c r="T729" s="51"/>
      <c r="U729" s="51"/>
      <c r="AA729" s="128"/>
    </row>
    <row r="730" spans="1:27" s="52" customFormat="1" ht="15.75" x14ac:dyDescent="0.25">
      <c r="A730" s="45" t="s">
        <v>19</v>
      </c>
      <c r="B730" s="111"/>
      <c r="C730" s="51"/>
      <c r="D730" s="60" t="s">
        <v>0</v>
      </c>
      <c r="E730" s="104"/>
      <c r="F730" s="49"/>
      <c r="G730" s="49"/>
      <c r="H730" s="49"/>
      <c r="I730" s="49"/>
      <c r="J730" s="49"/>
      <c r="K730" s="49"/>
      <c r="L730" s="49"/>
      <c r="M730" s="49"/>
      <c r="N730" s="49"/>
      <c r="O730" s="49"/>
      <c r="P730" s="49"/>
      <c r="Q730" s="49"/>
      <c r="R730" s="49">
        <f>SUM(I729:R729)</f>
        <v>0</v>
      </c>
      <c r="S730" s="51"/>
      <c r="T730" s="51"/>
      <c r="U730" s="51"/>
      <c r="AA730" s="128"/>
    </row>
    <row r="731" spans="1:27" s="52" customFormat="1" ht="15.75" x14ac:dyDescent="0.25">
      <c r="A731" s="45" t="s">
        <v>75</v>
      </c>
      <c r="B731" s="111"/>
      <c r="C731" s="51"/>
      <c r="D731" s="51"/>
      <c r="E731" s="105" t="s">
        <v>22</v>
      </c>
      <c r="F731" s="56" t="s">
        <v>5</v>
      </c>
      <c r="G731" s="56" t="s">
        <v>23</v>
      </c>
      <c r="H731" s="49"/>
      <c r="I731" s="49"/>
      <c r="J731" s="49"/>
      <c r="K731" s="49"/>
      <c r="L731" s="49"/>
      <c r="M731" s="49"/>
      <c r="N731" s="49"/>
      <c r="O731" s="49"/>
      <c r="P731" s="49"/>
      <c r="Q731" s="49"/>
      <c r="R731" s="51"/>
      <c r="S731" s="51"/>
      <c r="T731" s="51"/>
      <c r="U731" s="51"/>
      <c r="AA731" s="128"/>
    </row>
    <row r="732" spans="1:27" s="52" customFormat="1" x14ac:dyDescent="0.2">
      <c r="A732" s="45" t="s">
        <v>29</v>
      </c>
      <c r="B732" s="111"/>
      <c r="C732" s="51"/>
      <c r="D732" s="51"/>
      <c r="E732" s="106"/>
      <c r="F732" s="49">
        <f t="shared" ref="F732:F737" si="88">SUM(G732:U732)</f>
        <v>0</v>
      </c>
      <c r="G732" s="54"/>
      <c r="H732" s="54"/>
      <c r="I732" s="54"/>
      <c r="J732" s="54"/>
      <c r="K732" s="54"/>
      <c r="L732" s="54"/>
      <c r="M732" s="54"/>
      <c r="N732" s="54"/>
      <c r="O732" s="54"/>
      <c r="P732" s="54"/>
      <c r="Q732" s="54"/>
      <c r="R732" s="53"/>
      <c r="S732" s="53"/>
      <c r="T732" s="53"/>
      <c r="U732" s="53"/>
      <c r="AA732" s="128"/>
    </row>
    <row r="733" spans="1:27" s="52" customFormat="1" x14ac:dyDescent="0.2">
      <c r="A733" s="45"/>
      <c r="B733" s="132"/>
      <c r="C733" s="51"/>
      <c r="D733" s="51"/>
      <c r="E733" s="106"/>
      <c r="F733" s="49">
        <f t="shared" si="88"/>
        <v>0</v>
      </c>
      <c r="G733" s="54"/>
      <c r="H733" s="54"/>
      <c r="I733" s="54"/>
      <c r="J733" s="54"/>
      <c r="K733" s="54"/>
      <c r="L733" s="54"/>
      <c r="M733" s="54"/>
      <c r="N733" s="54"/>
      <c r="O733" s="54"/>
      <c r="P733" s="54"/>
      <c r="Q733" s="54"/>
      <c r="R733" s="53"/>
      <c r="S733" s="53"/>
      <c r="T733" s="53"/>
      <c r="U733" s="53"/>
      <c r="AA733" s="128"/>
    </row>
    <row r="734" spans="1:27" s="52" customFormat="1" x14ac:dyDescent="0.2">
      <c r="A734" s="45" t="s">
        <v>30</v>
      </c>
      <c r="B734" s="111"/>
      <c r="C734" s="51"/>
      <c r="D734" s="51"/>
      <c r="E734" s="106"/>
      <c r="F734" s="49">
        <f t="shared" si="88"/>
        <v>0</v>
      </c>
      <c r="G734" s="54"/>
      <c r="H734" s="54"/>
      <c r="I734" s="54"/>
      <c r="J734" s="54"/>
      <c r="K734" s="54"/>
      <c r="L734" s="54"/>
      <c r="M734" s="54"/>
      <c r="N734" s="54"/>
      <c r="O734" s="54"/>
      <c r="P734" s="54"/>
      <c r="Q734" s="54"/>
      <c r="R734" s="53"/>
      <c r="S734" s="53"/>
      <c r="T734" s="53"/>
      <c r="U734" s="53"/>
      <c r="AA734" s="128"/>
    </row>
    <row r="735" spans="1:27" s="52" customFormat="1" x14ac:dyDescent="0.2">
      <c r="A735" s="45" t="s">
        <v>31</v>
      </c>
      <c r="B735" s="111"/>
      <c r="C735" s="51"/>
      <c r="D735" s="51"/>
      <c r="E735" s="106"/>
      <c r="F735" s="49">
        <f t="shared" si="88"/>
        <v>0</v>
      </c>
      <c r="G735" s="54"/>
      <c r="H735" s="54"/>
      <c r="I735" s="54"/>
      <c r="J735" s="54"/>
      <c r="K735" s="54"/>
      <c r="L735" s="54"/>
      <c r="M735" s="54"/>
      <c r="N735" s="54"/>
      <c r="O735" s="54"/>
      <c r="P735" s="54"/>
      <c r="Q735" s="54"/>
      <c r="R735" s="53"/>
      <c r="S735" s="53"/>
      <c r="T735" s="53"/>
      <c r="U735" s="53"/>
      <c r="AA735" s="128"/>
    </row>
    <row r="736" spans="1:27" s="52" customFormat="1" x14ac:dyDescent="0.2">
      <c r="A736" s="45" t="s">
        <v>32</v>
      </c>
      <c r="B736" s="111"/>
      <c r="C736" s="51"/>
      <c r="D736" s="51"/>
      <c r="E736" s="106"/>
      <c r="F736" s="49">
        <f t="shared" si="88"/>
        <v>0</v>
      </c>
      <c r="G736" s="54"/>
      <c r="H736" s="54"/>
      <c r="I736" s="54"/>
      <c r="J736" s="54"/>
      <c r="K736" s="54"/>
      <c r="L736" s="54"/>
      <c r="M736" s="54"/>
      <c r="N736" s="54"/>
      <c r="O736" s="54"/>
      <c r="P736" s="54"/>
      <c r="Q736" s="54"/>
      <c r="R736" s="53"/>
      <c r="S736" s="53"/>
      <c r="T736" s="53"/>
      <c r="U736" s="53"/>
      <c r="AA736" s="128"/>
    </row>
    <row r="737" spans="1:27" s="52" customFormat="1" x14ac:dyDescent="0.2">
      <c r="A737" s="45" t="s">
        <v>33</v>
      </c>
      <c r="B737" s="111"/>
      <c r="C737" s="51"/>
      <c r="D737" s="51"/>
      <c r="E737" s="106"/>
      <c r="F737" s="49">
        <f t="shared" si="88"/>
        <v>0</v>
      </c>
      <c r="G737" s="54"/>
      <c r="H737" s="54"/>
      <c r="I737" s="54"/>
      <c r="J737" s="54"/>
      <c r="K737" s="54"/>
      <c r="L737" s="54"/>
      <c r="M737" s="54"/>
      <c r="N737" s="54"/>
      <c r="O737" s="54"/>
      <c r="P737" s="54"/>
      <c r="Q737" s="54"/>
      <c r="R737" s="53"/>
      <c r="S737" s="53"/>
      <c r="T737" s="53"/>
      <c r="U737" s="53"/>
      <c r="AA737" s="128"/>
    </row>
    <row r="738" spans="1:27" s="52" customFormat="1" x14ac:dyDescent="0.2">
      <c r="A738" s="45" t="s">
        <v>34</v>
      </c>
      <c r="B738" s="111"/>
      <c r="C738" s="51"/>
      <c r="D738" s="51"/>
      <c r="E738" s="104"/>
      <c r="F738" s="49"/>
      <c r="G738" s="49"/>
      <c r="H738" s="49"/>
      <c r="I738" s="49"/>
      <c r="J738" s="49"/>
      <c r="K738" s="49"/>
      <c r="L738" s="49"/>
      <c r="M738" s="49"/>
      <c r="N738" s="49"/>
      <c r="O738" s="49"/>
      <c r="P738" s="49"/>
      <c r="Q738" s="49"/>
      <c r="R738" s="51"/>
      <c r="S738" s="51"/>
      <c r="T738" s="51"/>
      <c r="U738" s="51"/>
      <c r="AA738" s="128"/>
    </row>
    <row r="739" spans="1:27" s="52" customFormat="1" ht="15.75" x14ac:dyDescent="0.25">
      <c r="A739" s="45" t="s">
        <v>35</v>
      </c>
      <c r="B739" s="111"/>
      <c r="C739" s="51"/>
      <c r="D739" s="60" t="s">
        <v>24</v>
      </c>
      <c r="E739" s="104"/>
      <c r="F739" s="49"/>
      <c r="G739" s="49"/>
      <c r="H739" s="49"/>
      <c r="I739" s="49"/>
      <c r="J739" s="49"/>
      <c r="K739" s="49"/>
      <c r="L739" s="49"/>
      <c r="M739" s="49"/>
      <c r="N739" s="49"/>
      <c r="O739" s="49"/>
      <c r="P739" s="49"/>
      <c r="Q739" s="49"/>
      <c r="R739" s="51"/>
      <c r="S739" s="51"/>
      <c r="T739" s="51"/>
      <c r="U739" s="51"/>
      <c r="AA739" s="128"/>
    </row>
    <row r="740" spans="1:27" s="52" customFormat="1" ht="15.75" x14ac:dyDescent="0.25">
      <c r="A740" s="50" t="s">
        <v>36</v>
      </c>
      <c r="B740" s="111"/>
      <c r="C740" s="51"/>
      <c r="D740" s="51"/>
      <c r="E740" s="105"/>
      <c r="F740" s="56" t="s">
        <v>5</v>
      </c>
      <c r="G740" s="56" t="s">
        <v>23</v>
      </c>
      <c r="H740" s="49"/>
      <c r="I740" s="49"/>
      <c r="J740" s="49"/>
      <c r="K740" s="49"/>
      <c r="L740" s="49"/>
      <c r="M740" s="49"/>
      <c r="N740" s="49"/>
      <c r="O740" s="49"/>
      <c r="P740" s="49"/>
      <c r="Q740" s="49"/>
      <c r="R740" s="51"/>
      <c r="S740" s="51"/>
      <c r="T740" s="51"/>
      <c r="U740" s="51"/>
      <c r="AA740" s="128"/>
    </row>
    <row r="741" spans="1:27" s="52" customFormat="1" x14ac:dyDescent="0.2">
      <c r="A741" s="45" t="s">
        <v>37</v>
      </c>
      <c r="B741" s="111"/>
      <c r="C741" s="51"/>
      <c r="D741" s="51"/>
      <c r="E741" s="106"/>
      <c r="F741" s="49">
        <f t="shared" ref="F741:F748" si="89">SUM(G741:U741)</f>
        <v>0</v>
      </c>
      <c r="G741" s="54"/>
      <c r="H741" s="54"/>
      <c r="I741" s="54"/>
      <c r="J741" s="54"/>
      <c r="K741" s="54"/>
      <c r="L741" s="54"/>
      <c r="M741" s="54"/>
      <c r="N741" s="54"/>
      <c r="O741" s="54"/>
      <c r="P741" s="54"/>
      <c r="Q741" s="54"/>
      <c r="R741" s="53"/>
      <c r="S741" s="53"/>
      <c r="T741" s="53"/>
      <c r="U741" s="53"/>
      <c r="AA741" s="128"/>
    </row>
    <row r="742" spans="1:27" s="52" customFormat="1" x14ac:dyDescent="0.2">
      <c r="A742" s="51"/>
      <c r="B742" s="110"/>
      <c r="C742" s="51"/>
      <c r="D742" s="51"/>
      <c r="E742" s="106"/>
      <c r="F742" s="49">
        <f t="shared" si="89"/>
        <v>0</v>
      </c>
      <c r="G742" s="54"/>
      <c r="H742" s="54"/>
      <c r="I742" s="54"/>
      <c r="J742" s="54"/>
      <c r="K742" s="54"/>
      <c r="L742" s="54"/>
      <c r="M742" s="54"/>
      <c r="N742" s="54"/>
      <c r="O742" s="54"/>
      <c r="P742" s="54"/>
      <c r="Q742" s="54"/>
      <c r="R742" s="53"/>
      <c r="S742" s="53"/>
      <c r="T742" s="53"/>
      <c r="U742" s="53"/>
      <c r="AA742" s="128"/>
    </row>
    <row r="743" spans="1:27" s="52" customFormat="1" x14ac:dyDescent="0.2">
      <c r="A743" s="51"/>
      <c r="B743" s="110"/>
      <c r="C743" s="51"/>
      <c r="D743" s="51"/>
      <c r="E743" s="106"/>
      <c r="F743" s="49">
        <f t="shared" si="89"/>
        <v>0</v>
      </c>
      <c r="G743" s="54"/>
      <c r="H743" s="54"/>
      <c r="I743" s="54"/>
      <c r="J743" s="54"/>
      <c r="K743" s="54"/>
      <c r="L743" s="54"/>
      <c r="M743" s="54"/>
      <c r="N743" s="54"/>
      <c r="O743" s="54"/>
      <c r="P743" s="54"/>
      <c r="Q743" s="54"/>
      <c r="R743" s="53"/>
      <c r="S743" s="53"/>
      <c r="T743" s="53"/>
      <c r="U743" s="53"/>
      <c r="AA743" s="128"/>
    </row>
    <row r="744" spans="1:27" s="52" customFormat="1" x14ac:dyDescent="0.2">
      <c r="A744" s="51"/>
      <c r="B744" s="110"/>
      <c r="C744" s="51"/>
      <c r="D744" s="51"/>
      <c r="E744" s="106"/>
      <c r="F744" s="49">
        <f t="shared" si="89"/>
        <v>0</v>
      </c>
      <c r="G744" s="54"/>
      <c r="H744" s="54"/>
      <c r="I744" s="54"/>
      <c r="J744" s="54"/>
      <c r="K744" s="54"/>
      <c r="L744" s="54"/>
      <c r="M744" s="54"/>
      <c r="N744" s="54"/>
      <c r="O744" s="54"/>
      <c r="P744" s="54"/>
      <c r="Q744" s="54"/>
      <c r="R744" s="53"/>
      <c r="S744" s="53"/>
      <c r="T744" s="53"/>
      <c r="U744" s="53"/>
      <c r="AA744" s="128"/>
    </row>
    <row r="745" spans="1:27" s="52" customFormat="1" x14ac:dyDescent="0.2">
      <c r="A745" s="51"/>
      <c r="B745" s="110"/>
      <c r="C745" s="51"/>
      <c r="D745" s="51"/>
      <c r="E745" s="106"/>
      <c r="F745" s="49">
        <f t="shared" si="89"/>
        <v>0</v>
      </c>
      <c r="G745" s="54"/>
      <c r="H745" s="54"/>
      <c r="I745" s="54"/>
      <c r="J745" s="54"/>
      <c r="K745" s="54"/>
      <c r="L745" s="54"/>
      <c r="M745" s="54"/>
      <c r="N745" s="54"/>
      <c r="O745" s="54"/>
      <c r="P745" s="54"/>
      <c r="Q745" s="54"/>
      <c r="R745" s="53"/>
      <c r="S745" s="53"/>
      <c r="T745" s="53"/>
      <c r="U745" s="53"/>
      <c r="AA745" s="128"/>
    </row>
    <row r="746" spans="1:27" s="52" customFormat="1" x14ac:dyDescent="0.2">
      <c r="A746" s="51"/>
      <c r="B746" s="110"/>
      <c r="C746" s="51"/>
      <c r="D746" s="51"/>
      <c r="E746" s="106"/>
      <c r="F746" s="49">
        <f t="shared" si="89"/>
        <v>0</v>
      </c>
      <c r="G746" s="54"/>
      <c r="H746" s="54"/>
      <c r="I746" s="54"/>
      <c r="J746" s="54"/>
      <c r="K746" s="54"/>
      <c r="L746" s="54"/>
      <c r="M746" s="54"/>
      <c r="N746" s="54"/>
      <c r="O746" s="54"/>
      <c r="P746" s="54"/>
      <c r="Q746" s="54"/>
      <c r="R746" s="53"/>
      <c r="S746" s="53"/>
      <c r="T746" s="53"/>
      <c r="U746" s="53"/>
      <c r="AA746" s="128"/>
    </row>
    <row r="747" spans="1:27" s="52" customFormat="1" ht="15.6" customHeight="1" x14ac:dyDescent="0.25">
      <c r="A747" s="57" t="s">
        <v>24</v>
      </c>
      <c r="B747" s="112" t="str">
        <f>IF(B729+F741+F742+F743+F744+F745+F746+F747+F748=B734+B735+B736+B737+B738+B739+B740+B741,"OK","NON")</f>
        <v>OK</v>
      </c>
      <c r="C747" s="51"/>
      <c r="D747" s="49"/>
      <c r="E747" s="106"/>
      <c r="F747" s="49">
        <f t="shared" si="89"/>
        <v>0</v>
      </c>
      <c r="G747" s="54"/>
      <c r="H747" s="54"/>
      <c r="I747" s="54"/>
      <c r="J747" s="54"/>
      <c r="K747" s="54"/>
      <c r="L747" s="54"/>
      <c r="M747" s="54"/>
      <c r="N747" s="54"/>
      <c r="O747" s="54"/>
      <c r="P747" s="54"/>
      <c r="Q747" s="54"/>
      <c r="R747" s="53"/>
      <c r="S747" s="53"/>
      <c r="T747" s="53"/>
      <c r="U747" s="53"/>
      <c r="AA747" s="128"/>
    </row>
    <row r="748" spans="1:27" s="52" customFormat="1" ht="18" x14ac:dyDescent="0.25">
      <c r="A748" s="57" t="s">
        <v>25</v>
      </c>
      <c r="B748" s="112">
        <f>B731+S729-B728-F732-F733-F734-F735-F736-F737</f>
        <v>-5</v>
      </c>
      <c r="C748" s="51"/>
      <c r="D748" s="77"/>
      <c r="E748" s="106"/>
      <c r="F748" s="49">
        <f t="shared" si="89"/>
        <v>0</v>
      </c>
      <c r="G748" s="54"/>
      <c r="H748" s="54"/>
      <c r="I748" s="54"/>
      <c r="J748" s="54"/>
      <c r="K748" s="54"/>
      <c r="L748" s="54"/>
      <c r="M748" s="54"/>
      <c r="N748" s="54"/>
      <c r="O748" s="54"/>
      <c r="P748" s="54"/>
      <c r="Q748" s="54"/>
      <c r="R748" s="53"/>
      <c r="S748" s="53"/>
      <c r="T748" s="53"/>
      <c r="U748" s="53"/>
      <c r="AA748" s="128"/>
    </row>
    <row r="749" spans="1:27" s="52" customFormat="1" x14ac:dyDescent="0.2">
      <c r="B749" s="96"/>
      <c r="C749" s="51"/>
      <c r="D749" s="51"/>
      <c r="E749" s="107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62"/>
      <c r="S749" s="62"/>
      <c r="T749" s="62"/>
      <c r="U749" s="62"/>
      <c r="V749" s="64"/>
      <c r="AA749" s="128"/>
    </row>
    <row r="750" spans="1:27" s="46" customFormat="1" x14ac:dyDescent="0.2">
      <c r="A750" s="46" t="s">
        <v>20</v>
      </c>
      <c r="B750" s="113" t="s">
        <v>20</v>
      </c>
      <c r="C750" s="46" t="s">
        <v>20</v>
      </c>
      <c r="D750" s="46" t="s">
        <v>20</v>
      </c>
      <c r="E750" s="108" t="s">
        <v>20</v>
      </c>
      <c r="F750" s="66" t="s">
        <v>20</v>
      </c>
      <c r="G750" s="82" t="s">
        <v>20</v>
      </c>
      <c r="H750" s="82" t="s">
        <v>20</v>
      </c>
      <c r="I750" s="82" t="s">
        <v>20</v>
      </c>
      <c r="J750" s="82" t="s">
        <v>20</v>
      </c>
      <c r="K750" s="82" t="s">
        <v>20</v>
      </c>
      <c r="L750" s="82" t="s">
        <v>20</v>
      </c>
      <c r="M750" s="82" t="s">
        <v>20</v>
      </c>
      <c r="N750" s="82" t="s">
        <v>20</v>
      </c>
      <c r="O750" s="82" t="s">
        <v>20</v>
      </c>
      <c r="P750" s="82" t="s">
        <v>20</v>
      </c>
      <c r="Q750" s="82" t="s">
        <v>20</v>
      </c>
      <c r="R750" s="83" t="s">
        <v>20</v>
      </c>
      <c r="S750" s="83"/>
      <c r="T750" s="83"/>
      <c r="U750" s="83"/>
      <c r="AA750" s="129"/>
    </row>
    <row r="751" spans="1:27" s="117" customFormat="1" ht="27" thickBot="1" x14ac:dyDescent="0.45">
      <c r="A751" s="116" t="s">
        <v>20</v>
      </c>
      <c r="B751" s="115" t="s">
        <v>66</v>
      </c>
      <c r="D751" s="117" t="s">
        <v>28</v>
      </c>
      <c r="E751" s="125">
        <f>$X$16</f>
        <v>43090</v>
      </c>
      <c r="F751" s="119"/>
      <c r="G751" s="120"/>
      <c r="H751" s="121"/>
      <c r="I751" s="122"/>
      <c r="J751" s="122"/>
      <c r="K751" s="122"/>
      <c r="L751" s="122"/>
      <c r="M751" s="122"/>
      <c r="N751" s="122"/>
      <c r="O751" s="122"/>
      <c r="P751" s="122"/>
      <c r="Q751" s="122"/>
      <c r="R751" s="122"/>
      <c r="U751" s="117">
        <v>31</v>
      </c>
      <c r="AA751" s="126"/>
    </row>
    <row r="752" spans="1:27" s="52" customFormat="1" ht="16.5" thickBot="1" x14ac:dyDescent="0.3">
      <c r="A752" s="45"/>
      <c r="B752" s="110"/>
      <c r="C752" s="51"/>
      <c r="D752" s="51"/>
      <c r="E752" s="104"/>
      <c r="F752" s="79" t="s">
        <v>70</v>
      </c>
      <c r="H752" s="103"/>
      <c r="I752" s="91">
        <v>100</v>
      </c>
      <c r="J752" s="92">
        <v>50</v>
      </c>
      <c r="K752" s="92">
        <v>20</v>
      </c>
      <c r="L752" s="92">
        <v>10</v>
      </c>
      <c r="M752" s="92">
        <v>5</v>
      </c>
      <c r="N752" s="92">
        <v>2</v>
      </c>
      <c r="O752" s="92">
        <v>1</v>
      </c>
      <c r="P752" s="92">
        <v>0.25</v>
      </c>
      <c r="Q752" s="92">
        <v>0.1</v>
      </c>
      <c r="R752" s="93">
        <v>0.05</v>
      </c>
      <c r="S752" s="51"/>
      <c r="T752" s="51"/>
      <c r="U752" s="51"/>
      <c r="AA752" s="127">
        <f>B753+B754+B755</f>
        <v>0</v>
      </c>
    </row>
    <row r="753" spans="1:27" s="52" customFormat="1" ht="15.75" x14ac:dyDescent="0.25">
      <c r="A753" s="45" t="s">
        <v>17</v>
      </c>
      <c r="B753" s="111"/>
      <c r="C753" s="51"/>
      <c r="D753" s="60" t="s">
        <v>21</v>
      </c>
      <c r="E753" s="105"/>
      <c r="F753" s="51"/>
      <c r="G753" s="62"/>
      <c r="H753" s="133" t="s">
        <v>71</v>
      </c>
      <c r="I753" s="135"/>
      <c r="J753" s="136"/>
      <c r="K753" s="136"/>
      <c r="L753" s="136"/>
      <c r="M753" s="136"/>
      <c r="N753" s="136"/>
      <c r="O753" s="136"/>
      <c r="P753" s="136"/>
      <c r="Q753" s="136"/>
      <c r="R753" s="137"/>
      <c r="S753" s="51"/>
      <c r="T753" s="51"/>
      <c r="U753" s="51"/>
      <c r="AA753" s="128"/>
    </row>
    <row r="754" spans="1:27" s="52" customFormat="1" ht="15.75" thickBot="1" x14ac:dyDescent="0.25">
      <c r="A754" s="45" t="s">
        <v>18</v>
      </c>
      <c r="B754" s="111"/>
      <c r="C754" s="51"/>
      <c r="E754" s="104"/>
      <c r="F754" s="51"/>
      <c r="G754" s="62"/>
      <c r="H754" s="89" t="s">
        <v>5</v>
      </c>
      <c r="I754" s="90">
        <f t="shared" ref="I754:R754" si="90">I752*I753</f>
        <v>0</v>
      </c>
      <c r="J754" s="80">
        <f t="shared" si="90"/>
        <v>0</v>
      </c>
      <c r="K754" s="80">
        <f t="shared" si="90"/>
        <v>0</v>
      </c>
      <c r="L754" s="80">
        <f t="shared" si="90"/>
        <v>0</v>
      </c>
      <c r="M754" s="80">
        <f t="shared" si="90"/>
        <v>0</v>
      </c>
      <c r="N754" s="80">
        <f t="shared" si="90"/>
        <v>0</v>
      </c>
      <c r="O754" s="80">
        <f t="shared" si="90"/>
        <v>0</v>
      </c>
      <c r="P754" s="80">
        <f t="shared" si="90"/>
        <v>0</v>
      </c>
      <c r="Q754" s="80">
        <f t="shared" si="90"/>
        <v>0</v>
      </c>
      <c r="R754" s="81">
        <f t="shared" si="90"/>
        <v>0</v>
      </c>
      <c r="S754" s="87">
        <f>SUM(I754:R754)</f>
        <v>0</v>
      </c>
      <c r="T754" s="51"/>
      <c r="U754" s="51"/>
      <c r="AA754" s="128"/>
    </row>
    <row r="755" spans="1:27" s="52" customFormat="1" ht="15.75" x14ac:dyDescent="0.25">
      <c r="A755" s="45" t="s">
        <v>19</v>
      </c>
      <c r="B755" s="111"/>
      <c r="C755" s="51"/>
      <c r="D755" s="60" t="s">
        <v>0</v>
      </c>
      <c r="E755" s="104"/>
      <c r="F755" s="49"/>
      <c r="G755" s="49"/>
      <c r="H755" s="49"/>
      <c r="I755" s="49"/>
      <c r="J755" s="49"/>
      <c r="K755" s="49"/>
      <c r="L755" s="49"/>
      <c r="M755" s="49"/>
      <c r="N755" s="49"/>
      <c r="O755" s="49"/>
      <c r="P755" s="49"/>
      <c r="Q755" s="49"/>
      <c r="R755" s="49">
        <f>SUM(I754:R754)</f>
        <v>0</v>
      </c>
      <c r="S755" s="51"/>
      <c r="T755" s="51"/>
      <c r="U755" s="51"/>
      <c r="AA755" s="128"/>
    </row>
    <row r="756" spans="1:27" s="52" customFormat="1" ht="15.75" x14ac:dyDescent="0.25">
      <c r="A756" s="45" t="s">
        <v>75</v>
      </c>
      <c r="B756" s="111"/>
      <c r="C756" s="51"/>
      <c r="D756" s="51"/>
      <c r="E756" s="105" t="s">
        <v>22</v>
      </c>
      <c r="F756" s="56" t="s">
        <v>5</v>
      </c>
      <c r="G756" s="56" t="s">
        <v>23</v>
      </c>
      <c r="H756" s="49"/>
      <c r="I756" s="49"/>
      <c r="J756" s="49"/>
      <c r="K756" s="49"/>
      <c r="L756" s="49"/>
      <c r="M756" s="49"/>
      <c r="N756" s="49"/>
      <c r="O756" s="49"/>
      <c r="P756" s="49"/>
      <c r="Q756" s="49"/>
      <c r="R756" s="51"/>
      <c r="S756" s="51"/>
      <c r="T756" s="51"/>
      <c r="U756" s="51"/>
      <c r="AA756" s="128"/>
    </row>
    <row r="757" spans="1:27" s="52" customFormat="1" x14ac:dyDescent="0.2">
      <c r="A757" s="45" t="s">
        <v>29</v>
      </c>
      <c r="B757" s="111"/>
      <c r="C757" s="51"/>
      <c r="D757" s="51"/>
      <c r="E757" s="106"/>
      <c r="F757" s="49">
        <f t="shared" ref="F757:F762" si="91">SUM(G757:U757)</f>
        <v>0</v>
      </c>
      <c r="G757" s="54"/>
      <c r="H757" s="54"/>
      <c r="I757" s="54"/>
      <c r="J757" s="54"/>
      <c r="K757" s="54"/>
      <c r="L757" s="54"/>
      <c r="M757" s="54"/>
      <c r="N757" s="54"/>
      <c r="O757" s="54"/>
      <c r="P757" s="54"/>
      <c r="Q757" s="54"/>
      <c r="R757" s="53"/>
      <c r="S757" s="53"/>
      <c r="T757" s="53"/>
      <c r="U757" s="53"/>
      <c r="AA757" s="128"/>
    </row>
    <row r="758" spans="1:27" s="52" customFormat="1" x14ac:dyDescent="0.2">
      <c r="A758" s="45"/>
      <c r="B758" s="132"/>
      <c r="C758" s="51"/>
      <c r="D758" s="51"/>
      <c r="E758" s="106"/>
      <c r="F758" s="49">
        <f t="shared" si="91"/>
        <v>0</v>
      </c>
      <c r="G758" s="54"/>
      <c r="H758" s="54"/>
      <c r="I758" s="54"/>
      <c r="J758" s="54"/>
      <c r="K758" s="54"/>
      <c r="L758" s="54"/>
      <c r="M758" s="54"/>
      <c r="N758" s="54"/>
      <c r="O758" s="54"/>
      <c r="P758" s="54"/>
      <c r="Q758" s="54"/>
      <c r="R758" s="53"/>
      <c r="S758" s="53"/>
      <c r="T758" s="53"/>
      <c r="U758" s="53"/>
      <c r="AA758" s="128"/>
    </row>
    <row r="759" spans="1:27" s="52" customFormat="1" x14ac:dyDescent="0.2">
      <c r="A759" s="45" t="s">
        <v>30</v>
      </c>
      <c r="B759" s="111"/>
      <c r="C759" s="51"/>
      <c r="D759" s="51"/>
      <c r="E759" s="106"/>
      <c r="F759" s="49">
        <f t="shared" si="91"/>
        <v>0</v>
      </c>
      <c r="G759" s="54"/>
      <c r="H759" s="54"/>
      <c r="I759" s="54"/>
      <c r="J759" s="54"/>
      <c r="K759" s="54"/>
      <c r="L759" s="54"/>
      <c r="M759" s="54"/>
      <c r="N759" s="54"/>
      <c r="O759" s="54"/>
      <c r="P759" s="54"/>
      <c r="Q759" s="54"/>
      <c r="R759" s="53"/>
      <c r="S759" s="53"/>
      <c r="T759" s="53"/>
      <c r="U759" s="53"/>
      <c r="AA759" s="128"/>
    </row>
    <row r="760" spans="1:27" s="52" customFormat="1" x14ac:dyDescent="0.2">
      <c r="A760" s="45" t="s">
        <v>31</v>
      </c>
      <c r="B760" s="111"/>
      <c r="C760" s="51"/>
      <c r="D760" s="51"/>
      <c r="E760" s="106"/>
      <c r="F760" s="49">
        <f t="shared" si="91"/>
        <v>0</v>
      </c>
      <c r="G760" s="54"/>
      <c r="H760" s="54"/>
      <c r="I760" s="54"/>
      <c r="J760" s="54"/>
      <c r="K760" s="54"/>
      <c r="L760" s="54"/>
      <c r="M760" s="54"/>
      <c r="N760" s="54"/>
      <c r="O760" s="54"/>
      <c r="P760" s="54"/>
      <c r="Q760" s="54"/>
      <c r="R760" s="53"/>
      <c r="S760" s="53"/>
      <c r="T760" s="53"/>
      <c r="U760" s="53"/>
      <c r="AA760" s="128"/>
    </row>
    <row r="761" spans="1:27" s="52" customFormat="1" x14ac:dyDescent="0.2">
      <c r="A761" s="45" t="s">
        <v>32</v>
      </c>
      <c r="B761" s="111"/>
      <c r="C761" s="51"/>
      <c r="D761" s="51"/>
      <c r="E761" s="106"/>
      <c r="F761" s="49">
        <f t="shared" si="91"/>
        <v>0</v>
      </c>
      <c r="G761" s="54"/>
      <c r="H761" s="54"/>
      <c r="I761" s="54"/>
      <c r="J761" s="54"/>
      <c r="K761" s="54"/>
      <c r="L761" s="54"/>
      <c r="M761" s="54"/>
      <c r="N761" s="54"/>
      <c r="O761" s="54"/>
      <c r="P761" s="54"/>
      <c r="Q761" s="54"/>
      <c r="R761" s="53"/>
      <c r="S761" s="53"/>
      <c r="T761" s="53"/>
      <c r="U761" s="53"/>
      <c r="AA761" s="128"/>
    </row>
    <row r="762" spans="1:27" s="52" customFormat="1" x14ac:dyDescent="0.2">
      <c r="A762" s="45" t="s">
        <v>33</v>
      </c>
      <c r="B762" s="111"/>
      <c r="C762" s="51"/>
      <c r="D762" s="51"/>
      <c r="E762" s="106"/>
      <c r="F762" s="49">
        <f t="shared" si="91"/>
        <v>0</v>
      </c>
      <c r="G762" s="54"/>
      <c r="H762" s="54"/>
      <c r="I762" s="54"/>
      <c r="J762" s="54"/>
      <c r="K762" s="54"/>
      <c r="L762" s="54"/>
      <c r="M762" s="54"/>
      <c r="N762" s="54"/>
      <c r="O762" s="54"/>
      <c r="P762" s="54"/>
      <c r="Q762" s="54"/>
      <c r="R762" s="53"/>
      <c r="S762" s="53"/>
      <c r="T762" s="53"/>
      <c r="U762" s="53"/>
      <c r="AA762" s="128"/>
    </row>
    <row r="763" spans="1:27" s="52" customFormat="1" x14ac:dyDescent="0.2">
      <c r="A763" s="45" t="s">
        <v>34</v>
      </c>
      <c r="B763" s="111"/>
      <c r="C763" s="51"/>
      <c r="D763" s="51"/>
      <c r="E763" s="104"/>
      <c r="F763" s="49"/>
      <c r="G763" s="49"/>
      <c r="H763" s="49"/>
      <c r="I763" s="49"/>
      <c r="J763" s="49"/>
      <c r="K763" s="49"/>
      <c r="L763" s="49"/>
      <c r="M763" s="49"/>
      <c r="N763" s="49"/>
      <c r="O763" s="49"/>
      <c r="P763" s="49"/>
      <c r="Q763" s="49"/>
      <c r="R763" s="51"/>
      <c r="S763" s="51"/>
      <c r="T763" s="51"/>
      <c r="U763" s="51"/>
      <c r="AA763" s="128"/>
    </row>
    <row r="764" spans="1:27" s="52" customFormat="1" ht="15.75" x14ac:dyDescent="0.25">
      <c r="A764" s="45" t="s">
        <v>35</v>
      </c>
      <c r="B764" s="111"/>
      <c r="C764" s="51"/>
      <c r="D764" s="60" t="s">
        <v>24</v>
      </c>
      <c r="E764" s="104"/>
      <c r="F764" s="49"/>
      <c r="G764" s="49"/>
      <c r="H764" s="49"/>
      <c r="I764" s="49"/>
      <c r="J764" s="49"/>
      <c r="K764" s="49"/>
      <c r="L764" s="49"/>
      <c r="M764" s="49"/>
      <c r="N764" s="49"/>
      <c r="O764" s="49"/>
      <c r="P764" s="49"/>
      <c r="Q764" s="49"/>
      <c r="R764" s="51"/>
      <c r="S764" s="51"/>
      <c r="T764" s="51"/>
      <c r="U764" s="51"/>
      <c r="AA764" s="128"/>
    </row>
    <row r="765" spans="1:27" s="52" customFormat="1" ht="15.75" x14ac:dyDescent="0.25">
      <c r="A765" s="50" t="s">
        <v>36</v>
      </c>
      <c r="B765" s="111"/>
      <c r="C765" s="51"/>
      <c r="D765" s="51"/>
      <c r="E765" s="105"/>
      <c r="F765" s="56" t="s">
        <v>5</v>
      </c>
      <c r="G765" s="56" t="s">
        <v>23</v>
      </c>
      <c r="H765" s="49"/>
      <c r="I765" s="49"/>
      <c r="J765" s="49"/>
      <c r="K765" s="49"/>
      <c r="L765" s="49"/>
      <c r="M765" s="49"/>
      <c r="N765" s="49"/>
      <c r="O765" s="49"/>
      <c r="P765" s="49"/>
      <c r="Q765" s="49"/>
      <c r="R765" s="51"/>
      <c r="S765" s="51"/>
      <c r="T765" s="51"/>
      <c r="U765" s="51"/>
      <c r="AA765" s="128"/>
    </row>
    <row r="766" spans="1:27" s="52" customFormat="1" x14ac:dyDescent="0.2">
      <c r="A766" s="45" t="s">
        <v>37</v>
      </c>
      <c r="B766" s="111"/>
      <c r="C766" s="51"/>
      <c r="D766" s="51"/>
      <c r="E766" s="106"/>
      <c r="F766" s="49">
        <f t="shared" ref="F766:F773" si="92">SUM(G766:U766)</f>
        <v>0</v>
      </c>
      <c r="G766" s="54"/>
      <c r="H766" s="54"/>
      <c r="I766" s="54"/>
      <c r="J766" s="54"/>
      <c r="K766" s="54"/>
      <c r="L766" s="54"/>
      <c r="M766" s="54"/>
      <c r="N766" s="54"/>
      <c r="O766" s="54"/>
      <c r="P766" s="54"/>
      <c r="Q766" s="54"/>
      <c r="R766" s="53"/>
      <c r="S766" s="53"/>
      <c r="T766" s="53"/>
      <c r="U766" s="53"/>
      <c r="AA766" s="128"/>
    </row>
    <row r="767" spans="1:27" s="52" customFormat="1" x14ac:dyDescent="0.2">
      <c r="A767" s="51"/>
      <c r="B767" s="110"/>
      <c r="C767" s="51"/>
      <c r="D767" s="51"/>
      <c r="E767" s="106"/>
      <c r="F767" s="49">
        <f t="shared" si="92"/>
        <v>0</v>
      </c>
      <c r="G767" s="54"/>
      <c r="H767" s="54"/>
      <c r="I767" s="54"/>
      <c r="J767" s="54"/>
      <c r="K767" s="54"/>
      <c r="L767" s="54"/>
      <c r="M767" s="54"/>
      <c r="N767" s="54"/>
      <c r="O767" s="54"/>
      <c r="P767" s="54"/>
      <c r="Q767" s="54"/>
      <c r="R767" s="53"/>
      <c r="S767" s="53"/>
      <c r="T767" s="53"/>
      <c r="U767" s="53"/>
      <c r="AA767" s="128"/>
    </row>
    <row r="768" spans="1:27" s="52" customFormat="1" x14ac:dyDescent="0.2">
      <c r="A768" s="51"/>
      <c r="B768" s="110"/>
      <c r="C768" s="51"/>
      <c r="D768" s="51"/>
      <c r="E768" s="106"/>
      <c r="F768" s="49">
        <f t="shared" si="92"/>
        <v>0</v>
      </c>
      <c r="G768" s="54"/>
      <c r="H768" s="54"/>
      <c r="I768" s="54"/>
      <c r="J768" s="54"/>
      <c r="K768" s="54"/>
      <c r="L768" s="54"/>
      <c r="M768" s="54"/>
      <c r="N768" s="54"/>
      <c r="O768" s="54"/>
      <c r="P768" s="54"/>
      <c r="Q768" s="54"/>
      <c r="R768" s="53"/>
      <c r="S768" s="53"/>
      <c r="T768" s="53"/>
      <c r="U768" s="53"/>
      <c r="AA768" s="128"/>
    </row>
    <row r="769" spans="1:27" s="52" customFormat="1" x14ac:dyDescent="0.2">
      <c r="A769" s="51"/>
      <c r="B769" s="110"/>
      <c r="C769" s="51"/>
      <c r="D769" s="51"/>
      <c r="E769" s="106"/>
      <c r="F769" s="49">
        <f t="shared" si="92"/>
        <v>0</v>
      </c>
      <c r="G769" s="54"/>
      <c r="H769" s="54"/>
      <c r="I769" s="54"/>
      <c r="J769" s="54"/>
      <c r="K769" s="54"/>
      <c r="L769" s="54"/>
      <c r="M769" s="54"/>
      <c r="N769" s="54"/>
      <c r="O769" s="54"/>
      <c r="P769" s="54"/>
      <c r="Q769" s="54"/>
      <c r="R769" s="53"/>
      <c r="S769" s="53"/>
      <c r="T769" s="53"/>
      <c r="U769" s="53"/>
      <c r="AA769" s="128"/>
    </row>
    <row r="770" spans="1:27" s="52" customFormat="1" x14ac:dyDescent="0.2">
      <c r="A770" s="51"/>
      <c r="B770" s="110"/>
      <c r="C770" s="51"/>
      <c r="D770" s="51"/>
      <c r="E770" s="106"/>
      <c r="F770" s="49">
        <f t="shared" si="92"/>
        <v>0</v>
      </c>
      <c r="G770" s="54"/>
      <c r="H770" s="54"/>
      <c r="I770" s="54"/>
      <c r="J770" s="54"/>
      <c r="K770" s="54"/>
      <c r="L770" s="54"/>
      <c r="M770" s="54"/>
      <c r="N770" s="54"/>
      <c r="O770" s="54"/>
      <c r="P770" s="54"/>
      <c r="Q770" s="54"/>
      <c r="R770" s="53"/>
      <c r="S770" s="53"/>
      <c r="T770" s="53"/>
      <c r="U770" s="53"/>
      <c r="AA770" s="128"/>
    </row>
    <row r="771" spans="1:27" s="52" customFormat="1" x14ac:dyDescent="0.2">
      <c r="A771" s="51"/>
      <c r="B771" s="110"/>
      <c r="C771" s="51"/>
      <c r="D771" s="51"/>
      <c r="E771" s="106"/>
      <c r="F771" s="49">
        <f t="shared" si="92"/>
        <v>0</v>
      </c>
      <c r="G771" s="54"/>
      <c r="H771" s="54"/>
      <c r="I771" s="54"/>
      <c r="J771" s="54"/>
      <c r="K771" s="54"/>
      <c r="L771" s="54"/>
      <c r="M771" s="54"/>
      <c r="N771" s="54"/>
      <c r="O771" s="54"/>
      <c r="P771" s="54"/>
      <c r="Q771" s="54"/>
      <c r="R771" s="53"/>
      <c r="S771" s="53"/>
      <c r="T771" s="53"/>
      <c r="U771" s="53"/>
      <c r="AA771" s="128"/>
    </row>
    <row r="772" spans="1:27" s="52" customFormat="1" ht="15.6" customHeight="1" x14ac:dyDescent="0.25">
      <c r="A772" s="57" t="s">
        <v>24</v>
      </c>
      <c r="B772" s="112" t="str">
        <f>IF(B754+F766+F767+F768+F769+F770+F771+F772+F773=B759+B760+B761+B762+B763+B764+B765+B766,"OK","NON")</f>
        <v>OK</v>
      </c>
      <c r="C772" s="51"/>
      <c r="D772" s="49"/>
      <c r="E772" s="106"/>
      <c r="F772" s="49">
        <f t="shared" si="92"/>
        <v>0</v>
      </c>
      <c r="G772" s="54"/>
      <c r="H772" s="54"/>
      <c r="I772" s="54"/>
      <c r="J772" s="54"/>
      <c r="K772" s="54"/>
      <c r="L772" s="54"/>
      <c r="M772" s="54"/>
      <c r="N772" s="54"/>
      <c r="O772" s="54"/>
      <c r="P772" s="54"/>
      <c r="Q772" s="54"/>
      <c r="R772" s="53"/>
      <c r="S772" s="53"/>
      <c r="T772" s="53"/>
      <c r="U772" s="53"/>
      <c r="AA772" s="128"/>
    </row>
    <row r="773" spans="1:27" s="52" customFormat="1" ht="18" x14ac:dyDescent="0.25">
      <c r="A773" s="57" t="s">
        <v>25</v>
      </c>
      <c r="B773" s="112">
        <f>B756+S754-B753-F757-F758-F759-F760-F761-F762</f>
        <v>0</v>
      </c>
      <c r="C773" s="51"/>
      <c r="D773" s="77"/>
      <c r="E773" s="106"/>
      <c r="F773" s="49">
        <f t="shared" si="92"/>
        <v>0</v>
      </c>
      <c r="G773" s="54"/>
      <c r="H773" s="54"/>
      <c r="I773" s="54"/>
      <c r="J773" s="54"/>
      <c r="K773" s="54"/>
      <c r="L773" s="54"/>
      <c r="M773" s="54"/>
      <c r="N773" s="54"/>
      <c r="O773" s="54"/>
      <c r="P773" s="54"/>
      <c r="Q773" s="54"/>
      <c r="R773" s="53"/>
      <c r="S773" s="53"/>
      <c r="T773" s="53"/>
      <c r="U773" s="53"/>
      <c r="AA773" s="128"/>
    </row>
    <row r="774" spans="1:27" s="52" customFormat="1" x14ac:dyDescent="0.2">
      <c r="B774" s="96"/>
      <c r="C774" s="51"/>
      <c r="D774" s="51"/>
      <c r="E774" s="107"/>
      <c r="F774" s="55"/>
      <c r="G774" s="55"/>
      <c r="H774" s="55"/>
      <c r="I774" s="55"/>
      <c r="J774" s="55"/>
      <c r="K774" s="55"/>
      <c r="L774" s="55"/>
      <c r="M774" s="55"/>
      <c r="N774" s="55"/>
      <c r="O774" s="55"/>
      <c r="P774" s="55"/>
      <c r="Q774" s="55"/>
      <c r="R774" s="62"/>
      <c r="S774" s="62"/>
      <c r="T774" s="62"/>
      <c r="U774" s="62"/>
      <c r="V774" s="64"/>
      <c r="AA774" s="128"/>
    </row>
    <row r="775" spans="1:27" s="46" customFormat="1" x14ac:dyDescent="0.2">
      <c r="A775" s="46" t="s">
        <v>20</v>
      </c>
      <c r="B775" s="113" t="s">
        <v>20</v>
      </c>
      <c r="C775" s="46" t="s">
        <v>20</v>
      </c>
      <c r="D775" s="46" t="s">
        <v>20</v>
      </c>
      <c r="E775" s="108" t="s">
        <v>20</v>
      </c>
      <c r="F775" s="66" t="s">
        <v>20</v>
      </c>
      <c r="G775" s="82" t="s">
        <v>20</v>
      </c>
      <c r="H775" s="82" t="s">
        <v>20</v>
      </c>
      <c r="I775" s="82" t="s">
        <v>20</v>
      </c>
      <c r="J775" s="82" t="s">
        <v>20</v>
      </c>
      <c r="K775" s="82" t="s">
        <v>20</v>
      </c>
      <c r="L775" s="82" t="s">
        <v>20</v>
      </c>
      <c r="M775" s="82" t="s">
        <v>20</v>
      </c>
      <c r="N775" s="82" t="s">
        <v>20</v>
      </c>
      <c r="O775" s="82" t="s">
        <v>20</v>
      </c>
      <c r="P775" s="82" t="s">
        <v>20</v>
      </c>
      <c r="Q775" s="82" t="s">
        <v>20</v>
      </c>
      <c r="R775" s="83" t="s">
        <v>20</v>
      </c>
      <c r="S775" s="83"/>
      <c r="T775" s="83"/>
      <c r="U775" s="83"/>
      <c r="AA775" s="129"/>
    </row>
    <row r="776" spans="1:27" s="117" customFormat="1" ht="27" thickBot="1" x14ac:dyDescent="0.45">
      <c r="A776" s="116" t="s">
        <v>20</v>
      </c>
      <c r="B776" s="115" t="s">
        <v>67</v>
      </c>
      <c r="D776" s="117" t="s">
        <v>28</v>
      </c>
      <c r="E776" s="125">
        <f>$X$16</f>
        <v>43090</v>
      </c>
      <c r="F776" s="119"/>
      <c r="G776" s="120"/>
      <c r="H776" s="121"/>
      <c r="I776" s="122"/>
      <c r="J776" s="122"/>
      <c r="K776" s="122"/>
      <c r="L776" s="122"/>
      <c r="M776" s="122"/>
      <c r="N776" s="122"/>
      <c r="O776" s="122"/>
      <c r="P776" s="122"/>
      <c r="Q776" s="122"/>
      <c r="R776" s="122"/>
      <c r="U776" s="117">
        <v>32</v>
      </c>
      <c r="AA776" s="126"/>
    </row>
    <row r="777" spans="1:27" s="52" customFormat="1" ht="16.5" thickBot="1" x14ac:dyDescent="0.3">
      <c r="A777" s="45"/>
      <c r="B777" s="110"/>
      <c r="C777" s="51"/>
      <c r="D777" s="51"/>
      <c r="E777" s="104"/>
      <c r="F777" s="79" t="s">
        <v>70</v>
      </c>
      <c r="H777" s="103"/>
      <c r="I777" s="91">
        <v>100</v>
      </c>
      <c r="J777" s="92">
        <v>50</v>
      </c>
      <c r="K777" s="92">
        <v>20</v>
      </c>
      <c r="L777" s="92">
        <v>10</v>
      </c>
      <c r="M777" s="92">
        <v>5</v>
      </c>
      <c r="N777" s="92">
        <v>2</v>
      </c>
      <c r="O777" s="92">
        <v>1</v>
      </c>
      <c r="P777" s="92">
        <v>0.25</v>
      </c>
      <c r="Q777" s="92">
        <v>0.1</v>
      </c>
      <c r="R777" s="93">
        <v>0.05</v>
      </c>
      <c r="S777" s="51"/>
      <c r="T777" s="51"/>
      <c r="U777" s="51"/>
      <c r="AA777" s="127">
        <f>B778+B779+B780</f>
        <v>0</v>
      </c>
    </row>
    <row r="778" spans="1:27" s="52" customFormat="1" ht="15.75" x14ac:dyDescent="0.25">
      <c r="A778" s="45" t="s">
        <v>17</v>
      </c>
      <c r="B778" s="111"/>
      <c r="C778" s="51"/>
      <c r="D778" s="60" t="s">
        <v>21</v>
      </c>
      <c r="E778" s="105"/>
      <c r="F778" s="51"/>
      <c r="G778" s="62"/>
      <c r="H778" s="133" t="s">
        <v>71</v>
      </c>
      <c r="I778" s="135"/>
      <c r="J778" s="136"/>
      <c r="K778" s="136"/>
      <c r="L778" s="136"/>
      <c r="M778" s="136"/>
      <c r="N778" s="136"/>
      <c r="O778" s="136"/>
      <c r="P778" s="136"/>
      <c r="Q778" s="136"/>
      <c r="R778" s="137"/>
      <c r="S778" s="51"/>
      <c r="T778" s="51"/>
      <c r="U778" s="51"/>
      <c r="AA778" s="128"/>
    </row>
    <row r="779" spans="1:27" s="52" customFormat="1" ht="15.75" thickBot="1" x14ac:dyDescent="0.25">
      <c r="A779" s="45" t="s">
        <v>18</v>
      </c>
      <c r="B779" s="111"/>
      <c r="C779" s="51"/>
      <c r="E779" s="104"/>
      <c r="F779" s="51"/>
      <c r="G779" s="62"/>
      <c r="H779" s="89" t="s">
        <v>5</v>
      </c>
      <c r="I779" s="90">
        <f t="shared" ref="I779:R779" si="93">I777*I778</f>
        <v>0</v>
      </c>
      <c r="J779" s="80">
        <f t="shared" si="93"/>
        <v>0</v>
      </c>
      <c r="K779" s="80">
        <f t="shared" si="93"/>
        <v>0</v>
      </c>
      <c r="L779" s="80">
        <f t="shared" si="93"/>
        <v>0</v>
      </c>
      <c r="M779" s="80">
        <f t="shared" si="93"/>
        <v>0</v>
      </c>
      <c r="N779" s="80">
        <f t="shared" si="93"/>
        <v>0</v>
      </c>
      <c r="O779" s="80">
        <f t="shared" si="93"/>
        <v>0</v>
      </c>
      <c r="P779" s="80">
        <f t="shared" si="93"/>
        <v>0</v>
      </c>
      <c r="Q779" s="80">
        <f t="shared" si="93"/>
        <v>0</v>
      </c>
      <c r="R779" s="81">
        <f t="shared" si="93"/>
        <v>0</v>
      </c>
      <c r="S779" s="87">
        <f>SUM(I779:R779)</f>
        <v>0</v>
      </c>
      <c r="T779" s="51"/>
      <c r="U779" s="51"/>
      <c r="AA779" s="128"/>
    </row>
    <row r="780" spans="1:27" s="52" customFormat="1" ht="15.75" x14ac:dyDescent="0.25">
      <c r="A780" s="45" t="s">
        <v>19</v>
      </c>
      <c r="B780" s="111"/>
      <c r="C780" s="51"/>
      <c r="D780" s="60" t="s">
        <v>0</v>
      </c>
      <c r="E780" s="104"/>
      <c r="F780" s="49"/>
      <c r="G780" s="49"/>
      <c r="H780" s="49"/>
      <c r="I780" s="49"/>
      <c r="J780" s="49"/>
      <c r="K780" s="49"/>
      <c r="L780" s="49"/>
      <c r="M780" s="49"/>
      <c r="N780" s="49"/>
      <c r="O780" s="49"/>
      <c r="P780" s="49"/>
      <c r="Q780" s="49"/>
      <c r="R780" s="49">
        <f>SUM(I779:R779)</f>
        <v>0</v>
      </c>
      <c r="S780" s="51"/>
      <c r="T780" s="51"/>
      <c r="U780" s="51"/>
      <c r="AA780" s="128"/>
    </row>
    <row r="781" spans="1:27" s="52" customFormat="1" ht="15.75" x14ac:dyDescent="0.25">
      <c r="A781" s="45" t="s">
        <v>75</v>
      </c>
      <c r="B781" s="111"/>
      <c r="C781" s="51"/>
      <c r="D781" s="51"/>
      <c r="E781" s="105" t="s">
        <v>22</v>
      </c>
      <c r="F781" s="56" t="s">
        <v>5</v>
      </c>
      <c r="G781" s="56" t="s">
        <v>23</v>
      </c>
      <c r="H781" s="49"/>
      <c r="I781" s="49"/>
      <c r="J781" s="49"/>
      <c r="K781" s="49"/>
      <c r="L781" s="49"/>
      <c r="M781" s="49"/>
      <c r="N781" s="49"/>
      <c r="O781" s="49"/>
      <c r="P781" s="49"/>
      <c r="Q781" s="49"/>
      <c r="R781" s="51"/>
      <c r="S781" s="51"/>
      <c r="T781" s="51"/>
      <c r="U781" s="51"/>
      <c r="AA781" s="128"/>
    </row>
    <row r="782" spans="1:27" s="52" customFormat="1" x14ac:dyDescent="0.2">
      <c r="A782" s="45" t="s">
        <v>29</v>
      </c>
      <c r="B782" s="111"/>
      <c r="C782" s="51"/>
      <c r="D782" s="51"/>
      <c r="E782" s="106"/>
      <c r="F782" s="49">
        <f t="shared" ref="F782:F787" si="94">SUM(G782:U782)</f>
        <v>0</v>
      </c>
      <c r="G782" s="54"/>
      <c r="H782" s="54"/>
      <c r="I782" s="54"/>
      <c r="J782" s="54"/>
      <c r="K782" s="54"/>
      <c r="L782" s="54"/>
      <c r="M782" s="54"/>
      <c r="N782" s="54"/>
      <c r="O782" s="54"/>
      <c r="P782" s="54"/>
      <c r="Q782" s="54"/>
      <c r="R782" s="53"/>
      <c r="S782" s="53"/>
      <c r="T782" s="53"/>
      <c r="U782" s="53"/>
      <c r="AA782" s="128"/>
    </row>
    <row r="783" spans="1:27" s="52" customFormat="1" x14ac:dyDescent="0.2">
      <c r="A783" s="45"/>
      <c r="B783" s="132"/>
      <c r="C783" s="51"/>
      <c r="D783" s="51"/>
      <c r="E783" s="106"/>
      <c r="F783" s="49">
        <f t="shared" si="94"/>
        <v>0</v>
      </c>
      <c r="G783" s="54"/>
      <c r="H783" s="54"/>
      <c r="I783" s="54"/>
      <c r="J783" s="54"/>
      <c r="K783" s="54"/>
      <c r="L783" s="54"/>
      <c r="M783" s="54"/>
      <c r="N783" s="54"/>
      <c r="O783" s="54"/>
      <c r="P783" s="54"/>
      <c r="Q783" s="54"/>
      <c r="R783" s="53"/>
      <c r="S783" s="53"/>
      <c r="T783" s="53"/>
      <c r="U783" s="53"/>
      <c r="AA783" s="128"/>
    </row>
    <row r="784" spans="1:27" s="52" customFormat="1" x14ac:dyDescent="0.2">
      <c r="A784" s="45" t="s">
        <v>30</v>
      </c>
      <c r="B784" s="111"/>
      <c r="C784" s="51"/>
      <c r="D784" s="51"/>
      <c r="E784" s="106"/>
      <c r="F784" s="49">
        <f t="shared" si="94"/>
        <v>0</v>
      </c>
      <c r="G784" s="54"/>
      <c r="H784" s="54"/>
      <c r="I784" s="54"/>
      <c r="J784" s="54"/>
      <c r="K784" s="54"/>
      <c r="L784" s="54"/>
      <c r="M784" s="54"/>
      <c r="N784" s="54"/>
      <c r="O784" s="54"/>
      <c r="P784" s="54"/>
      <c r="Q784" s="54"/>
      <c r="R784" s="53"/>
      <c r="S784" s="53"/>
      <c r="T784" s="53"/>
      <c r="U784" s="53"/>
      <c r="AA784" s="128"/>
    </row>
    <row r="785" spans="1:27" s="52" customFormat="1" x14ac:dyDescent="0.2">
      <c r="A785" s="45" t="s">
        <v>31</v>
      </c>
      <c r="B785" s="111"/>
      <c r="C785" s="51"/>
      <c r="D785" s="51"/>
      <c r="E785" s="106"/>
      <c r="F785" s="49">
        <f t="shared" si="94"/>
        <v>0</v>
      </c>
      <c r="G785" s="54"/>
      <c r="H785" s="54"/>
      <c r="I785" s="54"/>
      <c r="J785" s="54"/>
      <c r="K785" s="54"/>
      <c r="L785" s="54"/>
      <c r="M785" s="54"/>
      <c r="N785" s="54"/>
      <c r="O785" s="54"/>
      <c r="P785" s="54"/>
      <c r="Q785" s="54"/>
      <c r="R785" s="53"/>
      <c r="S785" s="53"/>
      <c r="T785" s="53"/>
      <c r="U785" s="53"/>
      <c r="AA785" s="128"/>
    </row>
    <row r="786" spans="1:27" s="52" customFormat="1" x14ac:dyDescent="0.2">
      <c r="A786" s="45" t="s">
        <v>32</v>
      </c>
      <c r="B786" s="111"/>
      <c r="C786" s="51"/>
      <c r="D786" s="51"/>
      <c r="E786" s="106"/>
      <c r="F786" s="49">
        <f t="shared" si="94"/>
        <v>0</v>
      </c>
      <c r="G786" s="54"/>
      <c r="H786" s="54"/>
      <c r="I786" s="54"/>
      <c r="J786" s="54"/>
      <c r="K786" s="54"/>
      <c r="L786" s="54"/>
      <c r="M786" s="54"/>
      <c r="N786" s="54"/>
      <c r="O786" s="54"/>
      <c r="P786" s="54"/>
      <c r="Q786" s="54"/>
      <c r="R786" s="53"/>
      <c r="S786" s="53"/>
      <c r="T786" s="53"/>
      <c r="U786" s="53"/>
      <c r="AA786" s="128"/>
    </row>
    <row r="787" spans="1:27" s="52" customFormat="1" x14ac:dyDescent="0.2">
      <c r="A787" s="45" t="s">
        <v>33</v>
      </c>
      <c r="B787" s="111"/>
      <c r="C787" s="51"/>
      <c r="D787" s="51"/>
      <c r="E787" s="106"/>
      <c r="F787" s="49">
        <f t="shared" si="94"/>
        <v>0</v>
      </c>
      <c r="G787" s="54"/>
      <c r="H787" s="54"/>
      <c r="I787" s="54"/>
      <c r="J787" s="54"/>
      <c r="K787" s="54"/>
      <c r="L787" s="54"/>
      <c r="M787" s="54"/>
      <c r="N787" s="54"/>
      <c r="O787" s="54"/>
      <c r="P787" s="54"/>
      <c r="Q787" s="54"/>
      <c r="R787" s="53"/>
      <c r="S787" s="53"/>
      <c r="T787" s="53"/>
      <c r="U787" s="53"/>
      <c r="AA787" s="128"/>
    </row>
    <row r="788" spans="1:27" s="52" customFormat="1" x14ac:dyDescent="0.2">
      <c r="A788" s="45" t="s">
        <v>34</v>
      </c>
      <c r="B788" s="111"/>
      <c r="C788" s="51"/>
      <c r="D788" s="51"/>
      <c r="E788" s="104"/>
      <c r="F788" s="49"/>
      <c r="G788" s="49"/>
      <c r="H788" s="49"/>
      <c r="I788" s="49"/>
      <c r="J788" s="49"/>
      <c r="K788" s="49"/>
      <c r="L788" s="49"/>
      <c r="M788" s="49"/>
      <c r="N788" s="49"/>
      <c r="O788" s="49"/>
      <c r="P788" s="49"/>
      <c r="Q788" s="49"/>
      <c r="R788" s="51"/>
      <c r="S788" s="51"/>
      <c r="T788" s="51"/>
      <c r="U788" s="51"/>
      <c r="AA788" s="128"/>
    </row>
    <row r="789" spans="1:27" s="52" customFormat="1" ht="15.75" x14ac:dyDescent="0.25">
      <c r="A789" s="45" t="s">
        <v>35</v>
      </c>
      <c r="B789" s="111"/>
      <c r="C789" s="51"/>
      <c r="D789" s="60" t="s">
        <v>24</v>
      </c>
      <c r="E789" s="104"/>
      <c r="F789" s="49"/>
      <c r="G789" s="49"/>
      <c r="H789" s="49"/>
      <c r="I789" s="49"/>
      <c r="J789" s="49"/>
      <c r="K789" s="49"/>
      <c r="L789" s="49"/>
      <c r="M789" s="49"/>
      <c r="N789" s="49"/>
      <c r="O789" s="49"/>
      <c r="P789" s="49"/>
      <c r="Q789" s="49"/>
      <c r="R789" s="51"/>
      <c r="S789" s="51"/>
      <c r="T789" s="51"/>
      <c r="U789" s="51"/>
      <c r="AA789" s="128"/>
    </row>
    <row r="790" spans="1:27" s="52" customFormat="1" ht="15.75" x14ac:dyDescent="0.25">
      <c r="A790" s="50" t="s">
        <v>36</v>
      </c>
      <c r="B790" s="111"/>
      <c r="C790" s="51"/>
      <c r="D790" s="51"/>
      <c r="E790" s="105"/>
      <c r="F790" s="56" t="s">
        <v>5</v>
      </c>
      <c r="G790" s="56" t="s">
        <v>23</v>
      </c>
      <c r="H790" s="49"/>
      <c r="I790" s="49"/>
      <c r="J790" s="49"/>
      <c r="K790" s="49"/>
      <c r="L790" s="49"/>
      <c r="M790" s="49"/>
      <c r="N790" s="49"/>
      <c r="O790" s="49"/>
      <c r="P790" s="49"/>
      <c r="Q790" s="49"/>
      <c r="R790" s="51"/>
      <c r="S790" s="51"/>
      <c r="T790" s="51"/>
      <c r="U790" s="51"/>
      <c r="AA790" s="128"/>
    </row>
    <row r="791" spans="1:27" s="52" customFormat="1" x14ac:dyDescent="0.2">
      <c r="A791" s="45" t="s">
        <v>37</v>
      </c>
      <c r="B791" s="111"/>
      <c r="C791" s="51"/>
      <c r="D791" s="51"/>
      <c r="E791" s="106"/>
      <c r="F791" s="49">
        <f t="shared" ref="F791:F798" si="95">SUM(G791:U791)</f>
        <v>0</v>
      </c>
      <c r="G791" s="54"/>
      <c r="H791" s="54"/>
      <c r="I791" s="54"/>
      <c r="J791" s="54"/>
      <c r="K791" s="54"/>
      <c r="L791" s="54"/>
      <c r="M791" s="54"/>
      <c r="N791" s="54"/>
      <c r="O791" s="54"/>
      <c r="P791" s="54"/>
      <c r="Q791" s="54"/>
      <c r="R791" s="53"/>
      <c r="S791" s="53"/>
      <c r="T791" s="53"/>
      <c r="U791" s="53"/>
      <c r="AA791" s="128"/>
    </row>
    <row r="792" spans="1:27" s="52" customFormat="1" x14ac:dyDescent="0.2">
      <c r="A792" s="51"/>
      <c r="B792" s="110"/>
      <c r="C792" s="51"/>
      <c r="D792" s="51"/>
      <c r="E792" s="106"/>
      <c r="F792" s="49">
        <f t="shared" si="95"/>
        <v>0</v>
      </c>
      <c r="G792" s="54"/>
      <c r="H792" s="54"/>
      <c r="I792" s="54"/>
      <c r="J792" s="54"/>
      <c r="K792" s="54"/>
      <c r="L792" s="54"/>
      <c r="M792" s="54"/>
      <c r="N792" s="54"/>
      <c r="O792" s="54"/>
      <c r="P792" s="54"/>
      <c r="Q792" s="54"/>
      <c r="R792" s="53"/>
      <c r="S792" s="53"/>
      <c r="T792" s="53"/>
      <c r="U792" s="53"/>
      <c r="AA792" s="128"/>
    </row>
    <row r="793" spans="1:27" s="52" customFormat="1" x14ac:dyDescent="0.2">
      <c r="A793" s="51"/>
      <c r="B793" s="110"/>
      <c r="C793" s="51"/>
      <c r="D793" s="51"/>
      <c r="E793" s="106"/>
      <c r="F793" s="49">
        <f t="shared" si="95"/>
        <v>0</v>
      </c>
      <c r="G793" s="54"/>
      <c r="H793" s="54"/>
      <c r="I793" s="54"/>
      <c r="J793" s="54"/>
      <c r="K793" s="54"/>
      <c r="L793" s="54"/>
      <c r="M793" s="54"/>
      <c r="N793" s="54"/>
      <c r="O793" s="54"/>
      <c r="P793" s="54"/>
      <c r="Q793" s="54"/>
      <c r="R793" s="53"/>
      <c r="S793" s="53"/>
      <c r="T793" s="53"/>
      <c r="U793" s="53"/>
      <c r="AA793" s="128"/>
    </row>
    <row r="794" spans="1:27" s="52" customFormat="1" x14ac:dyDescent="0.2">
      <c r="A794" s="51"/>
      <c r="B794" s="110"/>
      <c r="C794" s="51"/>
      <c r="D794" s="51"/>
      <c r="E794" s="106"/>
      <c r="F794" s="49">
        <f t="shared" si="95"/>
        <v>0</v>
      </c>
      <c r="G794" s="54"/>
      <c r="H794" s="54"/>
      <c r="I794" s="54"/>
      <c r="J794" s="54"/>
      <c r="K794" s="54"/>
      <c r="L794" s="54"/>
      <c r="M794" s="54"/>
      <c r="N794" s="54"/>
      <c r="O794" s="54"/>
      <c r="P794" s="54"/>
      <c r="Q794" s="54"/>
      <c r="R794" s="53"/>
      <c r="S794" s="53"/>
      <c r="T794" s="53"/>
      <c r="U794" s="53"/>
      <c r="AA794" s="128"/>
    </row>
    <row r="795" spans="1:27" s="52" customFormat="1" x14ac:dyDescent="0.2">
      <c r="A795" s="51"/>
      <c r="B795" s="110"/>
      <c r="C795" s="51"/>
      <c r="D795" s="51"/>
      <c r="E795" s="106"/>
      <c r="F795" s="49">
        <f t="shared" si="95"/>
        <v>0</v>
      </c>
      <c r="G795" s="54"/>
      <c r="H795" s="54"/>
      <c r="I795" s="54"/>
      <c r="J795" s="54"/>
      <c r="K795" s="54"/>
      <c r="L795" s="54"/>
      <c r="M795" s="54"/>
      <c r="N795" s="54"/>
      <c r="O795" s="54"/>
      <c r="P795" s="54"/>
      <c r="Q795" s="54"/>
      <c r="R795" s="53"/>
      <c r="S795" s="53"/>
      <c r="T795" s="53"/>
      <c r="U795" s="53"/>
      <c r="AA795" s="128"/>
    </row>
    <row r="796" spans="1:27" s="52" customFormat="1" x14ac:dyDescent="0.2">
      <c r="A796" s="51"/>
      <c r="B796" s="110"/>
      <c r="C796" s="51"/>
      <c r="D796" s="51"/>
      <c r="E796" s="106"/>
      <c r="F796" s="49">
        <f t="shared" si="95"/>
        <v>0</v>
      </c>
      <c r="G796" s="54"/>
      <c r="H796" s="54"/>
      <c r="I796" s="54"/>
      <c r="J796" s="54"/>
      <c r="K796" s="54"/>
      <c r="L796" s="54"/>
      <c r="M796" s="54"/>
      <c r="N796" s="54"/>
      <c r="O796" s="54"/>
      <c r="P796" s="54"/>
      <c r="Q796" s="54"/>
      <c r="R796" s="53"/>
      <c r="S796" s="53"/>
      <c r="T796" s="53"/>
      <c r="U796" s="53"/>
      <c r="AA796" s="128"/>
    </row>
    <row r="797" spans="1:27" s="52" customFormat="1" ht="15.6" customHeight="1" x14ac:dyDescent="0.25">
      <c r="A797" s="57" t="s">
        <v>24</v>
      </c>
      <c r="B797" s="112" t="str">
        <f>IF(B779+F791+F792+F793+F794+F795+F796+F797+F798=B784+B785+B786+B787+B788+B789+B790+B791,"OK","NON")</f>
        <v>OK</v>
      </c>
      <c r="C797" s="51"/>
      <c r="D797" s="49"/>
      <c r="E797" s="106"/>
      <c r="F797" s="49">
        <f t="shared" si="95"/>
        <v>0</v>
      </c>
      <c r="G797" s="54"/>
      <c r="H797" s="54"/>
      <c r="I797" s="54"/>
      <c r="J797" s="54"/>
      <c r="K797" s="54"/>
      <c r="L797" s="54"/>
      <c r="M797" s="54"/>
      <c r="N797" s="54"/>
      <c r="O797" s="54"/>
      <c r="P797" s="54"/>
      <c r="Q797" s="54"/>
      <c r="R797" s="53"/>
      <c r="S797" s="53"/>
      <c r="T797" s="53"/>
      <c r="U797" s="53"/>
      <c r="AA797" s="128"/>
    </row>
    <row r="798" spans="1:27" s="52" customFormat="1" ht="18" x14ac:dyDescent="0.25">
      <c r="A798" s="57" t="s">
        <v>25</v>
      </c>
      <c r="B798" s="112">
        <f>B781+S779-B778-F782-F783-F784-F785-F786-F787</f>
        <v>0</v>
      </c>
      <c r="C798" s="51"/>
      <c r="D798" s="77"/>
      <c r="E798" s="106"/>
      <c r="F798" s="49">
        <f t="shared" si="95"/>
        <v>0</v>
      </c>
      <c r="G798" s="54"/>
      <c r="H798" s="54"/>
      <c r="I798" s="54"/>
      <c r="J798" s="54"/>
      <c r="K798" s="54"/>
      <c r="L798" s="54"/>
      <c r="M798" s="54"/>
      <c r="N798" s="54"/>
      <c r="O798" s="54"/>
      <c r="P798" s="54"/>
      <c r="Q798" s="54"/>
      <c r="R798" s="53"/>
      <c r="S798" s="53"/>
      <c r="T798" s="53"/>
      <c r="U798" s="53"/>
      <c r="AA798" s="128"/>
    </row>
    <row r="799" spans="1:27" s="52" customFormat="1" x14ac:dyDescent="0.2">
      <c r="B799" s="96"/>
      <c r="C799" s="51"/>
      <c r="D799" s="51"/>
      <c r="E799" s="107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62"/>
      <c r="S799" s="62"/>
      <c r="T799" s="62"/>
      <c r="U799" s="62"/>
      <c r="V799" s="64"/>
      <c r="AA799" s="128"/>
    </row>
    <row r="800" spans="1:27" s="46" customFormat="1" x14ac:dyDescent="0.2">
      <c r="A800" s="46" t="s">
        <v>20</v>
      </c>
      <c r="B800" s="113" t="s">
        <v>20</v>
      </c>
      <c r="C800" s="46" t="s">
        <v>20</v>
      </c>
      <c r="D800" s="46" t="s">
        <v>20</v>
      </c>
      <c r="E800" s="108" t="s">
        <v>20</v>
      </c>
      <c r="F800" s="66" t="s">
        <v>20</v>
      </c>
      <c r="G800" s="82" t="s">
        <v>20</v>
      </c>
      <c r="H800" s="82" t="s">
        <v>20</v>
      </c>
      <c r="I800" s="82" t="s">
        <v>20</v>
      </c>
      <c r="J800" s="82" t="s">
        <v>20</v>
      </c>
      <c r="K800" s="82" t="s">
        <v>20</v>
      </c>
      <c r="L800" s="82" t="s">
        <v>20</v>
      </c>
      <c r="M800" s="82" t="s">
        <v>20</v>
      </c>
      <c r="N800" s="82" t="s">
        <v>20</v>
      </c>
      <c r="O800" s="82" t="s">
        <v>20</v>
      </c>
      <c r="P800" s="82" t="s">
        <v>20</v>
      </c>
      <c r="Q800" s="82" t="s">
        <v>20</v>
      </c>
      <c r="R800" s="83" t="s">
        <v>20</v>
      </c>
      <c r="S800" s="83"/>
      <c r="T800" s="83"/>
      <c r="U800" s="83"/>
      <c r="AA800" s="129"/>
    </row>
    <row r="801" spans="1:27" s="117" customFormat="1" ht="27" thickBot="1" x14ac:dyDescent="0.45">
      <c r="A801" s="116" t="s">
        <v>20</v>
      </c>
      <c r="B801" s="115"/>
      <c r="D801" s="117" t="s">
        <v>28</v>
      </c>
      <c r="E801" s="125">
        <f>$X$16</f>
        <v>43090</v>
      </c>
      <c r="F801" s="119"/>
      <c r="G801" s="120"/>
      <c r="H801" s="121"/>
      <c r="I801" s="122"/>
      <c r="J801" s="122"/>
      <c r="K801" s="122"/>
      <c r="L801" s="122"/>
      <c r="M801" s="122"/>
      <c r="N801" s="122"/>
      <c r="O801" s="122"/>
      <c r="P801" s="122"/>
      <c r="Q801" s="122"/>
      <c r="R801" s="122"/>
      <c r="U801" s="117">
        <v>33</v>
      </c>
      <c r="AA801" s="126"/>
    </row>
    <row r="802" spans="1:27" s="52" customFormat="1" ht="16.5" thickBot="1" x14ac:dyDescent="0.3">
      <c r="A802" s="45"/>
      <c r="B802" s="110"/>
      <c r="C802" s="51"/>
      <c r="D802" s="51"/>
      <c r="E802" s="104"/>
      <c r="F802" s="79" t="s">
        <v>70</v>
      </c>
      <c r="H802" s="103"/>
      <c r="I802" s="91">
        <v>100</v>
      </c>
      <c r="J802" s="92">
        <v>50</v>
      </c>
      <c r="K802" s="92">
        <v>20</v>
      </c>
      <c r="L802" s="92">
        <v>10</v>
      </c>
      <c r="M802" s="92">
        <v>5</v>
      </c>
      <c r="N802" s="92">
        <v>2</v>
      </c>
      <c r="O802" s="92">
        <v>1</v>
      </c>
      <c r="P802" s="92">
        <v>0.25</v>
      </c>
      <c r="Q802" s="92">
        <v>0.1</v>
      </c>
      <c r="R802" s="93">
        <v>0.05</v>
      </c>
      <c r="S802" s="51"/>
      <c r="T802" s="51"/>
      <c r="U802" s="51"/>
      <c r="AA802" s="127">
        <f>B803+B804+B805</f>
        <v>0</v>
      </c>
    </row>
    <row r="803" spans="1:27" s="52" customFormat="1" ht="15.75" x14ac:dyDescent="0.25">
      <c r="A803" s="45" t="s">
        <v>17</v>
      </c>
      <c r="B803" s="111"/>
      <c r="C803" s="51"/>
      <c r="D803" s="60" t="s">
        <v>21</v>
      </c>
      <c r="E803" s="105"/>
      <c r="F803" s="51"/>
      <c r="G803" s="62"/>
      <c r="H803" s="133" t="s">
        <v>71</v>
      </c>
      <c r="I803" s="135"/>
      <c r="J803" s="136"/>
      <c r="K803" s="136"/>
      <c r="L803" s="136"/>
      <c r="M803" s="136"/>
      <c r="N803" s="136"/>
      <c r="O803" s="136"/>
      <c r="P803" s="136"/>
      <c r="Q803" s="136"/>
      <c r="R803" s="137"/>
      <c r="S803" s="51"/>
      <c r="T803" s="51"/>
      <c r="U803" s="51"/>
      <c r="AA803" s="128"/>
    </row>
    <row r="804" spans="1:27" s="52" customFormat="1" ht="15.75" thickBot="1" x14ac:dyDescent="0.25">
      <c r="A804" s="45" t="s">
        <v>18</v>
      </c>
      <c r="B804" s="111"/>
      <c r="C804" s="51"/>
      <c r="E804" s="104"/>
      <c r="F804" s="51"/>
      <c r="G804" s="62"/>
      <c r="H804" s="89" t="s">
        <v>5</v>
      </c>
      <c r="I804" s="90">
        <f t="shared" ref="I804:R804" si="96">I802*I803</f>
        <v>0</v>
      </c>
      <c r="J804" s="80">
        <f t="shared" si="96"/>
        <v>0</v>
      </c>
      <c r="K804" s="80">
        <f t="shared" si="96"/>
        <v>0</v>
      </c>
      <c r="L804" s="80">
        <f t="shared" si="96"/>
        <v>0</v>
      </c>
      <c r="M804" s="80">
        <f t="shared" si="96"/>
        <v>0</v>
      </c>
      <c r="N804" s="80">
        <f t="shared" si="96"/>
        <v>0</v>
      </c>
      <c r="O804" s="80">
        <f t="shared" si="96"/>
        <v>0</v>
      </c>
      <c r="P804" s="80">
        <f t="shared" si="96"/>
        <v>0</v>
      </c>
      <c r="Q804" s="80">
        <f t="shared" si="96"/>
        <v>0</v>
      </c>
      <c r="R804" s="81">
        <f t="shared" si="96"/>
        <v>0</v>
      </c>
      <c r="S804" s="87">
        <f>SUM(I804:R804)</f>
        <v>0</v>
      </c>
      <c r="T804" s="51"/>
      <c r="U804" s="51"/>
      <c r="AA804" s="128"/>
    </row>
    <row r="805" spans="1:27" s="52" customFormat="1" ht="15.75" x14ac:dyDescent="0.25">
      <c r="A805" s="45" t="s">
        <v>19</v>
      </c>
      <c r="B805" s="111"/>
      <c r="C805" s="51"/>
      <c r="D805" s="60" t="s">
        <v>0</v>
      </c>
      <c r="E805" s="104"/>
      <c r="F805" s="49"/>
      <c r="G805" s="49"/>
      <c r="H805" s="49"/>
      <c r="I805" s="49"/>
      <c r="J805" s="49"/>
      <c r="K805" s="49"/>
      <c r="L805" s="49"/>
      <c r="M805" s="49"/>
      <c r="N805" s="49"/>
      <c r="O805" s="49"/>
      <c r="P805" s="49"/>
      <c r="Q805" s="49"/>
      <c r="R805" s="49">
        <f>SUM(I804:R804)</f>
        <v>0</v>
      </c>
      <c r="S805" s="51"/>
      <c r="T805" s="51"/>
      <c r="U805" s="51"/>
      <c r="AA805" s="128"/>
    </row>
    <row r="806" spans="1:27" s="52" customFormat="1" ht="15.75" x14ac:dyDescent="0.25">
      <c r="A806" s="45" t="s">
        <v>75</v>
      </c>
      <c r="B806" s="111"/>
      <c r="C806" s="51"/>
      <c r="D806" s="51"/>
      <c r="E806" s="105" t="s">
        <v>22</v>
      </c>
      <c r="F806" s="56" t="s">
        <v>5</v>
      </c>
      <c r="G806" s="56" t="s">
        <v>23</v>
      </c>
      <c r="H806" s="49"/>
      <c r="I806" s="49"/>
      <c r="J806" s="49"/>
      <c r="K806" s="49"/>
      <c r="L806" s="49"/>
      <c r="M806" s="49"/>
      <c r="N806" s="49"/>
      <c r="O806" s="49"/>
      <c r="P806" s="49"/>
      <c r="Q806" s="49"/>
      <c r="R806" s="51"/>
      <c r="S806" s="51"/>
      <c r="T806" s="51"/>
      <c r="U806" s="51"/>
      <c r="AA806" s="128"/>
    </row>
    <row r="807" spans="1:27" s="52" customFormat="1" x14ac:dyDescent="0.2">
      <c r="A807" s="45" t="s">
        <v>29</v>
      </c>
      <c r="B807" s="111"/>
      <c r="C807" s="51"/>
      <c r="D807" s="51"/>
      <c r="E807" s="106"/>
      <c r="F807" s="49">
        <f t="shared" ref="F807:F812" si="97">SUM(G807:U807)</f>
        <v>0</v>
      </c>
      <c r="G807" s="54"/>
      <c r="H807" s="54"/>
      <c r="I807" s="54"/>
      <c r="J807" s="54"/>
      <c r="K807" s="54"/>
      <c r="L807" s="54"/>
      <c r="M807" s="54"/>
      <c r="N807" s="54"/>
      <c r="O807" s="54"/>
      <c r="P807" s="54"/>
      <c r="Q807" s="54"/>
      <c r="R807" s="53"/>
      <c r="S807" s="53"/>
      <c r="T807" s="53"/>
      <c r="U807" s="53"/>
      <c r="AA807" s="128"/>
    </row>
    <row r="808" spans="1:27" s="52" customFormat="1" x14ac:dyDescent="0.2">
      <c r="A808" s="45"/>
      <c r="B808" s="132"/>
      <c r="C808" s="51"/>
      <c r="D808" s="51"/>
      <c r="E808" s="106"/>
      <c r="F808" s="49">
        <f t="shared" si="97"/>
        <v>0</v>
      </c>
      <c r="G808" s="54"/>
      <c r="H808" s="54"/>
      <c r="I808" s="54"/>
      <c r="J808" s="54"/>
      <c r="K808" s="54"/>
      <c r="L808" s="54"/>
      <c r="M808" s="54"/>
      <c r="N808" s="54"/>
      <c r="O808" s="54"/>
      <c r="P808" s="54"/>
      <c r="Q808" s="54"/>
      <c r="R808" s="53"/>
      <c r="S808" s="53"/>
      <c r="T808" s="53"/>
      <c r="U808" s="53"/>
      <c r="AA808" s="128"/>
    </row>
    <row r="809" spans="1:27" s="52" customFormat="1" x14ac:dyDescent="0.2">
      <c r="A809" s="45" t="s">
        <v>30</v>
      </c>
      <c r="B809" s="111"/>
      <c r="C809" s="51"/>
      <c r="D809" s="51"/>
      <c r="E809" s="106"/>
      <c r="F809" s="49">
        <f t="shared" si="97"/>
        <v>0</v>
      </c>
      <c r="G809" s="54"/>
      <c r="H809" s="54"/>
      <c r="I809" s="54"/>
      <c r="J809" s="54"/>
      <c r="K809" s="54"/>
      <c r="L809" s="54"/>
      <c r="M809" s="54"/>
      <c r="N809" s="54"/>
      <c r="O809" s="54"/>
      <c r="P809" s="54"/>
      <c r="Q809" s="54"/>
      <c r="R809" s="53"/>
      <c r="S809" s="53"/>
      <c r="T809" s="53"/>
      <c r="U809" s="53"/>
      <c r="AA809" s="128"/>
    </row>
    <row r="810" spans="1:27" s="52" customFormat="1" x14ac:dyDescent="0.2">
      <c r="A810" s="45" t="s">
        <v>31</v>
      </c>
      <c r="B810" s="111"/>
      <c r="C810" s="51"/>
      <c r="D810" s="51"/>
      <c r="E810" s="106"/>
      <c r="F810" s="49">
        <f t="shared" si="97"/>
        <v>0</v>
      </c>
      <c r="G810" s="54"/>
      <c r="H810" s="54"/>
      <c r="I810" s="54"/>
      <c r="J810" s="54"/>
      <c r="K810" s="54"/>
      <c r="L810" s="54"/>
      <c r="M810" s="54"/>
      <c r="N810" s="54"/>
      <c r="O810" s="54"/>
      <c r="P810" s="54"/>
      <c r="Q810" s="54"/>
      <c r="R810" s="53"/>
      <c r="S810" s="53"/>
      <c r="T810" s="53"/>
      <c r="U810" s="53"/>
      <c r="AA810" s="128"/>
    </row>
    <row r="811" spans="1:27" s="52" customFormat="1" x14ac:dyDescent="0.2">
      <c r="A811" s="45" t="s">
        <v>32</v>
      </c>
      <c r="B811" s="111"/>
      <c r="C811" s="51"/>
      <c r="D811" s="51"/>
      <c r="E811" s="106"/>
      <c r="F811" s="49">
        <f t="shared" si="97"/>
        <v>0</v>
      </c>
      <c r="G811" s="54"/>
      <c r="H811" s="54"/>
      <c r="I811" s="54"/>
      <c r="J811" s="54"/>
      <c r="K811" s="54"/>
      <c r="L811" s="54"/>
      <c r="M811" s="54"/>
      <c r="N811" s="54"/>
      <c r="O811" s="54"/>
      <c r="P811" s="54"/>
      <c r="Q811" s="54"/>
      <c r="R811" s="53"/>
      <c r="S811" s="53"/>
      <c r="T811" s="53"/>
      <c r="U811" s="53"/>
      <c r="AA811" s="128"/>
    </row>
    <row r="812" spans="1:27" s="52" customFormat="1" x14ac:dyDescent="0.2">
      <c r="A812" s="45" t="s">
        <v>33</v>
      </c>
      <c r="B812" s="111"/>
      <c r="C812" s="51"/>
      <c r="D812" s="51"/>
      <c r="E812" s="106"/>
      <c r="F812" s="49">
        <f t="shared" si="97"/>
        <v>0</v>
      </c>
      <c r="G812" s="54"/>
      <c r="H812" s="54"/>
      <c r="I812" s="54"/>
      <c r="J812" s="54"/>
      <c r="K812" s="54"/>
      <c r="L812" s="54"/>
      <c r="M812" s="54"/>
      <c r="N812" s="54"/>
      <c r="O812" s="54"/>
      <c r="P812" s="54"/>
      <c r="Q812" s="54"/>
      <c r="R812" s="53"/>
      <c r="S812" s="53"/>
      <c r="T812" s="53"/>
      <c r="U812" s="53"/>
      <c r="AA812" s="128"/>
    </row>
    <row r="813" spans="1:27" s="52" customFormat="1" x14ac:dyDescent="0.2">
      <c r="A813" s="45" t="s">
        <v>34</v>
      </c>
      <c r="B813" s="111"/>
      <c r="C813" s="51"/>
      <c r="D813" s="51"/>
      <c r="E813" s="104"/>
      <c r="F813" s="49"/>
      <c r="G813" s="49"/>
      <c r="H813" s="49"/>
      <c r="I813" s="49"/>
      <c r="J813" s="49"/>
      <c r="K813" s="49"/>
      <c r="L813" s="49"/>
      <c r="M813" s="49"/>
      <c r="N813" s="49"/>
      <c r="O813" s="49"/>
      <c r="P813" s="49"/>
      <c r="Q813" s="49"/>
      <c r="R813" s="51"/>
      <c r="S813" s="51"/>
      <c r="T813" s="51"/>
      <c r="U813" s="51"/>
      <c r="AA813" s="128"/>
    </row>
    <row r="814" spans="1:27" s="52" customFormat="1" ht="15.75" x14ac:dyDescent="0.25">
      <c r="A814" s="45" t="s">
        <v>35</v>
      </c>
      <c r="B814" s="111"/>
      <c r="C814" s="51"/>
      <c r="D814" s="60" t="s">
        <v>24</v>
      </c>
      <c r="E814" s="104"/>
      <c r="F814" s="49"/>
      <c r="G814" s="49"/>
      <c r="H814" s="49"/>
      <c r="I814" s="49"/>
      <c r="J814" s="49"/>
      <c r="K814" s="49"/>
      <c r="L814" s="49"/>
      <c r="M814" s="49"/>
      <c r="N814" s="49"/>
      <c r="O814" s="49"/>
      <c r="P814" s="49"/>
      <c r="Q814" s="49"/>
      <c r="R814" s="51"/>
      <c r="S814" s="51"/>
      <c r="T814" s="51"/>
      <c r="U814" s="51"/>
      <c r="AA814" s="128"/>
    </row>
    <row r="815" spans="1:27" s="52" customFormat="1" ht="15.75" x14ac:dyDescent="0.25">
      <c r="A815" s="50" t="s">
        <v>36</v>
      </c>
      <c r="B815" s="111"/>
      <c r="C815" s="51"/>
      <c r="D815" s="51"/>
      <c r="E815" s="105"/>
      <c r="F815" s="56" t="s">
        <v>5</v>
      </c>
      <c r="G815" s="56" t="s">
        <v>23</v>
      </c>
      <c r="H815" s="49"/>
      <c r="I815" s="49"/>
      <c r="J815" s="49"/>
      <c r="K815" s="49"/>
      <c r="L815" s="49"/>
      <c r="M815" s="49"/>
      <c r="N815" s="49"/>
      <c r="O815" s="49"/>
      <c r="P815" s="49"/>
      <c r="Q815" s="49"/>
      <c r="R815" s="51"/>
      <c r="S815" s="51"/>
      <c r="T815" s="51"/>
      <c r="U815" s="51"/>
      <c r="AA815" s="128"/>
    </row>
    <row r="816" spans="1:27" s="52" customFormat="1" x14ac:dyDescent="0.2">
      <c r="A816" s="45" t="s">
        <v>37</v>
      </c>
      <c r="B816" s="111"/>
      <c r="C816" s="51"/>
      <c r="D816" s="51"/>
      <c r="E816" s="106"/>
      <c r="F816" s="49">
        <f t="shared" ref="F816:F823" si="98">SUM(G816:U816)</f>
        <v>0</v>
      </c>
      <c r="G816" s="54"/>
      <c r="H816" s="54"/>
      <c r="I816" s="54"/>
      <c r="J816" s="54"/>
      <c r="K816" s="54"/>
      <c r="L816" s="54"/>
      <c r="M816" s="54"/>
      <c r="N816" s="54"/>
      <c r="O816" s="54"/>
      <c r="P816" s="54"/>
      <c r="Q816" s="54"/>
      <c r="R816" s="53"/>
      <c r="S816" s="53"/>
      <c r="T816" s="53"/>
      <c r="U816" s="53"/>
      <c r="AA816" s="128"/>
    </row>
    <row r="817" spans="1:27" s="52" customFormat="1" x14ac:dyDescent="0.2">
      <c r="A817" s="51"/>
      <c r="B817" s="110"/>
      <c r="C817" s="51"/>
      <c r="D817" s="51"/>
      <c r="E817" s="106"/>
      <c r="F817" s="49">
        <f t="shared" si="98"/>
        <v>0</v>
      </c>
      <c r="G817" s="54"/>
      <c r="H817" s="54"/>
      <c r="I817" s="54"/>
      <c r="J817" s="54"/>
      <c r="K817" s="54"/>
      <c r="L817" s="54"/>
      <c r="M817" s="54"/>
      <c r="N817" s="54"/>
      <c r="O817" s="54"/>
      <c r="P817" s="54"/>
      <c r="Q817" s="54"/>
      <c r="R817" s="53"/>
      <c r="S817" s="53"/>
      <c r="T817" s="53"/>
      <c r="U817" s="53"/>
      <c r="AA817" s="128"/>
    </row>
    <row r="818" spans="1:27" s="52" customFormat="1" x14ac:dyDescent="0.2">
      <c r="A818" s="51"/>
      <c r="B818" s="110"/>
      <c r="C818" s="51"/>
      <c r="D818" s="51"/>
      <c r="E818" s="106"/>
      <c r="F818" s="49">
        <f t="shared" si="98"/>
        <v>0</v>
      </c>
      <c r="G818" s="54"/>
      <c r="H818" s="54"/>
      <c r="I818" s="54"/>
      <c r="J818" s="54"/>
      <c r="K818" s="54"/>
      <c r="L818" s="54"/>
      <c r="M818" s="54"/>
      <c r="N818" s="54"/>
      <c r="O818" s="54"/>
      <c r="P818" s="54"/>
      <c r="Q818" s="54"/>
      <c r="R818" s="53"/>
      <c r="S818" s="53"/>
      <c r="T818" s="53"/>
      <c r="U818" s="53"/>
      <c r="AA818" s="128"/>
    </row>
    <row r="819" spans="1:27" s="52" customFormat="1" x14ac:dyDescent="0.2">
      <c r="A819" s="51"/>
      <c r="B819" s="110"/>
      <c r="C819" s="51"/>
      <c r="D819" s="51"/>
      <c r="E819" s="106"/>
      <c r="F819" s="49">
        <f t="shared" si="98"/>
        <v>0</v>
      </c>
      <c r="G819" s="54"/>
      <c r="H819" s="54"/>
      <c r="I819" s="54"/>
      <c r="J819" s="54"/>
      <c r="K819" s="54"/>
      <c r="L819" s="54"/>
      <c r="M819" s="54"/>
      <c r="N819" s="54"/>
      <c r="O819" s="54"/>
      <c r="P819" s="54"/>
      <c r="Q819" s="54"/>
      <c r="R819" s="53"/>
      <c r="S819" s="53"/>
      <c r="T819" s="53"/>
      <c r="U819" s="53"/>
      <c r="AA819" s="128"/>
    </row>
    <row r="820" spans="1:27" s="52" customFormat="1" x14ac:dyDescent="0.2">
      <c r="A820" s="51"/>
      <c r="B820" s="110"/>
      <c r="C820" s="51"/>
      <c r="D820" s="51"/>
      <c r="E820" s="106"/>
      <c r="F820" s="49">
        <f t="shared" si="98"/>
        <v>0</v>
      </c>
      <c r="G820" s="54"/>
      <c r="H820" s="54"/>
      <c r="I820" s="54"/>
      <c r="J820" s="54"/>
      <c r="K820" s="54"/>
      <c r="L820" s="54"/>
      <c r="M820" s="54"/>
      <c r="N820" s="54"/>
      <c r="O820" s="54"/>
      <c r="P820" s="54"/>
      <c r="Q820" s="54"/>
      <c r="R820" s="53"/>
      <c r="S820" s="53"/>
      <c r="T820" s="53"/>
      <c r="U820" s="53"/>
      <c r="AA820" s="128"/>
    </row>
    <row r="821" spans="1:27" s="52" customFormat="1" x14ac:dyDescent="0.2">
      <c r="A821" s="51"/>
      <c r="B821" s="110"/>
      <c r="C821" s="51"/>
      <c r="D821" s="51"/>
      <c r="E821" s="106"/>
      <c r="F821" s="49">
        <f t="shared" si="98"/>
        <v>0</v>
      </c>
      <c r="G821" s="54"/>
      <c r="H821" s="54"/>
      <c r="I821" s="54"/>
      <c r="J821" s="54"/>
      <c r="K821" s="54"/>
      <c r="L821" s="54"/>
      <c r="M821" s="54"/>
      <c r="N821" s="54"/>
      <c r="O821" s="54"/>
      <c r="P821" s="54"/>
      <c r="Q821" s="54"/>
      <c r="R821" s="53"/>
      <c r="S821" s="53"/>
      <c r="T821" s="53"/>
      <c r="U821" s="53"/>
      <c r="AA821" s="128"/>
    </row>
    <row r="822" spans="1:27" s="52" customFormat="1" ht="15.6" customHeight="1" x14ac:dyDescent="0.25">
      <c r="A822" s="57" t="s">
        <v>24</v>
      </c>
      <c r="B822" s="112" t="str">
        <f>IF(B804+F816+F817+F818+F819+F820+F821+F822+F823=B809+B810+B811+B812+B813+B814+B815+B816,"OK","NON")</f>
        <v>OK</v>
      </c>
      <c r="C822" s="51"/>
      <c r="D822" s="49"/>
      <c r="E822" s="106"/>
      <c r="F822" s="49">
        <f t="shared" si="98"/>
        <v>0</v>
      </c>
      <c r="G822" s="54"/>
      <c r="H822" s="54"/>
      <c r="I822" s="54"/>
      <c r="J822" s="54"/>
      <c r="K822" s="54"/>
      <c r="L822" s="54"/>
      <c r="M822" s="54"/>
      <c r="N822" s="54"/>
      <c r="O822" s="54"/>
      <c r="P822" s="54"/>
      <c r="Q822" s="54"/>
      <c r="R822" s="53"/>
      <c r="S822" s="53"/>
      <c r="T822" s="53"/>
      <c r="U822" s="53"/>
      <c r="AA822" s="128"/>
    </row>
    <row r="823" spans="1:27" s="52" customFormat="1" ht="18" x14ac:dyDescent="0.25">
      <c r="A823" s="57" t="s">
        <v>25</v>
      </c>
      <c r="B823" s="112">
        <f>B806+S804-B803-F807-F808-F809-F810-F811-F812</f>
        <v>0</v>
      </c>
      <c r="C823" s="51"/>
      <c r="D823" s="77"/>
      <c r="E823" s="106"/>
      <c r="F823" s="49">
        <f t="shared" si="98"/>
        <v>0</v>
      </c>
      <c r="G823" s="54"/>
      <c r="H823" s="54"/>
      <c r="I823" s="54"/>
      <c r="J823" s="54"/>
      <c r="K823" s="54"/>
      <c r="L823" s="54"/>
      <c r="M823" s="54"/>
      <c r="N823" s="54"/>
      <c r="O823" s="54"/>
      <c r="P823" s="54"/>
      <c r="Q823" s="54"/>
      <c r="R823" s="53"/>
      <c r="S823" s="53"/>
      <c r="T823" s="53"/>
      <c r="U823" s="53"/>
      <c r="AA823" s="128"/>
    </row>
    <row r="824" spans="1:27" s="52" customFormat="1" x14ac:dyDescent="0.2">
      <c r="B824" s="96"/>
      <c r="C824" s="51"/>
      <c r="D824" s="51"/>
      <c r="E824" s="107"/>
      <c r="F824" s="55"/>
      <c r="G824" s="55"/>
      <c r="H824" s="55"/>
      <c r="I824" s="55"/>
      <c r="J824" s="55"/>
      <c r="K824" s="55"/>
      <c r="L824" s="55"/>
      <c r="M824" s="55"/>
      <c r="N824" s="55"/>
      <c r="O824" s="55"/>
      <c r="P824" s="55"/>
      <c r="Q824" s="55"/>
      <c r="R824" s="62"/>
      <c r="S824" s="62"/>
      <c r="T824" s="62"/>
      <c r="U824" s="62"/>
      <c r="V824" s="64"/>
      <c r="AA824" s="128"/>
    </row>
    <row r="825" spans="1:27" s="46" customFormat="1" x14ac:dyDescent="0.2">
      <c r="A825" s="46" t="s">
        <v>20</v>
      </c>
      <c r="B825" s="113" t="s">
        <v>20</v>
      </c>
      <c r="C825" s="46" t="s">
        <v>20</v>
      </c>
      <c r="D825" s="46" t="s">
        <v>20</v>
      </c>
      <c r="E825" s="108" t="s">
        <v>20</v>
      </c>
      <c r="F825" s="66" t="s">
        <v>20</v>
      </c>
      <c r="G825" s="82" t="s">
        <v>20</v>
      </c>
      <c r="H825" s="82" t="s">
        <v>20</v>
      </c>
      <c r="I825" s="82" t="s">
        <v>20</v>
      </c>
      <c r="J825" s="82" t="s">
        <v>20</v>
      </c>
      <c r="K825" s="82" t="s">
        <v>20</v>
      </c>
      <c r="L825" s="82" t="s">
        <v>20</v>
      </c>
      <c r="M825" s="82" t="s">
        <v>20</v>
      </c>
      <c r="N825" s="82" t="s">
        <v>20</v>
      </c>
      <c r="O825" s="82" t="s">
        <v>20</v>
      </c>
      <c r="P825" s="82" t="s">
        <v>20</v>
      </c>
      <c r="Q825" s="82" t="s">
        <v>20</v>
      </c>
      <c r="R825" s="83" t="s">
        <v>20</v>
      </c>
      <c r="S825" s="83"/>
      <c r="T825" s="83"/>
      <c r="U825" s="83"/>
      <c r="AA825" s="129"/>
    </row>
    <row r="826" spans="1:27" s="117" customFormat="1" ht="27" thickBot="1" x14ac:dyDescent="0.45">
      <c r="A826" s="116" t="s">
        <v>20</v>
      </c>
      <c r="B826" s="134"/>
      <c r="D826" s="117" t="s">
        <v>28</v>
      </c>
      <c r="E826" s="125">
        <f>$X$16</f>
        <v>43090</v>
      </c>
      <c r="F826" s="119"/>
      <c r="G826" s="120"/>
      <c r="H826" s="121"/>
      <c r="I826" s="122"/>
      <c r="J826" s="122"/>
      <c r="K826" s="122"/>
      <c r="L826" s="122"/>
      <c r="M826" s="122"/>
      <c r="N826" s="122"/>
      <c r="O826" s="122"/>
      <c r="P826" s="122"/>
      <c r="Q826" s="122"/>
      <c r="R826" s="122"/>
      <c r="U826" s="117">
        <v>34</v>
      </c>
      <c r="AA826" s="126"/>
    </row>
    <row r="827" spans="1:27" s="52" customFormat="1" ht="16.5" thickBot="1" x14ac:dyDescent="0.3">
      <c r="A827" s="45"/>
      <c r="B827" s="110"/>
      <c r="C827" s="51"/>
      <c r="D827" s="51"/>
      <c r="E827" s="104"/>
      <c r="F827" s="79" t="s">
        <v>70</v>
      </c>
      <c r="H827" s="103"/>
      <c r="I827" s="91">
        <v>100</v>
      </c>
      <c r="J827" s="92">
        <v>50</v>
      </c>
      <c r="K827" s="92">
        <v>20</v>
      </c>
      <c r="L827" s="92">
        <v>10</v>
      </c>
      <c r="M827" s="92">
        <v>5</v>
      </c>
      <c r="N827" s="92">
        <v>2</v>
      </c>
      <c r="O827" s="92">
        <v>1</v>
      </c>
      <c r="P827" s="92">
        <v>0.25</v>
      </c>
      <c r="Q827" s="92">
        <v>0.1</v>
      </c>
      <c r="R827" s="93">
        <v>0.05</v>
      </c>
      <c r="S827" s="51"/>
      <c r="T827" s="51"/>
      <c r="U827" s="51"/>
      <c r="AA827" s="127">
        <f>B828+B829+B830</f>
        <v>0</v>
      </c>
    </row>
    <row r="828" spans="1:27" s="52" customFormat="1" ht="15.75" x14ac:dyDescent="0.25">
      <c r="A828" s="45" t="s">
        <v>17</v>
      </c>
      <c r="B828" s="111"/>
      <c r="C828" s="51"/>
      <c r="D828" s="60" t="s">
        <v>21</v>
      </c>
      <c r="E828" s="105"/>
      <c r="F828" s="51"/>
      <c r="G828" s="62"/>
      <c r="H828" s="133" t="s">
        <v>71</v>
      </c>
      <c r="I828" s="135"/>
      <c r="J828" s="136"/>
      <c r="K828" s="136"/>
      <c r="L828" s="136"/>
      <c r="M828" s="136"/>
      <c r="N828" s="136"/>
      <c r="O828" s="136"/>
      <c r="P828" s="136"/>
      <c r="Q828" s="136"/>
      <c r="R828" s="137"/>
      <c r="S828" s="51"/>
      <c r="T828" s="51"/>
      <c r="U828" s="51"/>
      <c r="AA828" s="128"/>
    </row>
    <row r="829" spans="1:27" s="52" customFormat="1" ht="15.75" thickBot="1" x14ac:dyDescent="0.25">
      <c r="A829" s="45" t="s">
        <v>18</v>
      </c>
      <c r="B829" s="111"/>
      <c r="C829" s="51"/>
      <c r="E829" s="104"/>
      <c r="F829" s="51"/>
      <c r="G829" s="62"/>
      <c r="H829" s="89" t="s">
        <v>5</v>
      </c>
      <c r="I829" s="90">
        <f t="shared" ref="I829:R829" si="99">I827*I828</f>
        <v>0</v>
      </c>
      <c r="J829" s="80">
        <f t="shared" si="99"/>
        <v>0</v>
      </c>
      <c r="K829" s="80">
        <f t="shared" si="99"/>
        <v>0</v>
      </c>
      <c r="L829" s="80">
        <f t="shared" si="99"/>
        <v>0</v>
      </c>
      <c r="M829" s="80">
        <f t="shared" si="99"/>
        <v>0</v>
      </c>
      <c r="N829" s="80">
        <f t="shared" si="99"/>
        <v>0</v>
      </c>
      <c r="O829" s="80">
        <f t="shared" si="99"/>
        <v>0</v>
      </c>
      <c r="P829" s="80">
        <f t="shared" si="99"/>
        <v>0</v>
      </c>
      <c r="Q829" s="80">
        <f t="shared" si="99"/>
        <v>0</v>
      </c>
      <c r="R829" s="81">
        <f t="shared" si="99"/>
        <v>0</v>
      </c>
      <c r="S829" s="87">
        <f>SUM(I829:R829)</f>
        <v>0</v>
      </c>
      <c r="T829" s="51"/>
      <c r="U829" s="51"/>
      <c r="AA829" s="128"/>
    </row>
    <row r="830" spans="1:27" s="52" customFormat="1" ht="15.75" x14ac:dyDescent="0.25">
      <c r="A830" s="45" t="s">
        <v>19</v>
      </c>
      <c r="B830" s="111"/>
      <c r="C830" s="51"/>
      <c r="D830" s="60" t="s">
        <v>0</v>
      </c>
      <c r="E830" s="104"/>
      <c r="F830" s="49"/>
      <c r="G830" s="49"/>
      <c r="H830" s="49"/>
      <c r="I830" s="49"/>
      <c r="J830" s="49"/>
      <c r="K830" s="49"/>
      <c r="L830" s="49"/>
      <c r="M830" s="49"/>
      <c r="N830" s="49"/>
      <c r="O830" s="49"/>
      <c r="P830" s="49"/>
      <c r="Q830" s="49"/>
      <c r="R830" s="49">
        <f>SUM(I829:R829)</f>
        <v>0</v>
      </c>
      <c r="S830" s="51"/>
      <c r="T830" s="51"/>
      <c r="U830" s="51"/>
      <c r="AA830" s="128"/>
    </row>
    <row r="831" spans="1:27" s="52" customFormat="1" ht="15.75" x14ac:dyDescent="0.25">
      <c r="A831" s="45" t="s">
        <v>75</v>
      </c>
      <c r="B831" s="111"/>
      <c r="C831" s="51"/>
      <c r="D831" s="51"/>
      <c r="E831" s="105" t="s">
        <v>22</v>
      </c>
      <c r="F831" s="56" t="s">
        <v>5</v>
      </c>
      <c r="G831" s="56" t="s">
        <v>23</v>
      </c>
      <c r="H831" s="49"/>
      <c r="I831" s="49"/>
      <c r="J831" s="49"/>
      <c r="K831" s="49"/>
      <c r="L831" s="49"/>
      <c r="M831" s="49"/>
      <c r="N831" s="49"/>
      <c r="O831" s="49"/>
      <c r="P831" s="49"/>
      <c r="Q831" s="49"/>
      <c r="R831" s="51"/>
      <c r="S831" s="51"/>
      <c r="T831" s="51"/>
      <c r="U831" s="51"/>
      <c r="AA831" s="128"/>
    </row>
    <row r="832" spans="1:27" s="52" customFormat="1" x14ac:dyDescent="0.2">
      <c r="A832" s="45" t="s">
        <v>29</v>
      </c>
      <c r="B832" s="111"/>
      <c r="C832" s="51"/>
      <c r="D832" s="51"/>
      <c r="E832" s="106"/>
      <c r="F832" s="49">
        <f t="shared" ref="F832:F837" si="100">SUM(G832:U832)</f>
        <v>0</v>
      </c>
      <c r="G832" s="54"/>
      <c r="H832" s="54"/>
      <c r="I832" s="54"/>
      <c r="J832" s="54"/>
      <c r="K832" s="54"/>
      <c r="L832" s="54"/>
      <c r="M832" s="54"/>
      <c r="N832" s="54"/>
      <c r="O832" s="54"/>
      <c r="P832" s="54"/>
      <c r="Q832" s="54"/>
      <c r="R832" s="53"/>
      <c r="S832" s="53"/>
      <c r="T832" s="53"/>
      <c r="U832" s="53"/>
      <c r="AA832" s="128"/>
    </row>
    <row r="833" spans="1:27" s="52" customFormat="1" x14ac:dyDescent="0.2">
      <c r="A833" s="45"/>
      <c r="B833" s="132"/>
      <c r="C833" s="51"/>
      <c r="D833" s="51"/>
      <c r="E833" s="106"/>
      <c r="F833" s="49">
        <f t="shared" si="100"/>
        <v>0</v>
      </c>
      <c r="G833" s="54"/>
      <c r="H833" s="54"/>
      <c r="I833" s="54"/>
      <c r="J833" s="54"/>
      <c r="K833" s="54"/>
      <c r="L833" s="54"/>
      <c r="M833" s="54"/>
      <c r="N833" s="54"/>
      <c r="O833" s="54"/>
      <c r="P833" s="54"/>
      <c r="Q833" s="54"/>
      <c r="R833" s="53"/>
      <c r="S833" s="53"/>
      <c r="T833" s="53"/>
      <c r="U833" s="53"/>
      <c r="AA833" s="128"/>
    </row>
    <row r="834" spans="1:27" s="52" customFormat="1" x14ac:dyDescent="0.2">
      <c r="A834" s="45" t="s">
        <v>30</v>
      </c>
      <c r="B834" s="111"/>
      <c r="C834" s="51"/>
      <c r="D834" s="51"/>
      <c r="E834" s="106"/>
      <c r="F834" s="49">
        <f t="shared" si="100"/>
        <v>0</v>
      </c>
      <c r="G834" s="54"/>
      <c r="H834" s="54"/>
      <c r="I834" s="54"/>
      <c r="J834" s="54"/>
      <c r="K834" s="54"/>
      <c r="L834" s="54"/>
      <c r="M834" s="54"/>
      <c r="N834" s="54"/>
      <c r="O834" s="54"/>
      <c r="P834" s="54"/>
      <c r="Q834" s="54"/>
      <c r="R834" s="53"/>
      <c r="S834" s="53"/>
      <c r="T834" s="53"/>
      <c r="U834" s="53"/>
      <c r="AA834" s="128"/>
    </row>
    <row r="835" spans="1:27" s="52" customFormat="1" x14ac:dyDescent="0.2">
      <c r="A835" s="45" t="s">
        <v>31</v>
      </c>
      <c r="B835" s="111"/>
      <c r="C835" s="51"/>
      <c r="D835" s="51"/>
      <c r="E835" s="106"/>
      <c r="F835" s="49">
        <f t="shared" si="100"/>
        <v>0</v>
      </c>
      <c r="G835" s="54"/>
      <c r="H835" s="54"/>
      <c r="I835" s="54"/>
      <c r="J835" s="54"/>
      <c r="K835" s="54"/>
      <c r="L835" s="54"/>
      <c r="M835" s="54"/>
      <c r="N835" s="54"/>
      <c r="O835" s="54"/>
      <c r="P835" s="54"/>
      <c r="Q835" s="54"/>
      <c r="R835" s="53"/>
      <c r="S835" s="53"/>
      <c r="T835" s="53"/>
      <c r="U835" s="53"/>
      <c r="AA835" s="128"/>
    </row>
    <row r="836" spans="1:27" s="52" customFormat="1" x14ac:dyDescent="0.2">
      <c r="A836" s="45" t="s">
        <v>32</v>
      </c>
      <c r="B836" s="111"/>
      <c r="C836" s="51"/>
      <c r="D836" s="51"/>
      <c r="E836" s="106"/>
      <c r="F836" s="49">
        <f t="shared" si="100"/>
        <v>0</v>
      </c>
      <c r="G836" s="54"/>
      <c r="H836" s="54"/>
      <c r="I836" s="54"/>
      <c r="J836" s="54"/>
      <c r="K836" s="54"/>
      <c r="L836" s="54"/>
      <c r="M836" s="54"/>
      <c r="N836" s="54"/>
      <c r="O836" s="54"/>
      <c r="P836" s="54"/>
      <c r="Q836" s="54"/>
      <c r="R836" s="53"/>
      <c r="S836" s="53"/>
      <c r="T836" s="53"/>
      <c r="U836" s="53"/>
      <c r="AA836" s="128"/>
    </row>
    <row r="837" spans="1:27" s="52" customFormat="1" x14ac:dyDescent="0.2">
      <c r="A837" s="45" t="s">
        <v>33</v>
      </c>
      <c r="B837" s="111"/>
      <c r="C837" s="51"/>
      <c r="D837" s="51"/>
      <c r="E837" s="106"/>
      <c r="F837" s="49">
        <f t="shared" si="100"/>
        <v>0</v>
      </c>
      <c r="G837" s="54"/>
      <c r="H837" s="54"/>
      <c r="I837" s="54"/>
      <c r="J837" s="54"/>
      <c r="K837" s="54"/>
      <c r="L837" s="54"/>
      <c r="M837" s="54"/>
      <c r="N837" s="54"/>
      <c r="O837" s="54"/>
      <c r="P837" s="54"/>
      <c r="Q837" s="54"/>
      <c r="R837" s="53"/>
      <c r="S837" s="53"/>
      <c r="T837" s="53"/>
      <c r="U837" s="53"/>
      <c r="AA837" s="128"/>
    </row>
    <row r="838" spans="1:27" s="52" customFormat="1" x14ac:dyDescent="0.2">
      <c r="A838" s="45" t="s">
        <v>34</v>
      </c>
      <c r="B838" s="111"/>
      <c r="C838" s="51"/>
      <c r="D838" s="51"/>
      <c r="E838" s="104"/>
      <c r="F838" s="49"/>
      <c r="G838" s="49"/>
      <c r="H838" s="49"/>
      <c r="I838" s="49"/>
      <c r="J838" s="49"/>
      <c r="K838" s="49"/>
      <c r="L838" s="49"/>
      <c r="M838" s="49"/>
      <c r="N838" s="49"/>
      <c r="O838" s="49"/>
      <c r="P838" s="49"/>
      <c r="Q838" s="49"/>
      <c r="R838" s="51"/>
      <c r="S838" s="51"/>
      <c r="T838" s="51"/>
      <c r="U838" s="51"/>
      <c r="AA838" s="128"/>
    </row>
    <row r="839" spans="1:27" s="52" customFormat="1" ht="15.75" x14ac:dyDescent="0.25">
      <c r="A839" s="45" t="s">
        <v>35</v>
      </c>
      <c r="B839" s="111"/>
      <c r="C839" s="51"/>
      <c r="D839" s="60" t="s">
        <v>24</v>
      </c>
      <c r="E839" s="104"/>
      <c r="F839" s="49"/>
      <c r="G839" s="49"/>
      <c r="H839" s="49"/>
      <c r="I839" s="49"/>
      <c r="J839" s="49"/>
      <c r="K839" s="49"/>
      <c r="L839" s="49"/>
      <c r="M839" s="49"/>
      <c r="N839" s="49"/>
      <c r="O839" s="49"/>
      <c r="P839" s="49"/>
      <c r="Q839" s="49"/>
      <c r="R839" s="51"/>
      <c r="S839" s="51"/>
      <c r="T839" s="51"/>
      <c r="U839" s="51"/>
      <c r="AA839" s="128"/>
    </row>
    <row r="840" spans="1:27" s="52" customFormat="1" ht="15.75" x14ac:dyDescent="0.25">
      <c r="A840" s="50" t="s">
        <v>36</v>
      </c>
      <c r="B840" s="111"/>
      <c r="C840" s="51"/>
      <c r="D840" s="51"/>
      <c r="E840" s="105"/>
      <c r="F840" s="56" t="s">
        <v>5</v>
      </c>
      <c r="G840" s="56" t="s">
        <v>23</v>
      </c>
      <c r="H840" s="49"/>
      <c r="I840" s="49"/>
      <c r="J840" s="49"/>
      <c r="K840" s="49"/>
      <c r="L840" s="49"/>
      <c r="M840" s="49"/>
      <c r="N840" s="49"/>
      <c r="O840" s="49"/>
      <c r="P840" s="49"/>
      <c r="Q840" s="49"/>
      <c r="R840" s="51"/>
      <c r="S840" s="51"/>
      <c r="T840" s="51"/>
      <c r="U840" s="51"/>
      <c r="AA840" s="128"/>
    </row>
    <row r="841" spans="1:27" s="52" customFormat="1" x14ac:dyDescent="0.2">
      <c r="A841" s="45" t="s">
        <v>37</v>
      </c>
      <c r="B841" s="111"/>
      <c r="C841" s="51"/>
      <c r="D841" s="51"/>
      <c r="E841" s="106"/>
      <c r="F841" s="49">
        <f t="shared" ref="F841:F848" si="101">SUM(G841:U841)</f>
        <v>0</v>
      </c>
      <c r="G841" s="54"/>
      <c r="H841" s="54"/>
      <c r="I841" s="54"/>
      <c r="J841" s="54"/>
      <c r="K841" s="54"/>
      <c r="L841" s="54"/>
      <c r="M841" s="54"/>
      <c r="N841" s="54"/>
      <c r="O841" s="54"/>
      <c r="P841" s="54"/>
      <c r="Q841" s="54"/>
      <c r="R841" s="53"/>
      <c r="S841" s="53"/>
      <c r="T841" s="53"/>
      <c r="U841" s="53"/>
      <c r="AA841" s="128"/>
    </row>
    <row r="842" spans="1:27" s="52" customFormat="1" x14ac:dyDescent="0.2">
      <c r="A842" s="51"/>
      <c r="B842" s="110"/>
      <c r="C842" s="51"/>
      <c r="D842" s="51"/>
      <c r="E842" s="106"/>
      <c r="F842" s="49">
        <f t="shared" si="101"/>
        <v>0</v>
      </c>
      <c r="G842" s="54"/>
      <c r="H842" s="54"/>
      <c r="I842" s="54"/>
      <c r="J842" s="54"/>
      <c r="K842" s="54"/>
      <c r="L842" s="54"/>
      <c r="M842" s="54"/>
      <c r="N842" s="54"/>
      <c r="O842" s="54"/>
      <c r="P842" s="54"/>
      <c r="Q842" s="54"/>
      <c r="R842" s="53"/>
      <c r="S842" s="53"/>
      <c r="T842" s="53"/>
      <c r="U842" s="53"/>
      <c r="AA842" s="128"/>
    </row>
    <row r="843" spans="1:27" s="52" customFormat="1" x14ac:dyDescent="0.2">
      <c r="A843" s="51"/>
      <c r="B843" s="110"/>
      <c r="C843" s="51"/>
      <c r="D843" s="51"/>
      <c r="E843" s="106"/>
      <c r="F843" s="49">
        <f t="shared" si="101"/>
        <v>0</v>
      </c>
      <c r="G843" s="54"/>
      <c r="H843" s="54"/>
      <c r="I843" s="54"/>
      <c r="J843" s="54"/>
      <c r="K843" s="54"/>
      <c r="L843" s="54"/>
      <c r="M843" s="54"/>
      <c r="N843" s="54"/>
      <c r="O843" s="54"/>
      <c r="P843" s="54"/>
      <c r="Q843" s="54"/>
      <c r="R843" s="53"/>
      <c r="S843" s="53"/>
      <c r="T843" s="53"/>
      <c r="U843" s="53"/>
      <c r="AA843" s="128"/>
    </row>
    <row r="844" spans="1:27" s="52" customFormat="1" x14ac:dyDescent="0.2">
      <c r="A844" s="51"/>
      <c r="B844" s="110"/>
      <c r="C844" s="51"/>
      <c r="D844" s="51"/>
      <c r="E844" s="106"/>
      <c r="F844" s="49">
        <f t="shared" si="101"/>
        <v>0</v>
      </c>
      <c r="G844" s="54"/>
      <c r="H844" s="54"/>
      <c r="I844" s="54"/>
      <c r="J844" s="54"/>
      <c r="K844" s="54"/>
      <c r="L844" s="54"/>
      <c r="M844" s="54"/>
      <c r="N844" s="54"/>
      <c r="O844" s="54"/>
      <c r="P844" s="54"/>
      <c r="Q844" s="54"/>
      <c r="R844" s="53"/>
      <c r="S844" s="53"/>
      <c r="T844" s="53"/>
      <c r="U844" s="53"/>
      <c r="AA844" s="128"/>
    </row>
    <row r="845" spans="1:27" s="52" customFormat="1" x14ac:dyDescent="0.2">
      <c r="A845" s="51"/>
      <c r="B845" s="110"/>
      <c r="C845" s="51"/>
      <c r="D845" s="51"/>
      <c r="E845" s="106"/>
      <c r="F845" s="49">
        <f t="shared" si="101"/>
        <v>0</v>
      </c>
      <c r="G845" s="54"/>
      <c r="H845" s="54"/>
      <c r="I845" s="54"/>
      <c r="J845" s="54"/>
      <c r="K845" s="54"/>
      <c r="L845" s="54"/>
      <c r="M845" s="54"/>
      <c r="N845" s="54"/>
      <c r="O845" s="54"/>
      <c r="P845" s="54"/>
      <c r="Q845" s="54"/>
      <c r="R845" s="53"/>
      <c r="S845" s="53"/>
      <c r="T845" s="53"/>
      <c r="U845" s="53"/>
      <c r="AA845" s="128"/>
    </row>
    <row r="846" spans="1:27" s="52" customFormat="1" x14ac:dyDescent="0.2">
      <c r="A846" s="51"/>
      <c r="B846" s="110"/>
      <c r="C846" s="51"/>
      <c r="D846" s="51"/>
      <c r="E846" s="106"/>
      <c r="F846" s="49">
        <f t="shared" si="101"/>
        <v>0</v>
      </c>
      <c r="G846" s="54"/>
      <c r="H846" s="54"/>
      <c r="I846" s="54"/>
      <c r="J846" s="54"/>
      <c r="K846" s="54"/>
      <c r="L846" s="54"/>
      <c r="M846" s="54"/>
      <c r="N846" s="54"/>
      <c r="O846" s="54"/>
      <c r="P846" s="54"/>
      <c r="Q846" s="54"/>
      <c r="R846" s="53"/>
      <c r="S846" s="53"/>
      <c r="T846" s="53"/>
      <c r="U846" s="53"/>
      <c r="AA846" s="128"/>
    </row>
    <row r="847" spans="1:27" s="52" customFormat="1" ht="15.6" customHeight="1" x14ac:dyDescent="0.25">
      <c r="A847" s="57" t="s">
        <v>24</v>
      </c>
      <c r="B847" s="112" t="str">
        <f>IF(B829+F841+F842+F843+F844+F845+F846+F847+F848=B834+B835+B836+B837+B838+B839+B840+B841,"OK","NON")</f>
        <v>OK</v>
      </c>
      <c r="C847" s="51"/>
      <c r="D847" s="49"/>
      <c r="E847" s="106"/>
      <c r="F847" s="49">
        <f t="shared" si="101"/>
        <v>0</v>
      </c>
      <c r="G847" s="54"/>
      <c r="H847" s="54"/>
      <c r="I847" s="54"/>
      <c r="J847" s="54"/>
      <c r="K847" s="54"/>
      <c r="L847" s="54"/>
      <c r="M847" s="54"/>
      <c r="N847" s="54"/>
      <c r="O847" s="54"/>
      <c r="P847" s="54"/>
      <c r="Q847" s="54"/>
      <c r="R847" s="53"/>
      <c r="S847" s="53"/>
      <c r="T847" s="53"/>
      <c r="U847" s="53"/>
      <c r="AA847" s="128"/>
    </row>
    <row r="848" spans="1:27" s="52" customFormat="1" ht="18" x14ac:dyDescent="0.25">
      <c r="A848" s="57" t="s">
        <v>25</v>
      </c>
      <c r="B848" s="112">
        <f>B831+S829-B828-F832-F833-F834-F835-F836-F837</f>
        <v>0</v>
      </c>
      <c r="C848" s="51"/>
      <c r="D848" s="77"/>
      <c r="E848" s="106"/>
      <c r="F848" s="49">
        <f t="shared" si="101"/>
        <v>0</v>
      </c>
      <c r="G848" s="54"/>
      <c r="H848" s="54"/>
      <c r="I848" s="54"/>
      <c r="J848" s="54"/>
      <c r="K848" s="54"/>
      <c r="L848" s="54"/>
      <c r="M848" s="54"/>
      <c r="N848" s="54"/>
      <c r="O848" s="54"/>
      <c r="P848" s="54"/>
      <c r="Q848" s="54"/>
      <c r="R848" s="53"/>
      <c r="S848" s="53"/>
      <c r="T848" s="53"/>
      <c r="U848" s="53"/>
      <c r="AA848" s="128"/>
    </row>
    <row r="849" spans="2:27" s="52" customFormat="1" x14ac:dyDescent="0.2">
      <c r="B849" s="96"/>
      <c r="C849" s="51"/>
      <c r="D849" s="51"/>
      <c r="E849" s="107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62"/>
      <c r="S849" s="62"/>
      <c r="T849" s="62"/>
      <c r="U849" s="62"/>
      <c r="V849" s="64"/>
      <c r="AA849" s="128"/>
    </row>
  </sheetData>
  <mergeCells count="2">
    <mergeCell ref="X15:Z15"/>
    <mergeCell ref="X16:Z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27</xdr:row>
                    <xdr:rowOff>133350</xdr:rowOff>
                  </from>
                  <to>
                    <xdr:col>20</xdr:col>
                    <xdr:colOff>647700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52</xdr:row>
                    <xdr:rowOff>104775</xdr:rowOff>
                  </from>
                  <to>
                    <xdr:col>20</xdr:col>
                    <xdr:colOff>657225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bouton4">
                <anchor moveWithCells="1">
                  <from>
                    <xdr:col>18</xdr:col>
                    <xdr:colOff>381000</xdr:colOff>
                    <xdr:row>77</xdr:row>
                    <xdr:rowOff>104775</xdr:rowOff>
                  </from>
                  <to>
                    <xdr:col>20</xdr:col>
                    <xdr:colOff>638175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bouton5">
                <anchor moveWithCells="1">
                  <from>
                    <xdr:col>18</xdr:col>
                    <xdr:colOff>381000</xdr:colOff>
                    <xdr:row>102</xdr:row>
                    <xdr:rowOff>47625</xdr:rowOff>
                  </from>
                  <to>
                    <xdr:col>20</xdr:col>
                    <xdr:colOff>638175</xdr:colOff>
                    <xdr:row>104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Button 5">
              <controlPr defaultSize="0" print="0" autoFill="0" autoPict="0" macro="[0]!bouton6">
                <anchor moveWithCells="1">
                  <from>
                    <xdr:col>18</xdr:col>
                    <xdr:colOff>400050</xdr:colOff>
                    <xdr:row>126</xdr:row>
                    <xdr:rowOff>104775</xdr:rowOff>
                  </from>
                  <to>
                    <xdr:col>20</xdr:col>
                    <xdr:colOff>657225</xdr:colOff>
                    <xdr:row>128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Button 6">
              <controlPr defaultSize="0" print="0" autoFill="0" autoPict="0" macro="[0]!bouton7">
                <anchor moveWithCells="1">
                  <from>
                    <xdr:col>18</xdr:col>
                    <xdr:colOff>400050</xdr:colOff>
                    <xdr:row>151</xdr:row>
                    <xdr:rowOff>104775</xdr:rowOff>
                  </from>
                  <to>
                    <xdr:col>20</xdr:col>
                    <xdr:colOff>657225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9" name="Button 7">
              <controlPr defaultSize="0" print="0" autoFill="0" autoPict="0" macro="[0]!bouton8">
                <anchor moveWithCells="1">
                  <from>
                    <xdr:col>18</xdr:col>
                    <xdr:colOff>400050</xdr:colOff>
                    <xdr:row>176</xdr:row>
                    <xdr:rowOff>104775</xdr:rowOff>
                  </from>
                  <to>
                    <xdr:col>20</xdr:col>
                    <xdr:colOff>657225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0" name="Button 8">
              <controlPr defaultSize="0" print="0" autoFill="0" autoPict="0" macro="[0]!bouton9">
                <anchor moveWithCells="1">
                  <from>
                    <xdr:col>18</xdr:col>
                    <xdr:colOff>381000</xdr:colOff>
                    <xdr:row>201</xdr:row>
                    <xdr:rowOff>104775</xdr:rowOff>
                  </from>
                  <to>
                    <xdr:col>20</xdr:col>
                    <xdr:colOff>638175</xdr:colOff>
                    <xdr:row>203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1" name="Button 9">
              <controlPr defaultSize="0" print="0" autoFill="0" autoPict="0" macro="[0]!bouton10">
                <anchor moveWithCells="1">
                  <from>
                    <xdr:col>18</xdr:col>
                    <xdr:colOff>400050</xdr:colOff>
                    <xdr:row>227</xdr:row>
                    <xdr:rowOff>104775</xdr:rowOff>
                  </from>
                  <to>
                    <xdr:col>20</xdr:col>
                    <xdr:colOff>657225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2" name="Button 10">
              <controlPr defaultSize="0" print="0" autoFill="0" autoPict="0" macro="[0]!bouton11">
                <anchor moveWithCells="1">
                  <from>
                    <xdr:col>18</xdr:col>
                    <xdr:colOff>400050</xdr:colOff>
                    <xdr:row>252</xdr:row>
                    <xdr:rowOff>104775</xdr:rowOff>
                  </from>
                  <to>
                    <xdr:col>20</xdr:col>
                    <xdr:colOff>657225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3" name="Button 11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277</xdr:row>
                    <xdr:rowOff>104775</xdr:rowOff>
                  </from>
                  <to>
                    <xdr:col>20</xdr:col>
                    <xdr:colOff>657225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4" name="Button 12">
              <controlPr defaultSize="0" print="0" autoFill="0" autoPict="0" macro="[0]!bouton13">
                <anchor moveWithCells="1">
                  <from>
                    <xdr:col>18</xdr:col>
                    <xdr:colOff>419100</xdr:colOff>
                    <xdr:row>301</xdr:row>
                    <xdr:rowOff>190500</xdr:rowOff>
                  </from>
                  <to>
                    <xdr:col>20</xdr:col>
                    <xdr:colOff>676275</xdr:colOff>
                    <xdr:row>304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5" name="Button 13">
              <controlPr defaultSize="0" print="0" autoFill="0" autoPict="0" macro="[0]!bouton14">
                <anchor moveWithCells="1">
                  <from>
                    <xdr:col>18</xdr:col>
                    <xdr:colOff>400050</xdr:colOff>
                    <xdr:row>326</xdr:row>
                    <xdr:rowOff>104775</xdr:rowOff>
                  </from>
                  <to>
                    <xdr:col>20</xdr:col>
                    <xdr:colOff>657225</xdr:colOff>
                    <xdr:row>328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6" name="Button 14">
              <controlPr defaultSize="0" print="0" autoFill="0" autoPict="0" macro="[0]!bouton15">
                <anchor moveWithCells="1">
                  <from>
                    <xdr:col>18</xdr:col>
                    <xdr:colOff>400050</xdr:colOff>
                    <xdr:row>352</xdr:row>
                    <xdr:rowOff>104775</xdr:rowOff>
                  </from>
                  <to>
                    <xdr:col>20</xdr:col>
                    <xdr:colOff>657225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7" name="Button 15">
              <controlPr defaultSize="0" print="0" autoFill="0" autoPict="0" macro="[0]!bouton16">
                <anchor moveWithCells="1">
                  <from>
                    <xdr:col>18</xdr:col>
                    <xdr:colOff>400050</xdr:colOff>
                    <xdr:row>377</xdr:row>
                    <xdr:rowOff>104775</xdr:rowOff>
                  </from>
                  <to>
                    <xdr:col>20</xdr:col>
                    <xdr:colOff>657225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8" name="Button 16">
              <controlPr defaultSize="0" print="0" autoFill="0" autoPict="0" macro="[0]!bouton17">
                <anchor moveWithCells="1">
                  <from>
                    <xdr:col>18</xdr:col>
                    <xdr:colOff>361950</xdr:colOff>
                    <xdr:row>402</xdr:row>
                    <xdr:rowOff>9525</xdr:rowOff>
                  </from>
                  <to>
                    <xdr:col>20</xdr:col>
                    <xdr:colOff>619125</xdr:colOff>
                    <xdr:row>404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9" name="Button 17">
              <controlPr defaultSize="0" print="0" autoFill="0" autoPict="0" macro="[0]!bouton18">
                <anchor moveWithCells="1">
                  <from>
                    <xdr:col>18</xdr:col>
                    <xdr:colOff>371475</xdr:colOff>
                    <xdr:row>427</xdr:row>
                    <xdr:rowOff>9525</xdr:rowOff>
                  </from>
                  <to>
                    <xdr:col>20</xdr:col>
                    <xdr:colOff>619125</xdr:colOff>
                    <xdr:row>429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0" name="Button 18">
              <controlPr defaultSize="0" print="0" autoFill="0" autoPict="0" macro="[0]!bouton19">
                <anchor moveWithCells="1">
                  <from>
                    <xdr:col>18</xdr:col>
                    <xdr:colOff>400050</xdr:colOff>
                    <xdr:row>451</xdr:row>
                    <xdr:rowOff>104775</xdr:rowOff>
                  </from>
                  <to>
                    <xdr:col>20</xdr:col>
                    <xdr:colOff>657225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1" name="Button 19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477</xdr:row>
                    <xdr:rowOff>104775</xdr:rowOff>
                  </from>
                  <to>
                    <xdr:col>20</xdr:col>
                    <xdr:colOff>657225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2" name="Button 20">
              <controlPr defaultSize="0" print="0" autoFill="0" autoPict="0" macro="[0]!bouton21">
                <anchor moveWithCells="1">
                  <from>
                    <xdr:col>18</xdr:col>
                    <xdr:colOff>400050</xdr:colOff>
                    <xdr:row>501</xdr:row>
                    <xdr:rowOff>104775</xdr:rowOff>
                  </from>
                  <to>
                    <xdr:col>20</xdr:col>
                    <xdr:colOff>657225</xdr:colOff>
                    <xdr:row>503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3" name="Button 21">
              <controlPr defaultSize="0" print="0" autoFill="0" autoPict="0" macro="[0]!bouton22">
                <anchor moveWithCells="1">
                  <from>
                    <xdr:col>18</xdr:col>
                    <xdr:colOff>400050</xdr:colOff>
                    <xdr:row>526</xdr:row>
                    <xdr:rowOff>104775</xdr:rowOff>
                  </from>
                  <to>
                    <xdr:col>20</xdr:col>
                    <xdr:colOff>657225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4" name="Button 22">
              <controlPr defaultSize="0" print="0" autoFill="0" autoPict="0" macro="[0]!bouton23">
                <anchor moveWithCells="1">
                  <from>
                    <xdr:col>18</xdr:col>
                    <xdr:colOff>400050</xdr:colOff>
                    <xdr:row>552</xdr:row>
                    <xdr:rowOff>104775</xdr:rowOff>
                  </from>
                  <to>
                    <xdr:col>20</xdr:col>
                    <xdr:colOff>657225</xdr:colOff>
                    <xdr:row>555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5" name="Button 23">
              <controlPr defaultSize="0" print="0" autoFill="0" autoPict="0" macro="[0]!bouton24">
                <anchor moveWithCells="1">
                  <from>
                    <xdr:col>18</xdr:col>
                    <xdr:colOff>438150</xdr:colOff>
                    <xdr:row>577</xdr:row>
                    <xdr:rowOff>0</xdr:rowOff>
                  </from>
                  <to>
                    <xdr:col>20</xdr:col>
                    <xdr:colOff>685800</xdr:colOff>
                    <xdr:row>579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6" name="Button 24">
              <controlPr defaultSize="0" print="0" autoFill="0" autoPict="0" macro="[0]!bouton25">
                <anchor moveWithCells="1">
                  <from>
                    <xdr:col>18</xdr:col>
                    <xdr:colOff>400050</xdr:colOff>
                    <xdr:row>602</xdr:row>
                    <xdr:rowOff>104775</xdr:rowOff>
                  </from>
                  <to>
                    <xdr:col>20</xdr:col>
                    <xdr:colOff>657225</xdr:colOff>
                    <xdr:row>605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7" name="Button 25">
              <controlPr defaultSize="0" print="0" autoFill="0" autoPict="0" macro="[0]!bouton26">
                <anchor moveWithCells="1">
                  <from>
                    <xdr:col>18</xdr:col>
                    <xdr:colOff>400050</xdr:colOff>
                    <xdr:row>627</xdr:row>
                    <xdr:rowOff>104775</xdr:rowOff>
                  </from>
                  <to>
                    <xdr:col>20</xdr:col>
                    <xdr:colOff>657225</xdr:colOff>
                    <xdr:row>630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8" name="Button 26">
              <controlPr defaultSize="0" print="0" autoFill="0" autoPict="0" macro="[0]!bouton27">
                <anchor moveWithCells="1">
                  <from>
                    <xdr:col>18</xdr:col>
                    <xdr:colOff>400050</xdr:colOff>
                    <xdr:row>652</xdr:row>
                    <xdr:rowOff>104775</xdr:rowOff>
                  </from>
                  <to>
                    <xdr:col>20</xdr:col>
                    <xdr:colOff>657225</xdr:colOff>
                    <xdr:row>655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29" name="Button 27">
              <controlPr defaultSize="0" print="0" autoFill="0" autoPict="0" macro="[0]!bouton28">
                <anchor moveWithCells="1">
                  <from>
                    <xdr:col>18</xdr:col>
                    <xdr:colOff>400050</xdr:colOff>
                    <xdr:row>677</xdr:row>
                    <xdr:rowOff>104775</xdr:rowOff>
                  </from>
                  <to>
                    <xdr:col>20</xdr:col>
                    <xdr:colOff>657225</xdr:colOff>
                    <xdr:row>680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0" name="Button 28">
              <controlPr defaultSize="0" print="0" autoFill="0" autoPict="0" macro="[0]!bouton29">
                <anchor moveWithCells="1">
                  <from>
                    <xdr:col>18</xdr:col>
                    <xdr:colOff>400050</xdr:colOff>
                    <xdr:row>702</xdr:row>
                    <xdr:rowOff>104775</xdr:rowOff>
                  </from>
                  <to>
                    <xdr:col>20</xdr:col>
                    <xdr:colOff>657225</xdr:colOff>
                    <xdr:row>705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1" name="Button 29">
              <controlPr defaultSize="0" print="0" autoFill="0" autoPict="0" macro="[0]!bouton30">
                <anchor moveWithCells="1">
                  <from>
                    <xdr:col>18</xdr:col>
                    <xdr:colOff>400050</xdr:colOff>
                    <xdr:row>727</xdr:row>
                    <xdr:rowOff>104775</xdr:rowOff>
                  </from>
                  <to>
                    <xdr:col>20</xdr:col>
                    <xdr:colOff>657225</xdr:colOff>
                    <xdr:row>730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2" name="Button 30">
              <controlPr defaultSize="0" print="0" autoFill="0" autoPict="0" macro="[0]!bouton31">
                <anchor moveWithCells="1">
                  <from>
                    <xdr:col>18</xdr:col>
                    <xdr:colOff>304800</xdr:colOff>
                    <xdr:row>752</xdr:row>
                    <xdr:rowOff>66675</xdr:rowOff>
                  </from>
                  <to>
                    <xdr:col>20</xdr:col>
                    <xdr:colOff>561975</xdr:colOff>
                    <xdr:row>754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3" name="Button 31">
              <controlPr defaultSize="0" print="0" autoFill="0" autoPict="0" macro="[0]!bouton32">
                <anchor moveWithCells="1">
                  <from>
                    <xdr:col>18</xdr:col>
                    <xdr:colOff>400050</xdr:colOff>
                    <xdr:row>777</xdr:row>
                    <xdr:rowOff>104775</xdr:rowOff>
                  </from>
                  <to>
                    <xdr:col>20</xdr:col>
                    <xdr:colOff>657225</xdr:colOff>
                    <xdr:row>780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4" name="Button 32">
              <controlPr defaultSize="0" print="0" autoFill="0" autoPict="0" macro="[0]!bouton33">
                <anchor moveWithCells="1">
                  <from>
                    <xdr:col>18</xdr:col>
                    <xdr:colOff>400050</xdr:colOff>
                    <xdr:row>802</xdr:row>
                    <xdr:rowOff>104775</xdr:rowOff>
                  </from>
                  <to>
                    <xdr:col>20</xdr:col>
                    <xdr:colOff>657225</xdr:colOff>
                    <xdr:row>805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5" name="Button 33">
              <controlPr defaultSize="0" print="0" autoFill="0" autoPict="0" macro="[0]!bouton34">
                <anchor moveWithCells="1">
                  <from>
                    <xdr:col>18</xdr:col>
                    <xdr:colOff>400050</xdr:colOff>
                    <xdr:row>827</xdr:row>
                    <xdr:rowOff>104775</xdr:rowOff>
                  </from>
                  <to>
                    <xdr:col>20</xdr:col>
                    <xdr:colOff>657225</xdr:colOff>
                    <xdr:row>830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36" name="Button 41">
              <controlPr defaultSize="0" print="0" autoFill="0" autoPict="0" macro="[0]!bouton1">
                <anchor moveWithCells="1">
                  <from>
                    <xdr:col>18</xdr:col>
                    <xdr:colOff>371475</xdr:colOff>
                    <xdr:row>3</xdr:row>
                    <xdr:rowOff>47625</xdr:rowOff>
                  </from>
                  <to>
                    <xdr:col>20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37" name="Button 42">
              <controlPr defaultSize="0" print="0" autoFill="0" autoPict="0" macro="[0]!imprimetout">
                <anchor moveWithCells="1">
                  <from>
                    <xdr:col>24</xdr:col>
                    <xdr:colOff>114300</xdr:colOff>
                    <xdr:row>1</xdr:row>
                    <xdr:rowOff>142875</xdr:rowOff>
                  </from>
                  <to>
                    <xdr:col>26</xdr:col>
                    <xdr:colOff>85725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38" name="Button 43">
              <controlPr defaultSize="0" print="0" autoFill="0" autoPict="0" macro="[0]!reinitialiser">
                <anchor moveWithCells="1">
                  <from>
                    <xdr:col>24</xdr:col>
                    <xdr:colOff>142875</xdr:colOff>
                    <xdr:row>4</xdr:row>
                    <xdr:rowOff>161925</xdr:rowOff>
                  </from>
                  <to>
                    <xdr:col>26</xdr:col>
                    <xdr:colOff>47625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/>
  <dimension ref="A1:AC849"/>
  <sheetViews>
    <sheetView zoomScale="60" zoomScaleNormal="60" workbookViewId="0">
      <selection sqref="A1:Z25"/>
    </sheetView>
  </sheetViews>
  <sheetFormatPr baseColWidth="10" defaultColWidth="11.5703125" defaultRowHeight="15" x14ac:dyDescent="0.2"/>
  <cols>
    <col min="1" max="1" width="24.7109375" style="52" bestFit="1" customWidth="1"/>
    <col min="2" max="2" width="29.7109375" style="114" customWidth="1"/>
    <col min="3" max="3" width="11.5703125" style="48" customWidth="1"/>
    <col min="4" max="4" width="11.5703125" style="48"/>
    <col min="5" max="5" width="34.28515625" style="109" customWidth="1"/>
    <col min="6" max="6" width="16.42578125" style="47" bestFit="1" customWidth="1"/>
    <col min="7" max="7" width="11.85546875" style="84" bestFit="1" customWidth="1"/>
    <col min="8" max="8" width="14.42578125" style="84" bestFit="1" customWidth="1"/>
    <col min="9" max="17" width="11.5703125" style="84"/>
    <col min="18" max="21" width="11.5703125" style="85"/>
    <col min="22" max="26" width="11.5703125" style="48"/>
    <col min="27" max="27" width="11.5703125" style="130" customWidth="1"/>
    <col min="28" max="16384" width="11.5703125" style="48"/>
  </cols>
  <sheetData>
    <row r="1" spans="1:29" s="117" customFormat="1" ht="27" thickBot="1" x14ac:dyDescent="0.45">
      <c r="A1" s="116" t="s">
        <v>20</v>
      </c>
      <c r="B1" s="115" t="s">
        <v>69</v>
      </c>
      <c r="D1" s="117" t="s">
        <v>28</v>
      </c>
      <c r="E1" s="125">
        <f>$X$16</f>
        <v>43091</v>
      </c>
      <c r="F1" s="119"/>
      <c r="G1" s="120"/>
      <c r="H1" s="121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3"/>
      <c r="U1" s="117">
        <v>1</v>
      </c>
      <c r="AA1" s="126"/>
    </row>
    <row r="2" spans="1:29" s="52" customFormat="1" ht="16.5" thickBot="1" x14ac:dyDescent="0.3">
      <c r="A2" s="45"/>
      <c r="B2" s="110"/>
      <c r="C2" s="51"/>
      <c r="D2" s="51"/>
      <c r="E2" s="104"/>
      <c r="F2" s="79" t="s">
        <v>70</v>
      </c>
      <c r="H2" s="103"/>
      <c r="I2" s="91">
        <v>100</v>
      </c>
      <c r="J2" s="92">
        <v>50</v>
      </c>
      <c r="K2" s="92">
        <v>20</v>
      </c>
      <c r="L2" s="92">
        <v>10</v>
      </c>
      <c r="M2" s="92">
        <v>5</v>
      </c>
      <c r="N2" s="92">
        <v>2</v>
      </c>
      <c r="O2" s="92">
        <v>1</v>
      </c>
      <c r="P2" s="92">
        <v>0.25</v>
      </c>
      <c r="Q2" s="92">
        <v>0.1</v>
      </c>
      <c r="R2" s="93">
        <v>0.05</v>
      </c>
      <c r="S2" s="86"/>
      <c r="T2" s="51"/>
      <c r="U2" s="51"/>
      <c r="AA2" s="127">
        <f>B3+B4+B5</f>
        <v>5</v>
      </c>
    </row>
    <row r="3" spans="1:29" s="52" customFormat="1" ht="15.75" x14ac:dyDescent="0.25">
      <c r="A3" s="45" t="s">
        <v>17</v>
      </c>
      <c r="B3" s="111"/>
      <c r="C3" s="51"/>
      <c r="D3" s="60" t="s">
        <v>21</v>
      </c>
      <c r="E3" s="105"/>
      <c r="F3" s="51"/>
      <c r="G3" s="62"/>
      <c r="H3" s="133" t="s">
        <v>71</v>
      </c>
      <c r="I3" s="135"/>
      <c r="J3" s="136"/>
      <c r="K3" s="136"/>
      <c r="L3" s="136"/>
      <c r="M3" s="136"/>
      <c r="N3" s="136"/>
      <c r="O3" s="136"/>
      <c r="P3" s="136"/>
      <c r="Q3" s="136"/>
      <c r="R3" s="137"/>
      <c r="S3" s="88"/>
      <c r="T3" s="87">
        <f>SUM(J3:S3)</f>
        <v>0</v>
      </c>
      <c r="U3" s="51"/>
      <c r="AA3" s="128"/>
      <c r="AC3" s="52">
        <f ca="1">WEEKDAY(TODAY())</f>
        <v>4</v>
      </c>
    </row>
    <row r="4" spans="1:29" s="52" customFormat="1" ht="15.75" thickBot="1" x14ac:dyDescent="0.25">
      <c r="A4" s="45" t="s">
        <v>18</v>
      </c>
      <c r="B4" s="111"/>
      <c r="C4" s="51"/>
      <c r="E4" s="104"/>
      <c r="F4" s="51"/>
      <c r="G4" s="62"/>
      <c r="H4" s="89" t="s">
        <v>5</v>
      </c>
      <c r="I4" s="90">
        <f t="shared" ref="I4:R4" si="0">I2*I3</f>
        <v>0</v>
      </c>
      <c r="J4" s="80">
        <f t="shared" si="0"/>
        <v>0</v>
      </c>
      <c r="K4" s="80">
        <f t="shared" si="0"/>
        <v>0</v>
      </c>
      <c r="L4" s="80">
        <f t="shared" si="0"/>
        <v>0</v>
      </c>
      <c r="M4" s="80">
        <f t="shared" si="0"/>
        <v>0</v>
      </c>
      <c r="N4" s="80">
        <f t="shared" si="0"/>
        <v>0</v>
      </c>
      <c r="O4" s="80">
        <f t="shared" si="0"/>
        <v>0</v>
      </c>
      <c r="P4" s="80">
        <f t="shared" si="0"/>
        <v>0</v>
      </c>
      <c r="Q4" s="80">
        <f t="shared" si="0"/>
        <v>0</v>
      </c>
      <c r="R4" s="81">
        <f t="shared" si="0"/>
        <v>0</v>
      </c>
      <c r="S4" s="87">
        <f>SUM(I4:R4)</f>
        <v>0</v>
      </c>
      <c r="T4" s="51"/>
      <c r="U4" s="51"/>
      <c r="AA4" s="128"/>
    </row>
    <row r="5" spans="1:29" s="52" customFormat="1" ht="15.75" x14ac:dyDescent="0.25">
      <c r="A5" s="45" t="s">
        <v>19</v>
      </c>
      <c r="B5" s="111">
        <v>5</v>
      </c>
      <c r="C5" s="51"/>
      <c r="D5" s="60" t="s">
        <v>0</v>
      </c>
      <c r="E5" s="104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>
        <f>SUM(I4:R4)</f>
        <v>0</v>
      </c>
      <c r="S5" s="51"/>
      <c r="T5" s="51"/>
      <c r="U5" s="51"/>
      <c r="AA5" s="128"/>
    </row>
    <row r="6" spans="1:29" s="52" customFormat="1" ht="15.75" x14ac:dyDescent="0.25">
      <c r="A6" s="45" t="s">
        <v>75</v>
      </c>
      <c r="B6" s="111"/>
      <c r="C6" s="51"/>
      <c r="D6" s="51"/>
      <c r="E6" s="105" t="s">
        <v>22</v>
      </c>
      <c r="F6" s="56" t="s">
        <v>5</v>
      </c>
      <c r="G6" s="56" t="s">
        <v>23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51"/>
      <c r="S6" s="51"/>
      <c r="T6" s="51"/>
      <c r="U6" s="51"/>
      <c r="AA6" s="128"/>
    </row>
    <row r="7" spans="1:29" s="52" customFormat="1" x14ac:dyDescent="0.2">
      <c r="A7" s="45" t="s">
        <v>29</v>
      </c>
      <c r="B7" s="111"/>
      <c r="C7" s="51"/>
      <c r="D7" s="51"/>
      <c r="E7" s="106"/>
      <c r="F7" s="49">
        <f t="shared" ref="F7:F12" si="1">SUM(G7:U7)</f>
        <v>0</v>
      </c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3"/>
      <c r="S7" s="53"/>
      <c r="T7" s="53"/>
      <c r="U7" s="53"/>
      <c r="AA7" s="128"/>
    </row>
    <row r="8" spans="1:29" s="52" customFormat="1" x14ac:dyDescent="0.2">
      <c r="A8" s="45"/>
      <c r="B8" s="132"/>
      <c r="C8" s="51"/>
      <c r="D8" s="51"/>
      <c r="E8" s="106"/>
      <c r="F8" s="49">
        <f t="shared" si="1"/>
        <v>0</v>
      </c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AA8" s="128"/>
    </row>
    <row r="9" spans="1:29" s="52" customFormat="1" x14ac:dyDescent="0.2">
      <c r="A9" s="45" t="s">
        <v>30</v>
      </c>
      <c r="B9" s="111"/>
      <c r="C9" s="51"/>
      <c r="D9" s="51"/>
      <c r="E9" s="106"/>
      <c r="F9" s="49">
        <f t="shared" si="1"/>
        <v>0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53"/>
      <c r="U9" s="53"/>
      <c r="AA9" s="128"/>
    </row>
    <row r="10" spans="1:29" s="52" customFormat="1" x14ac:dyDescent="0.2">
      <c r="A10" s="45" t="s">
        <v>31</v>
      </c>
      <c r="B10" s="111"/>
      <c r="C10" s="51"/>
      <c r="D10" s="51"/>
      <c r="E10" s="106"/>
      <c r="F10" s="49">
        <f t="shared" si="1"/>
        <v>0</v>
      </c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3"/>
      <c r="S10" s="53"/>
      <c r="T10" s="53"/>
      <c r="U10" s="53"/>
      <c r="AA10" s="128"/>
    </row>
    <row r="11" spans="1:29" s="52" customFormat="1" x14ac:dyDescent="0.2">
      <c r="A11" s="45" t="s">
        <v>32</v>
      </c>
      <c r="B11" s="111"/>
      <c r="C11" s="51"/>
      <c r="D11" s="51"/>
      <c r="E11" s="106"/>
      <c r="F11" s="49">
        <f t="shared" si="1"/>
        <v>0</v>
      </c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3"/>
      <c r="S11" s="53"/>
      <c r="T11" s="53"/>
      <c r="U11" s="53"/>
      <c r="AA11" s="128"/>
    </row>
    <row r="12" spans="1:29" s="52" customFormat="1" x14ac:dyDescent="0.2">
      <c r="A12" s="45" t="s">
        <v>33</v>
      </c>
      <c r="B12" s="111"/>
      <c r="C12" s="51"/>
      <c r="D12" s="51"/>
      <c r="E12" s="106"/>
      <c r="F12" s="49">
        <f t="shared" si="1"/>
        <v>0</v>
      </c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3"/>
      <c r="S12" s="53"/>
      <c r="T12" s="53"/>
      <c r="U12" s="53"/>
      <c r="AA12" s="128"/>
    </row>
    <row r="13" spans="1:29" s="52" customFormat="1" x14ac:dyDescent="0.2">
      <c r="A13" s="45" t="s">
        <v>34</v>
      </c>
      <c r="B13" s="111"/>
      <c r="C13" s="51"/>
      <c r="D13" s="51"/>
      <c r="E13" s="104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51"/>
      <c r="S13" s="51"/>
      <c r="T13" s="51"/>
      <c r="U13" s="51"/>
      <c r="AA13" s="128"/>
    </row>
    <row r="14" spans="1:29" s="52" customFormat="1" ht="15.75" x14ac:dyDescent="0.25">
      <c r="A14" s="45" t="s">
        <v>35</v>
      </c>
      <c r="B14" s="111"/>
      <c r="C14" s="51"/>
      <c r="D14" s="60" t="s">
        <v>24</v>
      </c>
      <c r="E14" s="104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51"/>
      <c r="S14" s="51"/>
      <c r="T14" s="51"/>
      <c r="U14" s="51"/>
      <c r="AA14" s="128"/>
    </row>
    <row r="15" spans="1:29" s="52" customFormat="1" ht="15.75" x14ac:dyDescent="0.25">
      <c r="A15" s="50" t="s">
        <v>36</v>
      </c>
      <c r="B15" s="111"/>
      <c r="C15" s="51"/>
      <c r="D15" s="51"/>
      <c r="E15" s="105"/>
      <c r="F15" s="56" t="s">
        <v>5</v>
      </c>
      <c r="G15" s="56" t="s">
        <v>23</v>
      </c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51"/>
      <c r="S15" s="51"/>
      <c r="T15" s="51"/>
      <c r="U15" s="51"/>
      <c r="W15" s="138" t="s">
        <v>72</v>
      </c>
      <c r="X15" s="159" t="str">
        <f>lundi!X15</f>
        <v>Jean-François</v>
      </c>
      <c r="Y15" s="159"/>
      <c r="Z15" s="159"/>
      <c r="AA15" s="128"/>
    </row>
    <row r="16" spans="1:29" s="52" customFormat="1" x14ac:dyDescent="0.2">
      <c r="A16" s="45" t="s">
        <v>37</v>
      </c>
      <c r="B16" s="111"/>
      <c r="C16" s="51"/>
      <c r="D16" s="51"/>
      <c r="E16" s="106"/>
      <c r="F16" s="49">
        <f>SUM(G16:U16)</f>
        <v>0</v>
      </c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3"/>
      <c r="S16" s="53"/>
      <c r="T16" s="53"/>
      <c r="U16" s="53"/>
      <c r="W16" s="138" t="s">
        <v>78</v>
      </c>
      <c r="X16" s="160">
        <f>'POUR DÉBUTER'!A2+4</f>
        <v>43091</v>
      </c>
      <c r="Y16" s="160"/>
      <c r="Z16" s="160"/>
      <c r="AA16" s="129">
        <f>WEEKDAY(X16)</f>
        <v>6</v>
      </c>
    </row>
    <row r="17" spans="1:27" s="52" customFormat="1" x14ac:dyDescent="0.2">
      <c r="A17" s="51"/>
      <c r="B17" s="110"/>
      <c r="C17" s="51"/>
      <c r="D17" s="51"/>
      <c r="E17" s="106"/>
      <c r="F17" s="49">
        <f t="shared" ref="F17:F23" si="2">SUM(G17:U17)</f>
        <v>0</v>
      </c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3"/>
      <c r="S17" s="53"/>
      <c r="T17" s="53"/>
      <c r="U17" s="53"/>
      <c r="AA17" s="128"/>
    </row>
    <row r="18" spans="1:27" s="52" customFormat="1" x14ac:dyDescent="0.2">
      <c r="A18" s="51"/>
      <c r="B18" s="110"/>
      <c r="C18" s="51"/>
      <c r="D18" s="51"/>
      <c r="E18" s="106"/>
      <c r="F18" s="49">
        <f t="shared" si="2"/>
        <v>0</v>
      </c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3"/>
      <c r="S18" s="53"/>
      <c r="T18" s="53"/>
      <c r="U18" s="53"/>
      <c r="AA18" s="128"/>
    </row>
    <row r="19" spans="1:27" s="52" customFormat="1" x14ac:dyDescent="0.2">
      <c r="A19" s="51"/>
      <c r="B19" s="110"/>
      <c r="C19" s="51"/>
      <c r="D19" s="51"/>
      <c r="E19" s="106"/>
      <c r="F19" s="49">
        <f t="shared" si="2"/>
        <v>0</v>
      </c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3"/>
      <c r="S19" s="53"/>
      <c r="T19" s="53"/>
      <c r="U19" s="53"/>
      <c r="AA19" s="128"/>
    </row>
    <row r="20" spans="1:27" s="52" customFormat="1" x14ac:dyDescent="0.2">
      <c r="A20" s="51"/>
      <c r="B20" s="110"/>
      <c r="C20" s="51"/>
      <c r="D20" s="51"/>
      <c r="E20" s="106"/>
      <c r="F20" s="49">
        <f t="shared" si="2"/>
        <v>0</v>
      </c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3"/>
      <c r="S20" s="53"/>
      <c r="T20" s="53"/>
      <c r="U20" s="53"/>
      <c r="AA20" s="128"/>
    </row>
    <row r="21" spans="1:27" s="52" customFormat="1" x14ac:dyDescent="0.2">
      <c r="A21" s="51"/>
      <c r="B21" s="110"/>
      <c r="C21" s="51"/>
      <c r="D21" s="51"/>
      <c r="E21" s="106"/>
      <c r="F21" s="49">
        <f t="shared" si="2"/>
        <v>0</v>
      </c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3"/>
      <c r="S21" s="53"/>
      <c r="T21" s="53"/>
      <c r="U21" s="53"/>
      <c r="AA21" s="128"/>
    </row>
    <row r="22" spans="1:27" s="52" customFormat="1" ht="15.6" customHeight="1" x14ac:dyDescent="0.25">
      <c r="A22" s="57" t="s">
        <v>24</v>
      </c>
      <c r="B22" s="112" t="str">
        <f>IF(B4+F16+F17+F18+F19+F20+F21+F22+F23=B9+B10+B11+B12+B13+B14+B15+B16,"OK","NON")</f>
        <v>OK</v>
      </c>
      <c r="C22" s="51"/>
      <c r="D22" s="49"/>
      <c r="E22" s="106"/>
      <c r="F22" s="49">
        <f t="shared" si="2"/>
        <v>0</v>
      </c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3"/>
      <c r="S22" s="53"/>
      <c r="T22" s="53"/>
      <c r="U22" s="53"/>
      <c r="AA22" s="128"/>
    </row>
    <row r="23" spans="1:27" s="52" customFormat="1" ht="18" x14ac:dyDescent="0.25">
      <c r="A23" s="57" t="s">
        <v>25</v>
      </c>
      <c r="B23" s="112">
        <f>B6+S4-B3-F7-F8-F9-F10-F11-F12</f>
        <v>0</v>
      </c>
      <c r="C23" s="51"/>
      <c r="D23" s="77"/>
      <c r="E23" s="106"/>
      <c r="F23" s="49">
        <f t="shared" si="2"/>
        <v>0</v>
      </c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3"/>
      <c r="S23" s="53"/>
      <c r="T23" s="53"/>
      <c r="U23" s="53"/>
      <c r="AA23" s="128"/>
    </row>
    <row r="24" spans="1:27" s="52" customFormat="1" x14ac:dyDescent="0.2">
      <c r="B24" s="96"/>
      <c r="C24" s="51"/>
      <c r="D24" s="51"/>
      <c r="E24" s="107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62"/>
      <c r="S24" s="62"/>
      <c r="T24" s="62"/>
      <c r="U24" s="62"/>
      <c r="V24" s="64"/>
      <c r="AA24" s="128"/>
    </row>
    <row r="25" spans="1:27" s="46" customFormat="1" x14ac:dyDescent="0.2">
      <c r="A25" s="46" t="s">
        <v>20</v>
      </c>
      <c r="B25" s="113" t="s">
        <v>20</v>
      </c>
      <c r="C25" s="46" t="s">
        <v>20</v>
      </c>
      <c r="D25" s="46" t="s">
        <v>20</v>
      </c>
      <c r="E25" s="108" t="s">
        <v>20</v>
      </c>
      <c r="F25" s="66" t="s">
        <v>20</v>
      </c>
      <c r="G25" s="82" t="s">
        <v>20</v>
      </c>
      <c r="H25" s="82" t="s">
        <v>20</v>
      </c>
      <c r="I25" s="82" t="s">
        <v>20</v>
      </c>
      <c r="J25" s="82" t="s">
        <v>20</v>
      </c>
      <c r="K25" s="82" t="s">
        <v>20</v>
      </c>
      <c r="L25" s="82" t="s">
        <v>20</v>
      </c>
      <c r="M25" s="82" t="s">
        <v>20</v>
      </c>
      <c r="N25" s="82" t="s">
        <v>20</v>
      </c>
      <c r="O25" s="82" t="s">
        <v>20</v>
      </c>
      <c r="P25" s="82" t="s">
        <v>20</v>
      </c>
      <c r="Q25" s="82" t="s">
        <v>20</v>
      </c>
      <c r="R25" s="83" t="s">
        <v>20</v>
      </c>
      <c r="S25" s="83" t="s">
        <v>20</v>
      </c>
      <c r="T25" s="83" t="s">
        <v>20</v>
      </c>
      <c r="U25" s="83" t="s">
        <v>20</v>
      </c>
      <c r="V25" s="46" t="s">
        <v>20</v>
      </c>
      <c r="W25" s="46" t="s">
        <v>20</v>
      </c>
      <c r="X25" s="46" t="s">
        <v>20</v>
      </c>
      <c r="Y25" s="46" t="s">
        <v>20</v>
      </c>
      <c r="Z25" s="46" t="s">
        <v>20</v>
      </c>
      <c r="AA25" s="129"/>
    </row>
    <row r="26" spans="1:27" s="117" customFormat="1" ht="27" thickBot="1" x14ac:dyDescent="0.45">
      <c r="A26" s="116" t="s">
        <v>20</v>
      </c>
      <c r="B26" s="115" t="s">
        <v>27</v>
      </c>
      <c r="D26" s="117" t="s">
        <v>28</v>
      </c>
      <c r="E26" s="125">
        <f>$X$16</f>
        <v>43091</v>
      </c>
      <c r="F26" s="119"/>
      <c r="G26" s="120"/>
      <c r="H26" s="121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U26" s="117">
        <v>1</v>
      </c>
      <c r="AA26" s="126"/>
    </row>
    <row r="27" spans="1:27" s="52" customFormat="1" ht="16.5" thickBot="1" x14ac:dyDescent="0.3">
      <c r="A27" s="45"/>
      <c r="B27" s="110"/>
      <c r="C27" s="51"/>
      <c r="D27" s="51"/>
      <c r="E27" s="104"/>
      <c r="F27" s="79" t="s">
        <v>70</v>
      </c>
      <c r="H27" s="103"/>
      <c r="I27" s="91">
        <v>100</v>
      </c>
      <c r="J27" s="92">
        <v>50</v>
      </c>
      <c r="K27" s="92">
        <v>20</v>
      </c>
      <c r="L27" s="92">
        <v>10</v>
      </c>
      <c r="M27" s="92">
        <v>5</v>
      </c>
      <c r="N27" s="92">
        <v>2</v>
      </c>
      <c r="O27" s="92">
        <v>1</v>
      </c>
      <c r="P27" s="92">
        <v>0.25</v>
      </c>
      <c r="Q27" s="92">
        <v>0.1</v>
      </c>
      <c r="R27" s="93">
        <v>0.05</v>
      </c>
      <c r="S27" s="51"/>
      <c r="T27" s="51"/>
      <c r="U27" s="51"/>
      <c r="AA27" s="127">
        <f>B28+B29+B30</f>
        <v>0</v>
      </c>
    </row>
    <row r="28" spans="1:27" s="52" customFormat="1" ht="15.75" x14ac:dyDescent="0.25">
      <c r="A28" s="45" t="s">
        <v>17</v>
      </c>
      <c r="B28" s="111"/>
      <c r="C28" s="51"/>
      <c r="D28" s="60" t="s">
        <v>21</v>
      </c>
      <c r="E28" s="105"/>
      <c r="F28" s="51"/>
      <c r="G28" s="62"/>
      <c r="H28" s="133" t="s">
        <v>71</v>
      </c>
      <c r="I28" s="135"/>
      <c r="J28" s="136"/>
      <c r="K28" s="136"/>
      <c r="L28" s="136"/>
      <c r="M28" s="136"/>
      <c r="N28" s="136"/>
      <c r="O28" s="136"/>
      <c r="P28" s="136"/>
      <c r="Q28" s="136"/>
      <c r="R28" s="137"/>
      <c r="S28" s="51"/>
      <c r="T28" s="51"/>
      <c r="U28" s="51"/>
      <c r="AA28" s="128"/>
    </row>
    <row r="29" spans="1:27" s="52" customFormat="1" ht="15.75" thickBot="1" x14ac:dyDescent="0.25">
      <c r="A29" s="45" t="s">
        <v>18</v>
      </c>
      <c r="B29" s="111"/>
      <c r="C29" s="51"/>
      <c r="E29" s="104"/>
      <c r="F29" s="51"/>
      <c r="G29" s="62"/>
      <c r="H29" s="89" t="s">
        <v>5</v>
      </c>
      <c r="I29" s="90">
        <f t="shared" ref="I29:R29" si="3">I27*I28</f>
        <v>0</v>
      </c>
      <c r="J29" s="80">
        <f t="shared" si="3"/>
        <v>0</v>
      </c>
      <c r="K29" s="80">
        <f t="shared" si="3"/>
        <v>0</v>
      </c>
      <c r="L29" s="80">
        <f t="shared" si="3"/>
        <v>0</v>
      </c>
      <c r="M29" s="80">
        <f t="shared" si="3"/>
        <v>0</v>
      </c>
      <c r="N29" s="80">
        <f t="shared" si="3"/>
        <v>0</v>
      </c>
      <c r="O29" s="80">
        <f t="shared" si="3"/>
        <v>0</v>
      </c>
      <c r="P29" s="80">
        <f t="shared" si="3"/>
        <v>0</v>
      </c>
      <c r="Q29" s="80">
        <f t="shared" si="3"/>
        <v>0</v>
      </c>
      <c r="R29" s="81">
        <f t="shared" si="3"/>
        <v>0</v>
      </c>
      <c r="S29" s="87">
        <f>SUM(I29:R29)</f>
        <v>0</v>
      </c>
      <c r="T29" s="51"/>
      <c r="U29" s="51"/>
      <c r="AA29" s="128"/>
    </row>
    <row r="30" spans="1:27" s="52" customFormat="1" ht="15.75" x14ac:dyDescent="0.25">
      <c r="A30" s="45" t="s">
        <v>19</v>
      </c>
      <c r="B30" s="111"/>
      <c r="C30" s="51"/>
      <c r="D30" s="60" t="s">
        <v>0</v>
      </c>
      <c r="E30" s="104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>
        <f>SUM(I29:R29)</f>
        <v>0</v>
      </c>
      <c r="S30" s="51"/>
      <c r="T30" s="51"/>
      <c r="U30" s="51"/>
      <c r="AA30" s="128"/>
    </row>
    <row r="31" spans="1:27" s="52" customFormat="1" ht="15.75" x14ac:dyDescent="0.25">
      <c r="A31" s="45" t="s">
        <v>75</v>
      </c>
      <c r="B31" s="111"/>
      <c r="C31" s="51"/>
      <c r="D31" s="51"/>
      <c r="E31" s="105" t="s">
        <v>22</v>
      </c>
      <c r="F31" s="56" t="s">
        <v>5</v>
      </c>
      <c r="G31" s="56" t="s">
        <v>23</v>
      </c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51"/>
      <c r="S31" s="51"/>
      <c r="T31" s="51"/>
      <c r="U31" s="51"/>
      <c r="AA31" s="128"/>
    </row>
    <row r="32" spans="1:27" s="52" customFormat="1" x14ac:dyDescent="0.2">
      <c r="A32" s="45" t="s">
        <v>29</v>
      </c>
      <c r="B32" s="111"/>
      <c r="C32" s="51"/>
      <c r="D32" s="51"/>
      <c r="E32" s="106"/>
      <c r="F32" s="49">
        <f t="shared" ref="F32:F37" si="4">SUM(G32:U32)</f>
        <v>0</v>
      </c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3"/>
      <c r="S32" s="53"/>
      <c r="T32" s="53"/>
      <c r="U32" s="53"/>
      <c r="AA32" s="128"/>
    </row>
    <row r="33" spans="1:27" s="52" customFormat="1" x14ac:dyDescent="0.2">
      <c r="A33" s="45"/>
      <c r="B33" s="132"/>
      <c r="C33" s="51"/>
      <c r="D33" s="51"/>
      <c r="E33" s="106"/>
      <c r="F33" s="49">
        <f t="shared" si="4"/>
        <v>0</v>
      </c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3"/>
      <c r="S33" s="53"/>
      <c r="T33" s="53"/>
      <c r="U33" s="53"/>
      <c r="AA33" s="128"/>
    </row>
    <row r="34" spans="1:27" s="52" customFormat="1" x14ac:dyDescent="0.2">
      <c r="A34" s="45" t="s">
        <v>30</v>
      </c>
      <c r="B34" s="111"/>
      <c r="C34" s="51"/>
      <c r="D34" s="51"/>
      <c r="E34" s="106"/>
      <c r="F34" s="49">
        <f t="shared" si="4"/>
        <v>0</v>
      </c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3"/>
      <c r="S34" s="53"/>
      <c r="T34" s="53"/>
      <c r="U34" s="53"/>
      <c r="AA34" s="128"/>
    </row>
    <row r="35" spans="1:27" s="52" customFormat="1" x14ac:dyDescent="0.2">
      <c r="A35" s="45" t="s">
        <v>31</v>
      </c>
      <c r="B35" s="111"/>
      <c r="C35" s="51"/>
      <c r="D35" s="51"/>
      <c r="E35" s="106"/>
      <c r="F35" s="49">
        <f t="shared" si="4"/>
        <v>0</v>
      </c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3"/>
      <c r="S35" s="53"/>
      <c r="T35" s="53"/>
      <c r="U35" s="53"/>
      <c r="AA35" s="128"/>
    </row>
    <row r="36" spans="1:27" s="52" customFormat="1" x14ac:dyDescent="0.2">
      <c r="A36" s="45" t="s">
        <v>32</v>
      </c>
      <c r="B36" s="111"/>
      <c r="C36" s="51"/>
      <c r="D36" s="51"/>
      <c r="E36" s="106"/>
      <c r="F36" s="49">
        <f t="shared" si="4"/>
        <v>0</v>
      </c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3"/>
      <c r="S36" s="53"/>
      <c r="T36" s="53"/>
      <c r="U36" s="53"/>
      <c r="AA36" s="128"/>
    </row>
    <row r="37" spans="1:27" s="52" customFormat="1" x14ac:dyDescent="0.2">
      <c r="A37" s="45" t="s">
        <v>33</v>
      </c>
      <c r="B37" s="111"/>
      <c r="C37" s="51"/>
      <c r="D37" s="51"/>
      <c r="E37" s="106"/>
      <c r="F37" s="49">
        <f t="shared" si="4"/>
        <v>0</v>
      </c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3"/>
      <c r="S37" s="53"/>
      <c r="T37" s="53"/>
      <c r="U37" s="53"/>
      <c r="AA37" s="128"/>
    </row>
    <row r="38" spans="1:27" s="52" customFormat="1" x14ac:dyDescent="0.2">
      <c r="A38" s="45" t="s">
        <v>34</v>
      </c>
      <c r="B38" s="111"/>
      <c r="C38" s="51"/>
      <c r="D38" s="51"/>
      <c r="E38" s="104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51"/>
      <c r="S38" s="51"/>
      <c r="T38" s="51"/>
      <c r="U38" s="51"/>
      <c r="AA38" s="128"/>
    </row>
    <row r="39" spans="1:27" s="52" customFormat="1" ht="15.75" x14ac:dyDescent="0.25">
      <c r="A39" s="45" t="s">
        <v>35</v>
      </c>
      <c r="B39" s="111"/>
      <c r="C39" s="51"/>
      <c r="D39" s="60" t="s">
        <v>24</v>
      </c>
      <c r="E39" s="104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51"/>
      <c r="S39" s="51"/>
      <c r="T39" s="51"/>
      <c r="U39" s="51"/>
      <c r="AA39" s="128"/>
    </row>
    <row r="40" spans="1:27" s="52" customFormat="1" ht="15.75" x14ac:dyDescent="0.25">
      <c r="A40" s="50" t="s">
        <v>36</v>
      </c>
      <c r="B40" s="111"/>
      <c r="C40" s="51"/>
      <c r="D40" s="51"/>
      <c r="E40" s="105"/>
      <c r="F40" s="56" t="s">
        <v>5</v>
      </c>
      <c r="G40" s="56" t="s">
        <v>23</v>
      </c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51"/>
      <c r="S40" s="51"/>
      <c r="T40" s="51"/>
      <c r="U40" s="51"/>
      <c r="AA40" s="128"/>
    </row>
    <row r="41" spans="1:27" s="52" customFormat="1" x14ac:dyDescent="0.2">
      <c r="A41" s="45" t="s">
        <v>37</v>
      </c>
      <c r="B41" s="111"/>
      <c r="C41" s="51"/>
      <c r="D41" s="51"/>
      <c r="E41" s="106"/>
      <c r="F41" s="49">
        <f t="shared" ref="F41:F48" si="5">SUM(G41:U41)</f>
        <v>0</v>
      </c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3"/>
      <c r="S41" s="53"/>
      <c r="T41" s="53"/>
      <c r="U41" s="53"/>
      <c r="AA41" s="128"/>
    </row>
    <row r="42" spans="1:27" s="52" customFormat="1" x14ac:dyDescent="0.2">
      <c r="A42" s="51"/>
      <c r="B42" s="110"/>
      <c r="C42" s="51"/>
      <c r="D42" s="51"/>
      <c r="E42" s="106"/>
      <c r="F42" s="49">
        <f t="shared" si="5"/>
        <v>0</v>
      </c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3"/>
      <c r="S42" s="53"/>
      <c r="T42" s="53"/>
      <c r="U42" s="53"/>
      <c r="AA42" s="128"/>
    </row>
    <row r="43" spans="1:27" s="52" customFormat="1" x14ac:dyDescent="0.2">
      <c r="A43" s="51"/>
      <c r="B43" s="110"/>
      <c r="C43" s="51"/>
      <c r="D43" s="51"/>
      <c r="E43" s="106"/>
      <c r="F43" s="49">
        <f t="shared" si="5"/>
        <v>0</v>
      </c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3"/>
      <c r="S43" s="53"/>
      <c r="T43" s="53"/>
      <c r="U43" s="53"/>
      <c r="AA43" s="128"/>
    </row>
    <row r="44" spans="1:27" s="52" customFormat="1" x14ac:dyDescent="0.2">
      <c r="A44" s="51"/>
      <c r="B44" s="110"/>
      <c r="C44" s="51"/>
      <c r="D44" s="51"/>
      <c r="E44" s="106"/>
      <c r="F44" s="49">
        <f t="shared" si="5"/>
        <v>0</v>
      </c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3"/>
      <c r="S44" s="53"/>
      <c r="T44" s="53"/>
      <c r="U44" s="53"/>
      <c r="AA44" s="128"/>
    </row>
    <row r="45" spans="1:27" s="52" customFormat="1" x14ac:dyDescent="0.2">
      <c r="A45" s="51"/>
      <c r="B45" s="110"/>
      <c r="C45" s="51"/>
      <c r="D45" s="51"/>
      <c r="E45" s="106"/>
      <c r="F45" s="49">
        <f t="shared" si="5"/>
        <v>0</v>
      </c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3"/>
      <c r="S45" s="53"/>
      <c r="T45" s="53"/>
      <c r="U45" s="53"/>
      <c r="AA45" s="128"/>
    </row>
    <row r="46" spans="1:27" s="52" customFormat="1" x14ac:dyDescent="0.2">
      <c r="A46" s="51"/>
      <c r="B46" s="110"/>
      <c r="C46" s="51"/>
      <c r="D46" s="51"/>
      <c r="E46" s="106"/>
      <c r="F46" s="49">
        <f t="shared" si="5"/>
        <v>0</v>
      </c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3"/>
      <c r="S46" s="53"/>
      <c r="T46" s="53"/>
      <c r="U46" s="53"/>
      <c r="AA46" s="128"/>
    </row>
    <row r="47" spans="1:27" s="52" customFormat="1" ht="15.6" customHeight="1" x14ac:dyDescent="0.25">
      <c r="A47" s="57" t="s">
        <v>24</v>
      </c>
      <c r="B47" s="112" t="str">
        <f>IF(B29+F41+F42+F43+F44+F45+F46+F47+F48=B34+B35+B36+B37+B38+B39+B40+B41,"OK","NON")</f>
        <v>OK</v>
      </c>
      <c r="C47" s="51"/>
      <c r="D47" s="49"/>
      <c r="E47" s="106"/>
      <c r="F47" s="49">
        <f t="shared" si="5"/>
        <v>0</v>
      </c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3"/>
      <c r="S47" s="53"/>
      <c r="T47" s="53"/>
      <c r="U47" s="53"/>
      <c r="AA47" s="128"/>
    </row>
    <row r="48" spans="1:27" s="52" customFormat="1" ht="18" x14ac:dyDescent="0.25">
      <c r="A48" s="57" t="s">
        <v>25</v>
      </c>
      <c r="B48" s="112">
        <f>B31+S29-B28-F32-F33-F34-F35-F36-F37</f>
        <v>0</v>
      </c>
      <c r="C48" s="51"/>
      <c r="D48" s="77"/>
      <c r="E48" s="106"/>
      <c r="F48" s="49">
        <f t="shared" si="5"/>
        <v>0</v>
      </c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3"/>
      <c r="S48" s="53"/>
      <c r="T48" s="53"/>
      <c r="U48" s="53"/>
      <c r="AA48" s="128"/>
    </row>
    <row r="49" spans="1:27" s="52" customFormat="1" x14ac:dyDescent="0.2">
      <c r="B49" s="96"/>
      <c r="C49" s="51"/>
      <c r="D49" s="51"/>
      <c r="E49" s="107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62"/>
      <c r="S49" s="62"/>
      <c r="T49" s="62"/>
      <c r="U49" s="62"/>
      <c r="V49" s="64"/>
      <c r="AA49" s="128"/>
    </row>
    <row r="50" spans="1:27" s="46" customFormat="1" x14ac:dyDescent="0.2">
      <c r="A50" s="46" t="s">
        <v>20</v>
      </c>
      <c r="B50" s="113" t="s">
        <v>20</v>
      </c>
      <c r="C50" s="46" t="s">
        <v>20</v>
      </c>
      <c r="D50" s="46" t="s">
        <v>20</v>
      </c>
      <c r="E50" s="108" t="s">
        <v>20</v>
      </c>
      <c r="F50" s="66" t="s">
        <v>20</v>
      </c>
      <c r="G50" s="82" t="s">
        <v>20</v>
      </c>
      <c r="H50" s="82" t="s">
        <v>20</v>
      </c>
      <c r="I50" s="82" t="s">
        <v>20</v>
      </c>
      <c r="J50" s="82" t="s">
        <v>20</v>
      </c>
      <c r="K50" s="82" t="s">
        <v>20</v>
      </c>
      <c r="L50" s="82" t="s">
        <v>20</v>
      </c>
      <c r="M50" s="82" t="s">
        <v>20</v>
      </c>
      <c r="N50" s="82" t="s">
        <v>20</v>
      </c>
      <c r="O50" s="82" t="s">
        <v>20</v>
      </c>
      <c r="P50" s="82" t="s">
        <v>20</v>
      </c>
      <c r="Q50" s="82" t="s">
        <v>20</v>
      </c>
      <c r="R50" s="83" t="s">
        <v>20</v>
      </c>
      <c r="S50" s="83" t="s">
        <v>20</v>
      </c>
      <c r="T50" s="83" t="s">
        <v>20</v>
      </c>
      <c r="U50" s="83" t="s">
        <v>20</v>
      </c>
      <c r="V50" s="46" t="s">
        <v>20</v>
      </c>
      <c r="W50" s="46" t="s">
        <v>20</v>
      </c>
      <c r="X50" s="46" t="s">
        <v>20</v>
      </c>
      <c r="Y50" s="46" t="s">
        <v>20</v>
      </c>
      <c r="Z50" s="46" t="s">
        <v>20</v>
      </c>
      <c r="AA50" s="129"/>
    </row>
    <row r="51" spans="1:27" s="117" customFormat="1" ht="27" thickBot="1" x14ac:dyDescent="0.45">
      <c r="A51" s="116" t="s">
        <v>20</v>
      </c>
      <c r="B51" s="115" t="s">
        <v>26</v>
      </c>
      <c r="D51" s="117" t="s">
        <v>28</v>
      </c>
      <c r="E51" s="125">
        <f>$X$16</f>
        <v>43091</v>
      </c>
      <c r="F51" s="119"/>
      <c r="G51" s="120"/>
      <c r="H51" s="121"/>
      <c r="I51" s="122"/>
      <c r="J51" s="122"/>
      <c r="K51" s="122"/>
      <c r="L51" s="122"/>
      <c r="M51" s="122"/>
      <c r="N51" s="122"/>
      <c r="O51" s="122"/>
      <c r="P51" s="122"/>
      <c r="Q51" s="122"/>
      <c r="R51" s="122"/>
      <c r="U51" s="117">
        <v>3</v>
      </c>
      <c r="AA51" s="126"/>
    </row>
    <row r="52" spans="1:27" s="52" customFormat="1" ht="16.5" thickBot="1" x14ac:dyDescent="0.3">
      <c r="A52" s="45"/>
      <c r="B52" s="110"/>
      <c r="C52" s="51"/>
      <c r="D52" s="51"/>
      <c r="E52" s="104"/>
      <c r="F52" s="79" t="s">
        <v>70</v>
      </c>
      <c r="H52" s="103"/>
      <c r="I52" s="91">
        <v>100</v>
      </c>
      <c r="J52" s="92">
        <v>50</v>
      </c>
      <c r="K52" s="92">
        <v>20</v>
      </c>
      <c r="L52" s="92">
        <v>10</v>
      </c>
      <c r="M52" s="92">
        <v>5</v>
      </c>
      <c r="N52" s="92">
        <v>2</v>
      </c>
      <c r="O52" s="92">
        <v>1</v>
      </c>
      <c r="P52" s="92">
        <v>0.25</v>
      </c>
      <c r="Q52" s="92">
        <v>0.1</v>
      </c>
      <c r="R52" s="93">
        <v>0.05</v>
      </c>
      <c r="S52" s="51"/>
      <c r="T52" s="51"/>
      <c r="U52" s="51"/>
      <c r="AA52" s="127">
        <f>B53+B54+B55</f>
        <v>0</v>
      </c>
    </row>
    <row r="53" spans="1:27" s="52" customFormat="1" ht="15.75" x14ac:dyDescent="0.25">
      <c r="A53" s="45" t="s">
        <v>17</v>
      </c>
      <c r="B53" s="111"/>
      <c r="C53" s="51"/>
      <c r="D53" s="60" t="s">
        <v>21</v>
      </c>
      <c r="E53" s="105"/>
      <c r="F53" s="51"/>
      <c r="G53" s="62"/>
      <c r="H53" s="133" t="s">
        <v>71</v>
      </c>
      <c r="I53" s="135"/>
      <c r="J53" s="136"/>
      <c r="K53" s="136"/>
      <c r="L53" s="136"/>
      <c r="M53" s="136"/>
      <c r="N53" s="136"/>
      <c r="O53" s="136"/>
      <c r="P53" s="136"/>
      <c r="Q53" s="136"/>
      <c r="R53" s="137"/>
      <c r="S53" s="51"/>
      <c r="T53" s="51"/>
      <c r="U53" s="51"/>
      <c r="AA53" s="128"/>
    </row>
    <row r="54" spans="1:27" s="52" customFormat="1" ht="15.75" thickBot="1" x14ac:dyDescent="0.25">
      <c r="A54" s="45" t="s">
        <v>18</v>
      </c>
      <c r="B54" s="111"/>
      <c r="C54" s="51"/>
      <c r="E54" s="104"/>
      <c r="F54" s="51"/>
      <c r="G54" s="62"/>
      <c r="H54" s="89" t="s">
        <v>5</v>
      </c>
      <c r="I54" s="90">
        <f t="shared" ref="I54:R54" si="6">I52*I53</f>
        <v>0</v>
      </c>
      <c r="J54" s="80">
        <f t="shared" si="6"/>
        <v>0</v>
      </c>
      <c r="K54" s="80">
        <f t="shared" si="6"/>
        <v>0</v>
      </c>
      <c r="L54" s="80">
        <f t="shared" si="6"/>
        <v>0</v>
      </c>
      <c r="M54" s="80">
        <f t="shared" si="6"/>
        <v>0</v>
      </c>
      <c r="N54" s="80">
        <f t="shared" si="6"/>
        <v>0</v>
      </c>
      <c r="O54" s="80">
        <f t="shared" si="6"/>
        <v>0</v>
      </c>
      <c r="P54" s="80">
        <f t="shared" si="6"/>
        <v>0</v>
      </c>
      <c r="Q54" s="80">
        <f t="shared" si="6"/>
        <v>0</v>
      </c>
      <c r="R54" s="81">
        <f t="shared" si="6"/>
        <v>0</v>
      </c>
      <c r="S54" s="87">
        <f>SUM(I54:R54)</f>
        <v>0</v>
      </c>
      <c r="T54" s="51"/>
      <c r="U54" s="51"/>
      <c r="AA54" s="128"/>
    </row>
    <row r="55" spans="1:27" s="52" customFormat="1" ht="15.75" x14ac:dyDescent="0.25">
      <c r="A55" s="45" t="s">
        <v>19</v>
      </c>
      <c r="B55" s="111"/>
      <c r="C55" s="51"/>
      <c r="D55" s="60" t="s">
        <v>0</v>
      </c>
      <c r="E55" s="104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>
        <f>SUM(I54:R54)</f>
        <v>0</v>
      </c>
      <c r="S55" s="51"/>
      <c r="T55" s="51"/>
      <c r="U55" s="51"/>
      <c r="AA55" s="128"/>
    </row>
    <row r="56" spans="1:27" s="52" customFormat="1" ht="15.75" x14ac:dyDescent="0.25">
      <c r="A56" s="45" t="s">
        <v>75</v>
      </c>
      <c r="B56" s="111"/>
      <c r="C56" s="51"/>
      <c r="D56" s="51"/>
      <c r="E56" s="105" t="s">
        <v>22</v>
      </c>
      <c r="F56" s="56" t="s">
        <v>5</v>
      </c>
      <c r="G56" s="56" t="s">
        <v>23</v>
      </c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51"/>
      <c r="S56" s="51"/>
      <c r="T56" s="51"/>
      <c r="U56" s="51"/>
      <c r="AA56" s="128"/>
    </row>
    <row r="57" spans="1:27" s="52" customFormat="1" x14ac:dyDescent="0.2">
      <c r="A57" s="45" t="s">
        <v>29</v>
      </c>
      <c r="B57" s="111"/>
      <c r="C57" s="51"/>
      <c r="D57" s="51"/>
      <c r="E57" s="106"/>
      <c r="F57" s="49">
        <f t="shared" ref="F57:F62" si="7">SUM(G57:U57)</f>
        <v>0</v>
      </c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3"/>
      <c r="S57" s="53"/>
      <c r="T57" s="53"/>
      <c r="U57" s="53"/>
      <c r="AA57" s="128"/>
    </row>
    <row r="58" spans="1:27" s="52" customFormat="1" x14ac:dyDescent="0.2">
      <c r="A58" s="45"/>
      <c r="B58" s="132"/>
      <c r="C58" s="51"/>
      <c r="D58" s="51"/>
      <c r="E58" s="106"/>
      <c r="F58" s="49">
        <f t="shared" si="7"/>
        <v>0</v>
      </c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3"/>
      <c r="S58" s="53"/>
      <c r="T58" s="53"/>
      <c r="U58" s="53"/>
      <c r="AA58" s="128"/>
    </row>
    <row r="59" spans="1:27" s="52" customFormat="1" x14ac:dyDescent="0.2">
      <c r="A59" s="45" t="s">
        <v>30</v>
      </c>
      <c r="B59" s="111"/>
      <c r="C59" s="51"/>
      <c r="D59" s="51"/>
      <c r="E59" s="106"/>
      <c r="F59" s="49">
        <f t="shared" si="7"/>
        <v>0</v>
      </c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3"/>
      <c r="S59" s="53"/>
      <c r="T59" s="53"/>
      <c r="U59" s="53"/>
      <c r="AA59" s="128"/>
    </row>
    <row r="60" spans="1:27" s="52" customFormat="1" x14ac:dyDescent="0.2">
      <c r="A60" s="45" t="s">
        <v>31</v>
      </c>
      <c r="B60" s="111"/>
      <c r="C60" s="51"/>
      <c r="D60" s="51"/>
      <c r="E60" s="106"/>
      <c r="F60" s="49">
        <f t="shared" si="7"/>
        <v>0</v>
      </c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3"/>
      <c r="S60" s="53"/>
      <c r="T60" s="53"/>
      <c r="U60" s="53"/>
      <c r="AA60" s="128"/>
    </row>
    <row r="61" spans="1:27" s="52" customFormat="1" x14ac:dyDescent="0.2">
      <c r="A61" s="45" t="s">
        <v>32</v>
      </c>
      <c r="B61" s="111"/>
      <c r="C61" s="51"/>
      <c r="D61" s="51"/>
      <c r="E61" s="106"/>
      <c r="F61" s="49">
        <f t="shared" si="7"/>
        <v>0</v>
      </c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3"/>
      <c r="S61" s="53"/>
      <c r="T61" s="53"/>
      <c r="U61" s="53"/>
      <c r="AA61" s="128"/>
    </row>
    <row r="62" spans="1:27" s="52" customFormat="1" x14ac:dyDescent="0.2">
      <c r="A62" s="45" t="s">
        <v>33</v>
      </c>
      <c r="B62" s="111"/>
      <c r="C62" s="51"/>
      <c r="D62" s="51"/>
      <c r="E62" s="106"/>
      <c r="F62" s="49">
        <f t="shared" si="7"/>
        <v>0</v>
      </c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3"/>
      <c r="S62" s="53"/>
      <c r="T62" s="53"/>
      <c r="U62" s="53"/>
      <c r="AA62" s="128"/>
    </row>
    <row r="63" spans="1:27" s="52" customFormat="1" x14ac:dyDescent="0.2">
      <c r="A63" s="45" t="s">
        <v>34</v>
      </c>
      <c r="B63" s="111"/>
      <c r="C63" s="51"/>
      <c r="D63" s="51"/>
      <c r="E63" s="104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51"/>
      <c r="S63" s="51"/>
      <c r="T63" s="51"/>
      <c r="U63" s="51"/>
      <c r="AA63" s="128"/>
    </row>
    <row r="64" spans="1:27" s="52" customFormat="1" ht="15.75" x14ac:dyDescent="0.25">
      <c r="A64" s="45" t="s">
        <v>35</v>
      </c>
      <c r="B64" s="111"/>
      <c r="C64" s="51"/>
      <c r="D64" s="60" t="s">
        <v>24</v>
      </c>
      <c r="E64" s="104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51"/>
      <c r="S64" s="51"/>
      <c r="T64" s="51"/>
      <c r="U64" s="51"/>
      <c r="AA64" s="128"/>
    </row>
    <row r="65" spans="1:27" s="52" customFormat="1" ht="15.75" x14ac:dyDescent="0.25">
      <c r="A65" s="50" t="s">
        <v>36</v>
      </c>
      <c r="B65" s="111"/>
      <c r="C65" s="51"/>
      <c r="D65" s="51"/>
      <c r="E65" s="105"/>
      <c r="F65" s="56" t="s">
        <v>5</v>
      </c>
      <c r="G65" s="56" t="s">
        <v>23</v>
      </c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51"/>
      <c r="S65" s="51"/>
      <c r="T65" s="51"/>
      <c r="U65" s="51"/>
      <c r="AA65" s="128"/>
    </row>
    <row r="66" spans="1:27" s="52" customFormat="1" x14ac:dyDescent="0.2">
      <c r="A66" s="45" t="s">
        <v>37</v>
      </c>
      <c r="B66" s="111"/>
      <c r="C66" s="51"/>
      <c r="D66" s="51"/>
      <c r="E66" s="106"/>
      <c r="F66" s="49">
        <f t="shared" ref="F66:F73" si="8">SUM(G66:U66)</f>
        <v>0</v>
      </c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3"/>
      <c r="S66" s="53"/>
      <c r="T66" s="53"/>
      <c r="U66" s="53"/>
      <c r="AA66" s="128"/>
    </row>
    <row r="67" spans="1:27" s="52" customFormat="1" x14ac:dyDescent="0.2">
      <c r="A67" s="51"/>
      <c r="B67" s="110"/>
      <c r="C67" s="51"/>
      <c r="D67" s="51"/>
      <c r="E67" s="106"/>
      <c r="F67" s="49">
        <f t="shared" si="8"/>
        <v>0</v>
      </c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3"/>
      <c r="S67" s="53"/>
      <c r="T67" s="53"/>
      <c r="U67" s="53"/>
      <c r="AA67" s="128"/>
    </row>
    <row r="68" spans="1:27" s="52" customFormat="1" x14ac:dyDescent="0.2">
      <c r="A68" s="51"/>
      <c r="B68" s="110"/>
      <c r="C68" s="51"/>
      <c r="D68" s="51"/>
      <c r="E68" s="106"/>
      <c r="F68" s="49">
        <f t="shared" si="8"/>
        <v>0</v>
      </c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3"/>
      <c r="S68" s="53"/>
      <c r="T68" s="53"/>
      <c r="U68" s="53"/>
      <c r="AA68" s="128"/>
    </row>
    <row r="69" spans="1:27" s="52" customFormat="1" x14ac:dyDescent="0.2">
      <c r="A69" s="51"/>
      <c r="B69" s="110"/>
      <c r="C69" s="51"/>
      <c r="D69" s="51"/>
      <c r="E69" s="106"/>
      <c r="F69" s="49">
        <f t="shared" si="8"/>
        <v>0</v>
      </c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3"/>
      <c r="S69" s="53"/>
      <c r="T69" s="53"/>
      <c r="U69" s="53"/>
      <c r="AA69" s="128"/>
    </row>
    <row r="70" spans="1:27" s="52" customFormat="1" x14ac:dyDescent="0.2">
      <c r="A70" s="51"/>
      <c r="B70" s="110"/>
      <c r="C70" s="51"/>
      <c r="D70" s="51"/>
      <c r="E70" s="106"/>
      <c r="F70" s="49">
        <f t="shared" si="8"/>
        <v>0</v>
      </c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3"/>
      <c r="S70" s="53"/>
      <c r="T70" s="53"/>
      <c r="U70" s="53"/>
      <c r="AA70" s="128"/>
    </row>
    <row r="71" spans="1:27" s="52" customFormat="1" x14ac:dyDescent="0.2">
      <c r="A71" s="51"/>
      <c r="B71" s="110"/>
      <c r="C71" s="51"/>
      <c r="D71" s="51"/>
      <c r="E71" s="106"/>
      <c r="F71" s="49">
        <f t="shared" si="8"/>
        <v>0</v>
      </c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3"/>
      <c r="S71" s="53"/>
      <c r="T71" s="53"/>
      <c r="U71" s="53"/>
      <c r="AA71" s="128"/>
    </row>
    <row r="72" spans="1:27" s="52" customFormat="1" ht="15.6" customHeight="1" x14ac:dyDescent="0.25">
      <c r="A72" s="57" t="s">
        <v>24</v>
      </c>
      <c r="B72" s="112" t="str">
        <f>IF(B54+F66+F67+F68+F69+F70+F71+F72+F73=B59+B60+B61+B62+B63+B64+B65+B66,"OK","NON")</f>
        <v>OK</v>
      </c>
      <c r="C72" s="51"/>
      <c r="D72" s="49"/>
      <c r="E72" s="106"/>
      <c r="F72" s="49">
        <f t="shared" si="8"/>
        <v>0</v>
      </c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3"/>
      <c r="S72" s="53"/>
      <c r="T72" s="53"/>
      <c r="U72" s="53"/>
      <c r="AA72" s="128"/>
    </row>
    <row r="73" spans="1:27" s="52" customFormat="1" ht="18" x14ac:dyDescent="0.25">
      <c r="A73" s="57" t="s">
        <v>25</v>
      </c>
      <c r="B73" s="112">
        <f>B56+S54-B53-F57-F58-F59-F60-F61-F62</f>
        <v>0</v>
      </c>
      <c r="C73" s="51"/>
      <c r="D73" s="77"/>
      <c r="E73" s="106"/>
      <c r="F73" s="49">
        <f t="shared" si="8"/>
        <v>0</v>
      </c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3"/>
      <c r="S73" s="53"/>
      <c r="T73" s="53"/>
      <c r="U73" s="53"/>
      <c r="AA73" s="128"/>
    </row>
    <row r="74" spans="1:27" s="52" customFormat="1" x14ac:dyDescent="0.2">
      <c r="B74" s="96"/>
      <c r="C74" s="51"/>
      <c r="D74" s="51"/>
      <c r="E74" s="107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62"/>
      <c r="S74" s="62"/>
      <c r="T74" s="62"/>
      <c r="U74" s="62"/>
      <c r="V74" s="64"/>
      <c r="AA74" s="128"/>
    </row>
    <row r="75" spans="1:27" s="46" customFormat="1" x14ac:dyDescent="0.2">
      <c r="A75" s="46" t="s">
        <v>20</v>
      </c>
      <c r="B75" s="113" t="s">
        <v>20</v>
      </c>
      <c r="C75" s="46" t="s">
        <v>20</v>
      </c>
      <c r="D75" s="46" t="s">
        <v>20</v>
      </c>
      <c r="E75" s="108" t="s">
        <v>20</v>
      </c>
      <c r="F75" s="66" t="s">
        <v>20</v>
      </c>
      <c r="G75" s="82" t="s">
        <v>20</v>
      </c>
      <c r="H75" s="82" t="s">
        <v>20</v>
      </c>
      <c r="I75" s="82" t="s">
        <v>20</v>
      </c>
      <c r="J75" s="82" t="s">
        <v>20</v>
      </c>
      <c r="K75" s="82" t="s">
        <v>20</v>
      </c>
      <c r="L75" s="82" t="s">
        <v>20</v>
      </c>
      <c r="M75" s="82" t="s">
        <v>20</v>
      </c>
      <c r="N75" s="82" t="s">
        <v>20</v>
      </c>
      <c r="O75" s="82" t="s">
        <v>20</v>
      </c>
      <c r="P75" s="82" t="s">
        <v>20</v>
      </c>
      <c r="Q75" s="82" t="s">
        <v>20</v>
      </c>
      <c r="R75" s="83" t="s">
        <v>20</v>
      </c>
      <c r="S75" s="83"/>
      <c r="T75" s="83"/>
      <c r="U75" s="83"/>
      <c r="AA75" s="129"/>
    </row>
    <row r="76" spans="1:27" s="117" customFormat="1" ht="27" thickBot="1" x14ac:dyDescent="0.45">
      <c r="A76" s="116" t="s">
        <v>20</v>
      </c>
      <c r="B76" s="115" t="s">
        <v>39</v>
      </c>
      <c r="D76" s="117" t="s">
        <v>28</v>
      </c>
      <c r="E76" s="125">
        <f>$X$16</f>
        <v>43091</v>
      </c>
      <c r="F76" s="119"/>
      <c r="G76" s="120"/>
      <c r="H76" s="121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U76" s="117">
        <v>4</v>
      </c>
      <c r="AA76" s="126"/>
    </row>
    <row r="77" spans="1:27" s="52" customFormat="1" ht="16.5" thickBot="1" x14ac:dyDescent="0.3">
      <c r="A77" s="45"/>
      <c r="B77" s="110"/>
      <c r="C77" s="51"/>
      <c r="D77" s="51"/>
      <c r="E77" s="104"/>
      <c r="F77" s="79" t="s">
        <v>70</v>
      </c>
      <c r="H77" s="103"/>
      <c r="I77" s="91">
        <v>100</v>
      </c>
      <c r="J77" s="92">
        <v>50</v>
      </c>
      <c r="K77" s="92">
        <v>20</v>
      </c>
      <c r="L77" s="92">
        <v>10</v>
      </c>
      <c r="M77" s="92">
        <v>5</v>
      </c>
      <c r="N77" s="92">
        <v>2</v>
      </c>
      <c r="O77" s="92">
        <v>1</v>
      </c>
      <c r="P77" s="92">
        <v>0.25</v>
      </c>
      <c r="Q77" s="92">
        <v>0.1</v>
      </c>
      <c r="R77" s="93">
        <v>0.05</v>
      </c>
      <c r="S77" s="51"/>
      <c r="T77" s="51"/>
      <c r="U77" s="51"/>
      <c r="AA77" s="127">
        <f>B78+B79+B80</f>
        <v>0</v>
      </c>
    </row>
    <row r="78" spans="1:27" s="52" customFormat="1" ht="15.75" x14ac:dyDescent="0.25">
      <c r="A78" s="45" t="s">
        <v>17</v>
      </c>
      <c r="B78" s="111"/>
      <c r="C78" s="51"/>
      <c r="D78" s="60" t="s">
        <v>21</v>
      </c>
      <c r="E78" s="105"/>
      <c r="F78" s="51"/>
      <c r="G78" s="62"/>
      <c r="H78" s="133" t="s">
        <v>71</v>
      </c>
      <c r="I78" s="135"/>
      <c r="J78" s="136"/>
      <c r="K78" s="136"/>
      <c r="L78" s="136"/>
      <c r="M78" s="136"/>
      <c r="N78" s="136"/>
      <c r="O78" s="136"/>
      <c r="P78" s="136"/>
      <c r="Q78" s="136"/>
      <c r="R78" s="137"/>
      <c r="S78" s="51"/>
      <c r="T78" s="51"/>
      <c r="U78" s="51"/>
      <c r="AA78" s="128"/>
    </row>
    <row r="79" spans="1:27" s="52" customFormat="1" ht="15.75" thickBot="1" x14ac:dyDescent="0.25">
      <c r="A79" s="45" t="s">
        <v>18</v>
      </c>
      <c r="B79" s="111"/>
      <c r="C79" s="51"/>
      <c r="E79" s="104"/>
      <c r="F79" s="51"/>
      <c r="G79" s="62"/>
      <c r="H79" s="89" t="s">
        <v>5</v>
      </c>
      <c r="I79" s="90">
        <f t="shared" ref="I79:R79" si="9">I77*I78</f>
        <v>0</v>
      </c>
      <c r="J79" s="80">
        <f t="shared" si="9"/>
        <v>0</v>
      </c>
      <c r="K79" s="80">
        <f t="shared" si="9"/>
        <v>0</v>
      </c>
      <c r="L79" s="80">
        <f t="shared" si="9"/>
        <v>0</v>
      </c>
      <c r="M79" s="80">
        <f t="shared" si="9"/>
        <v>0</v>
      </c>
      <c r="N79" s="80">
        <f t="shared" si="9"/>
        <v>0</v>
      </c>
      <c r="O79" s="80">
        <f t="shared" si="9"/>
        <v>0</v>
      </c>
      <c r="P79" s="80">
        <f t="shared" si="9"/>
        <v>0</v>
      </c>
      <c r="Q79" s="80">
        <f t="shared" si="9"/>
        <v>0</v>
      </c>
      <c r="R79" s="81">
        <f t="shared" si="9"/>
        <v>0</v>
      </c>
      <c r="S79" s="87">
        <f>SUM(I79:R79)</f>
        <v>0</v>
      </c>
      <c r="T79" s="51"/>
      <c r="U79" s="51"/>
      <c r="AA79" s="128"/>
    </row>
    <row r="80" spans="1:27" s="52" customFormat="1" ht="15.75" x14ac:dyDescent="0.25">
      <c r="A80" s="45" t="s">
        <v>19</v>
      </c>
      <c r="B80" s="111"/>
      <c r="C80" s="51"/>
      <c r="D80" s="60" t="s">
        <v>0</v>
      </c>
      <c r="E80" s="104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49">
        <f>SUM(I79:R79)</f>
        <v>0</v>
      </c>
      <c r="S80" s="51"/>
      <c r="T80" s="51"/>
      <c r="U80" s="51"/>
      <c r="AA80" s="128"/>
    </row>
    <row r="81" spans="1:27" s="52" customFormat="1" ht="15.75" x14ac:dyDescent="0.25">
      <c r="A81" s="45" t="s">
        <v>75</v>
      </c>
      <c r="B81" s="111"/>
      <c r="C81" s="51"/>
      <c r="D81" s="51"/>
      <c r="E81" s="105" t="s">
        <v>22</v>
      </c>
      <c r="F81" s="56" t="s">
        <v>5</v>
      </c>
      <c r="G81" s="56" t="s">
        <v>23</v>
      </c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51"/>
      <c r="S81" s="51"/>
      <c r="T81" s="51"/>
      <c r="U81" s="51"/>
      <c r="AA81" s="128"/>
    </row>
    <row r="82" spans="1:27" s="52" customFormat="1" x14ac:dyDescent="0.2">
      <c r="A82" s="45" t="s">
        <v>29</v>
      </c>
      <c r="B82" s="111"/>
      <c r="C82" s="51"/>
      <c r="D82" s="51"/>
      <c r="E82" s="106"/>
      <c r="F82" s="49">
        <f t="shared" ref="F82:F87" si="10">SUM(G82:U82)</f>
        <v>0</v>
      </c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3"/>
      <c r="S82" s="53"/>
      <c r="T82" s="53"/>
      <c r="U82" s="53"/>
      <c r="AA82" s="128"/>
    </row>
    <row r="83" spans="1:27" s="52" customFormat="1" x14ac:dyDescent="0.2">
      <c r="A83" s="45"/>
      <c r="B83" s="132"/>
      <c r="C83" s="51"/>
      <c r="D83" s="51"/>
      <c r="E83" s="106"/>
      <c r="F83" s="49">
        <f t="shared" si="10"/>
        <v>0</v>
      </c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3"/>
      <c r="S83" s="53"/>
      <c r="T83" s="53"/>
      <c r="U83" s="53"/>
      <c r="AA83" s="128"/>
    </row>
    <row r="84" spans="1:27" s="52" customFormat="1" x14ac:dyDescent="0.2">
      <c r="A84" s="45" t="s">
        <v>30</v>
      </c>
      <c r="B84" s="111"/>
      <c r="C84" s="51"/>
      <c r="D84" s="51"/>
      <c r="E84" s="106"/>
      <c r="F84" s="49">
        <f t="shared" si="10"/>
        <v>0</v>
      </c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3"/>
      <c r="S84" s="53"/>
      <c r="T84" s="53"/>
      <c r="U84" s="53"/>
      <c r="AA84" s="128"/>
    </row>
    <row r="85" spans="1:27" s="52" customFormat="1" x14ac:dyDescent="0.2">
      <c r="A85" s="45" t="s">
        <v>31</v>
      </c>
      <c r="B85" s="111"/>
      <c r="C85" s="51"/>
      <c r="D85" s="51"/>
      <c r="E85" s="106"/>
      <c r="F85" s="49">
        <f t="shared" si="10"/>
        <v>0</v>
      </c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3"/>
      <c r="S85" s="53"/>
      <c r="T85" s="53"/>
      <c r="U85" s="53"/>
      <c r="AA85" s="128"/>
    </row>
    <row r="86" spans="1:27" s="52" customFormat="1" x14ac:dyDescent="0.2">
      <c r="A86" s="45" t="s">
        <v>32</v>
      </c>
      <c r="B86" s="111"/>
      <c r="C86" s="51"/>
      <c r="D86" s="51"/>
      <c r="E86" s="106"/>
      <c r="F86" s="49">
        <f t="shared" si="10"/>
        <v>0</v>
      </c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3"/>
      <c r="S86" s="53"/>
      <c r="T86" s="53"/>
      <c r="U86" s="53"/>
      <c r="AA86" s="128"/>
    </row>
    <row r="87" spans="1:27" s="52" customFormat="1" x14ac:dyDescent="0.2">
      <c r="A87" s="45" t="s">
        <v>33</v>
      </c>
      <c r="B87" s="111"/>
      <c r="C87" s="51"/>
      <c r="D87" s="51"/>
      <c r="E87" s="106"/>
      <c r="F87" s="49">
        <f t="shared" si="10"/>
        <v>0</v>
      </c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3"/>
      <c r="S87" s="53"/>
      <c r="T87" s="53"/>
      <c r="U87" s="53"/>
      <c r="AA87" s="128"/>
    </row>
    <row r="88" spans="1:27" s="52" customFormat="1" x14ac:dyDescent="0.2">
      <c r="A88" s="45" t="s">
        <v>34</v>
      </c>
      <c r="B88" s="111"/>
      <c r="C88" s="51"/>
      <c r="D88" s="51"/>
      <c r="E88" s="104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51"/>
      <c r="S88" s="51"/>
      <c r="T88" s="51"/>
      <c r="U88" s="51"/>
      <c r="AA88" s="128"/>
    </row>
    <row r="89" spans="1:27" s="52" customFormat="1" ht="15.75" x14ac:dyDescent="0.25">
      <c r="A89" s="45" t="s">
        <v>35</v>
      </c>
      <c r="B89" s="111"/>
      <c r="C89" s="51"/>
      <c r="D89" s="60" t="s">
        <v>24</v>
      </c>
      <c r="E89" s="104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51"/>
      <c r="S89" s="51"/>
      <c r="T89" s="51"/>
      <c r="U89" s="51"/>
      <c r="AA89" s="128"/>
    </row>
    <row r="90" spans="1:27" s="52" customFormat="1" ht="15.75" x14ac:dyDescent="0.25">
      <c r="A90" s="50" t="s">
        <v>36</v>
      </c>
      <c r="B90" s="111"/>
      <c r="C90" s="51"/>
      <c r="D90" s="51"/>
      <c r="E90" s="105"/>
      <c r="F90" s="56" t="s">
        <v>5</v>
      </c>
      <c r="G90" s="56" t="s">
        <v>23</v>
      </c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51"/>
      <c r="S90" s="51"/>
      <c r="T90" s="51"/>
      <c r="U90" s="51"/>
      <c r="AA90" s="128"/>
    </row>
    <row r="91" spans="1:27" s="52" customFormat="1" x14ac:dyDescent="0.2">
      <c r="A91" s="45" t="s">
        <v>37</v>
      </c>
      <c r="B91" s="111"/>
      <c r="C91" s="51"/>
      <c r="D91" s="51"/>
      <c r="E91" s="106"/>
      <c r="F91" s="49">
        <f t="shared" ref="F91:F98" si="11">SUM(G91:U91)</f>
        <v>0</v>
      </c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3"/>
      <c r="S91" s="53"/>
      <c r="T91" s="53"/>
      <c r="U91" s="53"/>
      <c r="AA91" s="128"/>
    </row>
    <row r="92" spans="1:27" s="52" customFormat="1" x14ac:dyDescent="0.2">
      <c r="A92" s="51"/>
      <c r="B92" s="110"/>
      <c r="C92" s="51"/>
      <c r="D92" s="51"/>
      <c r="E92" s="106"/>
      <c r="F92" s="49">
        <f t="shared" si="11"/>
        <v>0</v>
      </c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3"/>
      <c r="S92" s="53"/>
      <c r="T92" s="53"/>
      <c r="U92" s="53"/>
      <c r="AA92" s="128"/>
    </row>
    <row r="93" spans="1:27" s="52" customFormat="1" x14ac:dyDescent="0.2">
      <c r="A93" s="51"/>
      <c r="B93" s="110"/>
      <c r="C93" s="51"/>
      <c r="D93" s="51"/>
      <c r="E93" s="106"/>
      <c r="F93" s="49">
        <f t="shared" si="11"/>
        <v>0</v>
      </c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3"/>
      <c r="S93" s="53"/>
      <c r="T93" s="53"/>
      <c r="U93" s="53"/>
      <c r="AA93" s="128"/>
    </row>
    <row r="94" spans="1:27" s="52" customFormat="1" x14ac:dyDescent="0.2">
      <c r="A94" s="51"/>
      <c r="B94" s="110"/>
      <c r="C94" s="51"/>
      <c r="D94" s="51"/>
      <c r="E94" s="106"/>
      <c r="F94" s="49">
        <f t="shared" si="11"/>
        <v>0</v>
      </c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3"/>
      <c r="S94" s="53"/>
      <c r="T94" s="53"/>
      <c r="U94" s="53"/>
      <c r="AA94" s="128"/>
    </row>
    <row r="95" spans="1:27" s="52" customFormat="1" x14ac:dyDescent="0.2">
      <c r="A95" s="51"/>
      <c r="B95" s="110"/>
      <c r="C95" s="51"/>
      <c r="D95" s="51"/>
      <c r="E95" s="106"/>
      <c r="F95" s="49">
        <f t="shared" si="11"/>
        <v>0</v>
      </c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3"/>
      <c r="S95" s="53"/>
      <c r="T95" s="53"/>
      <c r="U95" s="53"/>
      <c r="AA95" s="128"/>
    </row>
    <row r="96" spans="1:27" s="52" customFormat="1" x14ac:dyDescent="0.2">
      <c r="A96" s="51"/>
      <c r="B96" s="110"/>
      <c r="C96" s="51"/>
      <c r="D96" s="51"/>
      <c r="E96" s="106"/>
      <c r="F96" s="49">
        <f t="shared" si="11"/>
        <v>0</v>
      </c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3"/>
      <c r="S96" s="53"/>
      <c r="T96" s="53"/>
      <c r="U96" s="53"/>
      <c r="AA96" s="128"/>
    </row>
    <row r="97" spans="1:27" s="52" customFormat="1" ht="15.6" customHeight="1" x14ac:dyDescent="0.25">
      <c r="A97" s="57" t="s">
        <v>24</v>
      </c>
      <c r="B97" s="112" t="str">
        <f>IF(B79+F91+F92+F93+F94+F95+F96+F97+F98=B84+B85+B86+B87+B88+B89+B90+B91,"OK","NON")</f>
        <v>OK</v>
      </c>
      <c r="C97" s="51"/>
      <c r="D97" s="49"/>
      <c r="E97" s="106"/>
      <c r="F97" s="49">
        <f t="shared" si="11"/>
        <v>0</v>
      </c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3"/>
      <c r="S97" s="53"/>
      <c r="T97" s="53"/>
      <c r="U97" s="53"/>
      <c r="AA97" s="128"/>
    </row>
    <row r="98" spans="1:27" s="52" customFormat="1" ht="18" x14ac:dyDescent="0.25">
      <c r="A98" s="57" t="s">
        <v>25</v>
      </c>
      <c r="B98" s="112">
        <f>B81+S79-B78-F82-F83-F84-F85-F86-F87</f>
        <v>0</v>
      </c>
      <c r="C98" s="51"/>
      <c r="D98" s="77"/>
      <c r="E98" s="106"/>
      <c r="F98" s="49">
        <f t="shared" si="11"/>
        <v>0</v>
      </c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3"/>
      <c r="S98" s="53"/>
      <c r="T98" s="53"/>
      <c r="U98" s="53"/>
      <c r="AA98" s="128"/>
    </row>
    <row r="99" spans="1:27" s="52" customFormat="1" x14ac:dyDescent="0.2">
      <c r="B99" s="96"/>
      <c r="C99" s="51"/>
      <c r="D99" s="51"/>
      <c r="E99" s="107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62"/>
      <c r="S99" s="62"/>
      <c r="T99" s="62"/>
      <c r="U99" s="62"/>
      <c r="V99" s="64"/>
      <c r="AA99" s="128"/>
    </row>
    <row r="100" spans="1:27" s="46" customFormat="1" x14ac:dyDescent="0.2">
      <c r="A100" s="46" t="s">
        <v>20</v>
      </c>
      <c r="B100" s="113" t="s">
        <v>20</v>
      </c>
      <c r="C100" s="46" t="s">
        <v>20</v>
      </c>
      <c r="D100" s="46" t="s">
        <v>20</v>
      </c>
      <c r="E100" s="108" t="s">
        <v>20</v>
      </c>
      <c r="F100" s="66" t="s">
        <v>20</v>
      </c>
      <c r="G100" s="82" t="s">
        <v>20</v>
      </c>
      <c r="H100" s="82" t="s">
        <v>20</v>
      </c>
      <c r="I100" s="82" t="s">
        <v>20</v>
      </c>
      <c r="J100" s="82" t="s">
        <v>20</v>
      </c>
      <c r="K100" s="82" t="s">
        <v>20</v>
      </c>
      <c r="L100" s="82" t="s">
        <v>20</v>
      </c>
      <c r="M100" s="82" t="s">
        <v>20</v>
      </c>
      <c r="N100" s="82" t="s">
        <v>20</v>
      </c>
      <c r="O100" s="82" t="s">
        <v>20</v>
      </c>
      <c r="P100" s="82" t="s">
        <v>20</v>
      </c>
      <c r="Q100" s="82" t="s">
        <v>20</v>
      </c>
      <c r="R100" s="83" t="s">
        <v>20</v>
      </c>
      <c r="S100" s="83"/>
      <c r="T100" s="83"/>
      <c r="U100" s="83"/>
      <c r="AA100" s="129"/>
    </row>
    <row r="101" spans="1:27" s="117" customFormat="1" ht="27" thickBot="1" x14ac:dyDescent="0.45">
      <c r="A101" s="116" t="s">
        <v>20</v>
      </c>
      <c r="B101" s="115" t="s">
        <v>40</v>
      </c>
      <c r="D101" s="117" t="s">
        <v>28</v>
      </c>
      <c r="E101" s="125">
        <f>$X$16</f>
        <v>43091</v>
      </c>
      <c r="F101" s="119"/>
      <c r="G101" s="120"/>
      <c r="H101" s="121"/>
      <c r="I101" s="122"/>
      <c r="J101" s="122"/>
      <c r="K101" s="122"/>
      <c r="L101" s="122"/>
      <c r="M101" s="122"/>
      <c r="N101" s="122"/>
      <c r="O101" s="122"/>
      <c r="P101" s="122"/>
      <c r="Q101" s="122"/>
      <c r="R101" s="122"/>
      <c r="U101" s="117">
        <v>5</v>
      </c>
      <c r="AA101" s="126"/>
    </row>
    <row r="102" spans="1:27" s="52" customFormat="1" ht="16.5" thickBot="1" x14ac:dyDescent="0.3">
      <c r="A102" s="45"/>
      <c r="B102" s="110"/>
      <c r="C102" s="51"/>
      <c r="D102" s="51"/>
      <c r="E102" s="104"/>
      <c r="F102" s="79" t="s">
        <v>70</v>
      </c>
      <c r="H102" s="103"/>
      <c r="I102" s="91">
        <v>100</v>
      </c>
      <c r="J102" s="92">
        <v>50</v>
      </c>
      <c r="K102" s="92">
        <v>20</v>
      </c>
      <c r="L102" s="92">
        <v>10</v>
      </c>
      <c r="M102" s="92">
        <v>5</v>
      </c>
      <c r="N102" s="92">
        <v>2</v>
      </c>
      <c r="O102" s="92">
        <v>1</v>
      </c>
      <c r="P102" s="92">
        <v>0.25</v>
      </c>
      <c r="Q102" s="92">
        <v>0.1</v>
      </c>
      <c r="R102" s="93">
        <v>0.05</v>
      </c>
      <c r="S102" s="51"/>
      <c r="T102" s="51"/>
      <c r="U102" s="51"/>
      <c r="AA102" s="127">
        <f>B103+B104+B105</f>
        <v>0</v>
      </c>
    </row>
    <row r="103" spans="1:27" s="52" customFormat="1" ht="15.75" x14ac:dyDescent="0.25">
      <c r="A103" s="45" t="s">
        <v>17</v>
      </c>
      <c r="B103" s="111"/>
      <c r="C103" s="51"/>
      <c r="D103" s="60" t="s">
        <v>21</v>
      </c>
      <c r="E103" s="105"/>
      <c r="F103" s="51"/>
      <c r="G103" s="62"/>
      <c r="H103" s="133" t="s">
        <v>71</v>
      </c>
      <c r="I103" s="135"/>
      <c r="J103" s="136"/>
      <c r="K103" s="136"/>
      <c r="L103" s="136"/>
      <c r="M103" s="136"/>
      <c r="N103" s="136"/>
      <c r="O103" s="136"/>
      <c r="P103" s="136"/>
      <c r="Q103" s="136"/>
      <c r="R103" s="137"/>
      <c r="S103" s="51"/>
      <c r="T103" s="51"/>
      <c r="U103" s="51"/>
      <c r="AA103" s="128"/>
    </row>
    <row r="104" spans="1:27" s="52" customFormat="1" ht="15.75" thickBot="1" x14ac:dyDescent="0.25">
      <c r="A104" s="45" t="s">
        <v>18</v>
      </c>
      <c r="B104" s="111"/>
      <c r="C104" s="51"/>
      <c r="E104" s="104"/>
      <c r="F104" s="51"/>
      <c r="G104" s="62"/>
      <c r="H104" s="89" t="s">
        <v>5</v>
      </c>
      <c r="I104" s="90">
        <f t="shared" ref="I104:R104" si="12">I102*I103</f>
        <v>0</v>
      </c>
      <c r="J104" s="80">
        <f t="shared" si="12"/>
        <v>0</v>
      </c>
      <c r="K104" s="80">
        <f t="shared" si="12"/>
        <v>0</v>
      </c>
      <c r="L104" s="80">
        <f t="shared" si="12"/>
        <v>0</v>
      </c>
      <c r="M104" s="80">
        <f t="shared" si="12"/>
        <v>0</v>
      </c>
      <c r="N104" s="80">
        <f t="shared" si="12"/>
        <v>0</v>
      </c>
      <c r="O104" s="80">
        <f t="shared" si="12"/>
        <v>0</v>
      </c>
      <c r="P104" s="80">
        <f t="shared" si="12"/>
        <v>0</v>
      </c>
      <c r="Q104" s="80">
        <f t="shared" si="12"/>
        <v>0</v>
      </c>
      <c r="R104" s="81">
        <f t="shared" si="12"/>
        <v>0</v>
      </c>
      <c r="S104" s="87">
        <f>SUM(I104:R104)</f>
        <v>0</v>
      </c>
      <c r="T104" s="51"/>
      <c r="U104" s="51"/>
      <c r="AA104" s="128"/>
    </row>
    <row r="105" spans="1:27" s="52" customFormat="1" ht="15.75" x14ac:dyDescent="0.25">
      <c r="A105" s="45" t="s">
        <v>19</v>
      </c>
      <c r="B105" s="111"/>
      <c r="C105" s="51"/>
      <c r="D105" s="60" t="s">
        <v>0</v>
      </c>
      <c r="E105" s="104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>
        <f>SUM(I104:R104)</f>
        <v>0</v>
      </c>
      <c r="S105" s="51"/>
      <c r="T105" s="51"/>
      <c r="U105" s="51"/>
      <c r="AA105" s="128"/>
    </row>
    <row r="106" spans="1:27" s="52" customFormat="1" ht="15.75" x14ac:dyDescent="0.25">
      <c r="A106" s="45" t="s">
        <v>75</v>
      </c>
      <c r="B106" s="111"/>
      <c r="C106" s="51"/>
      <c r="D106" s="51"/>
      <c r="E106" s="105" t="s">
        <v>22</v>
      </c>
      <c r="F106" s="56" t="s">
        <v>5</v>
      </c>
      <c r="G106" s="56" t="s">
        <v>23</v>
      </c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51"/>
      <c r="S106" s="51"/>
      <c r="T106" s="51"/>
      <c r="U106" s="51"/>
      <c r="AA106" s="128"/>
    </row>
    <row r="107" spans="1:27" s="52" customFormat="1" x14ac:dyDescent="0.2">
      <c r="A107" s="45" t="s">
        <v>29</v>
      </c>
      <c r="B107" s="111"/>
      <c r="C107" s="51"/>
      <c r="D107" s="51"/>
      <c r="E107" s="106"/>
      <c r="F107" s="49">
        <f t="shared" ref="F107:F112" si="13">SUM(G107:U107)</f>
        <v>0</v>
      </c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3"/>
      <c r="S107" s="53"/>
      <c r="T107" s="53"/>
      <c r="U107" s="53"/>
      <c r="AA107" s="128"/>
    </row>
    <row r="108" spans="1:27" s="52" customFormat="1" x14ac:dyDescent="0.2">
      <c r="A108" s="45"/>
      <c r="B108" s="132"/>
      <c r="C108" s="51"/>
      <c r="D108" s="51"/>
      <c r="E108" s="106"/>
      <c r="F108" s="49">
        <f t="shared" si="13"/>
        <v>0</v>
      </c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3"/>
      <c r="S108" s="53"/>
      <c r="T108" s="53"/>
      <c r="U108" s="53"/>
      <c r="AA108" s="128"/>
    </row>
    <row r="109" spans="1:27" s="52" customFormat="1" x14ac:dyDescent="0.2">
      <c r="A109" s="45" t="s">
        <v>30</v>
      </c>
      <c r="B109" s="111"/>
      <c r="C109" s="51"/>
      <c r="D109" s="51"/>
      <c r="E109" s="106"/>
      <c r="F109" s="49">
        <f t="shared" si="13"/>
        <v>0</v>
      </c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3"/>
      <c r="S109" s="53"/>
      <c r="T109" s="53"/>
      <c r="U109" s="53"/>
      <c r="AA109" s="128"/>
    </row>
    <row r="110" spans="1:27" s="52" customFormat="1" x14ac:dyDescent="0.2">
      <c r="A110" s="45" t="s">
        <v>31</v>
      </c>
      <c r="B110" s="111"/>
      <c r="C110" s="51"/>
      <c r="D110" s="51"/>
      <c r="E110" s="106"/>
      <c r="F110" s="49">
        <f t="shared" si="13"/>
        <v>0</v>
      </c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3"/>
      <c r="S110" s="53"/>
      <c r="T110" s="53"/>
      <c r="U110" s="53"/>
      <c r="AA110" s="128"/>
    </row>
    <row r="111" spans="1:27" s="52" customFormat="1" x14ac:dyDescent="0.2">
      <c r="A111" s="45" t="s">
        <v>32</v>
      </c>
      <c r="B111" s="111"/>
      <c r="C111" s="51"/>
      <c r="D111" s="51"/>
      <c r="E111" s="106"/>
      <c r="F111" s="49">
        <f t="shared" si="13"/>
        <v>0</v>
      </c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3"/>
      <c r="S111" s="53"/>
      <c r="T111" s="53"/>
      <c r="U111" s="53"/>
      <c r="AA111" s="128"/>
    </row>
    <row r="112" spans="1:27" s="52" customFormat="1" x14ac:dyDescent="0.2">
      <c r="A112" s="45" t="s">
        <v>33</v>
      </c>
      <c r="B112" s="111"/>
      <c r="C112" s="51"/>
      <c r="D112" s="51"/>
      <c r="E112" s="106"/>
      <c r="F112" s="49">
        <f t="shared" si="13"/>
        <v>0</v>
      </c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3"/>
      <c r="S112" s="53"/>
      <c r="T112" s="53"/>
      <c r="U112" s="53"/>
      <c r="AA112" s="128"/>
    </row>
    <row r="113" spans="1:27" s="52" customFormat="1" x14ac:dyDescent="0.2">
      <c r="A113" s="45" t="s">
        <v>34</v>
      </c>
      <c r="B113" s="111"/>
      <c r="C113" s="51"/>
      <c r="D113" s="51"/>
      <c r="E113" s="104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51"/>
      <c r="S113" s="51"/>
      <c r="T113" s="51"/>
      <c r="U113" s="51"/>
      <c r="AA113" s="128"/>
    </row>
    <row r="114" spans="1:27" s="52" customFormat="1" ht="15.75" x14ac:dyDescent="0.25">
      <c r="A114" s="45" t="s">
        <v>35</v>
      </c>
      <c r="B114" s="111"/>
      <c r="C114" s="51"/>
      <c r="D114" s="60" t="s">
        <v>24</v>
      </c>
      <c r="E114" s="104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51"/>
      <c r="S114" s="51"/>
      <c r="T114" s="51"/>
      <c r="U114" s="51"/>
      <c r="AA114" s="128"/>
    </row>
    <row r="115" spans="1:27" s="52" customFormat="1" ht="15.75" x14ac:dyDescent="0.25">
      <c r="A115" s="50" t="s">
        <v>36</v>
      </c>
      <c r="B115" s="111"/>
      <c r="C115" s="51"/>
      <c r="D115" s="51"/>
      <c r="E115" s="105"/>
      <c r="F115" s="56" t="s">
        <v>5</v>
      </c>
      <c r="G115" s="56" t="s">
        <v>23</v>
      </c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51"/>
      <c r="S115" s="51"/>
      <c r="T115" s="51"/>
      <c r="U115" s="51"/>
      <c r="AA115" s="128"/>
    </row>
    <row r="116" spans="1:27" s="52" customFormat="1" x14ac:dyDescent="0.2">
      <c r="A116" s="45" t="s">
        <v>37</v>
      </c>
      <c r="B116" s="111"/>
      <c r="C116" s="51"/>
      <c r="D116" s="51"/>
      <c r="E116" s="106"/>
      <c r="F116" s="49">
        <f t="shared" ref="F116:F123" si="14">SUM(G116:U116)</f>
        <v>0</v>
      </c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3"/>
      <c r="S116" s="53"/>
      <c r="T116" s="53"/>
      <c r="U116" s="53"/>
      <c r="AA116" s="128"/>
    </row>
    <row r="117" spans="1:27" s="52" customFormat="1" x14ac:dyDescent="0.2">
      <c r="A117" s="51"/>
      <c r="B117" s="110"/>
      <c r="C117" s="51"/>
      <c r="D117" s="51"/>
      <c r="E117" s="106"/>
      <c r="F117" s="49">
        <f t="shared" si="14"/>
        <v>0</v>
      </c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3"/>
      <c r="S117" s="53"/>
      <c r="T117" s="53"/>
      <c r="U117" s="53"/>
      <c r="AA117" s="128"/>
    </row>
    <row r="118" spans="1:27" s="52" customFormat="1" x14ac:dyDescent="0.2">
      <c r="A118" s="51"/>
      <c r="B118" s="110"/>
      <c r="C118" s="51"/>
      <c r="D118" s="51"/>
      <c r="E118" s="106"/>
      <c r="F118" s="49">
        <f t="shared" si="14"/>
        <v>0</v>
      </c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3"/>
      <c r="S118" s="53"/>
      <c r="T118" s="53"/>
      <c r="U118" s="53"/>
      <c r="AA118" s="128"/>
    </row>
    <row r="119" spans="1:27" s="52" customFormat="1" x14ac:dyDescent="0.2">
      <c r="A119" s="51"/>
      <c r="B119" s="110"/>
      <c r="C119" s="51"/>
      <c r="D119" s="51"/>
      <c r="E119" s="106"/>
      <c r="F119" s="49">
        <f t="shared" si="14"/>
        <v>0</v>
      </c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3"/>
      <c r="S119" s="53"/>
      <c r="T119" s="53"/>
      <c r="U119" s="53"/>
      <c r="AA119" s="128"/>
    </row>
    <row r="120" spans="1:27" s="52" customFormat="1" x14ac:dyDescent="0.2">
      <c r="A120" s="51"/>
      <c r="B120" s="110"/>
      <c r="C120" s="51"/>
      <c r="D120" s="51"/>
      <c r="E120" s="106"/>
      <c r="F120" s="49">
        <f t="shared" si="14"/>
        <v>0</v>
      </c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3"/>
      <c r="S120" s="53"/>
      <c r="T120" s="53"/>
      <c r="U120" s="53"/>
      <c r="AA120" s="128"/>
    </row>
    <row r="121" spans="1:27" s="52" customFormat="1" x14ac:dyDescent="0.2">
      <c r="A121" s="51"/>
      <c r="B121" s="110"/>
      <c r="C121" s="51"/>
      <c r="D121" s="51"/>
      <c r="E121" s="106"/>
      <c r="F121" s="49">
        <f t="shared" si="14"/>
        <v>0</v>
      </c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3"/>
      <c r="S121" s="53"/>
      <c r="T121" s="53"/>
      <c r="U121" s="53"/>
      <c r="AA121" s="128"/>
    </row>
    <row r="122" spans="1:27" s="52" customFormat="1" ht="15.6" customHeight="1" x14ac:dyDescent="0.25">
      <c r="A122" s="57" t="s">
        <v>24</v>
      </c>
      <c r="B122" s="112" t="str">
        <f>IF(B104+F116+F117+F118+F119+F120+F121+F122+F123=B109+B110+B111+B112+B113+B114+B115+B116,"OK","NON")</f>
        <v>OK</v>
      </c>
      <c r="C122" s="51"/>
      <c r="D122" s="49"/>
      <c r="E122" s="106"/>
      <c r="F122" s="49">
        <f t="shared" si="14"/>
        <v>0</v>
      </c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3"/>
      <c r="S122" s="53"/>
      <c r="T122" s="53"/>
      <c r="U122" s="53"/>
      <c r="AA122" s="128"/>
    </row>
    <row r="123" spans="1:27" s="52" customFormat="1" ht="18" x14ac:dyDescent="0.25">
      <c r="A123" s="57" t="s">
        <v>25</v>
      </c>
      <c r="B123" s="112">
        <f>B106+S104-B103-F107-F108-F109-F110-F111-F112</f>
        <v>0</v>
      </c>
      <c r="C123" s="51"/>
      <c r="D123" s="77"/>
      <c r="E123" s="106"/>
      <c r="F123" s="49">
        <f t="shared" si="14"/>
        <v>0</v>
      </c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3"/>
      <c r="S123" s="53"/>
      <c r="T123" s="53"/>
      <c r="U123" s="53"/>
      <c r="AA123" s="128"/>
    </row>
    <row r="124" spans="1:27" s="52" customFormat="1" x14ac:dyDescent="0.2">
      <c r="B124" s="96"/>
      <c r="C124" s="51"/>
      <c r="D124" s="51"/>
      <c r="E124" s="107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62"/>
      <c r="S124" s="62"/>
      <c r="T124" s="62"/>
      <c r="U124" s="62"/>
      <c r="V124" s="64"/>
      <c r="AA124" s="128"/>
    </row>
    <row r="125" spans="1:27" s="46" customFormat="1" x14ac:dyDescent="0.2">
      <c r="A125" s="46" t="s">
        <v>20</v>
      </c>
      <c r="B125" s="113" t="s">
        <v>20</v>
      </c>
      <c r="C125" s="46" t="s">
        <v>20</v>
      </c>
      <c r="D125" s="46" t="s">
        <v>20</v>
      </c>
      <c r="E125" s="108" t="s">
        <v>20</v>
      </c>
      <c r="F125" s="66" t="s">
        <v>20</v>
      </c>
      <c r="G125" s="82" t="s">
        <v>20</v>
      </c>
      <c r="H125" s="82" t="s">
        <v>20</v>
      </c>
      <c r="I125" s="82" t="s">
        <v>20</v>
      </c>
      <c r="J125" s="82" t="s">
        <v>20</v>
      </c>
      <c r="K125" s="82" t="s">
        <v>20</v>
      </c>
      <c r="L125" s="82" t="s">
        <v>20</v>
      </c>
      <c r="M125" s="82" t="s">
        <v>20</v>
      </c>
      <c r="N125" s="82" t="s">
        <v>20</v>
      </c>
      <c r="O125" s="82" t="s">
        <v>20</v>
      </c>
      <c r="P125" s="82" t="s">
        <v>20</v>
      </c>
      <c r="Q125" s="82" t="s">
        <v>20</v>
      </c>
      <c r="R125" s="83" t="s">
        <v>20</v>
      </c>
      <c r="S125" s="83"/>
      <c r="T125" s="83"/>
      <c r="U125" s="83"/>
      <c r="AA125" s="129"/>
    </row>
    <row r="126" spans="1:27" s="117" customFormat="1" ht="27" thickBot="1" x14ac:dyDescent="0.45">
      <c r="A126" s="116" t="s">
        <v>20</v>
      </c>
      <c r="B126" s="115" t="s">
        <v>41</v>
      </c>
      <c r="D126" s="117" t="s">
        <v>28</v>
      </c>
      <c r="E126" s="125">
        <f>$X$16</f>
        <v>43091</v>
      </c>
      <c r="F126" s="119"/>
      <c r="G126" s="120"/>
      <c r="H126" s="121"/>
      <c r="I126" s="122"/>
      <c r="J126" s="122"/>
      <c r="K126" s="122"/>
      <c r="L126" s="122"/>
      <c r="M126" s="122"/>
      <c r="N126" s="122"/>
      <c r="O126" s="122"/>
      <c r="P126" s="122"/>
      <c r="Q126" s="122"/>
      <c r="R126" s="122"/>
      <c r="U126" s="117">
        <v>6</v>
      </c>
      <c r="AA126" s="126"/>
    </row>
    <row r="127" spans="1:27" s="52" customFormat="1" ht="16.5" thickBot="1" x14ac:dyDescent="0.3">
      <c r="A127" s="45"/>
      <c r="B127" s="110"/>
      <c r="C127" s="51"/>
      <c r="D127" s="51"/>
      <c r="E127" s="104"/>
      <c r="F127" s="79" t="s">
        <v>70</v>
      </c>
      <c r="H127" s="103"/>
      <c r="I127" s="91">
        <v>100</v>
      </c>
      <c r="J127" s="92">
        <v>50</v>
      </c>
      <c r="K127" s="92">
        <v>20</v>
      </c>
      <c r="L127" s="92">
        <v>10</v>
      </c>
      <c r="M127" s="92">
        <v>5</v>
      </c>
      <c r="N127" s="92">
        <v>2</v>
      </c>
      <c r="O127" s="92">
        <v>1</v>
      </c>
      <c r="P127" s="92">
        <v>0.25</v>
      </c>
      <c r="Q127" s="92">
        <v>0.1</v>
      </c>
      <c r="R127" s="93">
        <v>0.05</v>
      </c>
      <c r="S127" s="51"/>
      <c r="T127" s="51"/>
      <c r="U127" s="51"/>
      <c r="AA127" s="127">
        <f>B128+B129+B130</f>
        <v>0</v>
      </c>
    </row>
    <row r="128" spans="1:27" s="52" customFormat="1" ht="15.75" x14ac:dyDescent="0.25">
      <c r="A128" s="45" t="s">
        <v>17</v>
      </c>
      <c r="B128" s="111"/>
      <c r="C128" s="51"/>
      <c r="D128" s="60" t="s">
        <v>21</v>
      </c>
      <c r="E128" s="105"/>
      <c r="F128" s="51"/>
      <c r="G128" s="62"/>
      <c r="H128" s="133" t="s">
        <v>71</v>
      </c>
      <c r="I128" s="135"/>
      <c r="J128" s="136"/>
      <c r="K128" s="136"/>
      <c r="L128" s="136"/>
      <c r="M128" s="136"/>
      <c r="N128" s="136"/>
      <c r="O128" s="136"/>
      <c r="P128" s="136"/>
      <c r="Q128" s="136"/>
      <c r="R128" s="137"/>
      <c r="S128" s="51"/>
      <c r="T128" s="51"/>
      <c r="U128" s="51"/>
      <c r="AA128" s="128"/>
    </row>
    <row r="129" spans="1:27" s="52" customFormat="1" ht="15.75" thickBot="1" x14ac:dyDescent="0.25">
      <c r="A129" s="45" t="s">
        <v>18</v>
      </c>
      <c r="B129" s="111"/>
      <c r="C129" s="51"/>
      <c r="E129" s="104"/>
      <c r="F129" s="51"/>
      <c r="G129" s="62"/>
      <c r="H129" s="89" t="s">
        <v>5</v>
      </c>
      <c r="I129" s="90">
        <f t="shared" ref="I129:R129" si="15">I127*I128</f>
        <v>0</v>
      </c>
      <c r="J129" s="80">
        <f t="shared" si="15"/>
        <v>0</v>
      </c>
      <c r="K129" s="80">
        <f t="shared" si="15"/>
        <v>0</v>
      </c>
      <c r="L129" s="80">
        <f t="shared" si="15"/>
        <v>0</v>
      </c>
      <c r="M129" s="80">
        <f t="shared" si="15"/>
        <v>0</v>
      </c>
      <c r="N129" s="80">
        <f t="shared" si="15"/>
        <v>0</v>
      </c>
      <c r="O129" s="80">
        <f t="shared" si="15"/>
        <v>0</v>
      </c>
      <c r="P129" s="80">
        <f t="shared" si="15"/>
        <v>0</v>
      </c>
      <c r="Q129" s="80">
        <f t="shared" si="15"/>
        <v>0</v>
      </c>
      <c r="R129" s="81">
        <f t="shared" si="15"/>
        <v>0</v>
      </c>
      <c r="S129" s="87">
        <f>SUM(I129:R129)</f>
        <v>0</v>
      </c>
      <c r="T129" s="51"/>
      <c r="U129" s="51"/>
      <c r="AA129" s="128"/>
    </row>
    <row r="130" spans="1:27" s="52" customFormat="1" ht="15.75" x14ac:dyDescent="0.25">
      <c r="A130" s="45" t="s">
        <v>19</v>
      </c>
      <c r="B130" s="111"/>
      <c r="C130" s="51"/>
      <c r="D130" s="60" t="s">
        <v>0</v>
      </c>
      <c r="E130" s="104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>
        <f>SUM(I129:R129)</f>
        <v>0</v>
      </c>
      <c r="S130" s="51"/>
      <c r="T130" s="51"/>
      <c r="U130" s="51"/>
      <c r="AA130" s="128"/>
    </row>
    <row r="131" spans="1:27" s="52" customFormat="1" ht="15.75" x14ac:dyDescent="0.25">
      <c r="A131" s="45" t="s">
        <v>75</v>
      </c>
      <c r="B131" s="111"/>
      <c r="C131" s="51"/>
      <c r="D131" s="51"/>
      <c r="E131" s="105" t="s">
        <v>22</v>
      </c>
      <c r="F131" s="56" t="s">
        <v>5</v>
      </c>
      <c r="G131" s="56" t="s">
        <v>23</v>
      </c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51"/>
      <c r="S131" s="51"/>
      <c r="T131" s="51"/>
      <c r="U131" s="51"/>
      <c r="AA131" s="128"/>
    </row>
    <row r="132" spans="1:27" s="52" customFormat="1" x14ac:dyDescent="0.2">
      <c r="A132" s="45" t="s">
        <v>29</v>
      </c>
      <c r="B132" s="111"/>
      <c r="C132" s="51"/>
      <c r="D132" s="51"/>
      <c r="E132" s="106"/>
      <c r="F132" s="49">
        <f t="shared" ref="F132:F137" si="16">SUM(G132:U132)</f>
        <v>0</v>
      </c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3"/>
      <c r="S132" s="53"/>
      <c r="T132" s="53"/>
      <c r="U132" s="53"/>
      <c r="AA132" s="128"/>
    </row>
    <row r="133" spans="1:27" s="52" customFormat="1" x14ac:dyDescent="0.2">
      <c r="A133" s="45"/>
      <c r="B133" s="132"/>
      <c r="C133" s="51"/>
      <c r="D133" s="51"/>
      <c r="E133" s="106"/>
      <c r="F133" s="49">
        <f t="shared" si="16"/>
        <v>0</v>
      </c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3"/>
      <c r="S133" s="53"/>
      <c r="T133" s="53"/>
      <c r="U133" s="53"/>
      <c r="AA133" s="128"/>
    </row>
    <row r="134" spans="1:27" s="52" customFormat="1" x14ac:dyDescent="0.2">
      <c r="A134" s="45" t="s">
        <v>30</v>
      </c>
      <c r="B134" s="111"/>
      <c r="C134" s="51"/>
      <c r="D134" s="51"/>
      <c r="E134" s="106"/>
      <c r="F134" s="49">
        <f t="shared" si="16"/>
        <v>0</v>
      </c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3"/>
      <c r="S134" s="53"/>
      <c r="T134" s="53"/>
      <c r="U134" s="53"/>
      <c r="AA134" s="128"/>
    </row>
    <row r="135" spans="1:27" s="52" customFormat="1" x14ac:dyDescent="0.2">
      <c r="A135" s="45" t="s">
        <v>31</v>
      </c>
      <c r="B135" s="111"/>
      <c r="C135" s="51"/>
      <c r="D135" s="51"/>
      <c r="E135" s="106"/>
      <c r="F135" s="49">
        <f t="shared" si="16"/>
        <v>0</v>
      </c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3"/>
      <c r="S135" s="53"/>
      <c r="T135" s="53"/>
      <c r="U135" s="53"/>
      <c r="AA135" s="128"/>
    </row>
    <row r="136" spans="1:27" s="52" customFormat="1" x14ac:dyDescent="0.2">
      <c r="A136" s="45" t="s">
        <v>32</v>
      </c>
      <c r="B136" s="111"/>
      <c r="C136" s="51"/>
      <c r="D136" s="51"/>
      <c r="E136" s="106"/>
      <c r="F136" s="49">
        <f t="shared" si="16"/>
        <v>0</v>
      </c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3"/>
      <c r="S136" s="53"/>
      <c r="T136" s="53"/>
      <c r="U136" s="53"/>
      <c r="AA136" s="128"/>
    </row>
    <row r="137" spans="1:27" s="52" customFormat="1" x14ac:dyDescent="0.2">
      <c r="A137" s="45" t="s">
        <v>33</v>
      </c>
      <c r="B137" s="111"/>
      <c r="C137" s="51"/>
      <c r="D137" s="51"/>
      <c r="E137" s="106"/>
      <c r="F137" s="49">
        <f t="shared" si="16"/>
        <v>0</v>
      </c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3"/>
      <c r="S137" s="53"/>
      <c r="T137" s="53"/>
      <c r="U137" s="53"/>
      <c r="AA137" s="128"/>
    </row>
    <row r="138" spans="1:27" s="52" customFormat="1" x14ac:dyDescent="0.2">
      <c r="A138" s="45" t="s">
        <v>34</v>
      </c>
      <c r="B138" s="111"/>
      <c r="C138" s="51"/>
      <c r="D138" s="51"/>
      <c r="E138" s="104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51"/>
      <c r="S138" s="51"/>
      <c r="T138" s="51"/>
      <c r="U138" s="51"/>
      <c r="AA138" s="128"/>
    </row>
    <row r="139" spans="1:27" s="52" customFormat="1" ht="15.75" x14ac:dyDescent="0.25">
      <c r="A139" s="45" t="s">
        <v>35</v>
      </c>
      <c r="B139" s="111"/>
      <c r="C139" s="51"/>
      <c r="D139" s="60" t="s">
        <v>24</v>
      </c>
      <c r="E139" s="104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51"/>
      <c r="S139" s="51"/>
      <c r="T139" s="51"/>
      <c r="U139" s="51"/>
      <c r="AA139" s="128"/>
    </row>
    <row r="140" spans="1:27" s="52" customFormat="1" ht="15.75" x14ac:dyDescent="0.25">
      <c r="A140" s="50" t="s">
        <v>36</v>
      </c>
      <c r="B140" s="111"/>
      <c r="C140" s="51"/>
      <c r="D140" s="51"/>
      <c r="E140" s="105"/>
      <c r="F140" s="56" t="s">
        <v>5</v>
      </c>
      <c r="G140" s="56" t="s">
        <v>23</v>
      </c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51"/>
      <c r="S140" s="51"/>
      <c r="T140" s="51"/>
      <c r="U140" s="51"/>
      <c r="AA140" s="128"/>
    </row>
    <row r="141" spans="1:27" s="52" customFormat="1" x14ac:dyDescent="0.2">
      <c r="A141" s="45" t="s">
        <v>37</v>
      </c>
      <c r="B141" s="111"/>
      <c r="C141" s="51"/>
      <c r="D141" s="51"/>
      <c r="E141" s="106"/>
      <c r="F141" s="49">
        <f t="shared" ref="F141:F148" si="17">SUM(G141:U141)</f>
        <v>0</v>
      </c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3"/>
      <c r="S141" s="53"/>
      <c r="T141" s="53"/>
      <c r="U141" s="53"/>
      <c r="AA141" s="128"/>
    </row>
    <row r="142" spans="1:27" s="52" customFormat="1" x14ac:dyDescent="0.2">
      <c r="A142" s="51"/>
      <c r="B142" s="110"/>
      <c r="C142" s="51"/>
      <c r="D142" s="51"/>
      <c r="E142" s="106"/>
      <c r="F142" s="49">
        <f t="shared" si="17"/>
        <v>0</v>
      </c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3"/>
      <c r="S142" s="53"/>
      <c r="T142" s="53"/>
      <c r="U142" s="53"/>
      <c r="AA142" s="128"/>
    </row>
    <row r="143" spans="1:27" s="52" customFormat="1" x14ac:dyDescent="0.2">
      <c r="A143" s="51"/>
      <c r="B143" s="110"/>
      <c r="C143" s="51"/>
      <c r="D143" s="51"/>
      <c r="E143" s="106"/>
      <c r="F143" s="49">
        <f t="shared" si="17"/>
        <v>0</v>
      </c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3"/>
      <c r="S143" s="53"/>
      <c r="T143" s="53"/>
      <c r="U143" s="53"/>
      <c r="AA143" s="128"/>
    </row>
    <row r="144" spans="1:27" s="52" customFormat="1" x14ac:dyDescent="0.2">
      <c r="A144" s="51"/>
      <c r="B144" s="110"/>
      <c r="C144" s="51"/>
      <c r="D144" s="51"/>
      <c r="E144" s="106"/>
      <c r="F144" s="49">
        <f t="shared" si="17"/>
        <v>0</v>
      </c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3"/>
      <c r="S144" s="53"/>
      <c r="T144" s="53"/>
      <c r="U144" s="53"/>
      <c r="AA144" s="128"/>
    </row>
    <row r="145" spans="1:27" s="52" customFormat="1" x14ac:dyDescent="0.2">
      <c r="A145" s="51"/>
      <c r="B145" s="110"/>
      <c r="C145" s="51"/>
      <c r="D145" s="51"/>
      <c r="E145" s="106"/>
      <c r="F145" s="49">
        <f t="shared" si="17"/>
        <v>0</v>
      </c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3"/>
      <c r="S145" s="53"/>
      <c r="T145" s="53"/>
      <c r="U145" s="53"/>
      <c r="AA145" s="128"/>
    </row>
    <row r="146" spans="1:27" s="52" customFormat="1" x14ac:dyDescent="0.2">
      <c r="A146" s="51"/>
      <c r="B146" s="110"/>
      <c r="C146" s="51"/>
      <c r="D146" s="51"/>
      <c r="E146" s="106"/>
      <c r="F146" s="49">
        <f t="shared" si="17"/>
        <v>0</v>
      </c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3"/>
      <c r="S146" s="53"/>
      <c r="T146" s="53"/>
      <c r="U146" s="53"/>
      <c r="AA146" s="128"/>
    </row>
    <row r="147" spans="1:27" s="52" customFormat="1" ht="15.6" customHeight="1" x14ac:dyDescent="0.25">
      <c r="A147" s="57" t="s">
        <v>24</v>
      </c>
      <c r="B147" s="112" t="str">
        <f>IF(B129+F141+F142+F143+F144+F145+F146+F147+F148=B134+B135+B136+B137+B138+B139+B140+B141,"OK","NON")</f>
        <v>OK</v>
      </c>
      <c r="C147" s="51"/>
      <c r="D147" s="49"/>
      <c r="E147" s="106"/>
      <c r="F147" s="49">
        <f t="shared" si="17"/>
        <v>0</v>
      </c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3"/>
      <c r="S147" s="53"/>
      <c r="T147" s="53"/>
      <c r="U147" s="53"/>
      <c r="AA147" s="128"/>
    </row>
    <row r="148" spans="1:27" s="52" customFormat="1" ht="18" x14ac:dyDescent="0.25">
      <c r="A148" s="57" t="s">
        <v>25</v>
      </c>
      <c r="B148" s="112">
        <f>B131+S129-B128-F132-F133-F134-F135-F136-F137</f>
        <v>0</v>
      </c>
      <c r="C148" s="51"/>
      <c r="D148" s="77"/>
      <c r="E148" s="106"/>
      <c r="F148" s="49">
        <f t="shared" si="17"/>
        <v>0</v>
      </c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3"/>
      <c r="S148" s="53"/>
      <c r="T148" s="53"/>
      <c r="U148" s="53"/>
      <c r="AA148" s="128"/>
    </row>
    <row r="149" spans="1:27" s="52" customFormat="1" x14ac:dyDescent="0.2">
      <c r="B149" s="96"/>
      <c r="C149" s="51"/>
      <c r="D149" s="51"/>
      <c r="E149" s="107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62"/>
      <c r="S149" s="62"/>
      <c r="T149" s="62"/>
      <c r="U149" s="62"/>
      <c r="V149" s="64"/>
      <c r="AA149" s="128"/>
    </row>
    <row r="150" spans="1:27" s="46" customFormat="1" x14ac:dyDescent="0.2">
      <c r="A150" s="46" t="s">
        <v>20</v>
      </c>
      <c r="B150" s="113" t="s">
        <v>20</v>
      </c>
      <c r="C150" s="46" t="s">
        <v>20</v>
      </c>
      <c r="D150" s="46" t="s">
        <v>20</v>
      </c>
      <c r="E150" s="108" t="s">
        <v>20</v>
      </c>
      <c r="F150" s="66" t="s">
        <v>20</v>
      </c>
      <c r="G150" s="82" t="s">
        <v>20</v>
      </c>
      <c r="H150" s="82" t="s">
        <v>20</v>
      </c>
      <c r="I150" s="82" t="s">
        <v>20</v>
      </c>
      <c r="J150" s="82" t="s">
        <v>20</v>
      </c>
      <c r="K150" s="82" t="s">
        <v>20</v>
      </c>
      <c r="L150" s="82" t="s">
        <v>20</v>
      </c>
      <c r="M150" s="82" t="s">
        <v>20</v>
      </c>
      <c r="N150" s="82" t="s">
        <v>20</v>
      </c>
      <c r="O150" s="82" t="s">
        <v>20</v>
      </c>
      <c r="P150" s="82" t="s">
        <v>20</v>
      </c>
      <c r="Q150" s="82" t="s">
        <v>20</v>
      </c>
      <c r="R150" s="83" t="s">
        <v>20</v>
      </c>
      <c r="S150" s="83"/>
      <c r="T150" s="83"/>
      <c r="U150" s="83"/>
      <c r="AA150" s="129"/>
    </row>
    <row r="151" spans="1:27" s="117" customFormat="1" ht="27" thickBot="1" x14ac:dyDescent="0.45">
      <c r="A151" s="116" t="s">
        <v>20</v>
      </c>
      <c r="B151" s="115" t="s">
        <v>55</v>
      </c>
      <c r="D151" s="117" t="s">
        <v>28</v>
      </c>
      <c r="E151" s="125">
        <f>$X$16</f>
        <v>43091</v>
      </c>
      <c r="F151" s="119"/>
      <c r="G151" s="120"/>
      <c r="H151" s="121"/>
      <c r="I151" s="122"/>
      <c r="J151" s="122"/>
      <c r="K151" s="122"/>
      <c r="L151" s="122"/>
      <c r="M151" s="122"/>
      <c r="N151" s="122"/>
      <c r="O151" s="122"/>
      <c r="P151" s="122"/>
      <c r="Q151" s="122"/>
      <c r="R151" s="122"/>
      <c r="U151" s="117">
        <v>7</v>
      </c>
      <c r="AA151" s="126"/>
    </row>
    <row r="152" spans="1:27" s="52" customFormat="1" ht="16.5" thickBot="1" x14ac:dyDescent="0.3">
      <c r="A152" s="45"/>
      <c r="B152" s="110"/>
      <c r="C152" s="51"/>
      <c r="D152" s="51"/>
      <c r="E152" s="104"/>
      <c r="F152" s="79" t="s">
        <v>70</v>
      </c>
      <c r="H152" s="103"/>
      <c r="I152" s="91">
        <v>100</v>
      </c>
      <c r="J152" s="92">
        <v>50</v>
      </c>
      <c r="K152" s="92">
        <v>20</v>
      </c>
      <c r="L152" s="92">
        <v>10</v>
      </c>
      <c r="M152" s="92">
        <v>5</v>
      </c>
      <c r="N152" s="92">
        <v>2</v>
      </c>
      <c r="O152" s="92">
        <v>1</v>
      </c>
      <c r="P152" s="92">
        <v>0.25</v>
      </c>
      <c r="Q152" s="92">
        <v>0.1</v>
      </c>
      <c r="R152" s="93">
        <v>0.05</v>
      </c>
      <c r="S152" s="51"/>
      <c r="T152" s="51"/>
      <c r="U152" s="51"/>
      <c r="AA152" s="127">
        <f>B153+B154+B155</f>
        <v>0</v>
      </c>
    </row>
    <row r="153" spans="1:27" s="52" customFormat="1" ht="15.75" x14ac:dyDescent="0.25">
      <c r="A153" s="45" t="s">
        <v>17</v>
      </c>
      <c r="B153" s="111"/>
      <c r="C153" s="51"/>
      <c r="D153" s="60" t="s">
        <v>21</v>
      </c>
      <c r="E153" s="105"/>
      <c r="F153" s="51"/>
      <c r="G153" s="62"/>
      <c r="H153" s="133" t="s">
        <v>71</v>
      </c>
      <c r="I153" s="135"/>
      <c r="J153" s="136"/>
      <c r="K153" s="136"/>
      <c r="L153" s="136"/>
      <c r="M153" s="136"/>
      <c r="N153" s="136"/>
      <c r="O153" s="136"/>
      <c r="P153" s="136"/>
      <c r="Q153" s="136"/>
      <c r="R153" s="137"/>
      <c r="S153" s="51"/>
      <c r="T153" s="51"/>
      <c r="U153" s="51"/>
      <c r="AA153" s="128"/>
    </row>
    <row r="154" spans="1:27" s="52" customFormat="1" ht="15.75" thickBot="1" x14ac:dyDescent="0.25">
      <c r="A154" s="45" t="s">
        <v>18</v>
      </c>
      <c r="B154" s="111"/>
      <c r="C154" s="51"/>
      <c r="E154" s="104"/>
      <c r="F154" s="51"/>
      <c r="G154" s="62"/>
      <c r="H154" s="89" t="s">
        <v>5</v>
      </c>
      <c r="I154" s="90">
        <f t="shared" ref="I154:R154" si="18">I152*I153</f>
        <v>0</v>
      </c>
      <c r="J154" s="80">
        <f t="shared" si="18"/>
        <v>0</v>
      </c>
      <c r="K154" s="80">
        <f t="shared" si="18"/>
        <v>0</v>
      </c>
      <c r="L154" s="80">
        <f t="shared" si="18"/>
        <v>0</v>
      </c>
      <c r="M154" s="80">
        <f t="shared" si="18"/>
        <v>0</v>
      </c>
      <c r="N154" s="80">
        <f t="shared" si="18"/>
        <v>0</v>
      </c>
      <c r="O154" s="80">
        <f t="shared" si="18"/>
        <v>0</v>
      </c>
      <c r="P154" s="80">
        <f t="shared" si="18"/>
        <v>0</v>
      </c>
      <c r="Q154" s="80">
        <f t="shared" si="18"/>
        <v>0</v>
      </c>
      <c r="R154" s="81">
        <f t="shared" si="18"/>
        <v>0</v>
      </c>
      <c r="S154" s="87">
        <f>SUM(I154:R154)</f>
        <v>0</v>
      </c>
      <c r="T154" s="51"/>
      <c r="U154" s="51"/>
      <c r="AA154" s="128"/>
    </row>
    <row r="155" spans="1:27" s="52" customFormat="1" ht="15.75" x14ac:dyDescent="0.25">
      <c r="A155" s="45" t="s">
        <v>19</v>
      </c>
      <c r="B155" s="111"/>
      <c r="C155" s="51"/>
      <c r="D155" s="60" t="s">
        <v>0</v>
      </c>
      <c r="E155" s="104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>
        <f>SUM(I154:R154)</f>
        <v>0</v>
      </c>
      <c r="S155" s="51"/>
      <c r="T155" s="51"/>
      <c r="U155" s="51"/>
      <c r="AA155" s="128"/>
    </row>
    <row r="156" spans="1:27" s="52" customFormat="1" ht="15.75" x14ac:dyDescent="0.25">
      <c r="A156" s="45" t="s">
        <v>75</v>
      </c>
      <c r="B156" s="111"/>
      <c r="C156" s="51"/>
      <c r="D156" s="51"/>
      <c r="E156" s="105" t="s">
        <v>22</v>
      </c>
      <c r="F156" s="56" t="s">
        <v>5</v>
      </c>
      <c r="G156" s="56" t="s">
        <v>23</v>
      </c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51"/>
      <c r="S156" s="51"/>
      <c r="T156" s="51"/>
      <c r="U156" s="51"/>
      <c r="AA156" s="128"/>
    </row>
    <row r="157" spans="1:27" s="52" customFormat="1" x14ac:dyDescent="0.2">
      <c r="A157" s="45" t="s">
        <v>29</v>
      </c>
      <c r="B157" s="111"/>
      <c r="C157" s="51"/>
      <c r="D157" s="51"/>
      <c r="E157" s="106"/>
      <c r="F157" s="49">
        <f t="shared" ref="F157:F162" si="19">SUM(G157:U157)</f>
        <v>0</v>
      </c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3"/>
      <c r="S157" s="53"/>
      <c r="T157" s="53"/>
      <c r="U157" s="53"/>
      <c r="AA157" s="128"/>
    </row>
    <row r="158" spans="1:27" s="52" customFormat="1" x14ac:dyDescent="0.2">
      <c r="A158" s="45"/>
      <c r="B158" s="132"/>
      <c r="C158" s="51"/>
      <c r="D158" s="51"/>
      <c r="E158" s="106"/>
      <c r="F158" s="49">
        <f t="shared" si="19"/>
        <v>0</v>
      </c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3"/>
      <c r="S158" s="53"/>
      <c r="T158" s="53"/>
      <c r="U158" s="53"/>
      <c r="AA158" s="128"/>
    </row>
    <row r="159" spans="1:27" s="52" customFormat="1" x14ac:dyDescent="0.2">
      <c r="A159" s="45" t="s">
        <v>30</v>
      </c>
      <c r="B159" s="111"/>
      <c r="C159" s="51"/>
      <c r="D159" s="51"/>
      <c r="E159" s="106"/>
      <c r="F159" s="49">
        <f t="shared" si="19"/>
        <v>0</v>
      </c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3"/>
      <c r="S159" s="53"/>
      <c r="T159" s="53"/>
      <c r="U159" s="53"/>
      <c r="AA159" s="128"/>
    </row>
    <row r="160" spans="1:27" s="52" customFormat="1" x14ac:dyDescent="0.2">
      <c r="A160" s="45" t="s">
        <v>31</v>
      </c>
      <c r="B160" s="111"/>
      <c r="C160" s="51"/>
      <c r="D160" s="51"/>
      <c r="E160" s="106"/>
      <c r="F160" s="49">
        <f t="shared" si="19"/>
        <v>0</v>
      </c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3"/>
      <c r="S160" s="53"/>
      <c r="T160" s="53"/>
      <c r="U160" s="53"/>
      <c r="AA160" s="128"/>
    </row>
    <row r="161" spans="1:27" s="52" customFormat="1" x14ac:dyDescent="0.2">
      <c r="A161" s="45" t="s">
        <v>32</v>
      </c>
      <c r="B161" s="111"/>
      <c r="C161" s="51"/>
      <c r="D161" s="51"/>
      <c r="E161" s="106"/>
      <c r="F161" s="49">
        <f t="shared" si="19"/>
        <v>0</v>
      </c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3"/>
      <c r="S161" s="53"/>
      <c r="T161" s="53"/>
      <c r="U161" s="53"/>
      <c r="AA161" s="128"/>
    </row>
    <row r="162" spans="1:27" s="52" customFormat="1" x14ac:dyDescent="0.2">
      <c r="A162" s="45" t="s">
        <v>33</v>
      </c>
      <c r="B162" s="111"/>
      <c r="C162" s="51"/>
      <c r="D162" s="51"/>
      <c r="E162" s="106"/>
      <c r="F162" s="49">
        <f t="shared" si="19"/>
        <v>0</v>
      </c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3"/>
      <c r="S162" s="53"/>
      <c r="T162" s="53"/>
      <c r="U162" s="53"/>
      <c r="AA162" s="128"/>
    </row>
    <row r="163" spans="1:27" s="52" customFormat="1" x14ac:dyDescent="0.2">
      <c r="A163" s="45" t="s">
        <v>34</v>
      </c>
      <c r="B163" s="111"/>
      <c r="C163" s="51"/>
      <c r="D163" s="51"/>
      <c r="E163" s="104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51"/>
      <c r="S163" s="51"/>
      <c r="T163" s="51"/>
      <c r="U163" s="51"/>
      <c r="AA163" s="128"/>
    </row>
    <row r="164" spans="1:27" s="52" customFormat="1" ht="15.75" x14ac:dyDescent="0.25">
      <c r="A164" s="45" t="s">
        <v>35</v>
      </c>
      <c r="B164" s="111"/>
      <c r="C164" s="51"/>
      <c r="D164" s="60" t="s">
        <v>24</v>
      </c>
      <c r="E164" s="104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51"/>
      <c r="S164" s="51"/>
      <c r="T164" s="51"/>
      <c r="U164" s="51"/>
      <c r="AA164" s="128"/>
    </row>
    <row r="165" spans="1:27" s="52" customFormat="1" ht="15.75" x14ac:dyDescent="0.25">
      <c r="A165" s="50" t="s">
        <v>36</v>
      </c>
      <c r="B165" s="111"/>
      <c r="C165" s="51"/>
      <c r="D165" s="51"/>
      <c r="E165" s="105"/>
      <c r="F165" s="56" t="s">
        <v>5</v>
      </c>
      <c r="G165" s="56" t="s">
        <v>23</v>
      </c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51"/>
      <c r="S165" s="51"/>
      <c r="T165" s="51"/>
      <c r="U165" s="51"/>
      <c r="AA165" s="128"/>
    </row>
    <row r="166" spans="1:27" s="52" customFormat="1" x14ac:dyDescent="0.2">
      <c r="A166" s="45" t="s">
        <v>37</v>
      </c>
      <c r="B166" s="111"/>
      <c r="C166" s="51"/>
      <c r="D166" s="51"/>
      <c r="E166" s="106"/>
      <c r="F166" s="49">
        <f t="shared" ref="F166:F173" si="20">SUM(G166:U166)</f>
        <v>0</v>
      </c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3"/>
      <c r="S166" s="53"/>
      <c r="T166" s="53"/>
      <c r="U166" s="53"/>
      <c r="AA166" s="128"/>
    </row>
    <row r="167" spans="1:27" s="52" customFormat="1" x14ac:dyDescent="0.2">
      <c r="A167" s="51"/>
      <c r="B167" s="110"/>
      <c r="C167" s="51"/>
      <c r="D167" s="51"/>
      <c r="E167" s="106"/>
      <c r="F167" s="49">
        <f t="shared" si="20"/>
        <v>0</v>
      </c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3"/>
      <c r="S167" s="53"/>
      <c r="T167" s="53"/>
      <c r="U167" s="53"/>
      <c r="AA167" s="128"/>
    </row>
    <row r="168" spans="1:27" s="52" customFormat="1" x14ac:dyDescent="0.2">
      <c r="A168" s="51"/>
      <c r="B168" s="110"/>
      <c r="C168" s="51"/>
      <c r="D168" s="51"/>
      <c r="E168" s="106"/>
      <c r="F168" s="49">
        <f t="shared" si="20"/>
        <v>0</v>
      </c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3"/>
      <c r="S168" s="53"/>
      <c r="T168" s="53"/>
      <c r="U168" s="53"/>
      <c r="AA168" s="128"/>
    </row>
    <row r="169" spans="1:27" s="52" customFormat="1" x14ac:dyDescent="0.2">
      <c r="A169" s="51"/>
      <c r="B169" s="110"/>
      <c r="C169" s="51"/>
      <c r="D169" s="51"/>
      <c r="E169" s="106"/>
      <c r="F169" s="49">
        <f t="shared" si="20"/>
        <v>0</v>
      </c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3"/>
      <c r="S169" s="53"/>
      <c r="T169" s="53"/>
      <c r="U169" s="53"/>
      <c r="AA169" s="128"/>
    </row>
    <row r="170" spans="1:27" s="52" customFormat="1" x14ac:dyDescent="0.2">
      <c r="A170" s="51"/>
      <c r="B170" s="110"/>
      <c r="C170" s="51"/>
      <c r="D170" s="51"/>
      <c r="E170" s="106"/>
      <c r="F170" s="49">
        <f t="shared" si="20"/>
        <v>0</v>
      </c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3"/>
      <c r="S170" s="53"/>
      <c r="T170" s="53"/>
      <c r="U170" s="53"/>
      <c r="AA170" s="128"/>
    </row>
    <row r="171" spans="1:27" s="52" customFormat="1" x14ac:dyDescent="0.2">
      <c r="A171" s="51"/>
      <c r="B171" s="110"/>
      <c r="C171" s="51"/>
      <c r="D171" s="51"/>
      <c r="E171" s="106"/>
      <c r="F171" s="49">
        <f t="shared" si="20"/>
        <v>0</v>
      </c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3"/>
      <c r="S171" s="53"/>
      <c r="T171" s="53"/>
      <c r="U171" s="53"/>
      <c r="AA171" s="128"/>
    </row>
    <row r="172" spans="1:27" s="52" customFormat="1" ht="15.6" customHeight="1" x14ac:dyDescent="0.25">
      <c r="A172" s="57" t="s">
        <v>24</v>
      </c>
      <c r="B172" s="112" t="str">
        <f>IF(B154+F166+F167+F168+F169+F170+F171+F172+F173=B159+B160+B161+B162+B163+B164+B165+B166,"OK","NON")</f>
        <v>OK</v>
      </c>
      <c r="C172" s="51"/>
      <c r="D172" s="49"/>
      <c r="E172" s="106"/>
      <c r="F172" s="49">
        <f t="shared" si="20"/>
        <v>0</v>
      </c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3"/>
      <c r="S172" s="53"/>
      <c r="T172" s="53"/>
      <c r="U172" s="53"/>
      <c r="AA172" s="128"/>
    </row>
    <row r="173" spans="1:27" s="52" customFormat="1" ht="18" x14ac:dyDescent="0.25">
      <c r="A173" s="57" t="s">
        <v>25</v>
      </c>
      <c r="B173" s="112">
        <f>B156+S154-B153-F157-F158-F159-F160-F161-F162</f>
        <v>0</v>
      </c>
      <c r="C173" s="51"/>
      <c r="D173" s="77"/>
      <c r="E173" s="106"/>
      <c r="F173" s="49">
        <f t="shared" si="20"/>
        <v>0</v>
      </c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3"/>
      <c r="S173" s="53"/>
      <c r="T173" s="53"/>
      <c r="U173" s="53"/>
      <c r="AA173" s="128"/>
    </row>
    <row r="174" spans="1:27" s="52" customFormat="1" x14ac:dyDescent="0.2">
      <c r="B174" s="96"/>
      <c r="C174" s="51"/>
      <c r="D174" s="51"/>
      <c r="E174" s="107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62"/>
      <c r="S174" s="62"/>
      <c r="T174" s="62"/>
      <c r="U174" s="62"/>
      <c r="V174" s="64"/>
      <c r="AA174" s="128"/>
    </row>
    <row r="175" spans="1:27" s="46" customFormat="1" x14ac:dyDescent="0.2">
      <c r="A175" s="46" t="s">
        <v>20</v>
      </c>
      <c r="B175" s="113" t="s">
        <v>20</v>
      </c>
      <c r="C175" s="46" t="s">
        <v>20</v>
      </c>
      <c r="D175" s="46" t="s">
        <v>20</v>
      </c>
      <c r="E175" s="108" t="s">
        <v>20</v>
      </c>
      <c r="F175" s="66" t="s">
        <v>20</v>
      </c>
      <c r="G175" s="82" t="s">
        <v>20</v>
      </c>
      <c r="H175" s="82" t="s">
        <v>20</v>
      </c>
      <c r="I175" s="82" t="s">
        <v>20</v>
      </c>
      <c r="J175" s="82" t="s">
        <v>20</v>
      </c>
      <c r="K175" s="82" t="s">
        <v>20</v>
      </c>
      <c r="L175" s="82" t="s">
        <v>20</v>
      </c>
      <c r="M175" s="82" t="s">
        <v>20</v>
      </c>
      <c r="N175" s="82" t="s">
        <v>20</v>
      </c>
      <c r="O175" s="82" t="s">
        <v>20</v>
      </c>
      <c r="P175" s="82" t="s">
        <v>20</v>
      </c>
      <c r="Q175" s="82" t="s">
        <v>20</v>
      </c>
      <c r="R175" s="83" t="s">
        <v>20</v>
      </c>
      <c r="S175" s="83"/>
      <c r="T175" s="83"/>
      <c r="U175" s="83"/>
      <c r="AA175" s="129"/>
    </row>
    <row r="176" spans="1:27" s="117" customFormat="1" ht="27" thickBot="1" x14ac:dyDescent="0.45">
      <c r="A176" s="116" t="s">
        <v>20</v>
      </c>
      <c r="B176" s="115" t="s">
        <v>56</v>
      </c>
      <c r="D176" s="117" t="s">
        <v>28</v>
      </c>
      <c r="E176" s="125">
        <f>$X$16</f>
        <v>43091</v>
      </c>
      <c r="F176" s="119"/>
      <c r="G176" s="120"/>
      <c r="H176" s="121"/>
      <c r="I176" s="122"/>
      <c r="J176" s="122"/>
      <c r="K176" s="122"/>
      <c r="L176" s="122"/>
      <c r="M176" s="122"/>
      <c r="N176" s="122"/>
      <c r="O176" s="122"/>
      <c r="P176" s="122"/>
      <c r="Q176" s="122"/>
      <c r="R176" s="122"/>
      <c r="U176" s="117">
        <v>8</v>
      </c>
      <c r="AA176" s="126"/>
    </row>
    <row r="177" spans="1:27" s="52" customFormat="1" ht="16.5" thickBot="1" x14ac:dyDescent="0.3">
      <c r="A177" s="45"/>
      <c r="B177" s="110"/>
      <c r="C177" s="51"/>
      <c r="D177" s="51"/>
      <c r="E177" s="104"/>
      <c r="F177" s="79" t="s">
        <v>70</v>
      </c>
      <c r="H177" s="103"/>
      <c r="I177" s="91">
        <v>100</v>
      </c>
      <c r="J177" s="92">
        <v>50</v>
      </c>
      <c r="K177" s="92">
        <v>20</v>
      </c>
      <c r="L177" s="92">
        <v>10</v>
      </c>
      <c r="M177" s="92">
        <v>5</v>
      </c>
      <c r="N177" s="92">
        <v>2</v>
      </c>
      <c r="O177" s="92">
        <v>1</v>
      </c>
      <c r="P177" s="92">
        <v>0.25</v>
      </c>
      <c r="Q177" s="92">
        <v>0.1</v>
      </c>
      <c r="R177" s="93">
        <v>0.05</v>
      </c>
      <c r="S177" s="51"/>
      <c r="T177" s="51"/>
      <c r="U177" s="51"/>
      <c r="AA177" s="127">
        <f>B178+B179+B180</f>
        <v>0</v>
      </c>
    </row>
    <row r="178" spans="1:27" s="52" customFormat="1" ht="15.75" x14ac:dyDescent="0.25">
      <c r="A178" s="45" t="s">
        <v>17</v>
      </c>
      <c r="B178" s="111"/>
      <c r="C178" s="51"/>
      <c r="D178" s="60" t="s">
        <v>21</v>
      </c>
      <c r="E178" s="105"/>
      <c r="F178" s="51"/>
      <c r="G178" s="62"/>
      <c r="H178" s="133" t="s">
        <v>71</v>
      </c>
      <c r="I178" s="135"/>
      <c r="J178" s="136"/>
      <c r="K178" s="136"/>
      <c r="L178" s="136"/>
      <c r="M178" s="136"/>
      <c r="N178" s="136"/>
      <c r="O178" s="136"/>
      <c r="P178" s="136"/>
      <c r="Q178" s="136"/>
      <c r="R178" s="137"/>
      <c r="S178" s="51"/>
      <c r="T178" s="51"/>
      <c r="U178" s="51"/>
      <c r="AA178" s="128"/>
    </row>
    <row r="179" spans="1:27" s="52" customFormat="1" ht="15.75" thickBot="1" x14ac:dyDescent="0.25">
      <c r="A179" s="45" t="s">
        <v>18</v>
      </c>
      <c r="B179" s="111"/>
      <c r="C179" s="51"/>
      <c r="E179" s="104"/>
      <c r="F179" s="51"/>
      <c r="G179" s="62"/>
      <c r="H179" s="89" t="s">
        <v>5</v>
      </c>
      <c r="I179" s="90">
        <f t="shared" ref="I179:R179" si="21">I177*I178</f>
        <v>0</v>
      </c>
      <c r="J179" s="80">
        <f t="shared" si="21"/>
        <v>0</v>
      </c>
      <c r="K179" s="80">
        <f t="shared" si="21"/>
        <v>0</v>
      </c>
      <c r="L179" s="80">
        <f t="shared" si="21"/>
        <v>0</v>
      </c>
      <c r="M179" s="80">
        <f t="shared" si="21"/>
        <v>0</v>
      </c>
      <c r="N179" s="80">
        <f t="shared" si="21"/>
        <v>0</v>
      </c>
      <c r="O179" s="80">
        <f t="shared" si="21"/>
        <v>0</v>
      </c>
      <c r="P179" s="80">
        <f t="shared" si="21"/>
        <v>0</v>
      </c>
      <c r="Q179" s="80">
        <f t="shared" si="21"/>
        <v>0</v>
      </c>
      <c r="R179" s="81">
        <f t="shared" si="21"/>
        <v>0</v>
      </c>
      <c r="S179" s="87">
        <f>SUM(I179:R179)</f>
        <v>0</v>
      </c>
      <c r="T179" s="51"/>
      <c r="U179" s="51"/>
      <c r="AA179" s="128"/>
    </row>
    <row r="180" spans="1:27" s="52" customFormat="1" ht="15.75" x14ac:dyDescent="0.25">
      <c r="A180" s="45" t="s">
        <v>19</v>
      </c>
      <c r="B180" s="111"/>
      <c r="C180" s="51"/>
      <c r="D180" s="60" t="s">
        <v>0</v>
      </c>
      <c r="E180" s="104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>
        <f>SUM(I179:R179)</f>
        <v>0</v>
      </c>
      <c r="S180" s="51"/>
      <c r="T180" s="51"/>
      <c r="U180" s="51"/>
      <c r="AA180" s="128"/>
    </row>
    <row r="181" spans="1:27" s="52" customFormat="1" ht="15.75" x14ac:dyDescent="0.25">
      <c r="A181" s="45" t="s">
        <v>75</v>
      </c>
      <c r="B181" s="111"/>
      <c r="C181" s="51"/>
      <c r="D181" s="51"/>
      <c r="E181" s="105" t="s">
        <v>22</v>
      </c>
      <c r="F181" s="56" t="s">
        <v>5</v>
      </c>
      <c r="G181" s="56" t="s">
        <v>23</v>
      </c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51"/>
      <c r="S181" s="51"/>
      <c r="T181" s="51"/>
      <c r="U181" s="51"/>
      <c r="AA181" s="128"/>
    </row>
    <row r="182" spans="1:27" s="52" customFormat="1" x14ac:dyDescent="0.2">
      <c r="A182" s="45" t="s">
        <v>29</v>
      </c>
      <c r="B182" s="111"/>
      <c r="C182" s="51"/>
      <c r="D182" s="51"/>
      <c r="E182" s="106"/>
      <c r="F182" s="49">
        <f t="shared" ref="F182:F187" si="22">SUM(G182:U182)</f>
        <v>0</v>
      </c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3"/>
      <c r="S182" s="53"/>
      <c r="T182" s="53"/>
      <c r="U182" s="53"/>
      <c r="AA182" s="128"/>
    </row>
    <row r="183" spans="1:27" s="52" customFormat="1" x14ac:dyDescent="0.2">
      <c r="A183" s="45"/>
      <c r="B183" s="132"/>
      <c r="C183" s="51"/>
      <c r="D183" s="51"/>
      <c r="E183" s="106"/>
      <c r="F183" s="49">
        <f t="shared" si="22"/>
        <v>0</v>
      </c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3"/>
      <c r="S183" s="53"/>
      <c r="T183" s="53"/>
      <c r="U183" s="53"/>
      <c r="AA183" s="128"/>
    </row>
    <row r="184" spans="1:27" s="52" customFormat="1" x14ac:dyDescent="0.2">
      <c r="A184" s="45" t="s">
        <v>30</v>
      </c>
      <c r="B184" s="111"/>
      <c r="C184" s="51"/>
      <c r="D184" s="51"/>
      <c r="E184" s="106"/>
      <c r="F184" s="49">
        <f t="shared" si="22"/>
        <v>0</v>
      </c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3"/>
      <c r="S184" s="53"/>
      <c r="T184" s="53"/>
      <c r="U184" s="53"/>
      <c r="AA184" s="128"/>
    </row>
    <row r="185" spans="1:27" s="52" customFormat="1" x14ac:dyDescent="0.2">
      <c r="A185" s="45" t="s">
        <v>31</v>
      </c>
      <c r="B185" s="111"/>
      <c r="C185" s="51"/>
      <c r="D185" s="51"/>
      <c r="E185" s="106"/>
      <c r="F185" s="49">
        <f t="shared" si="22"/>
        <v>0</v>
      </c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3"/>
      <c r="S185" s="53"/>
      <c r="T185" s="53"/>
      <c r="U185" s="53"/>
      <c r="AA185" s="128"/>
    </row>
    <row r="186" spans="1:27" s="52" customFormat="1" x14ac:dyDescent="0.2">
      <c r="A186" s="45" t="s">
        <v>32</v>
      </c>
      <c r="B186" s="111"/>
      <c r="C186" s="51"/>
      <c r="D186" s="51"/>
      <c r="E186" s="106"/>
      <c r="F186" s="49">
        <f t="shared" si="22"/>
        <v>0</v>
      </c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3"/>
      <c r="S186" s="53"/>
      <c r="T186" s="53"/>
      <c r="U186" s="53"/>
      <c r="AA186" s="128"/>
    </row>
    <row r="187" spans="1:27" s="52" customFormat="1" x14ac:dyDescent="0.2">
      <c r="A187" s="45" t="s">
        <v>33</v>
      </c>
      <c r="B187" s="111"/>
      <c r="C187" s="51"/>
      <c r="D187" s="51"/>
      <c r="E187" s="106"/>
      <c r="F187" s="49">
        <f t="shared" si="22"/>
        <v>0</v>
      </c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3"/>
      <c r="S187" s="53"/>
      <c r="T187" s="53"/>
      <c r="U187" s="53"/>
      <c r="AA187" s="128"/>
    </row>
    <row r="188" spans="1:27" s="52" customFormat="1" x14ac:dyDescent="0.2">
      <c r="A188" s="45" t="s">
        <v>34</v>
      </c>
      <c r="B188" s="111"/>
      <c r="C188" s="51"/>
      <c r="D188" s="51"/>
      <c r="E188" s="104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51"/>
      <c r="S188" s="51"/>
      <c r="T188" s="51"/>
      <c r="U188" s="51"/>
      <c r="AA188" s="128"/>
    </row>
    <row r="189" spans="1:27" s="52" customFormat="1" ht="15.75" x14ac:dyDescent="0.25">
      <c r="A189" s="45" t="s">
        <v>35</v>
      </c>
      <c r="B189" s="111"/>
      <c r="C189" s="51"/>
      <c r="D189" s="60" t="s">
        <v>24</v>
      </c>
      <c r="E189" s="104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51"/>
      <c r="S189" s="51"/>
      <c r="T189" s="51"/>
      <c r="U189" s="51"/>
      <c r="AA189" s="128"/>
    </row>
    <row r="190" spans="1:27" s="52" customFormat="1" ht="15.75" x14ac:dyDescent="0.25">
      <c r="A190" s="50" t="s">
        <v>36</v>
      </c>
      <c r="B190" s="111"/>
      <c r="C190" s="51"/>
      <c r="D190" s="51"/>
      <c r="E190" s="105"/>
      <c r="F190" s="56" t="s">
        <v>5</v>
      </c>
      <c r="G190" s="56" t="s">
        <v>23</v>
      </c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51"/>
      <c r="S190" s="51"/>
      <c r="T190" s="51"/>
      <c r="U190" s="51"/>
      <c r="AA190" s="128"/>
    </row>
    <row r="191" spans="1:27" s="52" customFormat="1" x14ac:dyDescent="0.2">
      <c r="A191" s="45" t="s">
        <v>37</v>
      </c>
      <c r="B191" s="111"/>
      <c r="C191" s="51"/>
      <c r="D191" s="51"/>
      <c r="E191" s="106"/>
      <c r="F191" s="49">
        <f t="shared" ref="F191:F198" si="23">SUM(G191:U191)</f>
        <v>0</v>
      </c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3"/>
      <c r="S191" s="53"/>
      <c r="T191" s="53"/>
      <c r="U191" s="53"/>
      <c r="AA191" s="128"/>
    </row>
    <row r="192" spans="1:27" s="52" customFormat="1" x14ac:dyDescent="0.2">
      <c r="A192" s="51"/>
      <c r="B192" s="110"/>
      <c r="C192" s="51"/>
      <c r="D192" s="51"/>
      <c r="E192" s="106"/>
      <c r="F192" s="49">
        <f t="shared" si="23"/>
        <v>0</v>
      </c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3"/>
      <c r="S192" s="53"/>
      <c r="T192" s="53"/>
      <c r="U192" s="53"/>
      <c r="AA192" s="128"/>
    </row>
    <row r="193" spans="1:27" s="52" customFormat="1" x14ac:dyDescent="0.2">
      <c r="A193" s="45" t="s">
        <v>79</v>
      </c>
      <c r="B193" s="148"/>
      <c r="C193" s="51"/>
      <c r="D193" s="51"/>
      <c r="E193" s="106"/>
      <c r="F193" s="49">
        <f t="shared" si="23"/>
        <v>0</v>
      </c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3"/>
      <c r="S193" s="53"/>
      <c r="T193" s="53"/>
      <c r="U193" s="53"/>
      <c r="AA193" s="128"/>
    </row>
    <row r="194" spans="1:27" s="52" customFormat="1" x14ac:dyDescent="0.2">
      <c r="A194" s="45" t="s">
        <v>80</v>
      </c>
      <c r="B194" s="148"/>
      <c r="C194" s="51"/>
      <c r="D194" s="51"/>
      <c r="E194" s="106"/>
      <c r="F194" s="49">
        <f t="shared" si="23"/>
        <v>0</v>
      </c>
      <c r="G194" s="54"/>
      <c r="H194" s="54"/>
      <c r="I194" s="54"/>
      <c r="J194" s="54"/>
      <c r="K194" s="54"/>
      <c r="L194" s="54"/>
      <c r="M194" s="54"/>
      <c r="N194" s="54"/>
      <c r="O194" s="54"/>
      <c r="P194" s="54"/>
      <c r="Q194" s="54"/>
      <c r="R194" s="53"/>
      <c r="S194" s="53"/>
      <c r="T194" s="53"/>
      <c r="U194" s="53"/>
      <c r="AA194" s="128"/>
    </row>
    <row r="195" spans="1:27" s="52" customFormat="1" x14ac:dyDescent="0.2">
      <c r="A195" s="51"/>
      <c r="B195" s="110"/>
      <c r="C195" s="51"/>
      <c r="D195" s="51"/>
      <c r="E195" s="106"/>
      <c r="F195" s="49">
        <f t="shared" si="23"/>
        <v>0</v>
      </c>
      <c r="G195" s="54"/>
      <c r="H195" s="54"/>
      <c r="I195" s="54"/>
      <c r="J195" s="54"/>
      <c r="K195" s="54"/>
      <c r="L195" s="54"/>
      <c r="M195" s="54"/>
      <c r="N195" s="54"/>
      <c r="O195" s="54"/>
      <c r="P195" s="54"/>
      <c r="Q195" s="54"/>
      <c r="R195" s="53"/>
      <c r="S195" s="53"/>
      <c r="T195" s="53"/>
      <c r="U195" s="53"/>
      <c r="AA195" s="128"/>
    </row>
    <row r="196" spans="1:27" s="52" customFormat="1" x14ac:dyDescent="0.2">
      <c r="A196" s="51"/>
      <c r="B196" s="110"/>
      <c r="C196" s="51"/>
      <c r="D196" s="51"/>
      <c r="E196" s="106"/>
      <c r="F196" s="49">
        <f t="shared" si="23"/>
        <v>0</v>
      </c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3"/>
      <c r="S196" s="53"/>
      <c r="T196" s="53"/>
      <c r="U196" s="53"/>
      <c r="AA196" s="128"/>
    </row>
    <row r="197" spans="1:27" s="52" customFormat="1" ht="15.6" customHeight="1" x14ac:dyDescent="0.25">
      <c r="A197" s="57" t="s">
        <v>24</v>
      </c>
      <c r="B197" s="112" t="str">
        <f>IF(B179+F191+F192+F193+F194+F195+F196+F197+F198=B184+B185+B186+B187+B188+B189+B190+B191,"OK","NON")</f>
        <v>OK</v>
      </c>
      <c r="C197" s="51"/>
      <c r="D197" s="49"/>
      <c r="E197" s="106"/>
      <c r="F197" s="49">
        <f t="shared" si="23"/>
        <v>0</v>
      </c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3"/>
      <c r="S197" s="53"/>
      <c r="T197" s="53"/>
      <c r="U197" s="53"/>
      <c r="AA197" s="128"/>
    </row>
    <row r="198" spans="1:27" s="52" customFormat="1" ht="18" x14ac:dyDescent="0.25">
      <c r="A198" s="57" t="s">
        <v>25</v>
      </c>
      <c r="B198" s="112">
        <f>B181+S179-B178-F182-F183-F184-F185-F186-F187</f>
        <v>0</v>
      </c>
      <c r="C198" s="51"/>
      <c r="D198" s="77"/>
      <c r="E198" s="106"/>
      <c r="F198" s="49">
        <f t="shared" si="23"/>
        <v>0</v>
      </c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3"/>
      <c r="S198" s="53"/>
      <c r="T198" s="53"/>
      <c r="U198" s="53"/>
      <c r="AA198" s="128"/>
    </row>
    <row r="199" spans="1:27" s="52" customFormat="1" x14ac:dyDescent="0.2">
      <c r="B199" s="96"/>
      <c r="C199" s="51"/>
      <c r="D199" s="51"/>
      <c r="E199" s="107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62"/>
      <c r="S199" s="62"/>
      <c r="T199" s="62"/>
      <c r="U199" s="62"/>
      <c r="V199" s="64"/>
      <c r="AA199" s="128"/>
    </row>
    <row r="200" spans="1:27" s="46" customFormat="1" x14ac:dyDescent="0.2">
      <c r="A200" s="46" t="s">
        <v>20</v>
      </c>
      <c r="B200" s="113" t="s">
        <v>20</v>
      </c>
      <c r="C200" s="46" t="s">
        <v>20</v>
      </c>
      <c r="D200" s="46" t="s">
        <v>20</v>
      </c>
      <c r="E200" s="108" t="s">
        <v>20</v>
      </c>
      <c r="F200" s="66" t="s">
        <v>20</v>
      </c>
      <c r="G200" s="82" t="s">
        <v>20</v>
      </c>
      <c r="H200" s="82" t="s">
        <v>20</v>
      </c>
      <c r="I200" s="82" t="s">
        <v>20</v>
      </c>
      <c r="J200" s="82" t="s">
        <v>20</v>
      </c>
      <c r="K200" s="82" t="s">
        <v>20</v>
      </c>
      <c r="L200" s="82" t="s">
        <v>20</v>
      </c>
      <c r="M200" s="82" t="s">
        <v>20</v>
      </c>
      <c r="N200" s="82" t="s">
        <v>20</v>
      </c>
      <c r="O200" s="82" t="s">
        <v>20</v>
      </c>
      <c r="P200" s="82" t="s">
        <v>20</v>
      </c>
      <c r="Q200" s="82" t="s">
        <v>20</v>
      </c>
      <c r="R200" s="83" t="s">
        <v>20</v>
      </c>
      <c r="S200" s="83"/>
      <c r="T200" s="83"/>
      <c r="U200" s="83"/>
      <c r="AA200" s="129"/>
    </row>
    <row r="201" spans="1:27" s="117" customFormat="1" ht="27" thickBot="1" x14ac:dyDescent="0.45">
      <c r="A201" s="116" t="s">
        <v>20</v>
      </c>
      <c r="B201" s="115" t="s">
        <v>57</v>
      </c>
      <c r="D201" s="117" t="s">
        <v>28</v>
      </c>
      <c r="E201" s="125">
        <f>$X$16</f>
        <v>43091</v>
      </c>
      <c r="F201" s="119"/>
      <c r="G201" s="120"/>
      <c r="H201" s="121"/>
      <c r="I201" s="122"/>
      <c r="J201" s="122"/>
      <c r="K201" s="122"/>
      <c r="L201" s="122"/>
      <c r="M201" s="122"/>
      <c r="N201" s="122"/>
      <c r="O201" s="122"/>
      <c r="P201" s="122"/>
      <c r="Q201" s="122"/>
      <c r="R201" s="122"/>
      <c r="U201" s="117">
        <v>9</v>
      </c>
      <c r="AA201" s="126"/>
    </row>
    <row r="202" spans="1:27" s="52" customFormat="1" ht="16.5" thickBot="1" x14ac:dyDescent="0.3">
      <c r="A202" s="45"/>
      <c r="B202" s="110"/>
      <c r="C202" s="51"/>
      <c r="D202" s="51"/>
      <c r="E202" s="104"/>
      <c r="F202" s="79" t="s">
        <v>70</v>
      </c>
      <c r="H202" s="103"/>
      <c r="I202" s="91">
        <v>100</v>
      </c>
      <c r="J202" s="92">
        <v>50</v>
      </c>
      <c r="K202" s="92">
        <v>20</v>
      </c>
      <c r="L202" s="92">
        <v>10</v>
      </c>
      <c r="M202" s="92">
        <v>5</v>
      </c>
      <c r="N202" s="92">
        <v>2</v>
      </c>
      <c r="O202" s="92">
        <v>1</v>
      </c>
      <c r="P202" s="92">
        <v>0.25</v>
      </c>
      <c r="Q202" s="92">
        <v>0.1</v>
      </c>
      <c r="R202" s="93">
        <v>0.05</v>
      </c>
      <c r="S202" s="51"/>
      <c r="T202" s="51"/>
      <c r="U202" s="51"/>
      <c r="AA202" s="127">
        <f>B203+B204+B205</f>
        <v>0</v>
      </c>
    </row>
    <row r="203" spans="1:27" s="52" customFormat="1" ht="15.75" x14ac:dyDescent="0.25">
      <c r="A203" s="45" t="s">
        <v>17</v>
      </c>
      <c r="B203" s="111"/>
      <c r="C203" s="51"/>
      <c r="D203" s="60" t="s">
        <v>21</v>
      </c>
      <c r="E203" s="105"/>
      <c r="F203" s="51"/>
      <c r="G203" s="62"/>
      <c r="H203" s="133" t="s">
        <v>71</v>
      </c>
      <c r="I203" s="135"/>
      <c r="J203" s="136"/>
      <c r="K203" s="136"/>
      <c r="L203" s="136"/>
      <c r="M203" s="136"/>
      <c r="N203" s="136"/>
      <c r="O203" s="136"/>
      <c r="P203" s="136"/>
      <c r="Q203" s="136"/>
      <c r="R203" s="137"/>
      <c r="S203" s="51"/>
      <c r="T203" s="51"/>
      <c r="U203" s="51"/>
      <c r="AA203" s="128"/>
    </row>
    <row r="204" spans="1:27" s="52" customFormat="1" ht="15.75" thickBot="1" x14ac:dyDescent="0.25">
      <c r="A204" s="45" t="s">
        <v>18</v>
      </c>
      <c r="B204" s="111"/>
      <c r="C204" s="51"/>
      <c r="E204" s="104"/>
      <c r="F204" s="51"/>
      <c r="G204" s="62"/>
      <c r="H204" s="89" t="s">
        <v>5</v>
      </c>
      <c r="I204" s="90">
        <f t="shared" ref="I204:R204" si="24">I202*I203</f>
        <v>0</v>
      </c>
      <c r="J204" s="80">
        <f t="shared" si="24"/>
        <v>0</v>
      </c>
      <c r="K204" s="80">
        <f t="shared" si="24"/>
        <v>0</v>
      </c>
      <c r="L204" s="80">
        <f t="shared" si="24"/>
        <v>0</v>
      </c>
      <c r="M204" s="80">
        <f t="shared" si="24"/>
        <v>0</v>
      </c>
      <c r="N204" s="80">
        <f t="shared" si="24"/>
        <v>0</v>
      </c>
      <c r="O204" s="80">
        <f t="shared" si="24"/>
        <v>0</v>
      </c>
      <c r="P204" s="80">
        <f t="shared" si="24"/>
        <v>0</v>
      </c>
      <c r="Q204" s="80">
        <f t="shared" si="24"/>
        <v>0</v>
      </c>
      <c r="R204" s="81">
        <f t="shared" si="24"/>
        <v>0</v>
      </c>
      <c r="S204" s="87">
        <f>SUM(I204:R204)</f>
        <v>0</v>
      </c>
      <c r="T204" s="51"/>
      <c r="U204" s="51"/>
      <c r="AA204" s="128"/>
    </row>
    <row r="205" spans="1:27" s="52" customFormat="1" ht="15.75" x14ac:dyDescent="0.25">
      <c r="A205" s="45" t="s">
        <v>19</v>
      </c>
      <c r="B205" s="111"/>
      <c r="C205" s="51"/>
      <c r="D205" s="60" t="s">
        <v>0</v>
      </c>
      <c r="E205" s="104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49">
        <f>SUM(I204:R204)</f>
        <v>0</v>
      </c>
      <c r="S205" s="51"/>
      <c r="T205" s="51"/>
      <c r="U205" s="51"/>
      <c r="AA205" s="128"/>
    </row>
    <row r="206" spans="1:27" s="52" customFormat="1" ht="15.75" x14ac:dyDescent="0.25">
      <c r="A206" s="45" t="s">
        <v>75</v>
      </c>
      <c r="B206" s="111"/>
      <c r="C206" s="51"/>
      <c r="D206" s="51"/>
      <c r="E206" s="105" t="s">
        <v>22</v>
      </c>
      <c r="F206" s="56" t="s">
        <v>5</v>
      </c>
      <c r="G206" s="56" t="s">
        <v>23</v>
      </c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51"/>
      <c r="S206" s="51"/>
      <c r="T206" s="51"/>
      <c r="U206" s="51"/>
      <c r="AA206" s="128"/>
    </row>
    <row r="207" spans="1:27" s="52" customFormat="1" x14ac:dyDescent="0.2">
      <c r="A207" s="45" t="s">
        <v>29</v>
      </c>
      <c r="B207" s="111"/>
      <c r="C207" s="51"/>
      <c r="D207" s="51"/>
      <c r="E207" s="106"/>
      <c r="F207" s="49">
        <f t="shared" ref="F207:F212" si="25">SUM(G207:U207)</f>
        <v>0</v>
      </c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3"/>
      <c r="S207" s="53"/>
      <c r="T207" s="53"/>
      <c r="U207" s="53"/>
      <c r="AA207" s="128"/>
    </row>
    <row r="208" spans="1:27" s="52" customFormat="1" x14ac:dyDescent="0.2">
      <c r="A208" s="45"/>
      <c r="B208" s="132"/>
      <c r="C208" s="51"/>
      <c r="D208" s="51"/>
      <c r="E208" s="106"/>
      <c r="F208" s="49">
        <f t="shared" si="25"/>
        <v>0</v>
      </c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3"/>
      <c r="S208" s="53"/>
      <c r="T208" s="53"/>
      <c r="U208" s="53"/>
      <c r="AA208" s="128"/>
    </row>
    <row r="209" spans="1:27" s="52" customFormat="1" x14ac:dyDescent="0.2">
      <c r="A209" s="45" t="s">
        <v>30</v>
      </c>
      <c r="B209" s="111"/>
      <c r="C209" s="51"/>
      <c r="D209" s="51"/>
      <c r="E209" s="106"/>
      <c r="F209" s="49">
        <f t="shared" si="25"/>
        <v>0</v>
      </c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3"/>
      <c r="S209" s="53"/>
      <c r="T209" s="53"/>
      <c r="U209" s="53"/>
      <c r="AA209" s="128"/>
    </row>
    <row r="210" spans="1:27" s="52" customFormat="1" x14ac:dyDescent="0.2">
      <c r="A210" s="45" t="s">
        <v>31</v>
      </c>
      <c r="B210" s="111"/>
      <c r="C210" s="51"/>
      <c r="D210" s="51"/>
      <c r="E210" s="106"/>
      <c r="F210" s="49">
        <f t="shared" si="25"/>
        <v>0</v>
      </c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3"/>
      <c r="S210" s="53"/>
      <c r="T210" s="53"/>
      <c r="U210" s="53"/>
      <c r="AA210" s="128"/>
    </row>
    <row r="211" spans="1:27" s="52" customFormat="1" x14ac:dyDescent="0.2">
      <c r="A211" s="45" t="s">
        <v>32</v>
      </c>
      <c r="B211" s="111"/>
      <c r="C211" s="51"/>
      <c r="D211" s="51"/>
      <c r="E211" s="106"/>
      <c r="F211" s="49">
        <f t="shared" si="25"/>
        <v>0</v>
      </c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3"/>
      <c r="S211" s="53"/>
      <c r="T211" s="53"/>
      <c r="U211" s="53"/>
      <c r="AA211" s="128"/>
    </row>
    <row r="212" spans="1:27" s="52" customFormat="1" x14ac:dyDescent="0.2">
      <c r="A212" s="45" t="s">
        <v>33</v>
      </c>
      <c r="B212" s="111"/>
      <c r="C212" s="51"/>
      <c r="D212" s="51"/>
      <c r="E212" s="106"/>
      <c r="F212" s="49">
        <f t="shared" si="25"/>
        <v>0</v>
      </c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3"/>
      <c r="S212" s="53"/>
      <c r="T212" s="53"/>
      <c r="U212" s="53"/>
      <c r="AA212" s="128"/>
    </row>
    <row r="213" spans="1:27" s="52" customFormat="1" x14ac:dyDescent="0.2">
      <c r="A213" s="45" t="s">
        <v>34</v>
      </c>
      <c r="B213" s="111"/>
      <c r="C213" s="51"/>
      <c r="D213" s="51"/>
      <c r="E213" s="104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51"/>
      <c r="S213" s="51"/>
      <c r="T213" s="51"/>
      <c r="U213" s="51"/>
      <c r="AA213" s="128"/>
    </row>
    <row r="214" spans="1:27" s="52" customFormat="1" ht="15.75" x14ac:dyDescent="0.25">
      <c r="A214" s="45" t="s">
        <v>35</v>
      </c>
      <c r="B214" s="111"/>
      <c r="C214" s="51"/>
      <c r="D214" s="60" t="s">
        <v>24</v>
      </c>
      <c r="E214" s="104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51"/>
      <c r="S214" s="51"/>
      <c r="T214" s="51"/>
      <c r="U214" s="51"/>
      <c r="AA214" s="128"/>
    </row>
    <row r="215" spans="1:27" s="52" customFormat="1" ht="15.75" x14ac:dyDescent="0.25">
      <c r="A215" s="50" t="s">
        <v>36</v>
      </c>
      <c r="B215" s="111"/>
      <c r="C215" s="51"/>
      <c r="D215" s="51"/>
      <c r="E215" s="105"/>
      <c r="F215" s="56" t="s">
        <v>5</v>
      </c>
      <c r="G215" s="56" t="s">
        <v>23</v>
      </c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51"/>
      <c r="S215" s="51"/>
      <c r="T215" s="51"/>
      <c r="U215" s="51"/>
      <c r="AA215" s="128"/>
    </row>
    <row r="216" spans="1:27" s="52" customFormat="1" x14ac:dyDescent="0.2">
      <c r="A216" s="45" t="s">
        <v>37</v>
      </c>
      <c r="B216" s="111"/>
      <c r="C216" s="51"/>
      <c r="D216" s="51"/>
      <c r="E216" s="106"/>
      <c r="F216" s="49">
        <f t="shared" ref="F216:F223" si="26">SUM(G216:U216)</f>
        <v>0</v>
      </c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3"/>
      <c r="S216" s="53"/>
      <c r="T216" s="53"/>
      <c r="U216" s="53"/>
      <c r="AA216" s="128"/>
    </row>
    <row r="217" spans="1:27" s="52" customFormat="1" x14ac:dyDescent="0.2">
      <c r="A217" s="51"/>
      <c r="B217" s="110"/>
      <c r="C217" s="51"/>
      <c r="D217" s="51"/>
      <c r="E217" s="106"/>
      <c r="F217" s="49">
        <f t="shared" si="26"/>
        <v>0</v>
      </c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3"/>
      <c r="S217" s="53"/>
      <c r="T217" s="53"/>
      <c r="U217" s="53"/>
      <c r="AA217" s="128"/>
    </row>
    <row r="218" spans="1:27" s="52" customFormat="1" x14ac:dyDescent="0.2">
      <c r="A218" s="51"/>
      <c r="B218" s="110"/>
      <c r="C218" s="51"/>
      <c r="D218" s="51"/>
      <c r="E218" s="106"/>
      <c r="F218" s="49">
        <f t="shared" si="26"/>
        <v>0</v>
      </c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3"/>
      <c r="S218" s="53"/>
      <c r="T218" s="53"/>
      <c r="U218" s="53"/>
      <c r="AA218" s="128"/>
    </row>
    <row r="219" spans="1:27" s="52" customFormat="1" x14ac:dyDescent="0.2">
      <c r="A219" s="51"/>
      <c r="B219" s="110"/>
      <c r="C219" s="51"/>
      <c r="D219" s="51"/>
      <c r="E219" s="106"/>
      <c r="F219" s="49">
        <f t="shared" si="26"/>
        <v>0</v>
      </c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3"/>
      <c r="S219" s="53"/>
      <c r="T219" s="53"/>
      <c r="U219" s="53"/>
      <c r="AA219" s="128"/>
    </row>
    <row r="220" spans="1:27" s="52" customFormat="1" x14ac:dyDescent="0.2">
      <c r="A220" s="51"/>
      <c r="B220" s="110"/>
      <c r="C220" s="51"/>
      <c r="D220" s="51"/>
      <c r="E220" s="106"/>
      <c r="F220" s="49">
        <f t="shared" si="26"/>
        <v>0</v>
      </c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3"/>
      <c r="S220" s="53"/>
      <c r="T220" s="53"/>
      <c r="U220" s="53"/>
      <c r="AA220" s="128"/>
    </row>
    <row r="221" spans="1:27" s="52" customFormat="1" x14ac:dyDescent="0.2">
      <c r="A221" s="51"/>
      <c r="B221" s="110"/>
      <c r="C221" s="51"/>
      <c r="D221" s="51"/>
      <c r="E221" s="106"/>
      <c r="F221" s="49">
        <f t="shared" si="26"/>
        <v>0</v>
      </c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3"/>
      <c r="S221" s="53"/>
      <c r="T221" s="53"/>
      <c r="U221" s="53"/>
      <c r="AA221" s="128"/>
    </row>
    <row r="222" spans="1:27" s="52" customFormat="1" ht="15.6" customHeight="1" x14ac:dyDescent="0.25">
      <c r="A222" s="57" t="s">
        <v>24</v>
      </c>
      <c r="B222" s="112" t="str">
        <f>IF(B204+F216+F217+F218+F219+F220+F221+F222+F223=B209+B210+B211+B212+B213+B214+B215+B216,"OK","NON")</f>
        <v>OK</v>
      </c>
      <c r="C222" s="51"/>
      <c r="D222" s="49"/>
      <c r="E222" s="106"/>
      <c r="F222" s="49">
        <f t="shared" si="26"/>
        <v>0</v>
      </c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3"/>
      <c r="S222" s="53"/>
      <c r="T222" s="53"/>
      <c r="U222" s="53"/>
      <c r="AA222" s="128"/>
    </row>
    <row r="223" spans="1:27" s="52" customFormat="1" ht="18" x14ac:dyDescent="0.25">
      <c r="A223" s="57" t="s">
        <v>25</v>
      </c>
      <c r="B223" s="112">
        <f>B206+S204-B203-F207-F208-F209-F210-F211-F212</f>
        <v>0</v>
      </c>
      <c r="C223" s="51"/>
      <c r="D223" s="77"/>
      <c r="E223" s="106"/>
      <c r="F223" s="49">
        <f t="shared" si="26"/>
        <v>0</v>
      </c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3"/>
      <c r="S223" s="53"/>
      <c r="T223" s="53"/>
      <c r="U223" s="53"/>
      <c r="AA223" s="128"/>
    </row>
    <row r="224" spans="1:27" s="52" customFormat="1" x14ac:dyDescent="0.2">
      <c r="B224" s="96"/>
      <c r="C224" s="51"/>
      <c r="D224" s="51"/>
      <c r="E224" s="107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62"/>
      <c r="S224" s="62"/>
      <c r="T224" s="62"/>
      <c r="U224" s="62"/>
      <c r="V224" s="64"/>
      <c r="AA224" s="128"/>
    </row>
    <row r="225" spans="1:27" s="46" customFormat="1" x14ac:dyDescent="0.2">
      <c r="A225" s="46" t="s">
        <v>20</v>
      </c>
      <c r="B225" s="113" t="s">
        <v>20</v>
      </c>
      <c r="C225" s="46" t="s">
        <v>20</v>
      </c>
      <c r="D225" s="46" t="s">
        <v>20</v>
      </c>
      <c r="E225" s="108" t="s">
        <v>20</v>
      </c>
      <c r="F225" s="66" t="s">
        <v>20</v>
      </c>
      <c r="G225" s="82" t="s">
        <v>20</v>
      </c>
      <c r="H225" s="82" t="s">
        <v>20</v>
      </c>
      <c r="I225" s="82" t="s">
        <v>20</v>
      </c>
      <c r="J225" s="82" t="s">
        <v>20</v>
      </c>
      <c r="K225" s="82" t="s">
        <v>20</v>
      </c>
      <c r="L225" s="82" t="s">
        <v>20</v>
      </c>
      <c r="M225" s="82" t="s">
        <v>20</v>
      </c>
      <c r="N225" s="82" t="s">
        <v>20</v>
      </c>
      <c r="O225" s="82" t="s">
        <v>20</v>
      </c>
      <c r="P225" s="82" t="s">
        <v>20</v>
      </c>
      <c r="Q225" s="82" t="s">
        <v>20</v>
      </c>
      <c r="R225" s="83" t="s">
        <v>20</v>
      </c>
      <c r="S225" s="83"/>
      <c r="T225" s="83"/>
      <c r="U225" s="83"/>
      <c r="AA225" s="129"/>
    </row>
    <row r="226" spans="1:27" s="117" customFormat="1" ht="27" thickBot="1" x14ac:dyDescent="0.45">
      <c r="A226" s="116" t="s">
        <v>20</v>
      </c>
      <c r="B226" s="115" t="s">
        <v>42</v>
      </c>
      <c r="D226" s="117" t="s">
        <v>28</v>
      </c>
      <c r="E226" s="125">
        <f>$X$16</f>
        <v>43091</v>
      </c>
      <c r="F226" s="119"/>
      <c r="G226" s="120"/>
      <c r="H226" s="121"/>
      <c r="I226" s="122"/>
      <c r="J226" s="122"/>
      <c r="K226" s="122"/>
      <c r="L226" s="122"/>
      <c r="M226" s="122"/>
      <c r="N226" s="122"/>
      <c r="O226" s="122"/>
      <c r="P226" s="122"/>
      <c r="Q226" s="122"/>
      <c r="R226" s="122"/>
      <c r="U226" s="117">
        <v>10</v>
      </c>
      <c r="AA226" s="126"/>
    </row>
    <row r="227" spans="1:27" s="52" customFormat="1" ht="16.5" thickBot="1" x14ac:dyDescent="0.3">
      <c r="A227" s="45"/>
      <c r="B227" s="110"/>
      <c r="C227" s="51"/>
      <c r="D227" s="51"/>
      <c r="E227" s="104"/>
      <c r="F227" s="79" t="s">
        <v>70</v>
      </c>
      <c r="H227" s="103"/>
      <c r="I227" s="91">
        <v>100</v>
      </c>
      <c r="J227" s="92">
        <v>50</v>
      </c>
      <c r="K227" s="92">
        <v>20</v>
      </c>
      <c r="L227" s="92">
        <v>10</v>
      </c>
      <c r="M227" s="92">
        <v>5</v>
      </c>
      <c r="N227" s="92">
        <v>2</v>
      </c>
      <c r="O227" s="92">
        <v>1</v>
      </c>
      <c r="P227" s="92">
        <v>0.25</v>
      </c>
      <c r="Q227" s="92">
        <v>0.1</v>
      </c>
      <c r="R227" s="93">
        <v>0.05</v>
      </c>
      <c r="S227" s="51"/>
      <c r="T227" s="51"/>
      <c r="U227" s="51"/>
      <c r="AA227" s="127">
        <f>B228+B229+B230</f>
        <v>0</v>
      </c>
    </row>
    <row r="228" spans="1:27" s="52" customFormat="1" ht="15.75" x14ac:dyDescent="0.25">
      <c r="A228" s="45" t="s">
        <v>17</v>
      </c>
      <c r="B228" s="111"/>
      <c r="C228" s="51"/>
      <c r="D228" s="60" t="s">
        <v>21</v>
      </c>
      <c r="E228" s="105"/>
      <c r="F228" s="51"/>
      <c r="G228" s="62"/>
      <c r="H228" s="133" t="s">
        <v>71</v>
      </c>
      <c r="I228" s="135"/>
      <c r="J228" s="136"/>
      <c r="K228" s="136"/>
      <c r="L228" s="136"/>
      <c r="M228" s="136"/>
      <c r="N228" s="136"/>
      <c r="O228" s="136"/>
      <c r="P228" s="136"/>
      <c r="Q228" s="136"/>
      <c r="R228" s="137"/>
      <c r="S228" s="51"/>
      <c r="T228" s="51"/>
      <c r="U228" s="51"/>
      <c r="AA228" s="128"/>
    </row>
    <row r="229" spans="1:27" s="52" customFormat="1" ht="15.75" thickBot="1" x14ac:dyDescent="0.25">
      <c r="A229" s="45" t="s">
        <v>18</v>
      </c>
      <c r="B229" s="111"/>
      <c r="C229" s="51"/>
      <c r="E229" s="104"/>
      <c r="F229" s="51"/>
      <c r="G229" s="62"/>
      <c r="H229" s="89" t="s">
        <v>5</v>
      </c>
      <c r="I229" s="90">
        <f t="shared" ref="I229:R229" si="27">I227*I228</f>
        <v>0</v>
      </c>
      <c r="J229" s="80">
        <f t="shared" si="27"/>
        <v>0</v>
      </c>
      <c r="K229" s="80">
        <f t="shared" si="27"/>
        <v>0</v>
      </c>
      <c r="L229" s="80">
        <f t="shared" si="27"/>
        <v>0</v>
      </c>
      <c r="M229" s="80">
        <f t="shared" si="27"/>
        <v>0</v>
      </c>
      <c r="N229" s="80">
        <f t="shared" si="27"/>
        <v>0</v>
      </c>
      <c r="O229" s="80">
        <f t="shared" si="27"/>
        <v>0</v>
      </c>
      <c r="P229" s="80">
        <f t="shared" si="27"/>
        <v>0</v>
      </c>
      <c r="Q229" s="80">
        <f t="shared" si="27"/>
        <v>0</v>
      </c>
      <c r="R229" s="81">
        <f t="shared" si="27"/>
        <v>0</v>
      </c>
      <c r="S229" s="87">
        <f>SUM(I229:R229)</f>
        <v>0</v>
      </c>
      <c r="T229" s="51"/>
      <c r="U229" s="51"/>
      <c r="AA229" s="128"/>
    </row>
    <row r="230" spans="1:27" s="52" customFormat="1" ht="15.75" x14ac:dyDescent="0.25">
      <c r="A230" s="45" t="s">
        <v>19</v>
      </c>
      <c r="B230" s="111"/>
      <c r="C230" s="51"/>
      <c r="D230" s="60" t="s">
        <v>0</v>
      </c>
      <c r="E230" s="104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49">
        <f>SUM(I229:R229)</f>
        <v>0</v>
      </c>
      <c r="S230" s="51"/>
      <c r="T230" s="51"/>
      <c r="U230" s="51"/>
      <c r="AA230" s="128"/>
    </row>
    <row r="231" spans="1:27" s="52" customFormat="1" ht="15.75" x14ac:dyDescent="0.25">
      <c r="A231" s="45" t="s">
        <v>75</v>
      </c>
      <c r="B231" s="111"/>
      <c r="C231" s="51"/>
      <c r="D231" s="51"/>
      <c r="E231" s="105" t="s">
        <v>22</v>
      </c>
      <c r="F231" s="56" t="s">
        <v>5</v>
      </c>
      <c r="G231" s="56" t="s">
        <v>23</v>
      </c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51"/>
      <c r="S231" s="51"/>
      <c r="T231" s="51"/>
      <c r="U231" s="51"/>
      <c r="AA231" s="128"/>
    </row>
    <row r="232" spans="1:27" s="52" customFormat="1" x14ac:dyDescent="0.2">
      <c r="A232" s="45" t="s">
        <v>29</v>
      </c>
      <c r="B232" s="111"/>
      <c r="C232" s="51"/>
      <c r="D232" s="51"/>
      <c r="E232" s="106"/>
      <c r="F232" s="49">
        <f t="shared" ref="F232:F237" si="28">SUM(G232:U232)</f>
        <v>0</v>
      </c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3"/>
      <c r="S232" s="53"/>
      <c r="T232" s="53"/>
      <c r="U232" s="53"/>
      <c r="AA232" s="128"/>
    </row>
    <row r="233" spans="1:27" s="52" customFormat="1" x14ac:dyDescent="0.2">
      <c r="A233" s="45"/>
      <c r="B233" s="132"/>
      <c r="C233" s="51"/>
      <c r="D233" s="51"/>
      <c r="E233" s="106"/>
      <c r="F233" s="49">
        <f t="shared" si="28"/>
        <v>0</v>
      </c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3"/>
      <c r="S233" s="53"/>
      <c r="T233" s="53"/>
      <c r="U233" s="53"/>
      <c r="AA233" s="128"/>
    </row>
    <row r="234" spans="1:27" s="52" customFormat="1" x14ac:dyDescent="0.2">
      <c r="A234" s="45" t="s">
        <v>30</v>
      </c>
      <c r="B234" s="111"/>
      <c r="C234" s="51"/>
      <c r="D234" s="51"/>
      <c r="E234" s="106"/>
      <c r="F234" s="49">
        <f t="shared" si="28"/>
        <v>0</v>
      </c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3"/>
      <c r="S234" s="53"/>
      <c r="T234" s="53"/>
      <c r="U234" s="53"/>
      <c r="AA234" s="128"/>
    </row>
    <row r="235" spans="1:27" s="52" customFormat="1" x14ac:dyDescent="0.2">
      <c r="A235" s="45" t="s">
        <v>31</v>
      </c>
      <c r="B235" s="111"/>
      <c r="C235" s="51"/>
      <c r="D235" s="51"/>
      <c r="E235" s="106"/>
      <c r="F235" s="49">
        <f t="shared" si="28"/>
        <v>0</v>
      </c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3"/>
      <c r="S235" s="53"/>
      <c r="T235" s="53"/>
      <c r="U235" s="53"/>
      <c r="AA235" s="128"/>
    </row>
    <row r="236" spans="1:27" s="52" customFormat="1" x14ac:dyDescent="0.2">
      <c r="A236" s="45" t="s">
        <v>32</v>
      </c>
      <c r="B236" s="111"/>
      <c r="C236" s="51"/>
      <c r="D236" s="51"/>
      <c r="E236" s="106"/>
      <c r="F236" s="49">
        <f t="shared" si="28"/>
        <v>0</v>
      </c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3"/>
      <c r="S236" s="53"/>
      <c r="T236" s="53"/>
      <c r="U236" s="53"/>
      <c r="AA236" s="128"/>
    </row>
    <row r="237" spans="1:27" s="52" customFormat="1" x14ac:dyDescent="0.2">
      <c r="A237" s="45" t="s">
        <v>33</v>
      </c>
      <c r="B237" s="111"/>
      <c r="C237" s="51"/>
      <c r="D237" s="51"/>
      <c r="E237" s="106"/>
      <c r="F237" s="49">
        <f t="shared" si="28"/>
        <v>0</v>
      </c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3"/>
      <c r="S237" s="53"/>
      <c r="T237" s="53"/>
      <c r="U237" s="53"/>
      <c r="AA237" s="128"/>
    </row>
    <row r="238" spans="1:27" s="52" customFormat="1" x14ac:dyDescent="0.2">
      <c r="A238" s="45" t="s">
        <v>34</v>
      </c>
      <c r="B238" s="111"/>
      <c r="C238" s="51"/>
      <c r="D238" s="51"/>
      <c r="E238" s="104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51"/>
      <c r="S238" s="51"/>
      <c r="T238" s="51"/>
      <c r="U238" s="51"/>
      <c r="AA238" s="128"/>
    </row>
    <row r="239" spans="1:27" s="52" customFormat="1" ht="15.75" x14ac:dyDescent="0.25">
      <c r="A239" s="45" t="s">
        <v>35</v>
      </c>
      <c r="B239" s="111"/>
      <c r="C239" s="51"/>
      <c r="D239" s="60" t="s">
        <v>24</v>
      </c>
      <c r="E239" s="104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51"/>
      <c r="S239" s="51"/>
      <c r="T239" s="51"/>
      <c r="U239" s="51"/>
      <c r="AA239" s="128"/>
    </row>
    <row r="240" spans="1:27" s="52" customFormat="1" ht="15.75" x14ac:dyDescent="0.25">
      <c r="A240" s="50" t="s">
        <v>36</v>
      </c>
      <c r="B240" s="111"/>
      <c r="C240" s="51"/>
      <c r="D240" s="51"/>
      <c r="E240" s="105"/>
      <c r="F240" s="56" t="s">
        <v>5</v>
      </c>
      <c r="G240" s="56" t="s">
        <v>23</v>
      </c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51"/>
      <c r="S240" s="51"/>
      <c r="T240" s="51"/>
      <c r="U240" s="51"/>
      <c r="AA240" s="128"/>
    </row>
    <row r="241" spans="1:27" s="52" customFormat="1" x14ac:dyDescent="0.2">
      <c r="A241" s="45" t="s">
        <v>37</v>
      </c>
      <c r="B241" s="111"/>
      <c r="C241" s="51"/>
      <c r="D241" s="51"/>
      <c r="E241" s="106"/>
      <c r="F241" s="49">
        <f t="shared" ref="F241:F248" si="29">SUM(G241:U241)</f>
        <v>0</v>
      </c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3"/>
      <c r="S241" s="53"/>
      <c r="T241" s="53"/>
      <c r="U241" s="53"/>
      <c r="AA241" s="128"/>
    </row>
    <row r="242" spans="1:27" s="52" customFormat="1" x14ac:dyDescent="0.2">
      <c r="A242" s="51"/>
      <c r="B242" s="110"/>
      <c r="C242" s="51"/>
      <c r="D242" s="51"/>
      <c r="E242" s="106"/>
      <c r="F242" s="49">
        <f t="shared" si="29"/>
        <v>0</v>
      </c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3"/>
      <c r="S242" s="53"/>
      <c r="T242" s="53"/>
      <c r="U242" s="53"/>
      <c r="AA242" s="128"/>
    </row>
    <row r="243" spans="1:27" s="52" customFormat="1" x14ac:dyDescent="0.2">
      <c r="A243" s="51"/>
      <c r="B243" s="110"/>
      <c r="C243" s="51"/>
      <c r="D243" s="51"/>
      <c r="E243" s="106"/>
      <c r="F243" s="49">
        <f t="shared" si="29"/>
        <v>0</v>
      </c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3"/>
      <c r="S243" s="53"/>
      <c r="T243" s="53"/>
      <c r="U243" s="53"/>
      <c r="AA243" s="128"/>
    </row>
    <row r="244" spans="1:27" s="52" customFormat="1" x14ac:dyDescent="0.2">
      <c r="A244" s="51"/>
      <c r="B244" s="110"/>
      <c r="C244" s="51"/>
      <c r="D244" s="51"/>
      <c r="E244" s="106"/>
      <c r="F244" s="49">
        <f t="shared" si="29"/>
        <v>0</v>
      </c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3"/>
      <c r="S244" s="53"/>
      <c r="T244" s="53"/>
      <c r="U244" s="53"/>
      <c r="AA244" s="128"/>
    </row>
    <row r="245" spans="1:27" s="52" customFormat="1" x14ac:dyDescent="0.2">
      <c r="A245" s="51"/>
      <c r="B245" s="110"/>
      <c r="C245" s="51"/>
      <c r="D245" s="51"/>
      <c r="E245" s="106"/>
      <c r="F245" s="49">
        <f t="shared" si="29"/>
        <v>0</v>
      </c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3"/>
      <c r="S245" s="53"/>
      <c r="T245" s="53"/>
      <c r="U245" s="53"/>
      <c r="AA245" s="128"/>
    </row>
    <row r="246" spans="1:27" s="52" customFormat="1" x14ac:dyDescent="0.2">
      <c r="A246" s="51"/>
      <c r="B246" s="110"/>
      <c r="C246" s="51"/>
      <c r="D246" s="51"/>
      <c r="E246" s="106"/>
      <c r="F246" s="49">
        <f t="shared" si="29"/>
        <v>0</v>
      </c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3"/>
      <c r="S246" s="53"/>
      <c r="T246" s="53"/>
      <c r="U246" s="53"/>
      <c r="AA246" s="128"/>
    </row>
    <row r="247" spans="1:27" s="52" customFormat="1" ht="15.6" customHeight="1" x14ac:dyDescent="0.25">
      <c r="A247" s="57" t="s">
        <v>24</v>
      </c>
      <c r="B247" s="112" t="str">
        <f>IF(B229+F241+F242+F243+F244+F245+F246+F247+F248=B234+B235+B236+B237+B238+B239+B240+B241,"OK","NON")</f>
        <v>OK</v>
      </c>
      <c r="C247" s="51"/>
      <c r="D247" s="49"/>
      <c r="E247" s="106"/>
      <c r="F247" s="49">
        <f t="shared" si="29"/>
        <v>0</v>
      </c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3"/>
      <c r="S247" s="53"/>
      <c r="T247" s="53"/>
      <c r="U247" s="53"/>
      <c r="AA247" s="128"/>
    </row>
    <row r="248" spans="1:27" s="52" customFormat="1" ht="18" x14ac:dyDescent="0.25">
      <c r="A248" s="57" t="s">
        <v>25</v>
      </c>
      <c r="B248" s="112">
        <f>B231+S229-B228-F232-F233-F234-F235-F236-F237</f>
        <v>0</v>
      </c>
      <c r="C248" s="51"/>
      <c r="D248" s="77"/>
      <c r="E248" s="106"/>
      <c r="F248" s="49">
        <f t="shared" si="29"/>
        <v>0</v>
      </c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3"/>
      <c r="S248" s="53"/>
      <c r="T248" s="53"/>
      <c r="U248" s="53"/>
      <c r="AA248" s="128"/>
    </row>
    <row r="249" spans="1:27" s="52" customFormat="1" x14ac:dyDescent="0.2">
      <c r="B249" s="96"/>
      <c r="C249" s="51"/>
      <c r="D249" s="51"/>
      <c r="E249" s="107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62"/>
      <c r="S249" s="62"/>
      <c r="T249" s="62"/>
      <c r="U249" s="62"/>
      <c r="V249" s="64"/>
      <c r="AA249" s="128"/>
    </row>
    <row r="250" spans="1:27" s="46" customFormat="1" x14ac:dyDescent="0.2">
      <c r="A250" s="46" t="s">
        <v>20</v>
      </c>
      <c r="B250" s="113" t="s">
        <v>20</v>
      </c>
      <c r="C250" s="46" t="s">
        <v>20</v>
      </c>
      <c r="D250" s="46" t="s">
        <v>20</v>
      </c>
      <c r="E250" s="108" t="s">
        <v>20</v>
      </c>
      <c r="F250" s="66" t="s">
        <v>20</v>
      </c>
      <c r="G250" s="82" t="s">
        <v>20</v>
      </c>
      <c r="H250" s="82" t="s">
        <v>20</v>
      </c>
      <c r="I250" s="82" t="s">
        <v>20</v>
      </c>
      <c r="J250" s="82" t="s">
        <v>20</v>
      </c>
      <c r="K250" s="82" t="s">
        <v>20</v>
      </c>
      <c r="L250" s="82" t="s">
        <v>20</v>
      </c>
      <c r="M250" s="82" t="s">
        <v>20</v>
      </c>
      <c r="N250" s="82" t="s">
        <v>20</v>
      </c>
      <c r="O250" s="82" t="s">
        <v>20</v>
      </c>
      <c r="P250" s="82" t="s">
        <v>20</v>
      </c>
      <c r="Q250" s="82" t="s">
        <v>20</v>
      </c>
      <c r="R250" s="83" t="s">
        <v>20</v>
      </c>
      <c r="S250" s="83"/>
      <c r="T250" s="83"/>
      <c r="U250" s="83"/>
      <c r="AA250" s="129"/>
    </row>
    <row r="251" spans="1:27" s="117" customFormat="1" ht="27" thickBot="1" x14ac:dyDescent="0.45">
      <c r="A251" s="116" t="s">
        <v>20</v>
      </c>
      <c r="B251" s="115" t="s">
        <v>43</v>
      </c>
      <c r="D251" s="117" t="s">
        <v>28</v>
      </c>
      <c r="E251" s="125">
        <f>$X$16</f>
        <v>43091</v>
      </c>
      <c r="F251" s="119"/>
      <c r="G251" s="120"/>
      <c r="H251" s="121"/>
      <c r="I251" s="122"/>
      <c r="J251" s="122"/>
      <c r="K251" s="122"/>
      <c r="L251" s="122"/>
      <c r="M251" s="122"/>
      <c r="N251" s="122"/>
      <c r="O251" s="122"/>
      <c r="P251" s="122"/>
      <c r="Q251" s="122"/>
      <c r="R251" s="122"/>
      <c r="U251" s="117">
        <v>11</v>
      </c>
      <c r="AA251" s="126"/>
    </row>
    <row r="252" spans="1:27" s="52" customFormat="1" ht="16.5" thickBot="1" x14ac:dyDescent="0.3">
      <c r="A252" s="45"/>
      <c r="B252" s="110"/>
      <c r="C252" s="51"/>
      <c r="D252" s="51"/>
      <c r="E252" s="104"/>
      <c r="F252" s="79" t="s">
        <v>70</v>
      </c>
      <c r="H252" s="103"/>
      <c r="I252" s="91">
        <v>100</v>
      </c>
      <c r="J252" s="92">
        <v>50</v>
      </c>
      <c r="K252" s="92">
        <v>20</v>
      </c>
      <c r="L252" s="92">
        <v>10</v>
      </c>
      <c r="M252" s="92">
        <v>5</v>
      </c>
      <c r="N252" s="92">
        <v>2</v>
      </c>
      <c r="O252" s="92">
        <v>1</v>
      </c>
      <c r="P252" s="92">
        <v>0.25</v>
      </c>
      <c r="Q252" s="92">
        <v>0.1</v>
      </c>
      <c r="R252" s="93">
        <v>0.05</v>
      </c>
      <c r="S252" s="51"/>
      <c r="T252" s="51"/>
      <c r="U252" s="51"/>
      <c r="AA252" s="127">
        <f>B253+B254+B255</f>
        <v>0</v>
      </c>
    </row>
    <row r="253" spans="1:27" s="52" customFormat="1" ht="15.75" x14ac:dyDescent="0.25">
      <c r="A253" s="45" t="s">
        <v>17</v>
      </c>
      <c r="B253" s="111"/>
      <c r="C253" s="51"/>
      <c r="D253" s="60" t="s">
        <v>21</v>
      </c>
      <c r="E253" s="105"/>
      <c r="F253" s="51"/>
      <c r="G253" s="62"/>
      <c r="H253" s="133" t="s">
        <v>71</v>
      </c>
      <c r="I253" s="135"/>
      <c r="J253" s="136"/>
      <c r="K253" s="136"/>
      <c r="L253" s="136"/>
      <c r="M253" s="136"/>
      <c r="N253" s="136"/>
      <c r="O253" s="136"/>
      <c r="P253" s="136"/>
      <c r="Q253" s="136"/>
      <c r="R253" s="137"/>
      <c r="S253" s="51"/>
      <c r="T253" s="51"/>
      <c r="U253" s="51"/>
      <c r="AA253" s="128"/>
    </row>
    <row r="254" spans="1:27" s="52" customFormat="1" ht="15.75" thickBot="1" x14ac:dyDescent="0.25">
      <c r="A254" s="45" t="s">
        <v>18</v>
      </c>
      <c r="B254" s="111"/>
      <c r="C254" s="51"/>
      <c r="E254" s="104"/>
      <c r="F254" s="51"/>
      <c r="G254" s="62"/>
      <c r="H254" s="89" t="s">
        <v>5</v>
      </c>
      <c r="I254" s="90">
        <f t="shared" ref="I254:R254" si="30">I252*I253</f>
        <v>0</v>
      </c>
      <c r="J254" s="80">
        <f t="shared" si="30"/>
        <v>0</v>
      </c>
      <c r="K254" s="80">
        <f t="shared" si="30"/>
        <v>0</v>
      </c>
      <c r="L254" s="80">
        <f t="shared" si="30"/>
        <v>0</v>
      </c>
      <c r="M254" s="80">
        <f t="shared" si="30"/>
        <v>0</v>
      </c>
      <c r="N254" s="80">
        <f t="shared" si="30"/>
        <v>0</v>
      </c>
      <c r="O254" s="80">
        <f t="shared" si="30"/>
        <v>0</v>
      </c>
      <c r="P254" s="80">
        <f t="shared" si="30"/>
        <v>0</v>
      </c>
      <c r="Q254" s="80">
        <f t="shared" si="30"/>
        <v>0</v>
      </c>
      <c r="R254" s="81">
        <f t="shared" si="30"/>
        <v>0</v>
      </c>
      <c r="S254" s="87">
        <f>SUM(I254:R254)</f>
        <v>0</v>
      </c>
      <c r="T254" s="51"/>
      <c r="U254" s="51"/>
      <c r="AA254" s="128"/>
    </row>
    <row r="255" spans="1:27" s="52" customFormat="1" ht="15.75" x14ac:dyDescent="0.25">
      <c r="A255" s="45" t="s">
        <v>19</v>
      </c>
      <c r="B255" s="111"/>
      <c r="C255" s="51"/>
      <c r="D255" s="60" t="s">
        <v>0</v>
      </c>
      <c r="E255" s="104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49">
        <f>SUM(I254:R254)</f>
        <v>0</v>
      </c>
      <c r="S255" s="51"/>
      <c r="T255" s="51"/>
      <c r="U255" s="51"/>
      <c r="AA255" s="128"/>
    </row>
    <row r="256" spans="1:27" s="52" customFormat="1" ht="15.75" x14ac:dyDescent="0.25">
      <c r="A256" s="45" t="s">
        <v>75</v>
      </c>
      <c r="B256" s="111"/>
      <c r="C256" s="51"/>
      <c r="D256" s="51"/>
      <c r="E256" s="105" t="s">
        <v>22</v>
      </c>
      <c r="F256" s="56" t="s">
        <v>5</v>
      </c>
      <c r="G256" s="56" t="s">
        <v>23</v>
      </c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51"/>
      <c r="S256" s="51"/>
      <c r="T256" s="51"/>
      <c r="U256" s="51"/>
      <c r="AA256" s="128"/>
    </row>
    <row r="257" spans="1:27" s="52" customFormat="1" x14ac:dyDescent="0.2">
      <c r="A257" s="45" t="s">
        <v>29</v>
      </c>
      <c r="B257" s="111"/>
      <c r="C257" s="51"/>
      <c r="D257" s="51"/>
      <c r="E257" s="106"/>
      <c r="F257" s="49">
        <f t="shared" ref="F257:F262" si="31">SUM(G257:U257)</f>
        <v>0</v>
      </c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3"/>
      <c r="S257" s="53"/>
      <c r="T257" s="53"/>
      <c r="U257" s="53"/>
      <c r="AA257" s="128"/>
    </row>
    <row r="258" spans="1:27" s="52" customFormat="1" x14ac:dyDescent="0.2">
      <c r="A258" s="45"/>
      <c r="B258" s="132"/>
      <c r="C258" s="51"/>
      <c r="D258" s="51"/>
      <c r="E258" s="106"/>
      <c r="F258" s="49">
        <f t="shared" si="31"/>
        <v>0</v>
      </c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3"/>
      <c r="S258" s="53"/>
      <c r="T258" s="53"/>
      <c r="U258" s="53"/>
      <c r="AA258" s="128"/>
    </row>
    <row r="259" spans="1:27" s="52" customFormat="1" x14ac:dyDescent="0.2">
      <c r="A259" s="45" t="s">
        <v>30</v>
      </c>
      <c r="B259" s="111"/>
      <c r="C259" s="51"/>
      <c r="D259" s="51"/>
      <c r="E259" s="106"/>
      <c r="F259" s="49">
        <f t="shared" si="31"/>
        <v>0</v>
      </c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3"/>
      <c r="S259" s="53"/>
      <c r="T259" s="53"/>
      <c r="U259" s="53"/>
      <c r="AA259" s="128"/>
    </row>
    <row r="260" spans="1:27" s="52" customFormat="1" x14ac:dyDescent="0.2">
      <c r="A260" s="45" t="s">
        <v>31</v>
      </c>
      <c r="B260" s="111"/>
      <c r="C260" s="51"/>
      <c r="D260" s="51"/>
      <c r="E260" s="106"/>
      <c r="F260" s="49">
        <f t="shared" si="31"/>
        <v>0</v>
      </c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3"/>
      <c r="S260" s="53"/>
      <c r="T260" s="53"/>
      <c r="U260" s="53"/>
      <c r="AA260" s="128"/>
    </row>
    <row r="261" spans="1:27" s="52" customFormat="1" x14ac:dyDescent="0.2">
      <c r="A261" s="45" t="s">
        <v>32</v>
      </c>
      <c r="B261" s="111"/>
      <c r="C261" s="51"/>
      <c r="D261" s="51"/>
      <c r="E261" s="106"/>
      <c r="F261" s="49">
        <f t="shared" si="31"/>
        <v>0</v>
      </c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3"/>
      <c r="S261" s="53"/>
      <c r="T261" s="53"/>
      <c r="U261" s="53"/>
      <c r="AA261" s="128"/>
    </row>
    <row r="262" spans="1:27" s="52" customFormat="1" x14ac:dyDescent="0.2">
      <c r="A262" s="45" t="s">
        <v>33</v>
      </c>
      <c r="B262" s="111"/>
      <c r="C262" s="51"/>
      <c r="D262" s="51"/>
      <c r="E262" s="106"/>
      <c r="F262" s="49">
        <f t="shared" si="31"/>
        <v>0</v>
      </c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3"/>
      <c r="S262" s="53"/>
      <c r="T262" s="53"/>
      <c r="U262" s="53"/>
      <c r="AA262" s="128"/>
    </row>
    <row r="263" spans="1:27" s="52" customFormat="1" x14ac:dyDescent="0.2">
      <c r="A263" s="45" t="s">
        <v>34</v>
      </c>
      <c r="B263" s="111"/>
      <c r="C263" s="51"/>
      <c r="D263" s="51"/>
      <c r="E263" s="104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51"/>
      <c r="S263" s="51"/>
      <c r="T263" s="51"/>
      <c r="U263" s="51"/>
      <c r="AA263" s="128"/>
    </row>
    <row r="264" spans="1:27" s="52" customFormat="1" ht="15.75" x14ac:dyDescent="0.25">
      <c r="A264" s="45" t="s">
        <v>35</v>
      </c>
      <c r="B264" s="111"/>
      <c r="C264" s="51"/>
      <c r="D264" s="60" t="s">
        <v>24</v>
      </c>
      <c r="E264" s="104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51"/>
      <c r="S264" s="51"/>
      <c r="T264" s="51"/>
      <c r="U264" s="51"/>
      <c r="AA264" s="128"/>
    </row>
    <row r="265" spans="1:27" s="52" customFormat="1" ht="15.75" x14ac:dyDescent="0.25">
      <c r="A265" s="50" t="s">
        <v>36</v>
      </c>
      <c r="B265" s="111"/>
      <c r="C265" s="51"/>
      <c r="D265" s="51"/>
      <c r="E265" s="105"/>
      <c r="F265" s="56" t="s">
        <v>5</v>
      </c>
      <c r="G265" s="56" t="s">
        <v>23</v>
      </c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51"/>
      <c r="S265" s="51"/>
      <c r="T265" s="51"/>
      <c r="U265" s="51"/>
      <c r="AA265" s="128"/>
    </row>
    <row r="266" spans="1:27" s="52" customFormat="1" x14ac:dyDescent="0.2">
      <c r="A266" s="45" t="s">
        <v>37</v>
      </c>
      <c r="B266" s="111"/>
      <c r="C266" s="51"/>
      <c r="D266" s="51"/>
      <c r="E266" s="106"/>
      <c r="F266" s="49">
        <f t="shared" ref="F266:F273" si="32">SUM(G266:U266)</f>
        <v>0</v>
      </c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3"/>
      <c r="S266" s="53"/>
      <c r="T266" s="53"/>
      <c r="U266" s="53"/>
      <c r="AA266" s="128"/>
    </row>
    <row r="267" spans="1:27" s="52" customFormat="1" x14ac:dyDescent="0.2">
      <c r="A267" s="51"/>
      <c r="B267" s="110"/>
      <c r="C267" s="51"/>
      <c r="D267" s="51"/>
      <c r="E267" s="106"/>
      <c r="F267" s="49">
        <f t="shared" si="32"/>
        <v>0</v>
      </c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3"/>
      <c r="S267" s="53"/>
      <c r="T267" s="53"/>
      <c r="U267" s="53"/>
      <c r="AA267" s="128"/>
    </row>
    <row r="268" spans="1:27" s="52" customFormat="1" x14ac:dyDescent="0.2">
      <c r="A268" s="51"/>
      <c r="B268" s="110"/>
      <c r="C268" s="51"/>
      <c r="D268" s="51"/>
      <c r="E268" s="106"/>
      <c r="F268" s="49">
        <f t="shared" si="32"/>
        <v>0</v>
      </c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3"/>
      <c r="S268" s="53"/>
      <c r="T268" s="53"/>
      <c r="U268" s="53"/>
      <c r="AA268" s="128"/>
    </row>
    <row r="269" spans="1:27" s="52" customFormat="1" x14ac:dyDescent="0.2">
      <c r="A269" s="51"/>
      <c r="B269" s="110"/>
      <c r="C269" s="51"/>
      <c r="D269" s="51"/>
      <c r="E269" s="106"/>
      <c r="F269" s="49">
        <f t="shared" si="32"/>
        <v>0</v>
      </c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3"/>
      <c r="S269" s="53"/>
      <c r="T269" s="53"/>
      <c r="U269" s="53"/>
      <c r="AA269" s="128"/>
    </row>
    <row r="270" spans="1:27" s="52" customFormat="1" x14ac:dyDescent="0.2">
      <c r="A270" s="51"/>
      <c r="B270" s="110"/>
      <c r="C270" s="51"/>
      <c r="D270" s="51"/>
      <c r="E270" s="106"/>
      <c r="F270" s="49">
        <f t="shared" si="32"/>
        <v>0</v>
      </c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3"/>
      <c r="S270" s="53"/>
      <c r="T270" s="53"/>
      <c r="U270" s="53"/>
      <c r="AA270" s="128"/>
    </row>
    <row r="271" spans="1:27" s="52" customFormat="1" x14ac:dyDescent="0.2">
      <c r="A271" s="51"/>
      <c r="B271" s="110"/>
      <c r="C271" s="51"/>
      <c r="D271" s="51"/>
      <c r="E271" s="106"/>
      <c r="F271" s="49">
        <f t="shared" si="32"/>
        <v>0</v>
      </c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3"/>
      <c r="S271" s="53"/>
      <c r="T271" s="53"/>
      <c r="U271" s="53"/>
      <c r="AA271" s="128"/>
    </row>
    <row r="272" spans="1:27" s="52" customFormat="1" ht="15.6" customHeight="1" x14ac:dyDescent="0.25">
      <c r="A272" s="57" t="s">
        <v>24</v>
      </c>
      <c r="B272" s="112" t="str">
        <f>IF(B254+F266+F267+F268+F269+F270+F271+F272+F273=B259+B260+B261+B262+B263+B264+B265+B266,"OK","NON")</f>
        <v>OK</v>
      </c>
      <c r="C272" s="51"/>
      <c r="D272" s="49"/>
      <c r="E272" s="106"/>
      <c r="F272" s="49">
        <f t="shared" si="32"/>
        <v>0</v>
      </c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3"/>
      <c r="S272" s="53"/>
      <c r="T272" s="53"/>
      <c r="U272" s="53"/>
      <c r="AA272" s="128"/>
    </row>
    <row r="273" spans="1:27" s="52" customFormat="1" ht="18" x14ac:dyDescent="0.25">
      <c r="A273" s="57" t="s">
        <v>25</v>
      </c>
      <c r="B273" s="112">
        <f>B256+S254-B253-F257-F258-F259-F260-F261-F262</f>
        <v>0</v>
      </c>
      <c r="C273" s="51"/>
      <c r="D273" s="77"/>
      <c r="E273" s="106"/>
      <c r="F273" s="49">
        <f t="shared" si="32"/>
        <v>0</v>
      </c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3"/>
      <c r="S273" s="53"/>
      <c r="T273" s="53"/>
      <c r="U273" s="53"/>
      <c r="AA273" s="128"/>
    </row>
    <row r="274" spans="1:27" s="52" customFormat="1" x14ac:dyDescent="0.2">
      <c r="B274" s="96"/>
      <c r="C274" s="51"/>
      <c r="D274" s="51"/>
      <c r="E274" s="107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62"/>
      <c r="S274" s="62"/>
      <c r="T274" s="62"/>
      <c r="U274" s="62"/>
      <c r="V274" s="64"/>
      <c r="AA274" s="128"/>
    </row>
    <row r="275" spans="1:27" s="46" customFormat="1" x14ac:dyDescent="0.2">
      <c r="A275" s="46" t="s">
        <v>20</v>
      </c>
      <c r="B275" s="113" t="s">
        <v>20</v>
      </c>
      <c r="C275" s="46" t="s">
        <v>20</v>
      </c>
      <c r="D275" s="46" t="s">
        <v>20</v>
      </c>
      <c r="E275" s="108" t="s">
        <v>20</v>
      </c>
      <c r="F275" s="66" t="s">
        <v>20</v>
      </c>
      <c r="G275" s="82" t="s">
        <v>20</v>
      </c>
      <c r="H275" s="82" t="s">
        <v>20</v>
      </c>
      <c r="I275" s="82" t="s">
        <v>20</v>
      </c>
      <c r="J275" s="82" t="s">
        <v>20</v>
      </c>
      <c r="K275" s="82" t="s">
        <v>20</v>
      </c>
      <c r="L275" s="82" t="s">
        <v>20</v>
      </c>
      <c r="M275" s="82" t="s">
        <v>20</v>
      </c>
      <c r="N275" s="82" t="s">
        <v>20</v>
      </c>
      <c r="O275" s="82" t="s">
        <v>20</v>
      </c>
      <c r="P275" s="82" t="s">
        <v>20</v>
      </c>
      <c r="Q275" s="82" t="s">
        <v>20</v>
      </c>
      <c r="R275" s="83" t="s">
        <v>20</v>
      </c>
      <c r="S275" s="83"/>
      <c r="T275" s="83"/>
      <c r="U275" s="83"/>
      <c r="AA275" s="129"/>
    </row>
    <row r="276" spans="1:27" s="117" customFormat="1" ht="27" thickBot="1" x14ac:dyDescent="0.45">
      <c r="A276" s="116" t="s">
        <v>20</v>
      </c>
      <c r="B276" s="115" t="s">
        <v>44</v>
      </c>
      <c r="D276" s="117" t="s">
        <v>28</v>
      </c>
      <c r="E276" s="125">
        <f>$X$16</f>
        <v>43091</v>
      </c>
      <c r="F276" s="119"/>
      <c r="G276" s="120"/>
      <c r="H276" s="121"/>
      <c r="I276" s="122"/>
      <c r="J276" s="122"/>
      <c r="K276" s="122"/>
      <c r="L276" s="122"/>
      <c r="M276" s="122"/>
      <c r="N276" s="122"/>
      <c r="O276" s="122"/>
      <c r="P276" s="122"/>
      <c r="Q276" s="122"/>
      <c r="R276" s="122"/>
      <c r="U276" s="117">
        <v>12</v>
      </c>
      <c r="AA276" s="126"/>
    </row>
    <row r="277" spans="1:27" s="52" customFormat="1" ht="16.5" thickBot="1" x14ac:dyDescent="0.3">
      <c r="A277" s="45"/>
      <c r="B277" s="110"/>
      <c r="C277" s="51"/>
      <c r="D277" s="51"/>
      <c r="E277" s="104"/>
      <c r="F277" s="79" t="s">
        <v>70</v>
      </c>
      <c r="H277" s="103"/>
      <c r="I277" s="91">
        <v>100</v>
      </c>
      <c r="J277" s="92">
        <v>50</v>
      </c>
      <c r="K277" s="92">
        <v>20</v>
      </c>
      <c r="L277" s="92">
        <v>10</v>
      </c>
      <c r="M277" s="92">
        <v>5</v>
      </c>
      <c r="N277" s="92">
        <v>2</v>
      </c>
      <c r="O277" s="92">
        <v>1</v>
      </c>
      <c r="P277" s="92">
        <v>0.25</v>
      </c>
      <c r="Q277" s="92">
        <v>0.1</v>
      </c>
      <c r="R277" s="93">
        <v>0.05</v>
      </c>
      <c r="S277" s="51"/>
      <c r="T277" s="51"/>
      <c r="U277" s="51"/>
      <c r="AA277" s="127">
        <f>B278+B279+B280</f>
        <v>0</v>
      </c>
    </row>
    <row r="278" spans="1:27" s="52" customFormat="1" ht="15.75" x14ac:dyDescent="0.25">
      <c r="A278" s="45" t="s">
        <v>17</v>
      </c>
      <c r="B278" s="111"/>
      <c r="C278" s="51"/>
      <c r="D278" s="60" t="s">
        <v>21</v>
      </c>
      <c r="E278" s="105"/>
      <c r="F278" s="51"/>
      <c r="G278" s="62"/>
      <c r="H278" s="133" t="s">
        <v>71</v>
      </c>
      <c r="I278" s="135"/>
      <c r="J278" s="136"/>
      <c r="K278" s="136"/>
      <c r="L278" s="136"/>
      <c r="M278" s="136"/>
      <c r="N278" s="136"/>
      <c r="O278" s="136"/>
      <c r="P278" s="136"/>
      <c r="Q278" s="136"/>
      <c r="R278" s="137"/>
      <c r="S278" s="51"/>
      <c r="T278" s="51"/>
      <c r="U278" s="51"/>
      <c r="AA278" s="128"/>
    </row>
    <row r="279" spans="1:27" s="52" customFormat="1" ht="15.75" thickBot="1" x14ac:dyDescent="0.25">
      <c r="A279" s="45" t="s">
        <v>18</v>
      </c>
      <c r="B279" s="111"/>
      <c r="C279" s="51"/>
      <c r="E279" s="104"/>
      <c r="F279" s="51"/>
      <c r="G279" s="62"/>
      <c r="H279" s="89" t="s">
        <v>5</v>
      </c>
      <c r="I279" s="90">
        <f t="shared" ref="I279:R279" si="33">I277*I278</f>
        <v>0</v>
      </c>
      <c r="J279" s="80">
        <f t="shared" si="33"/>
        <v>0</v>
      </c>
      <c r="K279" s="80">
        <f t="shared" si="33"/>
        <v>0</v>
      </c>
      <c r="L279" s="80">
        <f t="shared" si="33"/>
        <v>0</v>
      </c>
      <c r="M279" s="80">
        <f t="shared" si="33"/>
        <v>0</v>
      </c>
      <c r="N279" s="80">
        <f t="shared" si="33"/>
        <v>0</v>
      </c>
      <c r="O279" s="80">
        <f t="shared" si="33"/>
        <v>0</v>
      </c>
      <c r="P279" s="80">
        <f t="shared" si="33"/>
        <v>0</v>
      </c>
      <c r="Q279" s="80">
        <f t="shared" si="33"/>
        <v>0</v>
      </c>
      <c r="R279" s="81">
        <f t="shared" si="33"/>
        <v>0</v>
      </c>
      <c r="S279" s="87">
        <f>SUM(I279:R279)</f>
        <v>0</v>
      </c>
      <c r="T279" s="51"/>
      <c r="U279" s="51"/>
      <c r="AA279" s="128"/>
    </row>
    <row r="280" spans="1:27" s="52" customFormat="1" ht="15.75" x14ac:dyDescent="0.25">
      <c r="A280" s="45" t="s">
        <v>19</v>
      </c>
      <c r="B280" s="111"/>
      <c r="C280" s="51"/>
      <c r="D280" s="60" t="s">
        <v>0</v>
      </c>
      <c r="E280" s="104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49">
        <f>SUM(I279:R279)</f>
        <v>0</v>
      </c>
      <c r="S280" s="51"/>
      <c r="T280" s="51"/>
      <c r="U280" s="51"/>
      <c r="AA280" s="128"/>
    </row>
    <row r="281" spans="1:27" s="52" customFormat="1" ht="15.75" x14ac:dyDescent="0.25">
      <c r="A281" s="45" t="s">
        <v>75</v>
      </c>
      <c r="B281" s="111"/>
      <c r="C281" s="51"/>
      <c r="D281" s="51"/>
      <c r="E281" s="105" t="s">
        <v>22</v>
      </c>
      <c r="F281" s="56" t="s">
        <v>5</v>
      </c>
      <c r="G281" s="56" t="s">
        <v>23</v>
      </c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51"/>
      <c r="S281" s="51"/>
      <c r="T281" s="51"/>
      <c r="U281" s="51"/>
      <c r="AA281" s="128"/>
    </row>
    <row r="282" spans="1:27" s="52" customFormat="1" x14ac:dyDescent="0.2">
      <c r="A282" s="45" t="s">
        <v>29</v>
      </c>
      <c r="B282" s="111"/>
      <c r="C282" s="51"/>
      <c r="D282" s="51"/>
      <c r="E282" s="106"/>
      <c r="F282" s="49">
        <f t="shared" ref="F282:F287" si="34">SUM(G282:U282)</f>
        <v>0</v>
      </c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3"/>
      <c r="S282" s="53"/>
      <c r="T282" s="53"/>
      <c r="U282" s="53"/>
      <c r="AA282" s="128"/>
    </row>
    <row r="283" spans="1:27" s="52" customFormat="1" x14ac:dyDescent="0.2">
      <c r="A283" s="45"/>
      <c r="B283" s="132"/>
      <c r="C283" s="51"/>
      <c r="D283" s="51"/>
      <c r="E283" s="106"/>
      <c r="F283" s="49">
        <f t="shared" si="34"/>
        <v>0</v>
      </c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3"/>
      <c r="S283" s="53"/>
      <c r="T283" s="53"/>
      <c r="U283" s="53"/>
      <c r="AA283" s="128"/>
    </row>
    <row r="284" spans="1:27" s="52" customFormat="1" x14ac:dyDescent="0.2">
      <c r="A284" s="45" t="s">
        <v>30</v>
      </c>
      <c r="B284" s="111"/>
      <c r="C284" s="51"/>
      <c r="D284" s="51"/>
      <c r="E284" s="106"/>
      <c r="F284" s="49">
        <f t="shared" si="34"/>
        <v>0</v>
      </c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3"/>
      <c r="S284" s="53"/>
      <c r="T284" s="53"/>
      <c r="U284" s="53"/>
      <c r="AA284" s="128"/>
    </row>
    <row r="285" spans="1:27" s="52" customFormat="1" x14ac:dyDescent="0.2">
      <c r="A285" s="45" t="s">
        <v>31</v>
      </c>
      <c r="B285" s="111"/>
      <c r="C285" s="51"/>
      <c r="D285" s="51"/>
      <c r="E285" s="106"/>
      <c r="F285" s="49">
        <f t="shared" si="34"/>
        <v>0</v>
      </c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3"/>
      <c r="S285" s="53"/>
      <c r="T285" s="53"/>
      <c r="U285" s="53"/>
      <c r="AA285" s="128"/>
    </row>
    <row r="286" spans="1:27" s="52" customFormat="1" x14ac:dyDescent="0.2">
      <c r="A286" s="45" t="s">
        <v>32</v>
      </c>
      <c r="B286" s="111"/>
      <c r="C286" s="51"/>
      <c r="D286" s="51"/>
      <c r="E286" s="106"/>
      <c r="F286" s="49">
        <f t="shared" si="34"/>
        <v>0</v>
      </c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3"/>
      <c r="S286" s="53"/>
      <c r="T286" s="53"/>
      <c r="U286" s="53"/>
      <c r="AA286" s="128"/>
    </row>
    <row r="287" spans="1:27" s="52" customFormat="1" x14ac:dyDescent="0.2">
      <c r="A287" s="45" t="s">
        <v>33</v>
      </c>
      <c r="B287" s="111"/>
      <c r="C287" s="51"/>
      <c r="D287" s="51"/>
      <c r="E287" s="106"/>
      <c r="F287" s="49">
        <f t="shared" si="34"/>
        <v>0</v>
      </c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3"/>
      <c r="S287" s="53"/>
      <c r="T287" s="53"/>
      <c r="U287" s="53"/>
      <c r="AA287" s="128"/>
    </row>
    <row r="288" spans="1:27" s="52" customFormat="1" x14ac:dyDescent="0.2">
      <c r="A288" s="45" t="s">
        <v>34</v>
      </c>
      <c r="B288" s="111"/>
      <c r="C288" s="51"/>
      <c r="D288" s="51"/>
      <c r="E288" s="104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51"/>
      <c r="S288" s="51"/>
      <c r="T288" s="51"/>
      <c r="U288" s="51"/>
      <c r="AA288" s="128"/>
    </row>
    <row r="289" spans="1:27" s="52" customFormat="1" ht="15.75" x14ac:dyDescent="0.25">
      <c r="A289" s="45" t="s">
        <v>35</v>
      </c>
      <c r="B289" s="111"/>
      <c r="C289" s="51"/>
      <c r="D289" s="60" t="s">
        <v>24</v>
      </c>
      <c r="E289" s="104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51"/>
      <c r="S289" s="51"/>
      <c r="T289" s="51"/>
      <c r="U289" s="51"/>
      <c r="AA289" s="128"/>
    </row>
    <row r="290" spans="1:27" s="52" customFormat="1" ht="15.75" x14ac:dyDescent="0.25">
      <c r="A290" s="50" t="s">
        <v>36</v>
      </c>
      <c r="B290" s="111"/>
      <c r="C290" s="51"/>
      <c r="D290" s="51"/>
      <c r="E290" s="105"/>
      <c r="F290" s="56" t="s">
        <v>5</v>
      </c>
      <c r="G290" s="56" t="s">
        <v>23</v>
      </c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51"/>
      <c r="S290" s="51"/>
      <c r="T290" s="51"/>
      <c r="U290" s="51"/>
      <c r="AA290" s="128"/>
    </row>
    <row r="291" spans="1:27" s="52" customFormat="1" x14ac:dyDescent="0.2">
      <c r="A291" s="45" t="s">
        <v>37</v>
      </c>
      <c r="B291" s="111"/>
      <c r="C291" s="51"/>
      <c r="D291" s="51"/>
      <c r="E291" s="106"/>
      <c r="F291" s="49">
        <f t="shared" ref="F291:F298" si="35">SUM(G291:U291)</f>
        <v>0</v>
      </c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3"/>
      <c r="S291" s="53"/>
      <c r="T291" s="53"/>
      <c r="U291" s="53"/>
      <c r="AA291" s="128"/>
    </row>
    <row r="292" spans="1:27" s="52" customFormat="1" x14ac:dyDescent="0.2">
      <c r="A292" s="51"/>
      <c r="B292" s="110"/>
      <c r="C292" s="51"/>
      <c r="D292" s="51"/>
      <c r="E292" s="106"/>
      <c r="F292" s="49">
        <f t="shared" si="35"/>
        <v>0</v>
      </c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3"/>
      <c r="S292" s="53"/>
      <c r="T292" s="53"/>
      <c r="U292" s="53"/>
      <c r="AA292" s="128"/>
    </row>
    <row r="293" spans="1:27" s="52" customFormat="1" x14ac:dyDescent="0.2">
      <c r="A293" s="51"/>
      <c r="B293" s="110"/>
      <c r="C293" s="51"/>
      <c r="D293" s="51"/>
      <c r="E293" s="106"/>
      <c r="F293" s="49">
        <f t="shared" si="35"/>
        <v>0</v>
      </c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3"/>
      <c r="S293" s="53"/>
      <c r="T293" s="53"/>
      <c r="U293" s="53"/>
      <c r="AA293" s="128"/>
    </row>
    <row r="294" spans="1:27" s="52" customFormat="1" x14ac:dyDescent="0.2">
      <c r="A294" s="51"/>
      <c r="B294" s="110"/>
      <c r="C294" s="51"/>
      <c r="D294" s="51"/>
      <c r="E294" s="106"/>
      <c r="F294" s="49">
        <f t="shared" si="35"/>
        <v>0</v>
      </c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3"/>
      <c r="S294" s="53"/>
      <c r="T294" s="53"/>
      <c r="U294" s="53"/>
      <c r="AA294" s="128"/>
    </row>
    <row r="295" spans="1:27" s="52" customFormat="1" x14ac:dyDescent="0.2">
      <c r="A295" s="51"/>
      <c r="B295" s="110"/>
      <c r="C295" s="51"/>
      <c r="D295" s="51"/>
      <c r="E295" s="106"/>
      <c r="F295" s="49">
        <f t="shared" si="35"/>
        <v>0</v>
      </c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3"/>
      <c r="S295" s="53"/>
      <c r="T295" s="53"/>
      <c r="U295" s="53"/>
      <c r="AA295" s="128"/>
    </row>
    <row r="296" spans="1:27" s="52" customFormat="1" x14ac:dyDescent="0.2">
      <c r="A296" s="51"/>
      <c r="B296" s="110"/>
      <c r="C296" s="51"/>
      <c r="D296" s="51"/>
      <c r="E296" s="106"/>
      <c r="F296" s="49">
        <f t="shared" si="35"/>
        <v>0</v>
      </c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3"/>
      <c r="S296" s="53"/>
      <c r="T296" s="53"/>
      <c r="U296" s="53"/>
      <c r="AA296" s="128"/>
    </row>
    <row r="297" spans="1:27" s="52" customFormat="1" ht="15.6" customHeight="1" x14ac:dyDescent="0.25">
      <c r="A297" s="57" t="s">
        <v>24</v>
      </c>
      <c r="B297" s="112" t="str">
        <f>IF(B279+F291+F292+F293+F294+F295+F296+F297+F298=B284+B285+B286+B287+B288+B289+B290+B291,"OK","NON")</f>
        <v>OK</v>
      </c>
      <c r="C297" s="51"/>
      <c r="D297" s="49"/>
      <c r="E297" s="106"/>
      <c r="F297" s="49">
        <f t="shared" si="35"/>
        <v>0</v>
      </c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3"/>
      <c r="S297" s="53"/>
      <c r="T297" s="53"/>
      <c r="U297" s="53"/>
      <c r="AA297" s="128"/>
    </row>
    <row r="298" spans="1:27" s="52" customFormat="1" ht="18" x14ac:dyDescent="0.25">
      <c r="A298" s="57" t="s">
        <v>25</v>
      </c>
      <c r="B298" s="112">
        <f>B281+S279-B278-F282-F283-F284-F285-F286-F287</f>
        <v>0</v>
      </c>
      <c r="C298" s="51"/>
      <c r="D298" s="77"/>
      <c r="E298" s="106"/>
      <c r="F298" s="49">
        <f t="shared" si="35"/>
        <v>0</v>
      </c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3"/>
      <c r="S298" s="53"/>
      <c r="T298" s="53"/>
      <c r="U298" s="53"/>
      <c r="AA298" s="128"/>
    </row>
    <row r="299" spans="1:27" s="52" customFormat="1" x14ac:dyDescent="0.2">
      <c r="B299" s="96"/>
      <c r="C299" s="51"/>
      <c r="D299" s="51"/>
      <c r="E299" s="107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62"/>
      <c r="S299" s="62"/>
      <c r="T299" s="62"/>
      <c r="U299" s="62"/>
      <c r="V299" s="64"/>
      <c r="AA299" s="128"/>
    </row>
    <row r="300" spans="1:27" s="46" customFormat="1" x14ac:dyDescent="0.2">
      <c r="A300" s="46" t="s">
        <v>20</v>
      </c>
      <c r="B300" s="113" t="s">
        <v>20</v>
      </c>
      <c r="C300" s="46" t="s">
        <v>20</v>
      </c>
      <c r="D300" s="46" t="s">
        <v>20</v>
      </c>
      <c r="E300" s="108" t="s">
        <v>20</v>
      </c>
      <c r="F300" s="66" t="s">
        <v>20</v>
      </c>
      <c r="G300" s="82" t="s">
        <v>20</v>
      </c>
      <c r="H300" s="82" t="s">
        <v>20</v>
      </c>
      <c r="I300" s="82" t="s">
        <v>20</v>
      </c>
      <c r="J300" s="82" t="s">
        <v>20</v>
      </c>
      <c r="K300" s="82" t="s">
        <v>20</v>
      </c>
      <c r="L300" s="82" t="s">
        <v>20</v>
      </c>
      <c r="M300" s="82" t="s">
        <v>20</v>
      </c>
      <c r="N300" s="82" t="s">
        <v>20</v>
      </c>
      <c r="O300" s="82" t="s">
        <v>20</v>
      </c>
      <c r="P300" s="82" t="s">
        <v>20</v>
      </c>
      <c r="Q300" s="82" t="s">
        <v>20</v>
      </c>
      <c r="R300" s="83" t="s">
        <v>20</v>
      </c>
      <c r="S300" s="83"/>
      <c r="T300" s="83"/>
      <c r="U300" s="83"/>
      <c r="AA300" s="129"/>
    </row>
    <row r="301" spans="1:27" s="117" customFormat="1" ht="27" thickBot="1" x14ac:dyDescent="0.45">
      <c r="A301" s="116" t="s">
        <v>20</v>
      </c>
      <c r="B301" s="115" t="s">
        <v>45</v>
      </c>
      <c r="D301" s="117" t="s">
        <v>28</v>
      </c>
      <c r="E301" s="125">
        <f>$X$16</f>
        <v>43091</v>
      </c>
      <c r="F301" s="119"/>
      <c r="G301" s="120"/>
      <c r="H301" s="121"/>
      <c r="I301" s="122"/>
      <c r="J301" s="122"/>
      <c r="K301" s="122"/>
      <c r="L301" s="122"/>
      <c r="M301" s="122"/>
      <c r="N301" s="122"/>
      <c r="O301" s="122"/>
      <c r="P301" s="122"/>
      <c r="Q301" s="122"/>
      <c r="R301" s="122"/>
      <c r="U301" s="117">
        <v>13</v>
      </c>
      <c r="AA301" s="126"/>
    </row>
    <row r="302" spans="1:27" s="52" customFormat="1" ht="16.5" thickBot="1" x14ac:dyDescent="0.3">
      <c r="A302" s="45"/>
      <c r="B302" s="110"/>
      <c r="C302" s="51"/>
      <c r="D302" s="51"/>
      <c r="E302" s="104"/>
      <c r="F302" s="79" t="s">
        <v>70</v>
      </c>
      <c r="H302" s="103"/>
      <c r="I302" s="91">
        <v>100</v>
      </c>
      <c r="J302" s="92">
        <v>50</v>
      </c>
      <c r="K302" s="92">
        <v>20</v>
      </c>
      <c r="L302" s="92">
        <v>10</v>
      </c>
      <c r="M302" s="92">
        <v>5</v>
      </c>
      <c r="N302" s="92">
        <v>2</v>
      </c>
      <c r="O302" s="92">
        <v>1</v>
      </c>
      <c r="P302" s="92">
        <v>0.25</v>
      </c>
      <c r="Q302" s="92">
        <v>0.1</v>
      </c>
      <c r="R302" s="93">
        <v>0.05</v>
      </c>
      <c r="S302" s="51"/>
      <c r="T302" s="51"/>
      <c r="U302" s="51"/>
      <c r="AA302" s="127">
        <f>B303+B304+B305</f>
        <v>0</v>
      </c>
    </row>
    <row r="303" spans="1:27" s="52" customFormat="1" ht="15.75" x14ac:dyDescent="0.25">
      <c r="A303" s="45" t="s">
        <v>17</v>
      </c>
      <c r="B303" s="111"/>
      <c r="C303" s="51"/>
      <c r="D303" s="60" t="s">
        <v>21</v>
      </c>
      <c r="E303" s="105"/>
      <c r="F303" s="51"/>
      <c r="G303" s="62"/>
      <c r="H303" s="133" t="s">
        <v>71</v>
      </c>
      <c r="I303" s="135"/>
      <c r="J303" s="136"/>
      <c r="K303" s="136"/>
      <c r="L303" s="136"/>
      <c r="M303" s="136"/>
      <c r="N303" s="136"/>
      <c r="O303" s="136"/>
      <c r="P303" s="136"/>
      <c r="Q303" s="136"/>
      <c r="R303" s="137"/>
      <c r="S303" s="51"/>
      <c r="T303" s="51"/>
      <c r="U303" s="51"/>
      <c r="AA303" s="128"/>
    </row>
    <row r="304" spans="1:27" s="52" customFormat="1" ht="15.75" thickBot="1" x14ac:dyDescent="0.25">
      <c r="A304" s="45" t="s">
        <v>18</v>
      </c>
      <c r="B304" s="111"/>
      <c r="C304" s="51"/>
      <c r="E304" s="104"/>
      <c r="F304" s="51"/>
      <c r="G304" s="62"/>
      <c r="H304" s="89" t="s">
        <v>5</v>
      </c>
      <c r="I304" s="90">
        <f t="shared" ref="I304:R304" si="36">I302*I303</f>
        <v>0</v>
      </c>
      <c r="J304" s="80">
        <f t="shared" si="36"/>
        <v>0</v>
      </c>
      <c r="K304" s="80">
        <f t="shared" si="36"/>
        <v>0</v>
      </c>
      <c r="L304" s="80">
        <f t="shared" si="36"/>
        <v>0</v>
      </c>
      <c r="M304" s="80">
        <f t="shared" si="36"/>
        <v>0</v>
      </c>
      <c r="N304" s="80">
        <f t="shared" si="36"/>
        <v>0</v>
      </c>
      <c r="O304" s="80">
        <f t="shared" si="36"/>
        <v>0</v>
      </c>
      <c r="P304" s="80">
        <f t="shared" si="36"/>
        <v>0</v>
      </c>
      <c r="Q304" s="80">
        <f t="shared" si="36"/>
        <v>0</v>
      </c>
      <c r="R304" s="81">
        <f t="shared" si="36"/>
        <v>0</v>
      </c>
      <c r="S304" s="87">
        <f>SUM(I304:R304)</f>
        <v>0</v>
      </c>
      <c r="T304" s="51"/>
      <c r="U304" s="51"/>
      <c r="AA304" s="128"/>
    </row>
    <row r="305" spans="1:27" s="52" customFormat="1" ht="15.75" x14ac:dyDescent="0.25">
      <c r="A305" s="45" t="s">
        <v>19</v>
      </c>
      <c r="B305" s="111"/>
      <c r="C305" s="51"/>
      <c r="D305" s="60" t="s">
        <v>0</v>
      </c>
      <c r="E305" s="104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49">
        <f>SUM(I304:R304)</f>
        <v>0</v>
      </c>
      <c r="S305" s="51"/>
      <c r="T305" s="51"/>
      <c r="U305" s="51"/>
      <c r="AA305" s="128"/>
    </row>
    <row r="306" spans="1:27" s="52" customFormat="1" ht="15.75" x14ac:dyDescent="0.25">
      <c r="A306" s="45" t="s">
        <v>75</v>
      </c>
      <c r="B306" s="111"/>
      <c r="C306" s="51"/>
      <c r="D306" s="51"/>
      <c r="E306" s="105" t="s">
        <v>22</v>
      </c>
      <c r="F306" s="56" t="s">
        <v>5</v>
      </c>
      <c r="G306" s="56" t="s">
        <v>23</v>
      </c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51"/>
      <c r="S306" s="51"/>
      <c r="T306" s="51"/>
      <c r="U306" s="51"/>
      <c r="AA306" s="128"/>
    </row>
    <row r="307" spans="1:27" s="52" customFormat="1" x14ac:dyDescent="0.2">
      <c r="A307" s="45" t="s">
        <v>29</v>
      </c>
      <c r="B307" s="111"/>
      <c r="C307" s="51"/>
      <c r="D307" s="51"/>
      <c r="E307" s="106"/>
      <c r="F307" s="49">
        <f t="shared" ref="F307:F312" si="37">SUM(G307:U307)</f>
        <v>0</v>
      </c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3"/>
      <c r="S307" s="53"/>
      <c r="T307" s="53"/>
      <c r="U307" s="53"/>
      <c r="AA307" s="128"/>
    </row>
    <row r="308" spans="1:27" s="52" customFormat="1" x14ac:dyDescent="0.2">
      <c r="A308" s="45"/>
      <c r="B308" s="132"/>
      <c r="C308" s="51"/>
      <c r="D308" s="51"/>
      <c r="E308" s="106"/>
      <c r="F308" s="49">
        <f t="shared" si="37"/>
        <v>0</v>
      </c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3"/>
      <c r="S308" s="53"/>
      <c r="T308" s="53"/>
      <c r="U308" s="53"/>
      <c r="AA308" s="128"/>
    </row>
    <row r="309" spans="1:27" s="52" customFormat="1" x14ac:dyDescent="0.2">
      <c r="A309" s="45" t="s">
        <v>30</v>
      </c>
      <c r="B309" s="111"/>
      <c r="C309" s="51"/>
      <c r="D309" s="51"/>
      <c r="E309" s="106"/>
      <c r="F309" s="49">
        <f t="shared" si="37"/>
        <v>0</v>
      </c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3"/>
      <c r="S309" s="53"/>
      <c r="T309" s="53"/>
      <c r="U309" s="53"/>
      <c r="AA309" s="128"/>
    </row>
    <row r="310" spans="1:27" s="52" customFormat="1" x14ac:dyDescent="0.2">
      <c r="A310" s="45" t="s">
        <v>31</v>
      </c>
      <c r="B310" s="111"/>
      <c r="C310" s="51"/>
      <c r="D310" s="51"/>
      <c r="E310" s="106"/>
      <c r="F310" s="49">
        <f t="shared" si="37"/>
        <v>0</v>
      </c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3"/>
      <c r="S310" s="53"/>
      <c r="T310" s="53"/>
      <c r="U310" s="53"/>
      <c r="AA310" s="128"/>
    </row>
    <row r="311" spans="1:27" s="52" customFormat="1" x14ac:dyDescent="0.2">
      <c r="A311" s="45" t="s">
        <v>32</v>
      </c>
      <c r="B311" s="111"/>
      <c r="C311" s="51"/>
      <c r="D311" s="51"/>
      <c r="E311" s="106"/>
      <c r="F311" s="49">
        <f t="shared" si="37"/>
        <v>0</v>
      </c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3"/>
      <c r="S311" s="53"/>
      <c r="T311" s="53"/>
      <c r="U311" s="53"/>
      <c r="AA311" s="128"/>
    </row>
    <row r="312" spans="1:27" s="52" customFormat="1" x14ac:dyDescent="0.2">
      <c r="A312" s="45" t="s">
        <v>33</v>
      </c>
      <c r="B312" s="111"/>
      <c r="C312" s="51"/>
      <c r="D312" s="51"/>
      <c r="E312" s="106"/>
      <c r="F312" s="49">
        <f t="shared" si="37"/>
        <v>0</v>
      </c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3"/>
      <c r="S312" s="53"/>
      <c r="T312" s="53"/>
      <c r="U312" s="53"/>
      <c r="AA312" s="128"/>
    </row>
    <row r="313" spans="1:27" s="52" customFormat="1" x14ac:dyDescent="0.2">
      <c r="A313" s="45" t="s">
        <v>34</v>
      </c>
      <c r="B313" s="111"/>
      <c r="C313" s="51"/>
      <c r="D313" s="51"/>
      <c r="E313" s="104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51"/>
      <c r="S313" s="51"/>
      <c r="T313" s="51"/>
      <c r="U313" s="51"/>
      <c r="AA313" s="128"/>
    </row>
    <row r="314" spans="1:27" s="52" customFormat="1" ht="15.75" x14ac:dyDescent="0.25">
      <c r="A314" s="45" t="s">
        <v>35</v>
      </c>
      <c r="B314" s="111"/>
      <c r="C314" s="51"/>
      <c r="D314" s="60" t="s">
        <v>24</v>
      </c>
      <c r="E314" s="104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51"/>
      <c r="S314" s="51"/>
      <c r="T314" s="51"/>
      <c r="U314" s="51"/>
      <c r="AA314" s="128"/>
    </row>
    <row r="315" spans="1:27" s="52" customFormat="1" ht="15.75" x14ac:dyDescent="0.25">
      <c r="A315" s="50" t="s">
        <v>36</v>
      </c>
      <c r="B315" s="111"/>
      <c r="C315" s="51"/>
      <c r="D315" s="51"/>
      <c r="E315" s="105"/>
      <c r="F315" s="56" t="s">
        <v>5</v>
      </c>
      <c r="G315" s="56" t="s">
        <v>23</v>
      </c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51"/>
      <c r="S315" s="51"/>
      <c r="T315" s="51"/>
      <c r="U315" s="51"/>
      <c r="AA315" s="128"/>
    </row>
    <row r="316" spans="1:27" s="52" customFormat="1" x14ac:dyDescent="0.2">
      <c r="A316" s="45" t="s">
        <v>37</v>
      </c>
      <c r="B316" s="111"/>
      <c r="C316" s="51"/>
      <c r="D316" s="51"/>
      <c r="E316" s="106"/>
      <c r="F316" s="49">
        <f t="shared" ref="F316:F323" si="38">SUM(G316:U316)</f>
        <v>0</v>
      </c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3"/>
      <c r="S316" s="53"/>
      <c r="T316" s="53"/>
      <c r="U316" s="53"/>
      <c r="AA316" s="128"/>
    </row>
    <row r="317" spans="1:27" s="52" customFormat="1" x14ac:dyDescent="0.2">
      <c r="A317" s="51"/>
      <c r="B317" s="110"/>
      <c r="C317" s="51"/>
      <c r="D317" s="51"/>
      <c r="E317" s="106"/>
      <c r="F317" s="49">
        <f t="shared" si="38"/>
        <v>0</v>
      </c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3"/>
      <c r="S317" s="53"/>
      <c r="T317" s="53"/>
      <c r="U317" s="53"/>
      <c r="AA317" s="128"/>
    </row>
    <row r="318" spans="1:27" s="52" customFormat="1" x14ac:dyDescent="0.2">
      <c r="A318" s="51"/>
      <c r="B318" s="110"/>
      <c r="C318" s="51"/>
      <c r="D318" s="51"/>
      <c r="E318" s="106"/>
      <c r="F318" s="49">
        <f t="shared" si="38"/>
        <v>0</v>
      </c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3"/>
      <c r="S318" s="53"/>
      <c r="T318" s="53"/>
      <c r="U318" s="53"/>
      <c r="AA318" s="128"/>
    </row>
    <row r="319" spans="1:27" s="52" customFormat="1" x14ac:dyDescent="0.2">
      <c r="A319" s="51"/>
      <c r="B319" s="110"/>
      <c r="C319" s="51"/>
      <c r="D319" s="51"/>
      <c r="E319" s="106"/>
      <c r="F319" s="49">
        <f t="shared" si="38"/>
        <v>0</v>
      </c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3"/>
      <c r="S319" s="53"/>
      <c r="T319" s="53"/>
      <c r="U319" s="53"/>
      <c r="AA319" s="128"/>
    </row>
    <row r="320" spans="1:27" s="52" customFormat="1" x14ac:dyDescent="0.2">
      <c r="A320" s="51"/>
      <c r="B320" s="110"/>
      <c r="C320" s="51"/>
      <c r="D320" s="51"/>
      <c r="E320" s="106"/>
      <c r="F320" s="49">
        <f t="shared" si="38"/>
        <v>0</v>
      </c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3"/>
      <c r="S320" s="53"/>
      <c r="T320" s="53"/>
      <c r="U320" s="53"/>
      <c r="AA320" s="128"/>
    </row>
    <row r="321" spans="1:27" s="52" customFormat="1" x14ac:dyDescent="0.2">
      <c r="A321" s="51"/>
      <c r="B321" s="110"/>
      <c r="C321" s="51"/>
      <c r="D321" s="51"/>
      <c r="E321" s="106"/>
      <c r="F321" s="49">
        <f t="shared" si="38"/>
        <v>0</v>
      </c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3"/>
      <c r="S321" s="53"/>
      <c r="T321" s="53"/>
      <c r="U321" s="53"/>
      <c r="AA321" s="128"/>
    </row>
    <row r="322" spans="1:27" s="52" customFormat="1" ht="15.6" customHeight="1" x14ac:dyDescent="0.25">
      <c r="A322" s="57" t="s">
        <v>24</v>
      </c>
      <c r="B322" s="112" t="str">
        <f>IF(B304+F316+F317+F318+F319+F320+F321+F322+F323=B309+B310+B311+B312+B313+B314+B315+B316,"OK","NON")</f>
        <v>OK</v>
      </c>
      <c r="C322" s="51"/>
      <c r="D322" s="49"/>
      <c r="E322" s="106"/>
      <c r="F322" s="49">
        <f t="shared" si="38"/>
        <v>0</v>
      </c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3"/>
      <c r="S322" s="53"/>
      <c r="T322" s="53"/>
      <c r="U322" s="53"/>
      <c r="AA322" s="128"/>
    </row>
    <row r="323" spans="1:27" s="52" customFormat="1" ht="18" x14ac:dyDescent="0.25">
      <c r="A323" s="57" t="s">
        <v>25</v>
      </c>
      <c r="B323" s="112">
        <f>B306+S304-B303-F307-F308-F309-F310-F311-F312</f>
        <v>0</v>
      </c>
      <c r="C323" s="51"/>
      <c r="D323" s="77"/>
      <c r="E323" s="106"/>
      <c r="F323" s="49">
        <f t="shared" si="38"/>
        <v>0</v>
      </c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3"/>
      <c r="S323" s="53"/>
      <c r="T323" s="53"/>
      <c r="U323" s="53"/>
      <c r="AA323" s="128"/>
    </row>
    <row r="324" spans="1:27" s="52" customFormat="1" x14ac:dyDescent="0.2">
      <c r="B324" s="96"/>
      <c r="C324" s="51"/>
      <c r="D324" s="51"/>
      <c r="E324" s="107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62"/>
      <c r="S324" s="62"/>
      <c r="T324" s="62"/>
      <c r="U324" s="62"/>
      <c r="V324" s="64"/>
      <c r="AA324" s="128"/>
    </row>
    <row r="325" spans="1:27" s="46" customFormat="1" x14ac:dyDescent="0.2">
      <c r="A325" s="46" t="s">
        <v>20</v>
      </c>
      <c r="B325" s="113" t="s">
        <v>20</v>
      </c>
      <c r="C325" s="46" t="s">
        <v>20</v>
      </c>
      <c r="D325" s="46" t="s">
        <v>20</v>
      </c>
      <c r="E325" s="108" t="s">
        <v>20</v>
      </c>
      <c r="F325" s="66" t="s">
        <v>20</v>
      </c>
      <c r="G325" s="82" t="s">
        <v>20</v>
      </c>
      <c r="H325" s="82" t="s">
        <v>20</v>
      </c>
      <c r="I325" s="82" t="s">
        <v>20</v>
      </c>
      <c r="J325" s="82" t="s">
        <v>20</v>
      </c>
      <c r="K325" s="82" t="s">
        <v>20</v>
      </c>
      <c r="L325" s="82" t="s">
        <v>20</v>
      </c>
      <c r="M325" s="82" t="s">
        <v>20</v>
      </c>
      <c r="N325" s="82" t="s">
        <v>20</v>
      </c>
      <c r="O325" s="82" t="s">
        <v>20</v>
      </c>
      <c r="P325" s="82" t="s">
        <v>20</v>
      </c>
      <c r="Q325" s="82" t="s">
        <v>20</v>
      </c>
      <c r="R325" s="83" t="s">
        <v>20</v>
      </c>
      <c r="S325" s="83"/>
      <c r="T325" s="83"/>
      <c r="U325" s="83"/>
      <c r="AA325" s="129"/>
    </row>
    <row r="326" spans="1:27" s="117" customFormat="1" ht="27" thickBot="1" x14ac:dyDescent="0.45">
      <c r="A326" s="116" t="s">
        <v>20</v>
      </c>
      <c r="B326" s="115" t="s">
        <v>46</v>
      </c>
      <c r="D326" s="117" t="s">
        <v>28</v>
      </c>
      <c r="E326" s="125">
        <f>$X$16</f>
        <v>43091</v>
      </c>
      <c r="F326" s="119"/>
      <c r="G326" s="120"/>
      <c r="H326" s="121"/>
      <c r="I326" s="122"/>
      <c r="J326" s="122"/>
      <c r="K326" s="122"/>
      <c r="L326" s="122"/>
      <c r="M326" s="122"/>
      <c r="N326" s="122"/>
      <c r="O326" s="122"/>
      <c r="P326" s="122"/>
      <c r="Q326" s="122"/>
      <c r="R326" s="122"/>
      <c r="U326" s="117">
        <v>14</v>
      </c>
      <c r="AA326" s="126"/>
    </row>
    <row r="327" spans="1:27" s="52" customFormat="1" ht="16.5" thickBot="1" x14ac:dyDescent="0.3">
      <c r="A327" s="45"/>
      <c r="B327" s="110"/>
      <c r="C327" s="51"/>
      <c r="D327" s="51"/>
      <c r="E327" s="104"/>
      <c r="F327" s="79" t="s">
        <v>70</v>
      </c>
      <c r="H327" s="103"/>
      <c r="I327" s="91">
        <v>100</v>
      </c>
      <c r="J327" s="92">
        <v>50</v>
      </c>
      <c r="K327" s="92">
        <v>20</v>
      </c>
      <c r="L327" s="92">
        <v>10</v>
      </c>
      <c r="M327" s="92">
        <v>5</v>
      </c>
      <c r="N327" s="92">
        <v>2</v>
      </c>
      <c r="O327" s="92">
        <v>1</v>
      </c>
      <c r="P327" s="92">
        <v>0.25</v>
      </c>
      <c r="Q327" s="92">
        <v>0.1</v>
      </c>
      <c r="R327" s="93">
        <v>0.05</v>
      </c>
      <c r="S327" s="51"/>
      <c r="T327" s="51"/>
      <c r="U327" s="51"/>
      <c r="AA327" s="127">
        <f>B328+B329+B330</f>
        <v>0</v>
      </c>
    </row>
    <row r="328" spans="1:27" s="52" customFormat="1" ht="15.75" x14ac:dyDescent="0.25">
      <c r="A328" s="45" t="s">
        <v>17</v>
      </c>
      <c r="B328" s="111"/>
      <c r="C328" s="51"/>
      <c r="D328" s="60" t="s">
        <v>21</v>
      </c>
      <c r="E328" s="105"/>
      <c r="F328" s="51"/>
      <c r="G328" s="62"/>
      <c r="H328" s="133" t="s">
        <v>71</v>
      </c>
      <c r="I328" s="135"/>
      <c r="J328" s="136"/>
      <c r="K328" s="136"/>
      <c r="L328" s="136"/>
      <c r="M328" s="136"/>
      <c r="N328" s="136"/>
      <c r="O328" s="136"/>
      <c r="P328" s="136"/>
      <c r="Q328" s="136"/>
      <c r="R328" s="137"/>
      <c r="S328" s="51"/>
      <c r="T328" s="51"/>
      <c r="U328" s="51"/>
      <c r="AA328" s="128"/>
    </row>
    <row r="329" spans="1:27" s="52" customFormat="1" ht="15.75" thickBot="1" x14ac:dyDescent="0.25">
      <c r="A329" s="45" t="s">
        <v>18</v>
      </c>
      <c r="B329" s="111"/>
      <c r="C329" s="51"/>
      <c r="E329" s="104"/>
      <c r="F329" s="51"/>
      <c r="G329" s="62"/>
      <c r="H329" s="89" t="s">
        <v>5</v>
      </c>
      <c r="I329" s="90">
        <f t="shared" ref="I329:R329" si="39">I327*I328</f>
        <v>0</v>
      </c>
      <c r="J329" s="80">
        <f t="shared" si="39"/>
        <v>0</v>
      </c>
      <c r="K329" s="80">
        <f t="shared" si="39"/>
        <v>0</v>
      </c>
      <c r="L329" s="80">
        <f t="shared" si="39"/>
        <v>0</v>
      </c>
      <c r="M329" s="80">
        <f t="shared" si="39"/>
        <v>0</v>
      </c>
      <c r="N329" s="80">
        <f t="shared" si="39"/>
        <v>0</v>
      </c>
      <c r="O329" s="80">
        <f t="shared" si="39"/>
        <v>0</v>
      </c>
      <c r="P329" s="80">
        <f t="shared" si="39"/>
        <v>0</v>
      </c>
      <c r="Q329" s="80">
        <f t="shared" si="39"/>
        <v>0</v>
      </c>
      <c r="R329" s="81">
        <f t="shared" si="39"/>
        <v>0</v>
      </c>
      <c r="S329" s="87">
        <f>SUM(I329:R329)</f>
        <v>0</v>
      </c>
      <c r="T329" s="51"/>
      <c r="U329" s="51"/>
      <c r="AA329" s="128"/>
    </row>
    <row r="330" spans="1:27" s="52" customFormat="1" ht="15.75" x14ac:dyDescent="0.25">
      <c r="A330" s="45" t="s">
        <v>19</v>
      </c>
      <c r="B330" s="111"/>
      <c r="C330" s="51"/>
      <c r="D330" s="60" t="s">
        <v>0</v>
      </c>
      <c r="E330" s="104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49">
        <f>SUM(I329:R329)</f>
        <v>0</v>
      </c>
      <c r="S330" s="51"/>
      <c r="T330" s="51"/>
      <c r="U330" s="51"/>
      <c r="AA330" s="128"/>
    </row>
    <row r="331" spans="1:27" s="52" customFormat="1" ht="15.75" x14ac:dyDescent="0.25">
      <c r="A331" s="45" t="s">
        <v>75</v>
      </c>
      <c r="B331" s="111"/>
      <c r="C331" s="51"/>
      <c r="D331" s="51"/>
      <c r="E331" s="105" t="s">
        <v>22</v>
      </c>
      <c r="F331" s="56" t="s">
        <v>5</v>
      </c>
      <c r="G331" s="56" t="s">
        <v>23</v>
      </c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51"/>
      <c r="S331" s="51"/>
      <c r="T331" s="51"/>
      <c r="U331" s="51"/>
      <c r="AA331" s="128"/>
    </row>
    <row r="332" spans="1:27" s="52" customFormat="1" x14ac:dyDescent="0.2">
      <c r="A332" s="45" t="s">
        <v>29</v>
      </c>
      <c r="B332" s="111"/>
      <c r="C332" s="51"/>
      <c r="D332" s="51"/>
      <c r="E332" s="106"/>
      <c r="F332" s="49">
        <f t="shared" ref="F332:F337" si="40">SUM(G332:U332)</f>
        <v>0</v>
      </c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3"/>
      <c r="S332" s="53"/>
      <c r="T332" s="53"/>
      <c r="U332" s="53"/>
      <c r="AA332" s="128"/>
    </row>
    <row r="333" spans="1:27" s="52" customFormat="1" x14ac:dyDescent="0.2">
      <c r="A333" s="45"/>
      <c r="B333" s="132"/>
      <c r="C333" s="51"/>
      <c r="D333" s="51"/>
      <c r="E333" s="106"/>
      <c r="F333" s="49">
        <f t="shared" si="40"/>
        <v>0</v>
      </c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3"/>
      <c r="S333" s="53"/>
      <c r="T333" s="53"/>
      <c r="U333" s="53"/>
      <c r="AA333" s="128"/>
    </row>
    <row r="334" spans="1:27" s="52" customFormat="1" x14ac:dyDescent="0.2">
      <c r="A334" s="45" t="s">
        <v>30</v>
      </c>
      <c r="B334" s="111"/>
      <c r="C334" s="51"/>
      <c r="D334" s="51"/>
      <c r="E334" s="106"/>
      <c r="F334" s="49">
        <f t="shared" si="40"/>
        <v>0</v>
      </c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3"/>
      <c r="S334" s="53"/>
      <c r="T334" s="53"/>
      <c r="U334" s="53"/>
      <c r="AA334" s="128"/>
    </row>
    <row r="335" spans="1:27" s="52" customFormat="1" x14ac:dyDescent="0.2">
      <c r="A335" s="45" t="s">
        <v>31</v>
      </c>
      <c r="B335" s="111"/>
      <c r="C335" s="51"/>
      <c r="D335" s="51"/>
      <c r="E335" s="106"/>
      <c r="F335" s="49">
        <f t="shared" si="40"/>
        <v>0</v>
      </c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3"/>
      <c r="S335" s="53"/>
      <c r="T335" s="53"/>
      <c r="U335" s="53"/>
      <c r="AA335" s="128"/>
    </row>
    <row r="336" spans="1:27" s="52" customFormat="1" x14ac:dyDescent="0.2">
      <c r="A336" s="45" t="s">
        <v>32</v>
      </c>
      <c r="B336" s="111"/>
      <c r="C336" s="51"/>
      <c r="D336" s="51"/>
      <c r="E336" s="106"/>
      <c r="F336" s="49">
        <f t="shared" si="40"/>
        <v>0</v>
      </c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3"/>
      <c r="S336" s="53"/>
      <c r="T336" s="53"/>
      <c r="U336" s="53"/>
      <c r="AA336" s="128"/>
    </row>
    <row r="337" spans="1:27" s="52" customFormat="1" x14ac:dyDescent="0.2">
      <c r="A337" s="45" t="s">
        <v>33</v>
      </c>
      <c r="B337" s="111"/>
      <c r="C337" s="51"/>
      <c r="D337" s="51"/>
      <c r="E337" s="106"/>
      <c r="F337" s="49">
        <f t="shared" si="40"/>
        <v>0</v>
      </c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3"/>
      <c r="S337" s="53"/>
      <c r="T337" s="53"/>
      <c r="U337" s="53"/>
      <c r="AA337" s="128"/>
    </row>
    <row r="338" spans="1:27" s="52" customFormat="1" x14ac:dyDescent="0.2">
      <c r="A338" s="45" t="s">
        <v>34</v>
      </c>
      <c r="B338" s="111"/>
      <c r="C338" s="51"/>
      <c r="D338" s="51"/>
      <c r="E338" s="104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51"/>
      <c r="S338" s="51"/>
      <c r="T338" s="51"/>
      <c r="U338" s="51"/>
      <c r="AA338" s="128"/>
    </row>
    <row r="339" spans="1:27" s="52" customFormat="1" ht="15.75" x14ac:dyDescent="0.25">
      <c r="A339" s="45" t="s">
        <v>35</v>
      </c>
      <c r="B339" s="111"/>
      <c r="C339" s="51"/>
      <c r="D339" s="60" t="s">
        <v>24</v>
      </c>
      <c r="E339" s="104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51"/>
      <c r="S339" s="51"/>
      <c r="T339" s="51"/>
      <c r="U339" s="51"/>
      <c r="AA339" s="128"/>
    </row>
    <row r="340" spans="1:27" s="52" customFormat="1" ht="15.75" x14ac:dyDescent="0.25">
      <c r="A340" s="50" t="s">
        <v>36</v>
      </c>
      <c r="B340" s="111"/>
      <c r="C340" s="51"/>
      <c r="D340" s="51"/>
      <c r="E340" s="105"/>
      <c r="F340" s="56" t="s">
        <v>5</v>
      </c>
      <c r="G340" s="56" t="s">
        <v>23</v>
      </c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51"/>
      <c r="S340" s="51"/>
      <c r="T340" s="51"/>
      <c r="U340" s="51"/>
      <c r="AA340" s="128"/>
    </row>
    <row r="341" spans="1:27" s="52" customFormat="1" x14ac:dyDescent="0.2">
      <c r="A341" s="45" t="s">
        <v>37</v>
      </c>
      <c r="B341" s="111"/>
      <c r="C341" s="51"/>
      <c r="D341" s="51"/>
      <c r="E341" s="106"/>
      <c r="F341" s="49">
        <f t="shared" ref="F341:F348" si="41">SUM(G341:U341)</f>
        <v>0</v>
      </c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3"/>
      <c r="S341" s="53"/>
      <c r="T341" s="53"/>
      <c r="U341" s="53"/>
      <c r="AA341" s="128"/>
    </row>
    <row r="342" spans="1:27" s="52" customFormat="1" x14ac:dyDescent="0.2">
      <c r="A342" s="51"/>
      <c r="B342" s="110"/>
      <c r="C342" s="51"/>
      <c r="D342" s="51"/>
      <c r="E342" s="106"/>
      <c r="F342" s="49">
        <f t="shared" si="41"/>
        <v>0</v>
      </c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3"/>
      <c r="S342" s="53"/>
      <c r="T342" s="53"/>
      <c r="U342" s="53"/>
      <c r="AA342" s="128"/>
    </row>
    <row r="343" spans="1:27" s="52" customFormat="1" x14ac:dyDescent="0.2">
      <c r="A343" s="51"/>
      <c r="B343" s="110"/>
      <c r="C343" s="51"/>
      <c r="D343" s="51"/>
      <c r="E343" s="106"/>
      <c r="F343" s="49">
        <f t="shared" si="41"/>
        <v>0</v>
      </c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3"/>
      <c r="S343" s="53"/>
      <c r="T343" s="53"/>
      <c r="U343" s="53"/>
      <c r="AA343" s="128"/>
    </row>
    <row r="344" spans="1:27" s="52" customFormat="1" x14ac:dyDescent="0.2">
      <c r="A344" s="51"/>
      <c r="B344" s="110"/>
      <c r="C344" s="51"/>
      <c r="D344" s="51"/>
      <c r="E344" s="106"/>
      <c r="F344" s="49">
        <f t="shared" si="41"/>
        <v>0</v>
      </c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3"/>
      <c r="S344" s="53"/>
      <c r="T344" s="53"/>
      <c r="U344" s="53"/>
      <c r="AA344" s="128"/>
    </row>
    <row r="345" spans="1:27" s="52" customFormat="1" x14ac:dyDescent="0.2">
      <c r="A345" s="51"/>
      <c r="B345" s="110"/>
      <c r="C345" s="51"/>
      <c r="D345" s="51"/>
      <c r="E345" s="106"/>
      <c r="F345" s="49">
        <f t="shared" si="41"/>
        <v>0</v>
      </c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3"/>
      <c r="S345" s="53"/>
      <c r="T345" s="53"/>
      <c r="U345" s="53"/>
      <c r="AA345" s="128"/>
    </row>
    <row r="346" spans="1:27" s="52" customFormat="1" x14ac:dyDescent="0.2">
      <c r="A346" s="51"/>
      <c r="B346" s="110"/>
      <c r="C346" s="51"/>
      <c r="D346" s="51"/>
      <c r="E346" s="106"/>
      <c r="F346" s="49">
        <f t="shared" si="41"/>
        <v>0</v>
      </c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3"/>
      <c r="S346" s="53"/>
      <c r="T346" s="53"/>
      <c r="U346" s="53"/>
      <c r="AA346" s="128"/>
    </row>
    <row r="347" spans="1:27" s="52" customFormat="1" ht="15.6" customHeight="1" x14ac:dyDescent="0.25">
      <c r="A347" s="57" t="s">
        <v>24</v>
      </c>
      <c r="B347" s="112" t="str">
        <f>IF(B329+F341+F342+F343+F344+F345+F346+F347+F348=B334+B335+B336+B337+B338+B339+B340+B341,"OK","NON")</f>
        <v>OK</v>
      </c>
      <c r="C347" s="51"/>
      <c r="D347" s="49"/>
      <c r="E347" s="106"/>
      <c r="F347" s="49">
        <f t="shared" si="41"/>
        <v>0</v>
      </c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3"/>
      <c r="S347" s="53"/>
      <c r="T347" s="53"/>
      <c r="U347" s="53"/>
      <c r="AA347" s="128"/>
    </row>
    <row r="348" spans="1:27" s="52" customFormat="1" ht="18" x14ac:dyDescent="0.25">
      <c r="A348" s="57" t="s">
        <v>25</v>
      </c>
      <c r="B348" s="112">
        <f>B331+S329-B328-F332-F333-F334-F335-F336-F337</f>
        <v>0</v>
      </c>
      <c r="C348" s="51"/>
      <c r="D348" s="77"/>
      <c r="E348" s="106"/>
      <c r="F348" s="49">
        <f t="shared" si="41"/>
        <v>0</v>
      </c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3"/>
      <c r="S348" s="53"/>
      <c r="T348" s="53"/>
      <c r="U348" s="53"/>
      <c r="AA348" s="128"/>
    </row>
    <row r="349" spans="1:27" s="52" customFormat="1" x14ac:dyDescent="0.2">
      <c r="B349" s="96"/>
      <c r="C349" s="51"/>
      <c r="D349" s="51"/>
      <c r="E349" s="107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62"/>
      <c r="S349" s="62"/>
      <c r="T349" s="62"/>
      <c r="U349" s="62"/>
      <c r="V349" s="64"/>
      <c r="AA349" s="128"/>
    </row>
    <row r="350" spans="1:27" s="46" customFormat="1" x14ac:dyDescent="0.2">
      <c r="A350" s="46" t="s">
        <v>20</v>
      </c>
      <c r="B350" s="113" t="s">
        <v>20</v>
      </c>
      <c r="C350" s="46" t="s">
        <v>20</v>
      </c>
      <c r="D350" s="46" t="s">
        <v>20</v>
      </c>
      <c r="E350" s="108" t="s">
        <v>20</v>
      </c>
      <c r="F350" s="66" t="s">
        <v>20</v>
      </c>
      <c r="G350" s="82" t="s">
        <v>20</v>
      </c>
      <c r="H350" s="82" t="s">
        <v>20</v>
      </c>
      <c r="I350" s="82" t="s">
        <v>20</v>
      </c>
      <c r="J350" s="82" t="s">
        <v>20</v>
      </c>
      <c r="K350" s="82" t="s">
        <v>20</v>
      </c>
      <c r="L350" s="82" t="s">
        <v>20</v>
      </c>
      <c r="M350" s="82" t="s">
        <v>20</v>
      </c>
      <c r="N350" s="82" t="s">
        <v>20</v>
      </c>
      <c r="O350" s="82" t="s">
        <v>20</v>
      </c>
      <c r="P350" s="82" t="s">
        <v>20</v>
      </c>
      <c r="Q350" s="82" t="s">
        <v>20</v>
      </c>
      <c r="R350" s="83" t="s">
        <v>20</v>
      </c>
      <c r="S350" s="83"/>
      <c r="T350" s="83"/>
      <c r="U350" s="83"/>
      <c r="AA350" s="129"/>
    </row>
    <row r="351" spans="1:27" s="117" customFormat="1" ht="27" thickBot="1" x14ac:dyDescent="0.45">
      <c r="A351" s="116" t="s">
        <v>20</v>
      </c>
      <c r="B351" s="115" t="s">
        <v>47</v>
      </c>
      <c r="D351" s="117" t="s">
        <v>28</v>
      </c>
      <c r="E351" s="125">
        <f>$X$16</f>
        <v>43091</v>
      </c>
      <c r="F351" s="119"/>
      <c r="G351" s="120"/>
      <c r="H351" s="121"/>
      <c r="I351" s="122"/>
      <c r="J351" s="122"/>
      <c r="K351" s="122"/>
      <c r="L351" s="122"/>
      <c r="M351" s="122"/>
      <c r="N351" s="122"/>
      <c r="O351" s="122"/>
      <c r="P351" s="122"/>
      <c r="Q351" s="122"/>
      <c r="R351" s="122"/>
      <c r="U351" s="117">
        <v>15</v>
      </c>
      <c r="AA351" s="126"/>
    </row>
    <row r="352" spans="1:27" s="52" customFormat="1" ht="16.5" thickBot="1" x14ac:dyDescent="0.3">
      <c r="A352" s="45"/>
      <c r="B352" s="110"/>
      <c r="C352" s="51"/>
      <c r="D352" s="51"/>
      <c r="E352" s="104"/>
      <c r="F352" s="79" t="s">
        <v>70</v>
      </c>
      <c r="H352" s="103"/>
      <c r="I352" s="91">
        <v>100</v>
      </c>
      <c r="J352" s="92">
        <v>50</v>
      </c>
      <c r="K352" s="92">
        <v>20</v>
      </c>
      <c r="L352" s="92">
        <v>10</v>
      </c>
      <c r="M352" s="92">
        <v>5</v>
      </c>
      <c r="N352" s="92">
        <v>2</v>
      </c>
      <c r="O352" s="92">
        <v>1</v>
      </c>
      <c r="P352" s="92">
        <v>0.25</v>
      </c>
      <c r="Q352" s="92">
        <v>0.1</v>
      </c>
      <c r="R352" s="93">
        <v>0.05</v>
      </c>
      <c r="S352" s="51"/>
      <c r="T352" s="51"/>
      <c r="U352" s="51"/>
      <c r="AA352" s="127">
        <f>B353+B354+B355</f>
        <v>0</v>
      </c>
    </row>
    <row r="353" spans="1:27" s="52" customFormat="1" ht="15.75" x14ac:dyDescent="0.25">
      <c r="A353" s="45" t="s">
        <v>17</v>
      </c>
      <c r="B353" s="111"/>
      <c r="C353" s="51"/>
      <c r="D353" s="60" t="s">
        <v>21</v>
      </c>
      <c r="E353" s="105"/>
      <c r="F353" s="51"/>
      <c r="G353" s="62"/>
      <c r="H353" s="133" t="s">
        <v>71</v>
      </c>
      <c r="I353" s="135"/>
      <c r="J353" s="136"/>
      <c r="K353" s="136"/>
      <c r="L353" s="136"/>
      <c r="M353" s="136"/>
      <c r="N353" s="136"/>
      <c r="O353" s="136"/>
      <c r="P353" s="136"/>
      <c r="Q353" s="136"/>
      <c r="R353" s="137"/>
      <c r="S353" s="51"/>
      <c r="T353" s="51"/>
      <c r="U353" s="51"/>
      <c r="AA353" s="128"/>
    </row>
    <row r="354" spans="1:27" s="52" customFormat="1" ht="15.75" thickBot="1" x14ac:dyDescent="0.25">
      <c r="A354" s="45" t="s">
        <v>18</v>
      </c>
      <c r="B354" s="111"/>
      <c r="C354" s="51"/>
      <c r="E354" s="104"/>
      <c r="F354" s="51"/>
      <c r="G354" s="62"/>
      <c r="H354" s="89" t="s">
        <v>5</v>
      </c>
      <c r="I354" s="90">
        <f t="shared" ref="I354:R354" si="42">I352*I353</f>
        <v>0</v>
      </c>
      <c r="J354" s="80">
        <f t="shared" si="42"/>
        <v>0</v>
      </c>
      <c r="K354" s="80">
        <f t="shared" si="42"/>
        <v>0</v>
      </c>
      <c r="L354" s="80">
        <f t="shared" si="42"/>
        <v>0</v>
      </c>
      <c r="M354" s="80">
        <f t="shared" si="42"/>
        <v>0</v>
      </c>
      <c r="N354" s="80">
        <f t="shared" si="42"/>
        <v>0</v>
      </c>
      <c r="O354" s="80">
        <f t="shared" si="42"/>
        <v>0</v>
      </c>
      <c r="P354" s="80">
        <f t="shared" si="42"/>
        <v>0</v>
      </c>
      <c r="Q354" s="80">
        <f t="shared" si="42"/>
        <v>0</v>
      </c>
      <c r="R354" s="81">
        <f t="shared" si="42"/>
        <v>0</v>
      </c>
      <c r="S354" s="87">
        <f>SUM(I354:R354)</f>
        <v>0</v>
      </c>
      <c r="T354" s="51"/>
      <c r="U354" s="51"/>
      <c r="AA354" s="128"/>
    </row>
    <row r="355" spans="1:27" s="52" customFormat="1" ht="15.75" x14ac:dyDescent="0.25">
      <c r="A355" s="45" t="s">
        <v>19</v>
      </c>
      <c r="B355" s="111"/>
      <c r="C355" s="51"/>
      <c r="D355" s="60" t="s">
        <v>0</v>
      </c>
      <c r="E355" s="104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49">
        <f>SUM(I354:R354)</f>
        <v>0</v>
      </c>
      <c r="S355" s="51"/>
      <c r="T355" s="51"/>
      <c r="U355" s="51"/>
      <c r="AA355" s="128"/>
    </row>
    <row r="356" spans="1:27" s="52" customFormat="1" ht="15.75" x14ac:dyDescent="0.25">
      <c r="A356" s="45" t="s">
        <v>75</v>
      </c>
      <c r="B356" s="111"/>
      <c r="C356" s="51"/>
      <c r="D356" s="51"/>
      <c r="E356" s="105" t="s">
        <v>22</v>
      </c>
      <c r="F356" s="56" t="s">
        <v>5</v>
      </c>
      <c r="G356" s="56" t="s">
        <v>23</v>
      </c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51"/>
      <c r="S356" s="51"/>
      <c r="T356" s="51"/>
      <c r="U356" s="51"/>
      <c r="AA356" s="128"/>
    </row>
    <row r="357" spans="1:27" s="52" customFormat="1" x14ac:dyDescent="0.2">
      <c r="A357" s="45" t="s">
        <v>29</v>
      </c>
      <c r="B357" s="111"/>
      <c r="C357" s="51"/>
      <c r="D357" s="51"/>
      <c r="E357" s="106"/>
      <c r="F357" s="49">
        <f t="shared" ref="F357:F362" si="43">SUM(G357:U357)</f>
        <v>0</v>
      </c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3"/>
      <c r="S357" s="53"/>
      <c r="T357" s="53"/>
      <c r="U357" s="53"/>
      <c r="AA357" s="128"/>
    </row>
    <row r="358" spans="1:27" s="52" customFormat="1" x14ac:dyDescent="0.2">
      <c r="A358" s="45"/>
      <c r="B358" s="132"/>
      <c r="C358" s="51"/>
      <c r="D358" s="51"/>
      <c r="E358" s="106"/>
      <c r="F358" s="49">
        <f t="shared" si="43"/>
        <v>0</v>
      </c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3"/>
      <c r="S358" s="53"/>
      <c r="T358" s="53"/>
      <c r="U358" s="53"/>
      <c r="AA358" s="128"/>
    </row>
    <row r="359" spans="1:27" s="52" customFormat="1" x14ac:dyDescent="0.2">
      <c r="A359" s="45" t="s">
        <v>30</v>
      </c>
      <c r="B359" s="111"/>
      <c r="C359" s="51"/>
      <c r="D359" s="51"/>
      <c r="E359" s="106"/>
      <c r="F359" s="49">
        <f t="shared" si="43"/>
        <v>0</v>
      </c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3"/>
      <c r="S359" s="53"/>
      <c r="T359" s="53"/>
      <c r="U359" s="53"/>
      <c r="AA359" s="128"/>
    </row>
    <row r="360" spans="1:27" s="52" customFormat="1" x14ac:dyDescent="0.2">
      <c r="A360" s="45" t="s">
        <v>31</v>
      </c>
      <c r="B360" s="111"/>
      <c r="C360" s="51"/>
      <c r="D360" s="51"/>
      <c r="E360" s="106"/>
      <c r="F360" s="49">
        <f t="shared" si="43"/>
        <v>0</v>
      </c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3"/>
      <c r="S360" s="53"/>
      <c r="T360" s="53"/>
      <c r="U360" s="53"/>
      <c r="AA360" s="128"/>
    </row>
    <row r="361" spans="1:27" s="52" customFormat="1" x14ac:dyDescent="0.2">
      <c r="A361" s="45" t="s">
        <v>32</v>
      </c>
      <c r="B361" s="111"/>
      <c r="C361" s="51"/>
      <c r="D361" s="51"/>
      <c r="E361" s="106"/>
      <c r="F361" s="49">
        <f t="shared" si="43"/>
        <v>0</v>
      </c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3"/>
      <c r="S361" s="53"/>
      <c r="T361" s="53"/>
      <c r="U361" s="53"/>
      <c r="AA361" s="128"/>
    </row>
    <row r="362" spans="1:27" s="52" customFormat="1" x14ac:dyDescent="0.2">
      <c r="A362" s="45" t="s">
        <v>33</v>
      </c>
      <c r="B362" s="111"/>
      <c r="C362" s="51"/>
      <c r="D362" s="51"/>
      <c r="E362" s="106"/>
      <c r="F362" s="49">
        <f t="shared" si="43"/>
        <v>0</v>
      </c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3"/>
      <c r="S362" s="53"/>
      <c r="T362" s="53"/>
      <c r="U362" s="53"/>
      <c r="AA362" s="128"/>
    </row>
    <row r="363" spans="1:27" s="52" customFormat="1" x14ac:dyDescent="0.2">
      <c r="A363" s="45" t="s">
        <v>34</v>
      </c>
      <c r="B363" s="111"/>
      <c r="C363" s="51"/>
      <c r="D363" s="51"/>
      <c r="E363" s="104"/>
      <c r="F363" s="49"/>
      <c r="G363" s="49"/>
      <c r="H363" s="49"/>
      <c r="I363" s="49"/>
      <c r="J363" s="49"/>
      <c r="K363" s="49"/>
      <c r="L363" s="49"/>
      <c r="M363" s="49"/>
      <c r="N363" s="49"/>
      <c r="O363" s="49"/>
      <c r="P363" s="49"/>
      <c r="Q363" s="49"/>
      <c r="R363" s="51"/>
      <c r="S363" s="51"/>
      <c r="T363" s="51"/>
      <c r="U363" s="51"/>
      <c r="AA363" s="128"/>
    </row>
    <row r="364" spans="1:27" s="52" customFormat="1" ht="15.75" x14ac:dyDescent="0.25">
      <c r="A364" s="45" t="s">
        <v>35</v>
      </c>
      <c r="B364" s="111"/>
      <c r="C364" s="51"/>
      <c r="D364" s="60" t="s">
        <v>24</v>
      </c>
      <c r="E364" s="104"/>
      <c r="F364" s="49"/>
      <c r="G364" s="49"/>
      <c r="H364" s="49"/>
      <c r="I364" s="49"/>
      <c r="J364" s="49"/>
      <c r="K364" s="49"/>
      <c r="L364" s="49"/>
      <c r="M364" s="49"/>
      <c r="N364" s="49"/>
      <c r="O364" s="49"/>
      <c r="P364" s="49"/>
      <c r="Q364" s="49"/>
      <c r="R364" s="51"/>
      <c r="S364" s="51"/>
      <c r="T364" s="51"/>
      <c r="U364" s="51"/>
      <c r="AA364" s="128"/>
    </row>
    <row r="365" spans="1:27" s="52" customFormat="1" ht="15.75" x14ac:dyDescent="0.25">
      <c r="A365" s="50" t="s">
        <v>36</v>
      </c>
      <c r="B365" s="111"/>
      <c r="C365" s="51"/>
      <c r="D365" s="51"/>
      <c r="E365" s="105"/>
      <c r="F365" s="56" t="s">
        <v>5</v>
      </c>
      <c r="G365" s="56" t="s">
        <v>23</v>
      </c>
      <c r="H365" s="49"/>
      <c r="I365" s="49"/>
      <c r="J365" s="49"/>
      <c r="K365" s="49"/>
      <c r="L365" s="49"/>
      <c r="M365" s="49"/>
      <c r="N365" s="49"/>
      <c r="O365" s="49"/>
      <c r="P365" s="49"/>
      <c r="Q365" s="49"/>
      <c r="R365" s="51"/>
      <c r="S365" s="51"/>
      <c r="T365" s="51"/>
      <c r="U365" s="51"/>
      <c r="AA365" s="128"/>
    </row>
    <row r="366" spans="1:27" s="52" customFormat="1" x14ac:dyDescent="0.2">
      <c r="A366" s="45" t="s">
        <v>37</v>
      </c>
      <c r="B366" s="111"/>
      <c r="C366" s="51"/>
      <c r="D366" s="51"/>
      <c r="E366" s="106"/>
      <c r="F366" s="49">
        <f t="shared" ref="F366:F373" si="44">SUM(G366:U366)</f>
        <v>0</v>
      </c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3"/>
      <c r="S366" s="53"/>
      <c r="T366" s="53"/>
      <c r="U366" s="53"/>
      <c r="AA366" s="128"/>
    </row>
    <row r="367" spans="1:27" s="52" customFormat="1" x14ac:dyDescent="0.2">
      <c r="A367" s="51"/>
      <c r="B367" s="110"/>
      <c r="C367" s="51"/>
      <c r="D367" s="51"/>
      <c r="E367" s="106"/>
      <c r="F367" s="49">
        <f t="shared" si="44"/>
        <v>0</v>
      </c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3"/>
      <c r="S367" s="53"/>
      <c r="T367" s="53"/>
      <c r="U367" s="53"/>
      <c r="AA367" s="128"/>
    </row>
    <row r="368" spans="1:27" s="52" customFormat="1" x14ac:dyDescent="0.2">
      <c r="A368" s="51"/>
      <c r="B368" s="110"/>
      <c r="C368" s="51"/>
      <c r="D368" s="51"/>
      <c r="E368" s="106"/>
      <c r="F368" s="49">
        <f t="shared" si="44"/>
        <v>0</v>
      </c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3"/>
      <c r="S368" s="53"/>
      <c r="T368" s="53"/>
      <c r="U368" s="53"/>
      <c r="AA368" s="128"/>
    </row>
    <row r="369" spans="1:27" s="52" customFormat="1" x14ac:dyDescent="0.2">
      <c r="A369" s="51"/>
      <c r="B369" s="110"/>
      <c r="C369" s="51"/>
      <c r="D369" s="51"/>
      <c r="E369" s="106"/>
      <c r="F369" s="49">
        <f t="shared" si="44"/>
        <v>0</v>
      </c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3"/>
      <c r="S369" s="53"/>
      <c r="T369" s="53"/>
      <c r="U369" s="53"/>
      <c r="AA369" s="128"/>
    </row>
    <row r="370" spans="1:27" s="52" customFormat="1" x14ac:dyDescent="0.2">
      <c r="A370" s="51"/>
      <c r="B370" s="110"/>
      <c r="C370" s="51"/>
      <c r="D370" s="51"/>
      <c r="E370" s="106"/>
      <c r="F370" s="49">
        <f t="shared" si="44"/>
        <v>0</v>
      </c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3"/>
      <c r="S370" s="53"/>
      <c r="T370" s="53"/>
      <c r="U370" s="53"/>
      <c r="AA370" s="128"/>
    </row>
    <row r="371" spans="1:27" s="52" customFormat="1" x14ac:dyDescent="0.2">
      <c r="A371" s="51"/>
      <c r="B371" s="110"/>
      <c r="C371" s="51"/>
      <c r="D371" s="51"/>
      <c r="E371" s="106"/>
      <c r="F371" s="49">
        <f t="shared" si="44"/>
        <v>0</v>
      </c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3"/>
      <c r="S371" s="53"/>
      <c r="T371" s="53"/>
      <c r="U371" s="53"/>
      <c r="AA371" s="128"/>
    </row>
    <row r="372" spans="1:27" s="52" customFormat="1" ht="15.6" customHeight="1" x14ac:dyDescent="0.25">
      <c r="A372" s="57" t="s">
        <v>24</v>
      </c>
      <c r="B372" s="112" t="str">
        <f>IF(B354+F366+F367+F368+F369+F370+F371+F372+F373=B359+B360+B361+B362+B363+B364+B365+B366,"OK","NON")</f>
        <v>OK</v>
      </c>
      <c r="C372" s="51"/>
      <c r="D372" s="49"/>
      <c r="E372" s="106"/>
      <c r="F372" s="49">
        <f t="shared" si="44"/>
        <v>0</v>
      </c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3"/>
      <c r="S372" s="53"/>
      <c r="T372" s="53"/>
      <c r="U372" s="53"/>
      <c r="AA372" s="128"/>
    </row>
    <row r="373" spans="1:27" s="52" customFormat="1" ht="18" x14ac:dyDescent="0.25">
      <c r="A373" s="57" t="s">
        <v>25</v>
      </c>
      <c r="B373" s="112">
        <f>B356+S354-B353-F357-F358-F359-F360-F361-F362</f>
        <v>0</v>
      </c>
      <c r="C373" s="51"/>
      <c r="D373" s="77"/>
      <c r="E373" s="106"/>
      <c r="F373" s="49">
        <f t="shared" si="44"/>
        <v>0</v>
      </c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3"/>
      <c r="S373" s="53"/>
      <c r="T373" s="53"/>
      <c r="U373" s="53"/>
      <c r="AA373" s="128"/>
    </row>
    <row r="374" spans="1:27" s="52" customFormat="1" x14ac:dyDescent="0.2">
      <c r="B374" s="96"/>
      <c r="C374" s="51"/>
      <c r="D374" s="51"/>
      <c r="E374" s="107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62"/>
      <c r="S374" s="62"/>
      <c r="T374" s="62"/>
      <c r="U374" s="62"/>
      <c r="V374" s="64"/>
      <c r="AA374" s="128"/>
    </row>
    <row r="375" spans="1:27" s="46" customFormat="1" x14ac:dyDescent="0.2">
      <c r="A375" s="46" t="s">
        <v>20</v>
      </c>
      <c r="B375" s="113" t="s">
        <v>20</v>
      </c>
      <c r="C375" s="46" t="s">
        <v>20</v>
      </c>
      <c r="D375" s="46" t="s">
        <v>20</v>
      </c>
      <c r="E375" s="108" t="s">
        <v>20</v>
      </c>
      <c r="F375" s="66" t="s">
        <v>20</v>
      </c>
      <c r="G375" s="82" t="s">
        <v>20</v>
      </c>
      <c r="H375" s="82" t="s">
        <v>20</v>
      </c>
      <c r="I375" s="82" t="s">
        <v>20</v>
      </c>
      <c r="J375" s="82" t="s">
        <v>20</v>
      </c>
      <c r="K375" s="82" t="s">
        <v>20</v>
      </c>
      <c r="L375" s="82" t="s">
        <v>20</v>
      </c>
      <c r="M375" s="82" t="s">
        <v>20</v>
      </c>
      <c r="N375" s="82" t="s">
        <v>20</v>
      </c>
      <c r="O375" s="82" t="s">
        <v>20</v>
      </c>
      <c r="P375" s="82" t="s">
        <v>20</v>
      </c>
      <c r="Q375" s="82" t="s">
        <v>20</v>
      </c>
      <c r="R375" s="83" t="s">
        <v>20</v>
      </c>
      <c r="S375" s="83"/>
      <c r="T375" s="83"/>
      <c r="U375" s="83"/>
      <c r="AA375" s="129"/>
    </row>
    <row r="376" spans="1:27" s="117" customFormat="1" ht="27" thickBot="1" x14ac:dyDescent="0.45">
      <c r="A376" s="116" t="s">
        <v>20</v>
      </c>
      <c r="B376" s="115" t="s">
        <v>48</v>
      </c>
      <c r="D376" s="117" t="s">
        <v>28</v>
      </c>
      <c r="E376" s="125">
        <f>$X$16</f>
        <v>43091</v>
      </c>
      <c r="F376" s="119"/>
      <c r="G376" s="120"/>
      <c r="H376" s="121"/>
      <c r="I376" s="122"/>
      <c r="J376" s="122"/>
      <c r="K376" s="122"/>
      <c r="L376" s="122"/>
      <c r="M376" s="122"/>
      <c r="N376" s="122"/>
      <c r="O376" s="122"/>
      <c r="P376" s="122"/>
      <c r="Q376" s="122"/>
      <c r="R376" s="122"/>
      <c r="U376" s="117">
        <v>16</v>
      </c>
      <c r="AA376" s="126"/>
    </row>
    <row r="377" spans="1:27" s="52" customFormat="1" ht="16.5" thickBot="1" x14ac:dyDescent="0.3">
      <c r="A377" s="45"/>
      <c r="B377" s="110"/>
      <c r="C377" s="51"/>
      <c r="D377" s="51"/>
      <c r="E377" s="104"/>
      <c r="F377" s="79" t="s">
        <v>70</v>
      </c>
      <c r="H377" s="103"/>
      <c r="I377" s="91">
        <v>100</v>
      </c>
      <c r="J377" s="92">
        <v>50</v>
      </c>
      <c r="K377" s="92">
        <v>20</v>
      </c>
      <c r="L377" s="92">
        <v>10</v>
      </c>
      <c r="M377" s="92">
        <v>5</v>
      </c>
      <c r="N377" s="92">
        <v>2</v>
      </c>
      <c r="O377" s="92">
        <v>1</v>
      </c>
      <c r="P377" s="92">
        <v>0.25</v>
      </c>
      <c r="Q377" s="92">
        <v>0.1</v>
      </c>
      <c r="R377" s="93">
        <v>0.05</v>
      </c>
      <c r="S377" s="51"/>
      <c r="T377" s="51"/>
      <c r="U377" s="51"/>
      <c r="AA377" s="127">
        <f>B378+B379+B380</f>
        <v>0</v>
      </c>
    </row>
    <row r="378" spans="1:27" s="52" customFormat="1" ht="15.75" x14ac:dyDescent="0.25">
      <c r="A378" s="45" t="s">
        <v>17</v>
      </c>
      <c r="B378" s="111"/>
      <c r="C378" s="51"/>
      <c r="D378" s="60" t="s">
        <v>21</v>
      </c>
      <c r="E378" s="105"/>
      <c r="F378" s="51"/>
      <c r="G378" s="62"/>
      <c r="H378" s="133" t="s">
        <v>71</v>
      </c>
      <c r="I378" s="135"/>
      <c r="J378" s="136"/>
      <c r="K378" s="136"/>
      <c r="L378" s="136"/>
      <c r="M378" s="136"/>
      <c r="N378" s="136"/>
      <c r="O378" s="136"/>
      <c r="P378" s="136"/>
      <c r="Q378" s="136"/>
      <c r="R378" s="137"/>
      <c r="S378" s="51"/>
      <c r="T378" s="51"/>
      <c r="U378" s="51"/>
      <c r="AA378" s="128"/>
    </row>
    <row r="379" spans="1:27" s="52" customFormat="1" ht="15.75" thickBot="1" x14ac:dyDescent="0.25">
      <c r="A379" s="45" t="s">
        <v>18</v>
      </c>
      <c r="B379" s="111"/>
      <c r="C379" s="51"/>
      <c r="E379" s="104"/>
      <c r="F379" s="51"/>
      <c r="G379" s="62"/>
      <c r="H379" s="89" t="s">
        <v>5</v>
      </c>
      <c r="I379" s="90">
        <f t="shared" ref="I379:R379" si="45">I377*I378</f>
        <v>0</v>
      </c>
      <c r="J379" s="80">
        <f t="shared" si="45"/>
        <v>0</v>
      </c>
      <c r="K379" s="80">
        <f t="shared" si="45"/>
        <v>0</v>
      </c>
      <c r="L379" s="80">
        <f t="shared" si="45"/>
        <v>0</v>
      </c>
      <c r="M379" s="80">
        <f t="shared" si="45"/>
        <v>0</v>
      </c>
      <c r="N379" s="80">
        <f t="shared" si="45"/>
        <v>0</v>
      </c>
      <c r="O379" s="80">
        <f t="shared" si="45"/>
        <v>0</v>
      </c>
      <c r="P379" s="80">
        <f t="shared" si="45"/>
        <v>0</v>
      </c>
      <c r="Q379" s="80">
        <f t="shared" si="45"/>
        <v>0</v>
      </c>
      <c r="R379" s="81">
        <f t="shared" si="45"/>
        <v>0</v>
      </c>
      <c r="S379" s="87">
        <f>SUM(I379:R379)</f>
        <v>0</v>
      </c>
      <c r="T379" s="51"/>
      <c r="U379" s="51"/>
      <c r="AA379" s="128"/>
    </row>
    <row r="380" spans="1:27" s="52" customFormat="1" ht="15.75" x14ac:dyDescent="0.25">
      <c r="A380" s="45" t="s">
        <v>19</v>
      </c>
      <c r="B380" s="111"/>
      <c r="C380" s="51"/>
      <c r="D380" s="60" t="s">
        <v>0</v>
      </c>
      <c r="E380" s="104"/>
      <c r="F380" s="49"/>
      <c r="G380" s="49"/>
      <c r="H380" s="49"/>
      <c r="I380" s="49"/>
      <c r="J380" s="49"/>
      <c r="K380" s="49"/>
      <c r="L380" s="49"/>
      <c r="M380" s="49"/>
      <c r="N380" s="49"/>
      <c r="O380" s="49"/>
      <c r="P380" s="49"/>
      <c r="Q380" s="49"/>
      <c r="R380" s="49">
        <f>SUM(I379:R379)</f>
        <v>0</v>
      </c>
      <c r="S380" s="51"/>
      <c r="T380" s="51"/>
      <c r="U380" s="51"/>
      <c r="AA380" s="128"/>
    </row>
    <row r="381" spans="1:27" s="52" customFormat="1" ht="15.75" x14ac:dyDescent="0.25">
      <c r="A381" s="45" t="s">
        <v>75</v>
      </c>
      <c r="B381" s="111"/>
      <c r="C381" s="51"/>
      <c r="D381" s="51"/>
      <c r="E381" s="105" t="s">
        <v>22</v>
      </c>
      <c r="F381" s="56" t="s">
        <v>5</v>
      </c>
      <c r="G381" s="56" t="s">
        <v>23</v>
      </c>
      <c r="H381" s="49"/>
      <c r="I381" s="49"/>
      <c r="J381" s="49"/>
      <c r="K381" s="49"/>
      <c r="L381" s="49"/>
      <c r="M381" s="49"/>
      <c r="N381" s="49"/>
      <c r="O381" s="49"/>
      <c r="P381" s="49"/>
      <c r="Q381" s="49"/>
      <c r="R381" s="51"/>
      <c r="S381" s="51"/>
      <c r="T381" s="51"/>
      <c r="U381" s="51"/>
      <c r="AA381" s="128"/>
    </row>
    <row r="382" spans="1:27" s="52" customFormat="1" x14ac:dyDescent="0.2">
      <c r="A382" s="45" t="s">
        <v>29</v>
      </c>
      <c r="B382" s="111"/>
      <c r="C382" s="51"/>
      <c r="D382" s="51"/>
      <c r="E382" s="106"/>
      <c r="F382" s="49">
        <f t="shared" ref="F382:F387" si="46">SUM(G382:U382)</f>
        <v>0</v>
      </c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3"/>
      <c r="S382" s="53"/>
      <c r="T382" s="53"/>
      <c r="U382" s="53"/>
      <c r="AA382" s="128"/>
    </row>
    <row r="383" spans="1:27" s="52" customFormat="1" x14ac:dyDescent="0.2">
      <c r="A383" s="45"/>
      <c r="B383" s="132"/>
      <c r="C383" s="51"/>
      <c r="D383" s="51"/>
      <c r="E383" s="106"/>
      <c r="F383" s="49">
        <f t="shared" si="46"/>
        <v>0</v>
      </c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3"/>
      <c r="S383" s="53"/>
      <c r="T383" s="53"/>
      <c r="U383" s="53"/>
      <c r="AA383" s="128"/>
    </row>
    <row r="384" spans="1:27" s="52" customFormat="1" x14ac:dyDescent="0.2">
      <c r="A384" s="45" t="s">
        <v>30</v>
      </c>
      <c r="B384" s="111"/>
      <c r="C384" s="51"/>
      <c r="D384" s="51"/>
      <c r="E384" s="106"/>
      <c r="F384" s="49">
        <f t="shared" si="46"/>
        <v>0</v>
      </c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3"/>
      <c r="S384" s="53"/>
      <c r="T384" s="53"/>
      <c r="U384" s="53"/>
      <c r="AA384" s="128"/>
    </row>
    <row r="385" spans="1:27" s="52" customFormat="1" x14ac:dyDescent="0.2">
      <c r="A385" s="45" t="s">
        <v>31</v>
      </c>
      <c r="B385" s="111"/>
      <c r="C385" s="51"/>
      <c r="D385" s="51"/>
      <c r="E385" s="106"/>
      <c r="F385" s="49">
        <f t="shared" si="46"/>
        <v>0</v>
      </c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3"/>
      <c r="S385" s="53"/>
      <c r="T385" s="53"/>
      <c r="U385" s="53"/>
      <c r="AA385" s="128"/>
    </row>
    <row r="386" spans="1:27" s="52" customFormat="1" x14ac:dyDescent="0.2">
      <c r="A386" s="45" t="s">
        <v>32</v>
      </c>
      <c r="B386" s="111"/>
      <c r="C386" s="51"/>
      <c r="D386" s="51"/>
      <c r="E386" s="106"/>
      <c r="F386" s="49">
        <f t="shared" si="46"/>
        <v>0</v>
      </c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3"/>
      <c r="S386" s="53"/>
      <c r="T386" s="53"/>
      <c r="U386" s="53"/>
      <c r="AA386" s="128"/>
    </row>
    <row r="387" spans="1:27" s="52" customFormat="1" x14ac:dyDescent="0.2">
      <c r="A387" s="45" t="s">
        <v>33</v>
      </c>
      <c r="B387" s="111"/>
      <c r="C387" s="51"/>
      <c r="D387" s="51"/>
      <c r="E387" s="106"/>
      <c r="F387" s="49">
        <f t="shared" si="46"/>
        <v>0</v>
      </c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3"/>
      <c r="S387" s="53"/>
      <c r="T387" s="53"/>
      <c r="U387" s="53"/>
      <c r="AA387" s="128"/>
    </row>
    <row r="388" spans="1:27" s="52" customFormat="1" x14ac:dyDescent="0.2">
      <c r="A388" s="45" t="s">
        <v>34</v>
      </c>
      <c r="B388" s="111"/>
      <c r="C388" s="51"/>
      <c r="D388" s="51"/>
      <c r="E388" s="104"/>
      <c r="F388" s="49"/>
      <c r="G388" s="49"/>
      <c r="H388" s="49"/>
      <c r="I388" s="49"/>
      <c r="J388" s="49"/>
      <c r="K388" s="49"/>
      <c r="L388" s="49"/>
      <c r="M388" s="49"/>
      <c r="N388" s="49"/>
      <c r="O388" s="49"/>
      <c r="P388" s="49"/>
      <c r="Q388" s="49"/>
      <c r="R388" s="51"/>
      <c r="S388" s="51"/>
      <c r="T388" s="51"/>
      <c r="U388" s="51"/>
      <c r="AA388" s="128"/>
    </row>
    <row r="389" spans="1:27" s="52" customFormat="1" ht="15.75" x14ac:dyDescent="0.25">
      <c r="A389" s="45" t="s">
        <v>35</v>
      </c>
      <c r="B389" s="111"/>
      <c r="C389" s="51"/>
      <c r="D389" s="60" t="s">
        <v>24</v>
      </c>
      <c r="E389" s="104"/>
      <c r="F389" s="49"/>
      <c r="G389" s="49"/>
      <c r="H389" s="49"/>
      <c r="I389" s="49"/>
      <c r="J389" s="49"/>
      <c r="K389" s="49"/>
      <c r="L389" s="49"/>
      <c r="M389" s="49"/>
      <c r="N389" s="49"/>
      <c r="O389" s="49"/>
      <c r="P389" s="49"/>
      <c r="Q389" s="49"/>
      <c r="R389" s="51"/>
      <c r="S389" s="51"/>
      <c r="T389" s="51"/>
      <c r="U389" s="51"/>
      <c r="AA389" s="128"/>
    </row>
    <row r="390" spans="1:27" s="52" customFormat="1" ht="15.75" x14ac:dyDescent="0.25">
      <c r="A390" s="50" t="s">
        <v>36</v>
      </c>
      <c r="B390" s="111"/>
      <c r="C390" s="51"/>
      <c r="D390" s="51"/>
      <c r="E390" s="105"/>
      <c r="F390" s="56" t="s">
        <v>5</v>
      </c>
      <c r="G390" s="56" t="s">
        <v>23</v>
      </c>
      <c r="H390" s="49"/>
      <c r="I390" s="49"/>
      <c r="J390" s="49"/>
      <c r="K390" s="49"/>
      <c r="L390" s="49"/>
      <c r="M390" s="49"/>
      <c r="N390" s="49"/>
      <c r="O390" s="49"/>
      <c r="P390" s="49"/>
      <c r="Q390" s="49"/>
      <c r="R390" s="51"/>
      <c r="S390" s="51"/>
      <c r="T390" s="51"/>
      <c r="U390" s="51"/>
      <c r="AA390" s="128"/>
    </row>
    <row r="391" spans="1:27" s="52" customFormat="1" x14ac:dyDescent="0.2">
      <c r="A391" s="45" t="s">
        <v>37</v>
      </c>
      <c r="B391" s="111"/>
      <c r="C391" s="51"/>
      <c r="D391" s="51"/>
      <c r="E391" s="106"/>
      <c r="F391" s="49">
        <f t="shared" ref="F391:F398" si="47">SUM(G391:U391)</f>
        <v>0</v>
      </c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3"/>
      <c r="S391" s="53"/>
      <c r="T391" s="53"/>
      <c r="U391" s="53"/>
      <c r="AA391" s="128"/>
    </row>
    <row r="392" spans="1:27" s="52" customFormat="1" x14ac:dyDescent="0.2">
      <c r="A392" s="51"/>
      <c r="B392" s="110"/>
      <c r="C392" s="51"/>
      <c r="D392" s="51"/>
      <c r="E392" s="106"/>
      <c r="F392" s="49">
        <f t="shared" si="47"/>
        <v>0</v>
      </c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3"/>
      <c r="S392" s="53"/>
      <c r="T392" s="53"/>
      <c r="U392" s="53"/>
      <c r="AA392" s="128"/>
    </row>
    <row r="393" spans="1:27" s="52" customFormat="1" x14ac:dyDescent="0.2">
      <c r="A393" s="51"/>
      <c r="B393" s="110"/>
      <c r="C393" s="51"/>
      <c r="D393" s="51"/>
      <c r="E393" s="106"/>
      <c r="F393" s="49">
        <f t="shared" si="47"/>
        <v>0</v>
      </c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3"/>
      <c r="S393" s="53"/>
      <c r="T393" s="53"/>
      <c r="U393" s="53"/>
      <c r="AA393" s="128"/>
    </row>
    <row r="394" spans="1:27" s="52" customFormat="1" x14ac:dyDescent="0.2">
      <c r="A394" s="51"/>
      <c r="B394" s="110"/>
      <c r="C394" s="51"/>
      <c r="D394" s="51"/>
      <c r="E394" s="106"/>
      <c r="F394" s="49">
        <f t="shared" si="47"/>
        <v>0</v>
      </c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3"/>
      <c r="S394" s="53"/>
      <c r="T394" s="53"/>
      <c r="U394" s="53"/>
      <c r="AA394" s="128"/>
    </row>
    <row r="395" spans="1:27" s="52" customFormat="1" x14ac:dyDescent="0.2">
      <c r="A395" s="51"/>
      <c r="B395" s="110"/>
      <c r="C395" s="51"/>
      <c r="D395" s="51"/>
      <c r="E395" s="106"/>
      <c r="F395" s="49">
        <f t="shared" si="47"/>
        <v>0</v>
      </c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3"/>
      <c r="S395" s="53"/>
      <c r="T395" s="53"/>
      <c r="U395" s="53"/>
      <c r="AA395" s="128"/>
    </row>
    <row r="396" spans="1:27" s="52" customFormat="1" x14ac:dyDescent="0.2">
      <c r="A396" s="51"/>
      <c r="B396" s="110"/>
      <c r="C396" s="51"/>
      <c r="D396" s="51"/>
      <c r="E396" s="106"/>
      <c r="F396" s="49">
        <f t="shared" si="47"/>
        <v>0</v>
      </c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3"/>
      <c r="S396" s="53"/>
      <c r="T396" s="53"/>
      <c r="U396" s="53"/>
      <c r="AA396" s="128"/>
    </row>
    <row r="397" spans="1:27" s="52" customFormat="1" ht="15.6" customHeight="1" x14ac:dyDescent="0.25">
      <c r="A397" s="57" t="s">
        <v>24</v>
      </c>
      <c r="B397" s="112" t="str">
        <f>IF(B379+F391+F392+F393+F394+F395+F396+F397+F398=B384+B385+B386+B387+B388+B389+B390+B391,"OK","NON")</f>
        <v>OK</v>
      </c>
      <c r="C397" s="51"/>
      <c r="D397" s="49"/>
      <c r="E397" s="106"/>
      <c r="F397" s="49">
        <f t="shared" si="47"/>
        <v>0</v>
      </c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3"/>
      <c r="S397" s="53"/>
      <c r="T397" s="53"/>
      <c r="U397" s="53"/>
      <c r="AA397" s="128"/>
    </row>
    <row r="398" spans="1:27" s="52" customFormat="1" ht="18" x14ac:dyDescent="0.25">
      <c r="A398" s="57" t="s">
        <v>25</v>
      </c>
      <c r="B398" s="112">
        <f>B381+S379-B378-F382-F383-F384-F385-F386-F387</f>
        <v>0</v>
      </c>
      <c r="C398" s="51"/>
      <c r="D398" s="77"/>
      <c r="E398" s="106"/>
      <c r="F398" s="49">
        <f t="shared" si="47"/>
        <v>0</v>
      </c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3"/>
      <c r="S398" s="53"/>
      <c r="T398" s="53"/>
      <c r="U398" s="53"/>
      <c r="AA398" s="128"/>
    </row>
    <row r="399" spans="1:27" s="52" customFormat="1" x14ac:dyDescent="0.2">
      <c r="B399" s="96"/>
      <c r="C399" s="51"/>
      <c r="D399" s="51"/>
      <c r="E399" s="107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62"/>
      <c r="S399" s="62"/>
      <c r="T399" s="62"/>
      <c r="U399" s="62"/>
      <c r="V399" s="64"/>
      <c r="AA399" s="128"/>
    </row>
    <row r="400" spans="1:27" s="46" customFormat="1" x14ac:dyDescent="0.2">
      <c r="A400" s="46" t="s">
        <v>20</v>
      </c>
      <c r="B400" s="113" t="s">
        <v>20</v>
      </c>
      <c r="C400" s="46" t="s">
        <v>20</v>
      </c>
      <c r="D400" s="46" t="s">
        <v>20</v>
      </c>
      <c r="E400" s="108" t="s">
        <v>20</v>
      </c>
      <c r="F400" s="66" t="s">
        <v>20</v>
      </c>
      <c r="G400" s="82" t="s">
        <v>20</v>
      </c>
      <c r="H400" s="82" t="s">
        <v>20</v>
      </c>
      <c r="I400" s="82" t="s">
        <v>20</v>
      </c>
      <c r="J400" s="82" t="s">
        <v>20</v>
      </c>
      <c r="K400" s="82" t="s">
        <v>20</v>
      </c>
      <c r="L400" s="82" t="s">
        <v>20</v>
      </c>
      <c r="M400" s="82" t="s">
        <v>20</v>
      </c>
      <c r="N400" s="82" t="s">
        <v>20</v>
      </c>
      <c r="O400" s="82" t="s">
        <v>20</v>
      </c>
      <c r="P400" s="82" t="s">
        <v>20</v>
      </c>
      <c r="Q400" s="82" t="s">
        <v>20</v>
      </c>
      <c r="R400" s="83" t="s">
        <v>20</v>
      </c>
      <c r="S400" s="83"/>
      <c r="T400" s="83"/>
      <c r="U400" s="83"/>
      <c r="AA400" s="129"/>
    </row>
    <row r="401" spans="1:27" s="117" customFormat="1" ht="27" thickBot="1" x14ac:dyDescent="0.45">
      <c r="A401" s="116" t="s">
        <v>20</v>
      </c>
      <c r="B401" s="115" t="s">
        <v>49</v>
      </c>
      <c r="D401" s="117" t="s">
        <v>28</v>
      </c>
      <c r="E401" s="125">
        <f>$X$16</f>
        <v>43091</v>
      </c>
      <c r="F401" s="119"/>
      <c r="G401" s="120"/>
      <c r="H401" s="121"/>
      <c r="I401" s="122"/>
      <c r="J401" s="122"/>
      <c r="K401" s="122"/>
      <c r="L401" s="122"/>
      <c r="M401" s="122"/>
      <c r="N401" s="122"/>
      <c r="O401" s="122"/>
      <c r="P401" s="122"/>
      <c r="Q401" s="122"/>
      <c r="R401" s="122"/>
      <c r="U401" s="117">
        <v>17</v>
      </c>
      <c r="AA401" s="126"/>
    </row>
    <row r="402" spans="1:27" s="52" customFormat="1" ht="16.5" thickBot="1" x14ac:dyDescent="0.3">
      <c r="A402" s="45"/>
      <c r="B402" s="110"/>
      <c r="C402" s="51"/>
      <c r="D402" s="51"/>
      <c r="E402" s="104"/>
      <c r="F402" s="79" t="s">
        <v>70</v>
      </c>
      <c r="H402" s="103"/>
      <c r="I402" s="91">
        <v>100</v>
      </c>
      <c r="J402" s="92">
        <v>50</v>
      </c>
      <c r="K402" s="92">
        <v>20</v>
      </c>
      <c r="L402" s="92">
        <v>10</v>
      </c>
      <c r="M402" s="92">
        <v>5</v>
      </c>
      <c r="N402" s="92">
        <v>2</v>
      </c>
      <c r="O402" s="92">
        <v>1</v>
      </c>
      <c r="P402" s="92">
        <v>0.25</v>
      </c>
      <c r="Q402" s="92">
        <v>0.1</v>
      </c>
      <c r="R402" s="93">
        <v>0.05</v>
      </c>
      <c r="S402" s="51"/>
      <c r="T402" s="51"/>
      <c r="U402" s="51"/>
      <c r="AA402" s="127">
        <f>B403+B404+B405</f>
        <v>0</v>
      </c>
    </row>
    <row r="403" spans="1:27" s="52" customFormat="1" ht="15.75" x14ac:dyDescent="0.25">
      <c r="A403" s="45" t="s">
        <v>17</v>
      </c>
      <c r="B403" s="111"/>
      <c r="C403" s="51"/>
      <c r="D403" s="60" t="s">
        <v>21</v>
      </c>
      <c r="E403" s="105"/>
      <c r="F403" s="51"/>
      <c r="G403" s="62"/>
      <c r="H403" s="133" t="s">
        <v>71</v>
      </c>
      <c r="I403" s="135"/>
      <c r="J403" s="136"/>
      <c r="K403" s="136"/>
      <c r="L403" s="136"/>
      <c r="M403" s="136"/>
      <c r="N403" s="136"/>
      <c r="O403" s="136"/>
      <c r="P403" s="136"/>
      <c r="Q403" s="136"/>
      <c r="R403" s="137"/>
      <c r="S403" s="51"/>
      <c r="T403" s="51"/>
      <c r="U403" s="51"/>
      <c r="AA403" s="128"/>
    </row>
    <row r="404" spans="1:27" s="52" customFormat="1" ht="15.75" thickBot="1" x14ac:dyDescent="0.25">
      <c r="A404" s="45" t="s">
        <v>18</v>
      </c>
      <c r="B404" s="111"/>
      <c r="C404" s="51"/>
      <c r="E404" s="104"/>
      <c r="F404" s="51"/>
      <c r="G404" s="62"/>
      <c r="H404" s="89" t="s">
        <v>5</v>
      </c>
      <c r="I404" s="90">
        <f t="shared" ref="I404:R404" si="48">I402*I403</f>
        <v>0</v>
      </c>
      <c r="J404" s="80">
        <f t="shared" si="48"/>
        <v>0</v>
      </c>
      <c r="K404" s="80">
        <f t="shared" si="48"/>
        <v>0</v>
      </c>
      <c r="L404" s="80">
        <f t="shared" si="48"/>
        <v>0</v>
      </c>
      <c r="M404" s="80">
        <f t="shared" si="48"/>
        <v>0</v>
      </c>
      <c r="N404" s="80">
        <f t="shared" si="48"/>
        <v>0</v>
      </c>
      <c r="O404" s="80">
        <f t="shared" si="48"/>
        <v>0</v>
      </c>
      <c r="P404" s="80">
        <f t="shared" si="48"/>
        <v>0</v>
      </c>
      <c r="Q404" s="80">
        <f t="shared" si="48"/>
        <v>0</v>
      </c>
      <c r="R404" s="81">
        <f t="shared" si="48"/>
        <v>0</v>
      </c>
      <c r="S404" s="87">
        <f>SUM(I404:R404)</f>
        <v>0</v>
      </c>
      <c r="T404" s="51"/>
      <c r="U404" s="51"/>
      <c r="AA404" s="128"/>
    </row>
    <row r="405" spans="1:27" s="52" customFormat="1" ht="15.75" x14ac:dyDescent="0.25">
      <c r="A405" s="45" t="s">
        <v>19</v>
      </c>
      <c r="B405" s="111"/>
      <c r="C405" s="51"/>
      <c r="D405" s="60" t="s">
        <v>0</v>
      </c>
      <c r="E405" s="104"/>
      <c r="F405" s="49"/>
      <c r="G405" s="49"/>
      <c r="H405" s="49"/>
      <c r="I405" s="49"/>
      <c r="J405" s="49"/>
      <c r="K405" s="49"/>
      <c r="L405" s="49"/>
      <c r="M405" s="49"/>
      <c r="N405" s="49"/>
      <c r="O405" s="49"/>
      <c r="P405" s="49"/>
      <c r="Q405" s="49"/>
      <c r="R405" s="49">
        <f>SUM(I404:R404)</f>
        <v>0</v>
      </c>
      <c r="S405" s="51"/>
      <c r="T405" s="51"/>
      <c r="U405" s="51"/>
      <c r="AA405" s="128"/>
    </row>
    <row r="406" spans="1:27" s="52" customFormat="1" ht="15.75" x14ac:dyDescent="0.25">
      <c r="A406" s="45" t="s">
        <v>75</v>
      </c>
      <c r="B406" s="111"/>
      <c r="C406" s="51"/>
      <c r="D406" s="51"/>
      <c r="E406" s="105" t="s">
        <v>22</v>
      </c>
      <c r="F406" s="56" t="s">
        <v>5</v>
      </c>
      <c r="G406" s="56" t="s">
        <v>23</v>
      </c>
      <c r="H406" s="49"/>
      <c r="I406" s="49"/>
      <c r="J406" s="49"/>
      <c r="K406" s="49"/>
      <c r="L406" s="49"/>
      <c r="M406" s="49"/>
      <c r="N406" s="49"/>
      <c r="O406" s="49"/>
      <c r="P406" s="49"/>
      <c r="Q406" s="49"/>
      <c r="R406" s="51"/>
      <c r="S406" s="51"/>
      <c r="T406" s="51"/>
      <c r="U406" s="51"/>
      <c r="AA406" s="128"/>
    </row>
    <row r="407" spans="1:27" s="52" customFormat="1" x14ac:dyDescent="0.2">
      <c r="A407" s="45" t="s">
        <v>29</v>
      </c>
      <c r="B407" s="111"/>
      <c r="C407" s="51"/>
      <c r="D407" s="51"/>
      <c r="E407" s="106"/>
      <c r="F407" s="49">
        <f t="shared" ref="F407:F412" si="49">SUM(G407:U407)</f>
        <v>0</v>
      </c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3"/>
      <c r="S407" s="53"/>
      <c r="T407" s="53"/>
      <c r="U407" s="53"/>
      <c r="AA407" s="128"/>
    </row>
    <row r="408" spans="1:27" s="52" customFormat="1" x14ac:dyDescent="0.2">
      <c r="A408" s="45"/>
      <c r="B408" s="132"/>
      <c r="C408" s="51"/>
      <c r="D408" s="51"/>
      <c r="E408" s="106"/>
      <c r="F408" s="49">
        <f t="shared" si="49"/>
        <v>0</v>
      </c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3"/>
      <c r="S408" s="53"/>
      <c r="T408" s="53"/>
      <c r="U408" s="53"/>
      <c r="AA408" s="128"/>
    </row>
    <row r="409" spans="1:27" s="52" customFormat="1" x14ac:dyDescent="0.2">
      <c r="A409" s="45" t="s">
        <v>30</v>
      </c>
      <c r="B409" s="111"/>
      <c r="C409" s="51"/>
      <c r="D409" s="51"/>
      <c r="E409" s="106"/>
      <c r="F409" s="49">
        <f t="shared" si="49"/>
        <v>0</v>
      </c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3"/>
      <c r="S409" s="53"/>
      <c r="T409" s="53"/>
      <c r="U409" s="53"/>
      <c r="AA409" s="128"/>
    </row>
    <row r="410" spans="1:27" s="52" customFormat="1" x14ac:dyDescent="0.2">
      <c r="A410" s="45" t="s">
        <v>31</v>
      </c>
      <c r="B410" s="111"/>
      <c r="C410" s="51"/>
      <c r="D410" s="51"/>
      <c r="E410" s="106"/>
      <c r="F410" s="49">
        <f t="shared" si="49"/>
        <v>0</v>
      </c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3"/>
      <c r="S410" s="53"/>
      <c r="T410" s="53"/>
      <c r="U410" s="53"/>
      <c r="AA410" s="128"/>
    </row>
    <row r="411" spans="1:27" s="52" customFormat="1" x14ac:dyDescent="0.2">
      <c r="A411" s="45" t="s">
        <v>32</v>
      </c>
      <c r="B411" s="111"/>
      <c r="C411" s="51"/>
      <c r="D411" s="51"/>
      <c r="E411" s="106"/>
      <c r="F411" s="49">
        <f t="shared" si="49"/>
        <v>0</v>
      </c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3"/>
      <c r="S411" s="53"/>
      <c r="T411" s="53"/>
      <c r="U411" s="53"/>
      <c r="AA411" s="128"/>
    </row>
    <row r="412" spans="1:27" s="52" customFormat="1" x14ac:dyDescent="0.2">
      <c r="A412" s="45" t="s">
        <v>33</v>
      </c>
      <c r="B412" s="111"/>
      <c r="C412" s="51"/>
      <c r="D412" s="51"/>
      <c r="E412" s="106"/>
      <c r="F412" s="49">
        <f t="shared" si="49"/>
        <v>0</v>
      </c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3"/>
      <c r="S412" s="53"/>
      <c r="T412" s="53"/>
      <c r="U412" s="53"/>
      <c r="AA412" s="128"/>
    </row>
    <row r="413" spans="1:27" s="52" customFormat="1" x14ac:dyDescent="0.2">
      <c r="A413" s="45" t="s">
        <v>34</v>
      </c>
      <c r="B413" s="111"/>
      <c r="C413" s="51"/>
      <c r="D413" s="51"/>
      <c r="E413" s="104"/>
      <c r="F413" s="49"/>
      <c r="G413" s="49"/>
      <c r="H413" s="49"/>
      <c r="I413" s="49"/>
      <c r="J413" s="49"/>
      <c r="K413" s="49"/>
      <c r="L413" s="49"/>
      <c r="M413" s="49"/>
      <c r="N413" s="49"/>
      <c r="O413" s="49"/>
      <c r="P413" s="49"/>
      <c r="Q413" s="49"/>
      <c r="R413" s="51"/>
      <c r="S413" s="51"/>
      <c r="T413" s="51"/>
      <c r="U413" s="51"/>
      <c r="AA413" s="128"/>
    </row>
    <row r="414" spans="1:27" s="52" customFormat="1" ht="15.75" x14ac:dyDescent="0.25">
      <c r="A414" s="45" t="s">
        <v>35</v>
      </c>
      <c r="B414" s="111"/>
      <c r="C414" s="51"/>
      <c r="D414" s="60" t="s">
        <v>24</v>
      </c>
      <c r="E414" s="104"/>
      <c r="F414" s="49"/>
      <c r="G414" s="49"/>
      <c r="H414" s="49"/>
      <c r="I414" s="49"/>
      <c r="J414" s="49"/>
      <c r="K414" s="49"/>
      <c r="L414" s="49"/>
      <c r="M414" s="49"/>
      <c r="N414" s="49"/>
      <c r="O414" s="49"/>
      <c r="P414" s="49"/>
      <c r="Q414" s="49"/>
      <c r="R414" s="51"/>
      <c r="S414" s="51"/>
      <c r="T414" s="51"/>
      <c r="U414" s="51"/>
      <c r="AA414" s="128"/>
    </row>
    <row r="415" spans="1:27" s="52" customFormat="1" ht="15.75" x14ac:dyDescent="0.25">
      <c r="A415" s="50" t="s">
        <v>36</v>
      </c>
      <c r="B415" s="111"/>
      <c r="C415" s="51"/>
      <c r="D415" s="51"/>
      <c r="E415" s="105"/>
      <c r="F415" s="56" t="s">
        <v>5</v>
      </c>
      <c r="G415" s="56" t="s">
        <v>23</v>
      </c>
      <c r="H415" s="49"/>
      <c r="I415" s="49"/>
      <c r="J415" s="49"/>
      <c r="K415" s="49"/>
      <c r="L415" s="49"/>
      <c r="M415" s="49"/>
      <c r="N415" s="49"/>
      <c r="O415" s="49"/>
      <c r="P415" s="49"/>
      <c r="Q415" s="49"/>
      <c r="R415" s="51"/>
      <c r="S415" s="51"/>
      <c r="T415" s="51"/>
      <c r="U415" s="51"/>
      <c r="AA415" s="128"/>
    </row>
    <row r="416" spans="1:27" s="52" customFormat="1" x14ac:dyDescent="0.2">
      <c r="A416" s="45" t="s">
        <v>37</v>
      </c>
      <c r="B416" s="111"/>
      <c r="C416" s="51"/>
      <c r="D416" s="51"/>
      <c r="E416" s="106"/>
      <c r="F416" s="49">
        <f t="shared" ref="F416:F423" si="50">SUM(G416:U416)</f>
        <v>0</v>
      </c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3"/>
      <c r="S416" s="53"/>
      <c r="T416" s="53"/>
      <c r="U416" s="53"/>
      <c r="AA416" s="128"/>
    </row>
    <row r="417" spans="1:27" s="52" customFormat="1" x14ac:dyDescent="0.2">
      <c r="A417" s="51"/>
      <c r="B417" s="110"/>
      <c r="C417" s="51"/>
      <c r="D417" s="51"/>
      <c r="E417" s="106"/>
      <c r="F417" s="49">
        <f t="shared" si="50"/>
        <v>0</v>
      </c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3"/>
      <c r="S417" s="53"/>
      <c r="T417" s="53"/>
      <c r="U417" s="53"/>
      <c r="AA417" s="128"/>
    </row>
    <row r="418" spans="1:27" s="52" customFormat="1" x14ac:dyDescent="0.2">
      <c r="A418" s="51"/>
      <c r="B418" s="110"/>
      <c r="C418" s="51"/>
      <c r="D418" s="51"/>
      <c r="E418" s="106"/>
      <c r="F418" s="49">
        <f t="shared" si="50"/>
        <v>0</v>
      </c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3"/>
      <c r="S418" s="53"/>
      <c r="T418" s="53"/>
      <c r="U418" s="53"/>
      <c r="AA418" s="128"/>
    </row>
    <row r="419" spans="1:27" s="52" customFormat="1" x14ac:dyDescent="0.2">
      <c r="A419" s="51"/>
      <c r="B419" s="110"/>
      <c r="C419" s="51"/>
      <c r="D419" s="51"/>
      <c r="E419" s="106"/>
      <c r="F419" s="49">
        <f t="shared" si="50"/>
        <v>0</v>
      </c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3"/>
      <c r="S419" s="53"/>
      <c r="T419" s="53"/>
      <c r="U419" s="53"/>
      <c r="AA419" s="128"/>
    </row>
    <row r="420" spans="1:27" s="52" customFormat="1" x14ac:dyDescent="0.2">
      <c r="A420" s="51"/>
      <c r="B420" s="110"/>
      <c r="C420" s="51"/>
      <c r="D420" s="51"/>
      <c r="E420" s="106"/>
      <c r="F420" s="49">
        <f t="shared" si="50"/>
        <v>0</v>
      </c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3"/>
      <c r="S420" s="53"/>
      <c r="T420" s="53"/>
      <c r="U420" s="53"/>
      <c r="AA420" s="128"/>
    </row>
    <row r="421" spans="1:27" s="52" customFormat="1" x14ac:dyDescent="0.2">
      <c r="A421" s="51"/>
      <c r="B421" s="110"/>
      <c r="C421" s="51"/>
      <c r="D421" s="51"/>
      <c r="E421" s="106"/>
      <c r="F421" s="49">
        <f t="shared" si="50"/>
        <v>0</v>
      </c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3"/>
      <c r="S421" s="53"/>
      <c r="T421" s="53"/>
      <c r="U421" s="53"/>
      <c r="AA421" s="128"/>
    </row>
    <row r="422" spans="1:27" s="52" customFormat="1" ht="15.6" customHeight="1" x14ac:dyDescent="0.25">
      <c r="A422" s="57" t="s">
        <v>24</v>
      </c>
      <c r="B422" s="112" t="str">
        <f>IF(B404+F416+F417+F418+F419+F420+F421+F422+F423=B409+B410+B411+B412+B413+B414+B415+B416,"OK","NON")</f>
        <v>OK</v>
      </c>
      <c r="C422" s="51"/>
      <c r="D422" s="49"/>
      <c r="E422" s="106"/>
      <c r="F422" s="49">
        <f t="shared" si="50"/>
        <v>0</v>
      </c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3"/>
      <c r="S422" s="53"/>
      <c r="T422" s="53"/>
      <c r="U422" s="53"/>
      <c r="AA422" s="128"/>
    </row>
    <row r="423" spans="1:27" s="52" customFormat="1" ht="18" x14ac:dyDescent="0.25">
      <c r="A423" s="57" t="s">
        <v>25</v>
      </c>
      <c r="B423" s="112">
        <f>B406+S404-B403-F407-F408-F409-F410-F411-F412</f>
        <v>0</v>
      </c>
      <c r="C423" s="51"/>
      <c r="D423" s="77"/>
      <c r="E423" s="106"/>
      <c r="F423" s="49">
        <f t="shared" si="50"/>
        <v>0</v>
      </c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3"/>
      <c r="S423" s="53"/>
      <c r="T423" s="53"/>
      <c r="U423" s="53"/>
      <c r="AA423" s="128"/>
    </row>
    <row r="424" spans="1:27" s="52" customFormat="1" x14ac:dyDescent="0.2">
      <c r="B424" s="96"/>
      <c r="C424" s="51"/>
      <c r="D424" s="51"/>
      <c r="E424" s="107"/>
      <c r="F424" s="55"/>
      <c r="G424" s="55"/>
      <c r="H424" s="55"/>
      <c r="I424" s="55"/>
      <c r="J424" s="55"/>
      <c r="K424" s="55"/>
      <c r="L424" s="55"/>
      <c r="M424" s="55"/>
      <c r="N424" s="55"/>
      <c r="O424" s="55"/>
      <c r="P424" s="55"/>
      <c r="Q424" s="55"/>
      <c r="R424" s="62"/>
      <c r="S424" s="62"/>
      <c r="T424" s="62"/>
      <c r="U424" s="62"/>
      <c r="V424" s="64"/>
      <c r="AA424" s="128"/>
    </row>
    <row r="425" spans="1:27" s="46" customFormat="1" x14ac:dyDescent="0.2">
      <c r="A425" s="46" t="s">
        <v>20</v>
      </c>
      <c r="B425" s="113" t="s">
        <v>20</v>
      </c>
      <c r="C425" s="46" t="s">
        <v>20</v>
      </c>
      <c r="D425" s="46" t="s">
        <v>20</v>
      </c>
      <c r="E425" s="108" t="s">
        <v>20</v>
      </c>
      <c r="F425" s="66" t="s">
        <v>20</v>
      </c>
      <c r="G425" s="82" t="s">
        <v>20</v>
      </c>
      <c r="H425" s="82" t="s">
        <v>20</v>
      </c>
      <c r="I425" s="82" t="s">
        <v>20</v>
      </c>
      <c r="J425" s="82" t="s">
        <v>20</v>
      </c>
      <c r="K425" s="82" t="s">
        <v>20</v>
      </c>
      <c r="L425" s="82" t="s">
        <v>20</v>
      </c>
      <c r="M425" s="82" t="s">
        <v>20</v>
      </c>
      <c r="N425" s="82" t="s">
        <v>20</v>
      </c>
      <c r="O425" s="82" t="s">
        <v>20</v>
      </c>
      <c r="P425" s="82" t="s">
        <v>20</v>
      </c>
      <c r="Q425" s="82" t="s">
        <v>20</v>
      </c>
      <c r="R425" s="83" t="s">
        <v>20</v>
      </c>
      <c r="S425" s="83"/>
      <c r="T425" s="83"/>
      <c r="U425" s="83"/>
      <c r="AA425" s="129"/>
    </row>
    <row r="426" spans="1:27" s="117" customFormat="1" ht="27" thickBot="1" x14ac:dyDescent="0.45">
      <c r="A426" s="116" t="s">
        <v>20</v>
      </c>
      <c r="B426" s="115" t="s">
        <v>50</v>
      </c>
      <c r="D426" s="117" t="s">
        <v>28</v>
      </c>
      <c r="E426" s="125">
        <f>$X$16</f>
        <v>43091</v>
      </c>
      <c r="F426" s="119"/>
      <c r="G426" s="120"/>
      <c r="H426" s="121"/>
      <c r="I426" s="122"/>
      <c r="J426" s="122"/>
      <c r="K426" s="122"/>
      <c r="L426" s="122"/>
      <c r="M426" s="122"/>
      <c r="N426" s="122"/>
      <c r="O426" s="122"/>
      <c r="P426" s="122"/>
      <c r="Q426" s="122"/>
      <c r="R426" s="122"/>
      <c r="U426" s="117">
        <v>18</v>
      </c>
      <c r="AA426" s="126"/>
    </row>
    <row r="427" spans="1:27" s="52" customFormat="1" ht="16.5" thickBot="1" x14ac:dyDescent="0.3">
      <c r="A427" s="45"/>
      <c r="B427" s="110"/>
      <c r="C427" s="51"/>
      <c r="D427" s="51"/>
      <c r="E427" s="104"/>
      <c r="F427" s="79" t="s">
        <v>70</v>
      </c>
      <c r="H427" s="103"/>
      <c r="I427" s="91">
        <v>100</v>
      </c>
      <c r="J427" s="92">
        <v>50</v>
      </c>
      <c r="K427" s="92">
        <v>20</v>
      </c>
      <c r="L427" s="92">
        <v>10</v>
      </c>
      <c r="M427" s="92">
        <v>5</v>
      </c>
      <c r="N427" s="92">
        <v>2</v>
      </c>
      <c r="O427" s="92">
        <v>1</v>
      </c>
      <c r="P427" s="92">
        <v>0.25</v>
      </c>
      <c r="Q427" s="92">
        <v>0.1</v>
      </c>
      <c r="R427" s="93">
        <v>0.05</v>
      </c>
      <c r="S427" s="51"/>
      <c r="T427" s="51"/>
      <c r="U427" s="51"/>
      <c r="AA427" s="127">
        <f>B428+B429+B430</f>
        <v>0</v>
      </c>
    </row>
    <row r="428" spans="1:27" s="52" customFormat="1" ht="15.75" x14ac:dyDescent="0.25">
      <c r="A428" s="45" t="s">
        <v>17</v>
      </c>
      <c r="B428" s="111"/>
      <c r="C428" s="51"/>
      <c r="D428" s="60" t="s">
        <v>21</v>
      </c>
      <c r="E428" s="105"/>
      <c r="F428" s="51"/>
      <c r="G428" s="62"/>
      <c r="H428" s="133" t="s">
        <v>71</v>
      </c>
      <c r="I428" s="135"/>
      <c r="J428" s="136"/>
      <c r="K428" s="136"/>
      <c r="L428" s="136"/>
      <c r="M428" s="136"/>
      <c r="N428" s="136"/>
      <c r="O428" s="136"/>
      <c r="P428" s="136"/>
      <c r="Q428" s="136"/>
      <c r="R428" s="137"/>
      <c r="S428" s="51"/>
      <c r="T428" s="51"/>
      <c r="U428" s="51"/>
      <c r="AA428" s="128"/>
    </row>
    <row r="429" spans="1:27" s="52" customFormat="1" ht="15.75" thickBot="1" x14ac:dyDescent="0.25">
      <c r="A429" s="45" t="s">
        <v>18</v>
      </c>
      <c r="B429" s="111"/>
      <c r="C429" s="51"/>
      <c r="E429" s="104"/>
      <c r="F429" s="51"/>
      <c r="G429" s="62"/>
      <c r="H429" s="89" t="s">
        <v>5</v>
      </c>
      <c r="I429" s="90">
        <f t="shared" ref="I429:R429" si="51">I427*I428</f>
        <v>0</v>
      </c>
      <c r="J429" s="80">
        <f t="shared" si="51"/>
        <v>0</v>
      </c>
      <c r="K429" s="80">
        <f t="shared" si="51"/>
        <v>0</v>
      </c>
      <c r="L429" s="80">
        <f t="shared" si="51"/>
        <v>0</v>
      </c>
      <c r="M429" s="80">
        <f t="shared" si="51"/>
        <v>0</v>
      </c>
      <c r="N429" s="80">
        <f t="shared" si="51"/>
        <v>0</v>
      </c>
      <c r="O429" s="80">
        <f t="shared" si="51"/>
        <v>0</v>
      </c>
      <c r="P429" s="80">
        <f t="shared" si="51"/>
        <v>0</v>
      </c>
      <c r="Q429" s="80">
        <f t="shared" si="51"/>
        <v>0</v>
      </c>
      <c r="R429" s="81">
        <f t="shared" si="51"/>
        <v>0</v>
      </c>
      <c r="S429" s="87">
        <f>SUM(I429:R429)</f>
        <v>0</v>
      </c>
      <c r="T429" s="51"/>
      <c r="U429" s="51"/>
      <c r="AA429" s="128"/>
    </row>
    <row r="430" spans="1:27" s="52" customFormat="1" ht="15.75" x14ac:dyDescent="0.25">
      <c r="A430" s="45" t="s">
        <v>19</v>
      </c>
      <c r="B430" s="111"/>
      <c r="C430" s="51"/>
      <c r="D430" s="60" t="s">
        <v>0</v>
      </c>
      <c r="E430" s="104"/>
      <c r="F430" s="49"/>
      <c r="G430" s="49"/>
      <c r="H430" s="49"/>
      <c r="I430" s="49"/>
      <c r="J430" s="49"/>
      <c r="K430" s="49"/>
      <c r="L430" s="49"/>
      <c r="M430" s="49"/>
      <c r="N430" s="49"/>
      <c r="O430" s="49"/>
      <c r="P430" s="49"/>
      <c r="Q430" s="49"/>
      <c r="R430" s="49">
        <f>SUM(I429:R429)</f>
        <v>0</v>
      </c>
      <c r="S430" s="51"/>
      <c r="T430" s="51"/>
      <c r="U430" s="51"/>
      <c r="AA430" s="128"/>
    </row>
    <row r="431" spans="1:27" s="52" customFormat="1" ht="15.75" x14ac:dyDescent="0.25">
      <c r="A431" s="45" t="s">
        <v>75</v>
      </c>
      <c r="B431" s="111"/>
      <c r="C431" s="51"/>
      <c r="D431" s="51"/>
      <c r="E431" s="105" t="s">
        <v>22</v>
      </c>
      <c r="F431" s="56" t="s">
        <v>5</v>
      </c>
      <c r="G431" s="56" t="s">
        <v>23</v>
      </c>
      <c r="H431" s="49"/>
      <c r="I431" s="49"/>
      <c r="J431" s="49"/>
      <c r="K431" s="49"/>
      <c r="L431" s="49"/>
      <c r="M431" s="49"/>
      <c r="N431" s="49"/>
      <c r="O431" s="49"/>
      <c r="P431" s="49"/>
      <c r="Q431" s="49"/>
      <c r="R431" s="51"/>
      <c r="S431" s="51"/>
      <c r="T431" s="51"/>
      <c r="U431" s="51"/>
      <c r="AA431" s="128"/>
    </row>
    <row r="432" spans="1:27" s="52" customFormat="1" x14ac:dyDescent="0.2">
      <c r="A432" s="45" t="s">
        <v>29</v>
      </c>
      <c r="B432" s="111"/>
      <c r="C432" s="51"/>
      <c r="D432" s="51"/>
      <c r="E432" s="106"/>
      <c r="F432" s="49">
        <f t="shared" ref="F432:F437" si="52">SUM(G432:U432)</f>
        <v>0</v>
      </c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3"/>
      <c r="S432" s="53"/>
      <c r="T432" s="53"/>
      <c r="U432" s="53"/>
      <c r="AA432" s="128"/>
    </row>
    <row r="433" spans="1:27" s="52" customFormat="1" x14ac:dyDescent="0.2">
      <c r="A433" s="45"/>
      <c r="B433" s="132"/>
      <c r="C433" s="51"/>
      <c r="D433" s="51"/>
      <c r="E433" s="106"/>
      <c r="F433" s="49">
        <f t="shared" si="52"/>
        <v>0</v>
      </c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3"/>
      <c r="S433" s="53"/>
      <c r="T433" s="53"/>
      <c r="U433" s="53"/>
      <c r="AA433" s="128"/>
    </row>
    <row r="434" spans="1:27" s="52" customFormat="1" x14ac:dyDescent="0.2">
      <c r="A434" s="45" t="s">
        <v>30</v>
      </c>
      <c r="B434" s="111"/>
      <c r="C434" s="51"/>
      <c r="D434" s="51"/>
      <c r="E434" s="106"/>
      <c r="F434" s="49">
        <f t="shared" si="52"/>
        <v>0</v>
      </c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3"/>
      <c r="S434" s="53"/>
      <c r="T434" s="53"/>
      <c r="U434" s="53"/>
      <c r="AA434" s="128"/>
    </row>
    <row r="435" spans="1:27" s="52" customFormat="1" x14ac:dyDescent="0.2">
      <c r="A435" s="45" t="s">
        <v>31</v>
      </c>
      <c r="B435" s="111"/>
      <c r="C435" s="51"/>
      <c r="D435" s="51"/>
      <c r="E435" s="106"/>
      <c r="F435" s="49">
        <f t="shared" si="52"/>
        <v>0</v>
      </c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3"/>
      <c r="S435" s="53"/>
      <c r="T435" s="53"/>
      <c r="U435" s="53"/>
      <c r="AA435" s="128"/>
    </row>
    <row r="436" spans="1:27" s="52" customFormat="1" x14ac:dyDescent="0.2">
      <c r="A436" s="45" t="s">
        <v>32</v>
      </c>
      <c r="B436" s="111"/>
      <c r="C436" s="51"/>
      <c r="D436" s="51"/>
      <c r="E436" s="106"/>
      <c r="F436" s="49">
        <f t="shared" si="52"/>
        <v>0</v>
      </c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3"/>
      <c r="S436" s="53"/>
      <c r="T436" s="53"/>
      <c r="U436" s="53"/>
      <c r="AA436" s="128"/>
    </row>
    <row r="437" spans="1:27" s="52" customFormat="1" x14ac:dyDescent="0.2">
      <c r="A437" s="45" t="s">
        <v>33</v>
      </c>
      <c r="B437" s="111"/>
      <c r="C437" s="51"/>
      <c r="D437" s="51"/>
      <c r="E437" s="106"/>
      <c r="F437" s="49">
        <f t="shared" si="52"/>
        <v>0</v>
      </c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3"/>
      <c r="S437" s="53"/>
      <c r="T437" s="53"/>
      <c r="U437" s="53"/>
      <c r="AA437" s="128"/>
    </row>
    <row r="438" spans="1:27" s="52" customFormat="1" x14ac:dyDescent="0.2">
      <c r="A438" s="45" t="s">
        <v>34</v>
      </c>
      <c r="B438" s="111"/>
      <c r="C438" s="51"/>
      <c r="D438" s="51"/>
      <c r="E438" s="104"/>
      <c r="F438" s="49"/>
      <c r="G438" s="49"/>
      <c r="H438" s="49"/>
      <c r="I438" s="49"/>
      <c r="J438" s="49"/>
      <c r="K438" s="49"/>
      <c r="L438" s="49"/>
      <c r="M438" s="49"/>
      <c r="N438" s="49"/>
      <c r="O438" s="49"/>
      <c r="P438" s="49"/>
      <c r="Q438" s="49"/>
      <c r="R438" s="51"/>
      <c r="S438" s="51"/>
      <c r="T438" s="51"/>
      <c r="U438" s="51"/>
      <c r="AA438" s="128"/>
    </row>
    <row r="439" spans="1:27" s="52" customFormat="1" ht="15.75" x14ac:dyDescent="0.25">
      <c r="A439" s="45" t="s">
        <v>35</v>
      </c>
      <c r="B439" s="111"/>
      <c r="C439" s="51"/>
      <c r="D439" s="60" t="s">
        <v>24</v>
      </c>
      <c r="E439" s="104"/>
      <c r="F439" s="49"/>
      <c r="G439" s="49"/>
      <c r="H439" s="49"/>
      <c r="I439" s="49"/>
      <c r="J439" s="49"/>
      <c r="K439" s="49"/>
      <c r="L439" s="49"/>
      <c r="M439" s="49"/>
      <c r="N439" s="49"/>
      <c r="O439" s="49"/>
      <c r="P439" s="49"/>
      <c r="Q439" s="49"/>
      <c r="R439" s="51"/>
      <c r="S439" s="51"/>
      <c r="T439" s="51"/>
      <c r="U439" s="51"/>
      <c r="AA439" s="128"/>
    </row>
    <row r="440" spans="1:27" s="52" customFormat="1" ht="15.75" x14ac:dyDescent="0.25">
      <c r="A440" s="50" t="s">
        <v>36</v>
      </c>
      <c r="B440" s="111"/>
      <c r="C440" s="51"/>
      <c r="D440" s="51"/>
      <c r="E440" s="105"/>
      <c r="F440" s="56" t="s">
        <v>5</v>
      </c>
      <c r="G440" s="56" t="s">
        <v>23</v>
      </c>
      <c r="H440" s="49"/>
      <c r="I440" s="49"/>
      <c r="J440" s="49"/>
      <c r="K440" s="49"/>
      <c r="L440" s="49"/>
      <c r="M440" s="49"/>
      <c r="N440" s="49"/>
      <c r="O440" s="49"/>
      <c r="P440" s="49"/>
      <c r="Q440" s="49"/>
      <c r="R440" s="51"/>
      <c r="S440" s="51"/>
      <c r="T440" s="51"/>
      <c r="U440" s="51"/>
      <c r="AA440" s="128"/>
    </row>
    <row r="441" spans="1:27" s="52" customFormat="1" x14ac:dyDescent="0.2">
      <c r="A441" s="45" t="s">
        <v>37</v>
      </c>
      <c r="B441" s="111"/>
      <c r="C441" s="51"/>
      <c r="D441" s="51"/>
      <c r="E441" s="106"/>
      <c r="F441" s="49">
        <f t="shared" ref="F441:F448" si="53">SUM(G441:U441)</f>
        <v>0</v>
      </c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3"/>
      <c r="S441" s="53"/>
      <c r="T441" s="53"/>
      <c r="U441" s="53"/>
      <c r="AA441" s="128"/>
    </row>
    <row r="442" spans="1:27" s="52" customFormat="1" x14ac:dyDescent="0.2">
      <c r="A442" s="51"/>
      <c r="B442" s="110"/>
      <c r="C442" s="51"/>
      <c r="D442" s="51"/>
      <c r="E442" s="106"/>
      <c r="F442" s="49">
        <f t="shared" si="53"/>
        <v>0</v>
      </c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3"/>
      <c r="S442" s="53"/>
      <c r="T442" s="53"/>
      <c r="U442" s="53"/>
      <c r="AA442" s="128"/>
    </row>
    <row r="443" spans="1:27" s="52" customFormat="1" x14ac:dyDescent="0.2">
      <c r="A443" s="51"/>
      <c r="B443" s="110"/>
      <c r="C443" s="51"/>
      <c r="D443" s="51"/>
      <c r="E443" s="106"/>
      <c r="F443" s="49">
        <f t="shared" si="53"/>
        <v>0</v>
      </c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3"/>
      <c r="S443" s="53"/>
      <c r="T443" s="53"/>
      <c r="U443" s="53"/>
      <c r="AA443" s="128"/>
    </row>
    <row r="444" spans="1:27" s="52" customFormat="1" x14ac:dyDescent="0.2">
      <c r="A444" s="51"/>
      <c r="B444" s="110"/>
      <c r="C444" s="51"/>
      <c r="D444" s="51"/>
      <c r="E444" s="106"/>
      <c r="F444" s="49">
        <f t="shared" si="53"/>
        <v>0</v>
      </c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3"/>
      <c r="S444" s="53"/>
      <c r="T444" s="53"/>
      <c r="U444" s="53"/>
      <c r="AA444" s="128"/>
    </row>
    <row r="445" spans="1:27" s="52" customFormat="1" x14ac:dyDescent="0.2">
      <c r="A445" s="51"/>
      <c r="B445" s="110"/>
      <c r="C445" s="51"/>
      <c r="D445" s="51"/>
      <c r="E445" s="106"/>
      <c r="F445" s="49">
        <f t="shared" si="53"/>
        <v>0</v>
      </c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3"/>
      <c r="S445" s="53"/>
      <c r="T445" s="53"/>
      <c r="U445" s="53"/>
      <c r="AA445" s="128"/>
    </row>
    <row r="446" spans="1:27" s="52" customFormat="1" x14ac:dyDescent="0.2">
      <c r="A446" s="51"/>
      <c r="B446" s="110"/>
      <c r="C446" s="51"/>
      <c r="D446" s="51"/>
      <c r="E446" s="106"/>
      <c r="F446" s="49">
        <f t="shared" si="53"/>
        <v>0</v>
      </c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3"/>
      <c r="S446" s="53"/>
      <c r="T446" s="53"/>
      <c r="U446" s="53"/>
      <c r="AA446" s="128"/>
    </row>
    <row r="447" spans="1:27" s="52" customFormat="1" ht="15.6" customHeight="1" x14ac:dyDescent="0.25">
      <c r="A447" s="57" t="s">
        <v>24</v>
      </c>
      <c r="B447" s="112" t="str">
        <f>IF(B429+F441+F442+F443+F444+F445+F446+F447+F448=B434+B435+B436+B437+B438+B439+B440+B441,"OK","NON")</f>
        <v>OK</v>
      </c>
      <c r="C447" s="51"/>
      <c r="D447" s="49"/>
      <c r="E447" s="106"/>
      <c r="F447" s="49">
        <f t="shared" si="53"/>
        <v>0</v>
      </c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3"/>
      <c r="S447" s="53"/>
      <c r="T447" s="53"/>
      <c r="U447" s="53"/>
      <c r="AA447" s="128"/>
    </row>
    <row r="448" spans="1:27" s="52" customFormat="1" ht="18" x14ac:dyDescent="0.25">
      <c r="A448" s="57" t="s">
        <v>25</v>
      </c>
      <c r="B448" s="112">
        <f>B431+S429-B428-F432-F433-F434-F435-F436-F437</f>
        <v>0</v>
      </c>
      <c r="C448" s="51"/>
      <c r="D448" s="77"/>
      <c r="E448" s="106"/>
      <c r="F448" s="49">
        <f t="shared" si="53"/>
        <v>0</v>
      </c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3"/>
      <c r="S448" s="53"/>
      <c r="T448" s="53"/>
      <c r="U448" s="53"/>
      <c r="AA448" s="128"/>
    </row>
    <row r="449" spans="1:27" s="52" customFormat="1" x14ac:dyDescent="0.2">
      <c r="B449" s="96"/>
      <c r="C449" s="51"/>
      <c r="D449" s="51"/>
      <c r="E449" s="107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62"/>
      <c r="S449" s="62"/>
      <c r="T449" s="62"/>
      <c r="U449" s="62"/>
      <c r="V449" s="64"/>
      <c r="AA449" s="128"/>
    </row>
    <row r="450" spans="1:27" s="46" customFormat="1" x14ac:dyDescent="0.2">
      <c r="A450" s="46" t="s">
        <v>20</v>
      </c>
      <c r="B450" s="113" t="s">
        <v>20</v>
      </c>
      <c r="C450" s="46" t="s">
        <v>20</v>
      </c>
      <c r="D450" s="46" t="s">
        <v>20</v>
      </c>
      <c r="E450" s="108" t="s">
        <v>20</v>
      </c>
      <c r="F450" s="66" t="s">
        <v>20</v>
      </c>
      <c r="G450" s="82" t="s">
        <v>20</v>
      </c>
      <c r="H450" s="82" t="s">
        <v>20</v>
      </c>
      <c r="I450" s="82" t="s">
        <v>20</v>
      </c>
      <c r="J450" s="82" t="s">
        <v>20</v>
      </c>
      <c r="K450" s="82" t="s">
        <v>20</v>
      </c>
      <c r="L450" s="82" t="s">
        <v>20</v>
      </c>
      <c r="M450" s="82" t="s">
        <v>20</v>
      </c>
      <c r="N450" s="82" t="s">
        <v>20</v>
      </c>
      <c r="O450" s="82" t="s">
        <v>20</v>
      </c>
      <c r="P450" s="82" t="s">
        <v>20</v>
      </c>
      <c r="Q450" s="82" t="s">
        <v>20</v>
      </c>
      <c r="R450" s="83" t="s">
        <v>20</v>
      </c>
      <c r="S450" s="83"/>
      <c r="T450" s="83"/>
      <c r="U450" s="83"/>
      <c r="AA450" s="129"/>
    </row>
    <row r="451" spans="1:27" s="117" customFormat="1" ht="27" thickBot="1" x14ac:dyDescent="0.45">
      <c r="A451" s="116" t="s">
        <v>20</v>
      </c>
      <c r="B451" s="115" t="s">
        <v>51</v>
      </c>
      <c r="D451" s="117" t="s">
        <v>28</v>
      </c>
      <c r="E451" s="125">
        <f>$X$16</f>
        <v>43091</v>
      </c>
      <c r="F451" s="119"/>
      <c r="G451" s="120"/>
      <c r="H451" s="121"/>
      <c r="I451" s="122"/>
      <c r="J451" s="122"/>
      <c r="K451" s="122"/>
      <c r="L451" s="122"/>
      <c r="M451" s="122"/>
      <c r="N451" s="122"/>
      <c r="O451" s="122"/>
      <c r="P451" s="122"/>
      <c r="Q451" s="122"/>
      <c r="R451" s="122"/>
      <c r="U451" s="117">
        <v>19</v>
      </c>
      <c r="AA451" s="126"/>
    </row>
    <row r="452" spans="1:27" s="52" customFormat="1" ht="16.5" thickBot="1" x14ac:dyDescent="0.3">
      <c r="A452" s="45"/>
      <c r="B452" s="110"/>
      <c r="C452" s="51"/>
      <c r="D452" s="51"/>
      <c r="E452" s="104"/>
      <c r="F452" s="79" t="s">
        <v>70</v>
      </c>
      <c r="H452" s="103"/>
      <c r="I452" s="91">
        <v>100</v>
      </c>
      <c r="J452" s="92">
        <v>50</v>
      </c>
      <c r="K452" s="92">
        <v>20</v>
      </c>
      <c r="L452" s="92">
        <v>10</v>
      </c>
      <c r="M452" s="92">
        <v>5</v>
      </c>
      <c r="N452" s="92">
        <v>2</v>
      </c>
      <c r="O452" s="92">
        <v>1</v>
      </c>
      <c r="P452" s="92">
        <v>0.25</v>
      </c>
      <c r="Q452" s="92">
        <v>0.1</v>
      </c>
      <c r="R452" s="93">
        <v>0.05</v>
      </c>
      <c r="S452" s="51"/>
      <c r="T452" s="51"/>
      <c r="U452" s="51"/>
      <c r="AA452" s="127">
        <f>B453+B454+B455</f>
        <v>0</v>
      </c>
    </row>
    <row r="453" spans="1:27" s="52" customFormat="1" ht="15.75" x14ac:dyDescent="0.25">
      <c r="A453" s="45" t="s">
        <v>17</v>
      </c>
      <c r="B453" s="111"/>
      <c r="C453" s="51"/>
      <c r="D453" s="60" t="s">
        <v>21</v>
      </c>
      <c r="E453" s="105"/>
      <c r="F453" s="51"/>
      <c r="G453" s="62"/>
      <c r="H453" s="133" t="s">
        <v>71</v>
      </c>
      <c r="I453" s="135"/>
      <c r="J453" s="136"/>
      <c r="K453" s="136"/>
      <c r="L453" s="136"/>
      <c r="M453" s="136"/>
      <c r="N453" s="136"/>
      <c r="O453" s="136"/>
      <c r="P453" s="136"/>
      <c r="Q453" s="136"/>
      <c r="R453" s="137"/>
      <c r="S453" s="51"/>
      <c r="T453" s="51"/>
      <c r="U453" s="51"/>
      <c r="AA453" s="128"/>
    </row>
    <row r="454" spans="1:27" s="52" customFormat="1" ht="15.75" thickBot="1" x14ac:dyDescent="0.25">
      <c r="A454" s="45" t="s">
        <v>18</v>
      </c>
      <c r="B454" s="111"/>
      <c r="C454" s="51"/>
      <c r="E454" s="104"/>
      <c r="F454" s="51"/>
      <c r="G454" s="62"/>
      <c r="H454" s="89" t="s">
        <v>5</v>
      </c>
      <c r="I454" s="90">
        <f t="shared" ref="I454:R454" si="54">I452*I453</f>
        <v>0</v>
      </c>
      <c r="J454" s="80">
        <f t="shared" si="54"/>
        <v>0</v>
      </c>
      <c r="K454" s="80">
        <f t="shared" si="54"/>
        <v>0</v>
      </c>
      <c r="L454" s="80">
        <f t="shared" si="54"/>
        <v>0</v>
      </c>
      <c r="M454" s="80">
        <f t="shared" si="54"/>
        <v>0</v>
      </c>
      <c r="N454" s="80">
        <f t="shared" si="54"/>
        <v>0</v>
      </c>
      <c r="O454" s="80">
        <f t="shared" si="54"/>
        <v>0</v>
      </c>
      <c r="P454" s="80">
        <f t="shared" si="54"/>
        <v>0</v>
      </c>
      <c r="Q454" s="80">
        <f t="shared" si="54"/>
        <v>0</v>
      </c>
      <c r="R454" s="81">
        <f t="shared" si="54"/>
        <v>0</v>
      </c>
      <c r="S454" s="87">
        <f>SUM(I454:R454)</f>
        <v>0</v>
      </c>
      <c r="T454" s="51"/>
      <c r="U454" s="51"/>
      <c r="AA454" s="128"/>
    </row>
    <row r="455" spans="1:27" s="52" customFormat="1" ht="15.75" x14ac:dyDescent="0.25">
      <c r="A455" s="45" t="s">
        <v>19</v>
      </c>
      <c r="B455" s="111"/>
      <c r="C455" s="51"/>
      <c r="D455" s="60" t="s">
        <v>0</v>
      </c>
      <c r="E455" s="104"/>
      <c r="F455" s="49"/>
      <c r="G455" s="49"/>
      <c r="H455" s="49"/>
      <c r="I455" s="49"/>
      <c r="J455" s="49"/>
      <c r="K455" s="49"/>
      <c r="L455" s="49"/>
      <c r="M455" s="49"/>
      <c r="N455" s="49"/>
      <c r="O455" s="49"/>
      <c r="P455" s="49"/>
      <c r="Q455" s="49"/>
      <c r="R455" s="49">
        <f>SUM(I454:R454)</f>
        <v>0</v>
      </c>
      <c r="S455" s="51"/>
      <c r="T455" s="51"/>
      <c r="U455" s="51"/>
      <c r="AA455" s="128"/>
    </row>
    <row r="456" spans="1:27" s="52" customFormat="1" ht="15.75" x14ac:dyDescent="0.25">
      <c r="A456" s="45" t="s">
        <v>75</v>
      </c>
      <c r="B456" s="111"/>
      <c r="C456" s="51"/>
      <c r="D456" s="51"/>
      <c r="E456" s="105" t="s">
        <v>22</v>
      </c>
      <c r="F456" s="56" t="s">
        <v>5</v>
      </c>
      <c r="G456" s="56" t="s">
        <v>23</v>
      </c>
      <c r="H456" s="49"/>
      <c r="I456" s="49"/>
      <c r="J456" s="49"/>
      <c r="K456" s="49"/>
      <c r="L456" s="49"/>
      <c r="M456" s="49"/>
      <c r="N456" s="49"/>
      <c r="O456" s="49"/>
      <c r="P456" s="49"/>
      <c r="Q456" s="49"/>
      <c r="R456" s="51"/>
      <c r="S456" s="51"/>
      <c r="T456" s="51"/>
      <c r="U456" s="51"/>
      <c r="AA456" s="128"/>
    </row>
    <row r="457" spans="1:27" s="52" customFormat="1" x14ac:dyDescent="0.2">
      <c r="A457" s="45" t="s">
        <v>29</v>
      </c>
      <c r="B457" s="111"/>
      <c r="C457" s="51"/>
      <c r="D457" s="51"/>
      <c r="E457" s="106"/>
      <c r="F457" s="49">
        <f t="shared" ref="F457:F462" si="55">SUM(G457:U457)</f>
        <v>0</v>
      </c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3"/>
      <c r="S457" s="53"/>
      <c r="T457" s="53"/>
      <c r="U457" s="53"/>
      <c r="AA457" s="128"/>
    </row>
    <row r="458" spans="1:27" s="52" customFormat="1" x14ac:dyDescent="0.2">
      <c r="A458" s="45"/>
      <c r="B458" s="132"/>
      <c r="C458" s="51"/>
      <c r="D458" s="51"/>
      <c r="E458" s="106"/>
      <c r="F458" s="49">
        <f t="shared" si="55"/>
        <v>0</v>
      </c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3"/>
      <c r="S458" s="53"/>
      <c r="T458" s="53"/>
      <c r="U458" s="53"/>
      <c r="AA458" s="128"/>
    </row>
    <row r="459" spans="1:27" s="52" customFormat="1" x14ac:dyDescent="0.2">
      <c r="A459" s="45" t="s">
        <v>30</v>
      </c>
      <c r="B459" s="111"/>
      <c r="C459" s="51"/>
      <c r="D459" s="51"/>
      <c r="E459" s="106"/>
      <c r="F459" s="49">
        <f t="shared" si="55"/>
        <v>0</v>
      </c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3"/>
      <c r="S459" s="53"/>
      <c r="T459" s="53"/>
      <c r="U459" s="53"/>
      <c r="AA459" s="128"/>
    </row>
    <row r="460" spans="1:27" s="52" customFormat="1" x14ac:dyDescent="0.2">
      <c r="A460" s="45" t="s">
        <v>31</v>
      </c>
      <c r="B460" s="111"/>
      <c r="C460" s="51"/>
      <c r="D460" s="51"/>
      <c r="E460" s="106"/>
      <c r="F460" s="49">
        <f t="shared" si="55"/>
        <v>0</v>
      </c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3"/>
      <c r="S460" s="53"/>
      <c r="T460" s="53"/>
      <c r="U460" s="53"/>
      <c r="AA460" s="128"/>
    </row>
    <row r="461" spans="1:27" s="52" customFormat="1" x14ac:dyDescent="0.2">
      <c r="A461" s="45" t="s">
        <v>32</v>
      </c>
      <c r="B461" s="111"/>
      <c r="C461" s="51"/>
      <c r="D461" s="51"/>
      <c r="E461" s="106"/>
      <c r="F461" s="49">
        <f t="shared" si="55"/>
        <v>0</v>
      </c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3"/>
      <c r="S461" s="53"/>
      <c r="T461" s="53"/>
      <c r="U461" s="53"/>
      <c r="AA461" s="128"/>
    </row>
    <row r="462" spans="1:27" s="52" customFormat="1" x14ac:dyDescent="0.2">
      <c r="A462" s="45" t="s">
        <v>33</v>
      </c>
      <c r="B462" s="111"/>
      <c r="C462" s="51"/>
      <c r="D462" s="51"/>
      <c r="E462" s="106"/>
      <c r="F462" s="49">
        <f t="shared" si="55"/>
        <v>0</v>
      </c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3"/>
      <c r="S462" s="53"/>
      <c r="T462" s="53"/>
      <c r="U462" s="53"/>
      <c r="AA462" s="128"/>
    </row>
    <row r="463" spans="1:27" s="52" customFormat="1" x14ac:dyDescent="0.2">
      <c r="A463" s="45" t="s">
        <v>34</v>
      </c>
      <c r="B463" s="111"/>
      <c r="C463" s="51"/>
      <c r="D463" s="51"/>
      <c r="E463" s="104"/>
      <c r="F463" s="49"/>
      <c r="G463" s="49"/>
      <c r="H463" s="49"/>
      <c r="I463" s="49"/>
      <c r="J463" s="49"/>
      <c r="K463" s="49"/>
      <c r="L463" s="49"/>
      <c r="M463" s="49"/>
      <c r="N463" s="49"/>
      <c r="O463" s="49"/>
      <c r="P463" s="49"/>
      <c r="Q463" s="49"/>
      <c r="R463" s="51"/>
      <c r="S463" s="51"/>
      <c r="T463" s="51"/>
      <c r="U463" s="51"/>
      <c r="AA463" s="128"/>
    </row>
    <row r="464" spans="1:27" s="52" customFormat="1" ht="15.75" x14ac:dyDescent="0.25">
      <c r="A464" s="45" t="s">
        <v>35</v>
      </c>
      <c r="B464" s="111"/>
      <c r="C464" s="51"/>
      <c r="D464" s="60" t="s">
        <v>24</v>
      </c>
      <c r="E464" s="104"/>
      <c r="F464" s="49"/>
      <c r="G464" s="49"/>
      <c r="H464" s="49"/>
      <c r="I464" s="49"/>
      <c r="J464" s="49"/>
      <c r="K464" s="49"/>
      <c r="L464" s="49"/>
      <c r="M464" s="49"/>
      <c r="N464" s="49"/>
      <c r="O464" s="49"/>
      <c r="P464" s="49"/>
      <c r="Q464" s="49"/>
      <c r="R464" s="51"/>
      <c r="S464" s="51"/>
      <c r="T464" s="51"/>
      <c r="U464" s="51"/>
      <c r="AA464" s="128"/>
    </row>
    <row r="465" spans="1:27" s="52" customFormat="1" ht="15.75" x14ac:dyDescent="0.25">
      <c r="A465" s="50" t="s">
        <v>36</v>
      </c>
      <c r="B465" s="111"/>
      <c r="C465" s="51"/>
      <c r="D465" s="51"/>
      <c r="E465" s="105"/>
      <c r="F465" s="56" t="s">
        <v>5</v>
      </c>
      <c r="G465" s="56" t="s">
        <v>23</v>
      </c>
      <c r="H465" s="49"/>
      <c r="I465" s="49"/>
      <c r="J465" s="49"/>
      <c r="K465" s="49"/>
      <c r="L465" s="49"/>
      <c r="M465" s="49"/>
      <c r="N465" s="49"/>
      <c r="O465" s="49"/>
      <c r="P465" s="49"/>
      <c r="Q465" s="49"/>
      <c r="R465" s="51"/>
      <c r="S465" s="51"/>
      <c r="T465" s="51"/>
      <c r="U465" s="51"/>
      <c r="AA465" s="128"/>
    </row>
    <row r="466" spans="1:27" s="52" customFormat="1" x14ac:dyDescent="0.2">
      <c r="A466" s="45" t="s">
        <v>37</v>
      </c>
      <c r="B466" s="111"/>
      <c r="C466" s="51"/>
      <c r="D466" s="51"/>
      <c r="E466" s="106"/>
      <c r="F466" s="49">
        <f t="shared" ref="F466:F473" si="56">SUM(G466:U466)</f>
        <v>0</v>
      </c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3"/>
      <c r="S466" s="53"/>
      <c r="T466" s="53"/>
      <c r="U466" s="53"/>
      <c r="AA466" s="128"/>
    </row>
    <row r="467" spans="1:27" s="52" customFormat="1" x14ac:dyDescent="0.2">
      <c r="A467" s="51"/>
      <c r="B467" s="110"/>
      <c r="C467" s="51"/>
      <c r="D467" s="51"/>
      <c r="E467" s="106"/>
      <c r="F467" s="49">
        <f t="shared" si="56"/>
        <v>0</v>
      </c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3"/>
      <c r="S467" s="53"/>
      <c r="T467" s="53"/>
      <c r="U467" s="53"/>
      <c r="AA467" s="128"/>
    </row>
    <row r="468" spans="1:27" s="52" customFormat="1" x14ac:dyDescent="0.2">
      <c r="A468" s="51"/>
      <c r="B468" s="110"/>
      <c r="C468" s="51"/>
      <c r="D468" s="51"/>
      <c r="E468" s="106"/>
      <c r="F468" s="49">
        <f t="shared" si="56"/>
        <v>0</v>
      </c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3"/>
      <c r="S468" s="53"/>
      <c r="T468" s="53"/>
      <c r="U468" s="53"/>
      <c r="AA468" s="128"/>
    </row>
    <row r="469" spans="1:27" s="52" customFormat="1" x14ac:dyDescent="0.2">
      <c r="A469" s="51"/>
      <c r="B469" s="110"/>
      <c r="C469" s="51"/>
      <c r="D469" s="51"/>
      <c r="E469" s="106"/>
      <c r="F469" s="49">
        <f t="shared" si="56"/>
        <v>0</v>
      </c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3"/>
      <c r="S469" s="53"/>
      <c r="T469" s="53"/>
      <c r="U469" s="53"/>
      <c r="AA469" s="128"/>
    </row>
    <row r="470" spans="1:27" s="52" customFormat="1" x14ac:dyDescent="0.2">
      <c r="A470" s="51"/>
      <c r="B470" s="110"/>
      <c r="C470" s="51"/>
      <c r="D470" s="51"/>
      <c r="E470" s="106"/>
      <c r="F470" s="49">
        <f t="shared" si="56"/>
        <v>0</v>
      </c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3"/>
      <c r="S470" s="53"/>
      <c r="T470" s="53"/>
      <c r="U470" s="53"/>
      <c r="AA470" s="128"/>
    </row>
    <row r="471" spans="1:27" s="52" customFormat="1" x14ac:dyDescent="0.2">
      <c r="A471" s="51"/>
      <c r="B471" s="110"/>
      <c r="C471" s="51"/>
      <c r="D471" s="51"/>
      <c r="E471" s="106"/>
      <c r="F471" s="49">
        <f t="shared" si="56"/>
        <v>0</v>
      </c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3"/>
      <c r="S471" s="53"/>
      <c r="T471" s="53"/>
      <c r="U471" s="53"/>
      <c r="AA471" s="128"/>
    </row>
    <row r="472" spans="1:27" s="52" customFormat="1" ht="15.6" customHeight="1" x14ac:dyDescent="0.25">
      <c r="A472" s="57" t="s">
        <v>24</v>
      </c>
      <c r="B472" s="112" t="str">
        <f>IF(B454+F466+F467+F468+F469+F470+F471+F472+F473=B459+B460+B461+B462+B463+B464+B465+B466,"OK","NON")</f>
        <v>OK</v>
      </c>
      <c r="C472" s="51"/>
      <c r="D472" s="49"/>
      <c r="E472" s="106"/>
      <c r="F472" s="49">
        <f t="shared" si="56"/>
        <v>0</v>
      </c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3"/>
      <c r="S472" s="53"/>
      <c r="T472" s="53"/>
      <c r="U472" s="53"/>
      <c r="AA472" s="128"/>
    </row>
    <row r="473" spans="1:27" s="52" customFormat="1" ht="18" x14ac:dyDescent="0.25">
      <c r="A473" s="57" t="s">
        <v>25</v>
      </c>
      <c r="B473" s="112">
        <f>B456+S454-B453-F457-F458-F459-F460-F461-F462</f>
        <v>0</v>
      </c>
      <c r="C473" s="51"/>
      <c r="D473" s="77"/>
      <c r="E473" s="106"/>
      <c r="F473" s="49">
        <f t="shared" si="56"/>
        <v>0</v>
      </c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3"/>
      <c r="S473" s="53"/>
      <c r="T473" s="53"/>
      <c r="U473" s="53"/>
      <c r="AA473" s="128"/>
    </row>
    <row r="474" spans="1:27" s="52" customFormat="1" x14ac:dyDescent="0.2">
      <c r="B474" s="96"/>
      <c r="C474" s="51"/>
      <c r="D474" s="51"/>
      <c r="E474" s="107"/>
      <c r="F474" s="55"/>
      <c r="G474" s="55"/>
      <c r="H474" s="55"/>
      <c r="I474" s="55"/>
      <c r="J474" s="55"/>
      <c r="K474" s="55"/>
      <c r="L474" s="55"/>
      <c r="M474" s="55"/>
      <c r="N474" s="55"/>
      <c r="O474" s="55"/>
      <c r="P474" s="55"/>
      <c r="Q474" s="55"/>
      <c r="R474" s="62"/>
      <c r="S474" s="62"/>
      <c r="T474" s="62"/>
      <c r="U474" s="62"/>
      <c r="V474" s="64"/>
      <c r="AA474" s="128"/>
    </row>
    <row r="475" spans="1:27" s="46" customFormat="1" x14ac:dyDescent="0.2">
      <c r="A475" s="46" t="s">
        <v>20</v>
      </c>
      <c r="B475" s="113" t="s">
        <v>20</v>
      </c>
      <c r="C475" s="46" t="s">
        <v>20</v>
      </c>
      <c r="D475" s="46" t="s">
        <v>20</v>
      </c>
      <c r="E475" s="108" t="s">
        <v>20</v>
      </c>
      <c r="F475" s="66" t="s">
        <v>20</v>
      </c>
      <c r="G475" s="82" t="s">
        <v>20</v>
      </c>
      <c r="H475" s="82" t="s">
        <v>20</v>
      </c>
      <c r="I475" s="82" t="s">
        <v>20</v>
      </c>
      <c r="J475" s="82" t="s">
        <v>20</v>
      </c>
      <c r="K475" s="82" t="s">
        <v>20</v>
      </c>
      <c r="L475" s="82" t="s">
        <v>20</v>
      </c>
      <c r="M475" s="82" t="s">
        <v>20</v>
      </c>
      <c r="N475" s="82" t="s">
        <v>20</v>
      </c>
      <c r="O475" s="82" t="s">
        <v>20</v>
      </c>
      <c r="P475" s="82" t="s">
        <v>20</v>
      </c>
      <c r="Q475" s="82" t="s">
        <v>20</v>
      </c>
      <c r="R475" s="83" t="s">
        <v>20</v>
      </c>
      <c r="S475" s="83"/>
      <c r="T475" s="83"/>
      <c r="U475" s="83"/>
      <c r="AA475" s="129"/>
    </row>
    <row r="476" spans="1:27" s="117" customFormat="1" ht="27" thickBot="1" x14ac:dyDescent="0.45">
      <c r="A476" s="116" t="s">
        <v>20</v>
      </c>
      <c r="B476" s="115" t="s">
        <v>52</v>
      </c>
      <c r="D476" s="117" t="s">
        <v>28</v>
      </c>
      <c r="E476" s="125">
        <f>$X$16</f>
        <v>43091</v>
      </c>
      <c r="F476" s="119"/>
      <c r="G476" s="120"/>
      <c r="H476" s="121"/>
      <c r="I476" s="122"/>
      <c r="J476" s="122"/>
      <c r="K476" s="122"/>
      <c r="L476" s="122"/>
      <c r="M476" s="122"/>
      <c r="N476" s="122"/>
      <c r="O476" s="122"/>
      <c r="P476" s="122"/>
      <c r="Q476" s="122"/>
      <c r="R476" s="122"/>
      <c r="U476" s="117">
        <v>20</v>
      </c>
      <c r="AA476" s="126"/>
    </row>
    <row r="477" spans="1:27" s="52" customFormat="1" ht="16.5" thickBot="1" x14ac:dyDescent="0.3">
      <c r="A477" s="45"/>
      <c r="B477" s="110"/>
      <c r="C477" s="51"/>
      <c r="D477" s="51"/>
      <c r="E477" s="104"/>
      <c r="F477" s="79" t="s">
        <v>70</v>
      </c>
      <c r="H477" s="103"/>
      <c r="I477" s="91">
        <v>100</v>
      </c>
      <c r="J477" s="92">
        <v>50</v>
      </c>
      <c r="K477" s="92">
        <v>20</v>
      </c>
      <c r="L477" s="92">
        <v>10</v>
      </c>
      <c r="M477" s="92">
        <v>5</v>
      </c>
      <c r="N477" s="92">
        <v>2</v>
      </c>
      <c r="O477" s="92">
        <v>1</v>
      </c>
      <c r="P477" s="92">
        <v>0.25</v>
      </c>
      <c r="Q477" s="92">
        <v>0.1</v>
      </c>
      <c r="R477" s="93">
        <v>0.05</v>
      </c>
      <c r="S477" s="51"/>
      <c r="T477" s="51"/>
      <c r="U477" s="51"/>
      <c r="AA477" s="127">
        <f>B478+B479+B480</f>
        <v>0</v>
      </c>
    </row>
    <row r="478" spans="1:27" s="52" customFormat="1" ht="15.75" x14ac:dyDescent="0.25">
      <c r="A478" s="45" t="s">
        <v>17</v>
      </c>
      <c r="B478" s="111"/>
      <c r="C478" s="51"/>
      <c r="D478" s="60" t="s">
        <v>21</v>
      </c>
      <c r="E478" s="105"/>
      <c r="F478" s="51"/>
      <c r="G478" s="62"/>
      <c r="H478" s="133" t="s">
        <v>71</v>
      </c>
      <c r="I478" s="135"/>
      <c r="J478" s="136"/>
      <c r="K478" s="136"/>
      <c r="L478" s="136"/>
      <c r="M478" s="136"/>
      <c r="N478" s="136"/>
      <c r="O478" s="136"/>
      <c r="P478" s="136"/>
      <c r="Q478" s="136"/>
      <c r="R478" s="137"/>
      <c r="S478" s="51"/>
      <c r="T478" s="51"/>
      <c r="U478" s="51"/>
      <c r="AA478" s="128"/>
    </row>
    <row r="479" spans="1:27" s="52" customFormat="1" ht="15.75" thickBot="1" x14ac:dyDescent="0.25">
      <c r="A479" s="45" t="s">
        <v>18</v>
      </c>
      <c r="B479" s="111"/>
      <c r="C479" s="51"/>
      <c r="E479" s="104"/>
      <c r="F479" s="51"/>
      <c r="G479" s="62"/>
      <c r="H479" s="89" t="s">
        <v>5</v>
      </c>
      <c r="I479" s="90">
        <f t="shared" ref="I479:R479" si="57">I477*I478</f>
        <v>0</v>
      </c>
      <c r="J479" s="80">
        <f t="shared" si="57"/>
        <v>0</v>
      </c>
      <c r="K479" s="80">
        <f t="shared" si="57"/>
        <v>0</v>
      </c>
      <c r="L479" s="80">
        <f t="shared" si="57"/>
        <v>0</v>
      </c>
      <c r="M479" s="80">
        <f t="shared" si="57"/>
        <v>0</v>
      </c>
      <c r="N479" s="80">
        <f t="shared" si="57"/>
        <v>0</v>
      </c>
      <c r="O479" s="80">
        <f t="shared" si="57"/>
        <v>0</v>
      </c>
      <c r="P479" s="80">
        <f t="shared" si="57"/>
        <v>0</v>
      </c>
      <c r="Q479" s="80">
        <f t="shared" si="57"/>
        <v>0</v>
      </c>
      <c r="R479" s="81">
        <f t="shared" si="57"/>
        <v>0</v>
      </c>
      <c r="S479" s="87">
        <f>SUM(I479:R479)</f>
        <v>0</v>
      </c>
      <c r="T479" s="51"/>
      <c r="U479" s="51"/>
      <c r="AA479" s="128"/>
    </row>
    <row r="480" spans="1:27" s="52" customFormat="1" ht="15.75" x14ac:dyDescent="0.25">
      <c r="A480" s="45" t="s">
        <v>19</v>
      </c>
      <c r="B480" s="111"/>
      <c r="C480" s="51"/>
      <c r="D480" s="60" t="s">
        <v>0</v>
      </c>
      <c r="E480" s="104"/>
      <c r="F480" s="49"/>
      <c r="G480" s="49"/>
      <c r="H480" s="49"/>
      <c r="I480" s="49"/>
      <c r="J480" s="49"/>
      <c r="K480" s="49"/>
      <c r="L480" s="49"/>
      <c r="M480" s="49"/>
      <c r="N480" s="49"/>
      <c r="O480" s="49"/>
      <c r="P480" s="49"/>
      <c r="Q480" s="49"/>
      <c r="R480" s="49">
        <f>SUM(I479:R479)</f>
        <v>0</v>
      </c>
      <c r="S480" s="51"/>
      <c r="T480" s="51"/>
      <c r="U480" s="51"/>
      <c r="AA480" s="128"/>
    </row>
    <row r="481" spans="1:27" s="52" customFormat="1" ht="15.75" x14ac:dyDescent="0.25">
      <c r="A481" s="45" t="s">
        <v>75</v>
      </c>
      <c r="B481" s="111"/>
      <c r="C481" s="51"/>
      <c r="D481" s="51"/>
      <c r="E481" s="105" t="s">
        <v>22</v>
      </c>
      <c r="F481" s="56" t="s">
        <v>5</v>
      </c>
      <c r="G481" s="56" t="s">
        <v>23</v>
      </c>
      <c r="H481" s="49"/>
      <c r="I481" s="49"/>
      <c r="J481" s="49"/>
      <c r="K481" s="49"/>
      <c r="L481" s="49"/>
      <c r="M481" s="49"/>
      <c r="N481" s="49"/>
      <c r="O481" s="49"/>
      <c r="P481" s="49"/>
      <c r="Q481" s="49"/>
      <c r="R481" s="51"/>
      <c r="S481" s="51"/>
      <c r="T481" s="51"/>
      <c r="U481" s="51"/>
      <c r="AA481" s="128"/>
    </row>
    <row r="482" spans="1:27" s="52" customFormat="1" x14ac:dyDescent="0.2">
      <c r="A482" s="45" t="s">
        <v>29</v>
      </c>
      <c r="B482" s="111"/>
      <c r="C482" s="51"/>
      <c r="D482" s="51"/>
      <c r="E482" s="106"/>
      <c r="F482" s="49">
        <f t="shared" ref="F482:F487" si="58">SUM(G482:U482)</f>
        <v>0</v>
      </c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3"/>
      <c r="S482" s="53"/>
      <c r="T482" s="53"/>
      <c r="U482" s="53"/>
      <c r="AA482" s="128"/>
    </row>
    <row r="483" spans="1:27" s="52" customFormat="1" x14ac:dyDescent="0.2">
      <c r="A483" s="45"/>
      <c r="B483" s="132"/>
      <c r="C483" s="51"/>
      <c r="D483" s="51"/>
      <c r="E483" s="106"/>
      <c r="F483" s="49">
        <f t="shared" si="58"/>
        <v>0</v>
      </c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3"/>
      <c r="S483" s="53"/>
      <c r="T483" s="53"/>
      <c r="U483" s="53"/>
      <c r="AA483" s="128"/>
    </row>
    <row r="484" spans="1:27" s="52" customFormat="1" x14ac:dyDescent="0.2">
      <c r="A484" s="45" t="s">
        <v>30</v>
      </c>
      <c r="B484" s="111"/>
      <c r="C484" s="51"/>
      <c r="D484" s="51"/>
      <c r="E484" s="106"/>
      <c r="F484" s="49">
        <f t="shared" si="58"/>
        <v>0</v>
      </c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3"/>
      <c r="S484" s="53"/>
      <c r="T484" s="53"/>
      <c r="U484" s="53"/>
      <c r="AA484" s="128"/>
    </row>
    <row r="485" spans="1:27" s="52" customFormat="1" x14ac:dyDescent="0.2">
      <c r="A485" s="45" t="s">
        <v>31</v>
      </c>
      <c r="B485" s="111"/>
      <c r="C485" s="51"/>
      <c r="D485" s="51"/>
      <c r="E485" s="106"/>
      <c r="F485" s="49">
        <f t="shared" si="58"/>
        <v>0</v>
      </c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3"/>
      <c r="S485" s="53"/>
      <c r="T485" s="53"/>
      <c r="U485" s="53"/>
      <c r="AA485" s="128"/>
    </row>
    <row r="486" spans="1:27" s="52" customFormat="1" x14ac:dyDescent="0.2">
      <c r="A486" s="45" t="s">
        <v>32</v>
      </c>
      <c r="B486" s="111"/>
      <c r="C486" s="51"/>
      <c r="D486" s="51"/>
      <c r="E486" s="106"/>
      <c r="F486" s="49">
        <f t="shared" si="58"/>
        <v>0</v>
      </c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3"/>
      <c r="S486" s="53"/>
      <c r="T486" s="53"/>
      <c r="U486" s="53"/>
      <c r="AA486" s="128"/>
    </row>
    <row r="487" spans="1:27" s="52" customFormat="1" x14ac:dyDescent="0.2">
      <c r="A487" s="45" t="s">
        <v>33</v>
      </c>
      <c r="B487" s="111"/>
      <c r="C487" s="51"/>
      <c r="D487" s="51"/>
      <c r="E487" s="106"/>
      <c r="F487" s="49">
        <f t="shared" si="58"/>
        <v>0</v>
      </c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3"/>
      <c r="S487" s="53"/>
      <c r="T487" s="53"/>
      <c r="U487" s="53"/>
      <c r="AA487" s="128"/>
    </row>
    <row r="488" spans="1:27" s="52" customFormat="1" x14ac:dyDescent="0.2">
      <c r="A488" s="45" t="s">
        <v>34</v>
      </c>
      <c r="B488" s="111"/>
      <c r="C488" s="51"/>
      <c r="D488" s="51"/>
      <c r="E488" s="104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51"/>
      <c r="S488" s="51"/>
      <c r="T488" s="51"/>
      <c r="U488" s="51"/>
      <c r="AA488" s="128"/>
    </row>
    <row r="489" spans="1:27" s="52" customFormat="1" ht="15.75" x14ac:dyDescent="0.25">
      <c r="A489" s="45" t="s">
        <v>35</v>
      </c>
      <c r="B489" s="111"/>
      <c r="C489" s="51"/>
      <c r="D489" s="60" t="s">
        <v>24</v>
      </c>
      <c r="E489" s="104"/>
      <c r="F489" s="49"/>
      <c r="G489" s="49"/>
      <c r="H489" s="49"/>
      <c r="I489" s="49"/>
      <c r="J489" s="49"/>
      <c r="K489" s="49"/>
      <c r="L489" s="49"/>
      <c r="M489" s="49"/>
      <c r="N489" s="49"/>
      <c r="O489" s="49"/>
      <c r="P489" s="49"/>
      <c r="Q489" s="49"/>
      <c r="R489" s="51"/>
      <c r="S489" s="51"/>
      <c r="T489" s="51"/>
      <c r="U489" s="51"/>
      <c r="AA489" s="128"/>
    </row>
    <row r="490" spans="1:27" s="52" customFormat="1" ht="15.75" x14ac:dyDescent="0.25">
      <c r="A490" s="50" t="s">
        <v>36</v>
      </c>
      <c r="B490" s="111"/>
      <c r="C490" s="51"/>
      <c r="D490" s="51"/>
      <c r="E490" s="105"/>
      <c r="F490" s="56" t="s">
        <v>5</v>
      </c>
      <c r="G490" s="56" t="s">
        <v>23</v>
      </c>
      <c r="H490" s="49"/>
      <c r="I490" s="49"/>
      <c r="J490" s="49"/>
      <c r="K490" s="49"/>
      <c r="L490" s="49"/>
      <c r="M490" s="49"/>
      <c r="N490" s="49"/>
      <c r="O490" s="49"/>
      <c r="P490" s="49"/>
      <c r="Q490" s="49"/>
      <c r="R490" s="51"/>
      <c r="S490" s="51"/>
      <c r="T490" s="51"/>
      <c r="U490" s="51"/>
      <c r="AA490" s="128"/>
    </row>
    <row r="491" spans="1:27" s="52" customFormat="1" x14ac:dyDescent="0.2">
      <c r="A491" s="45" t="s">
        <v>37</v>
      </c>
      <c r="B491" s="111"/>
      <c r="C491" s="51"/>
      <c r="D491" s="51"/>
      <c r="E491" s="106"/>
      <c r="F491" s="49">
        <f t="shared" ref="F491:F498" si="59">SUM(G491:U491)</f>
        <v>0</v>
      </c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3"/>
      <c r="S491" s="53"/>
      <c r="T491" s="53"/>
      <c r="U491" s="53"/>
      <c r="AA491" s="128"/>
    </row>
    <row r="492" spans="1:27" s="52" customFormat="1" x14ac:dyDescent="0.2">
      <c r="A492" s="51"/>
      <c r="B492" s="110"/>
      <c r="C492" s="51"/>
      <c r="D492" s="51"/>
      <c r="E492" s="106"/>
      <c r="F492" s="49">
        <f t="shared" si="59"/>
        <v>0</v>
      </c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3"/>
      <c r="S492" s="53"/>
      <c r="T492" s="53"/>
      <c r="U492" s="53"/>
      <c r="AA492" s="128"/>
    </row>
    <row r="493" spans="1:27" s="52" customFormat="1" x14ac:dyDescent="0.2">
      <c r="A493" s="51"/>
      <c r="B493" s="110"/>
      <c r="C493" s="51"/>
      <c r="D493" s="51"/>
      <c r="E493" s="106"/>
      <c r="F493" s="49">
        <f t="shared" si="59"/>
        <v>0</v>
      </c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3"/>
      <c r="S493" s="53"/>
      <c r="T493" s="53"/>
      <c r="U493" s="53"/>
      <c r="AA493" s="128"/>
    </row>
    <row r="494" spans="1:27" s="52" customFormat="1" x14ac:dyDescent="0.2">
      <c r="A494" s="51"/>
      <c r="B494" s="110"/>
      <c r="C494" s="51"/>
      <c r="D494" s="51"/>
      <c r="E494" s="106"/>
      <c r="F494" s="49">
        <f t="shared" si="59"/>
        <v>0</v>
      </c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3"/>
      <c r="S494" s="53"/>
      <c r="T494" s="53"/>
      <c r="U494" s="53"/>
      <c r="AA494" s="128"/>
    </row>
    <row r="495" spans="1:27" s="52" customFormat="1" x14ac:dyDescent="0.2">
      <c r="A495" s="51"/>
      <c r="B495" s="110"/>
      <c r="C495" s="51"/>
      <c r="D495" s="51"/>
      <c r="E495" s="106"/>
      <c r="F495" s="49">
        <f t="shared" si="59"/>
        <v>0</v>
      </c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3"/>
      <c r="S495" s="53"/>
      <c r="T495" s="53"/>
      <c r="U495" s="53"/>
      <c r="AA495" s="128"/>
    </row>
    <row r="496" spans="1:27" s="52" customFormat="1" x14ac:dyDescent="0.2">
      <c r="A496" s="51"/>
      <c r="B496" s="110"/>
      <c r="C496" s="51"/>
      <c r="D496" s="51"/>
      <c r="E496" s="106"/>
      <c r="F496" s="49">
        <f t="shared" si="59"/>
        <v>0</v>
      </c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3"/>
      <c r="S496" s="53"/>
      <c r="T496" s="53"/>
      <c r="U496" s="53"/>
      <c r="AA496" s="128"/>
    </row>
    <row r="497" spans="1:27" s="52" customFormat="1" ht="15.6" customHeight="1" x14ac:dyDescent="0.25">
      <c r="A497" s="57" t="s">
        <v>24</v>
      </c>
      <c r="B497" s="112" t="str">
        <f>IF(B479+F491+F492+F493+F494+F495+F496+F497+F498=B484+B485+B486+B487+B488+B489+B490+B491,"OK","NON")</f>
        <v>OK</v>
      </c>
      <c r="C497" s="51"/>
      <c r="D497" s="49"/>
      <c r="E497" s="106"/>
      <c r="F497" s="49">
        <f t="shared" si="59"/>
        <v>0</v>
      </c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3"/>
      <c r="S497" s="53"/>
      <c r="T497" s="53"/>
      <c r="U497" s="53"/>
      <c r="AA497" s="128"/>
    </row>
    <row r="498" spans="1:27" s="52" customFormat="1" ht="18" x14ac:dyDescent="0.25">
      <c r="A498" s="57" t="s">
        <v>25</v>
      </c>
      <c r="B498" s="112">
        <f>B481+S479-B478-F482-F483-F484-F485-F486-F487</f>
        <v>0</v>
      </c>
      <c r="C498" s="51"/>
      <c r="D498" s="77"/>
      <c r="E498" s="106"/>
      <c r="F498" s="49">
        <f t="shared" si="59"/>
        <v>0</v>
      </c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3"/>
      <c r="S498" s="53"/>
      <c r="T498" s="53"/>
      <c r="U498" s="53"/>
      <c r="AA498" s="128"/>
    </row>
    <row r="499" spans="1:27" s="52" customFormat="1" x14ac:dyDescent="0.2">
      <c r="B499" s="96"/>
      <c r="C499" s="51"/>
      <c r="D499" s="51"/>
      <c r="E499" s="107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62"/>
      <c r="S499" s="62"/>
      <c r="T499" s="62"/>
      <c r="U499" s="62"/>
      <c r="V499" s="64"/>
      <c r="AA499" s="128"/>
    </row>
    <row r="500" spans="1:27" s="46" customFormat="1" x14ac:dyDescent="0.2">
      <c r="A500" s="46" t="s">
        <v>20</v>
      </c>
      <c r="B500" s="113" t="s">
        <v>20</v>
      </c>
      <c r="C500" s="46" t="s">
        <v>20</v>
      </c>
      <c r="D500" s="46" t="s">
        <v>20</v>
      </c>
      <c r="E500" s="108" t="s">
        <v>20</v>
      </c>
      <c r="F500" s="66" t="s">
        <v>20</v>
      </c>
      <c r="G500" s="82" t="s">
        <v>20</v>
      </c>
      <c r="H500" s="82" t="s">
        <v>20</v>
      </c>
      <c r="I500" s="82" t="s">
        <v>20</v>
      </c>
      <c r="J500" s="82" t="s">
        <v>20</v>
      </c>
      <c r="K500" s="82" t="s">
        <v>20</v>
      </c>
      <c r="L500" s="82" t="s">
        <v>20</v>
      </c>
      <c r="M500" s="82" t="s">
        <v>20</v>
      </c>
      <c r="N500" s="82" t="s">
        <v>20</v>
      </c>
      <c r="O500" s="82" t="s">
        <v>20</v>
      </c>
      <c r="P500" s="82" t="s">
        <v>20</v>
      </c>
      <c r="Q500" s="82" t="s">
        <v>20</v>
      </c>
      <c r="R500" s="83" t="s">
        <v>20</v>
      </c>
      <c r="S500" s="83"/>
      <c r="T500" s="83"/>
      <c r="U500" s="83"/>
      <c r="AA500" s="129"/>
    </row>
    <row r="501" spans="1:27" s="117" customFormat="1" ht="27" thickBot="1" x14ac:dyDescent="0.45">
      <c r="A501" s="116" t="s">
        <v>20</v>
      </c>
      <c r="B501" s="115" t="s">
        <v>53</v>
      </c>
      <c r="D501" s="117" t="s">
        <v>28</v>
      </c>
      <c r="E501" s="125">
        <f>$X$16</f>
        <v>43091</v>
      </c>
      <c r="F501" s="119"/>
      <c r="G501" s="120"/>
      <c r="H501" s="121"/>
      <c r="I501" s="122"/>
      <c r="J501" s="122"/>
      <c r="K501" s="122"/>
      <c r="L501" s="122"/>
      <c r="M501" s="122"/>
      <c r="N501" s="122"/>
      <c r="O501" s="122"/>
      <c r="P501" s="122"/>
      <c r="Q501" s="122"/>
      <c r="R501" s="122"/>
      <c r="U501" s="117">
        <v>21</v>
      </c>
      <c r="AA501" s="126"/>
    </row>
    <row r="502" spans="1:27" s="52" customFormat="1" ht="16.5" thickBot="1" x14ac:dyDescent="0.3">
      <c r="A502" s="45"/>
      <c r="B502" s="110"/>
      <c r="C502" s="51"/>
      <c r="D502" s="51"/>
      <c r="E502" s="104"/>
      <c r="F502" s="79" t="s">
        <v>70</v>
      </c>
      <c r="H502" s="103"/>
      <c r="I502" s="91">
        <v>100</v>
      </c>
      <c r="J502" s="92">
        <v>50</v>
      </c>
      <c r="K502" s="92">
        <v>20</v>
      </c>
      <c r="L502" s="92">
        <v>10</v>
      </c>
      <c r="M502" s="92">
        <v>5</v>
      </c>
      <c r="N502" s="92">
        <v>2</v>
      </c>
      <c r="O502" s="92">
        <v>1</v>
      </c>
      <c r="P502" s="92">
        <v>0.25</v>
      </c>
      <c r="Q502" s="92">
        <v>0.1</v>
      </c>
      <c r="R502" s="93">
        <v>0.05</v>
      </c>
      <c r="S502" s="51"/>
      <c r="T502" s="51"/>
      <c r="U502" s="51"/>
      <c r="AA502" s="127">
        <f>B503+B504+B505</f>
        <v>0</v>
      </c>
    </row>
    <row r="503" spans="1:27" s="52" customFormat="1" ht="15.75" x14ac:dyDescent="0.25">
      <c r="A503" s="45" t="s">
        <v>17</v>
      </c>
      <c r="B503" s="111"/>
      <c r="C503" s="51"/>
      <c r="D503" s="60" t="s">
        <v>21</v>
      </c>
      <c r="E503" s="105"/>
      <c r="F503" s="51"/>
      <c r="G503" s="62"/>
      <c r="H503" s="133" t="s">
        <v>71</v>
      </c>
      <c r="I503" s="135"/>
      <c r="J503" s="136"/>
      <c r="K503" s="136"/>
      <c r="L503" s="136"/>
      <c r="M503" s="136"/>
      <c r="N503" s="136"/>
      <c r="O503" s="136"/>
      <c r="P503" s="136"/>
      <c r="Q503" s="136"/>
      <c r="R503" s="137"/>
      <c r="S503" s="51"/>
      <c r="T503" s="51"/>
      <c r="U503" s="51"/>
      <c r="AA503" s="128"/>
    </row>
    <row r="504" spans="1:27" s="52" customFormat="1" ht="15.75" thickBot="1" x14ac:dyDescent="0.25">
      <c r="A504" s="45" t="s">
        <v>18</v>
      </c>
      <c r="B504" s="111"/>
      <c r="C504" s="51"/>
      <c r="E504" s="104"/>
      <c r="F504" s="51"/>
      <c r="G504" s="62"/>
      <c r="H504" s="89" t="s">
        <v>5</v>
      </c>
      <c r="I504" s="90">
        <f t="shared" ref="I504:R504" si="60">I502*I503</f>
        <v>0</v>
      </c>
      <c r="J504" s="80">
        <f t="shared" si="60"/>
        <v>0</v>
      </c>
      <c r="K504" s="80">
        <f t="shared" si="60"/>
        <v>0</v>
      </c>
      <c r="L504" s="80">
        <f t="shared" si="60"/>
        <v>0</v>
      </c>
      <c r="M504" s="80">
        <f t="shared" si="60"/>
        <v>0</v>
      </c>
      <c r="N504" s="80">
        <f t="shared" si="60"/>
        <v>0</v>
      </c>
      <c r="O504" s="80">
        <f t="shared" si="60"/>
        <v>0</v>
      </c>
      <c r="P504" s="80">
        <f t="shared" si="60"/>
        <v>0</v>
      </c>
      <c r="Q504" s="80">
        <f t="shared" si="60"/>
        <v>0</v>
      </c>
      <c r="R504" s="81">
        <f t="shared" si="60"/>
        <v>0</v>
      </c>
      <c r="S504" s="87">
        <f>SUM(I504:R504)</f>
        <v>0</v>
      </c>
      <c r="T504" s="51"/>
      <c r="U504" s="51"/>
      <c r="AA504" s="128"/>
    </row>
    <row r="505" spans="1:27" s="52" customFormat="1" ht="15.75" x14ac:dyDescent="0.25">
      <c r="A505" s="45" t="s">
        <v>19</v>
      </c>
      <c r="B505" s="111"/>
      <c r="C505" s="51"/>
      <c r="D505" s="60" t="s">
        <v>0</v>
      </c>
      <c r="E505" s="104"/>
      <c r="F505" s="49"/>
      <c r="G505" s="49"/>
      <c r="H505" s="49"/>
      <c r="I505" s="49"/>
      <c r="J505" s="49"/>
      <c r="K505" s="49"/>
      <c r="L505" s="49"/>
      <c r="M505" s="49"/>
      <c r="N505" s="49"/>
      <c r="O505" s="49"/>
      <c r="P505" s="49"/>
      <c r="Q505" s="49"/>
      <c r="R505" s="49">
        <f>SUM(I504:R504)</f>
        <v>0</v>
      </c>
      <c r="S505" s="51"/>
      <c r="T505" s="51"/>
      <c r="U505" s="51"/>
      <c r="AA505" s="128"/>
    </row>
    <row r="506" spans="1:27" s="52" customFormat="1" ht="15.75" x14ac:dyDescent="0.25">
      <c r="A506" s="45" t="s">
        <v>75</v>
      </c>
      <c r="B506" s="111"/>
      <c r="C506" s="51"/>
      <c r="D506" s="51"/>
      <c r="E506" s="105" t="s">
        <v>22</v>
      </c>
      <c r="F506" s="56" t="s">
        <v>5</v>
      </c>
      <c r="G506" s="56" t="s">
        <v>23</v>
      </c>
      <c r="H506" s="49"/>
      <c r="I506" s="49"/>
      <c r="J506" s="49"/>
      <c r="K506" s="49"/>
      <c r="L506" s="49"/>
      <c r="M506" s="49"/>
      <c r="N506" s="49"/>
      <c r="O506" s="49"/>
      <c r="P506" s="49"/>
      <c r="Q506" s="49"/>
      <c r="R506" s="51"/>
      <c r="S506" s="51"/>
      <c r="T506" s="51"/>
      <c r="U506" s="51"/>
      <c r="AA506" s="128"/>
    </row>
    <row r="507" spans="1:27" s="52" customFormat="1" x14ac:dyDescent="0.2">
      <c r="A507" s="45" t="s">
        <v>29</v>
      </c>
      <c r="B507" s="111"/>
      <c r="C507" s="51"/>
      <c r="D507" s="51"/>
      <c r="E507" s="106"/>
      <c r="F507" s="49">
        <f t="shared" ref="F507:F512" si="61">SUM(G507:U507)</f>
        <v>0</v>
      </c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3"/>
      <c r="S507" s="53"/>
      <c r="T507" s="53"/>
      <c r="U507" s="53"/>
      <c r="AA507" s="128"/>
    </row>
    <row r="508" spans="1:27" s="52" customFormat="1" x14ac:dyDescent="0.2">
      <c r="A508" s="45"/>
      <c r="B508" s="132"/>
      <c r="C508" s="51"/>
      <c r="D508" s="51"/>
      <c r="E508" s="106"/>
      <c r="F508" s="49">
        <f t="shared" si="61"/>
        <v>0</v>
      </c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3"/>
      <c r="S508" s="53"/>
      <c r="T508" s="53"/>
      <c r="U508" s="53"/>
      <c r="AA508" s="128"/>
    </row>
    <row r="509" spans="1:27" s="52" customFormat="1" x14ac:dyDescent="0.2">
      <c r="A509" s="45" t="s">
        <v>30</v>
      </c>
      <c r="B509" s="111"/>
      <c r="C509" s="51"/>
      <c r="D509" s="51"/>
      <c r="E509" s="106"/>
      <c r="F509" s="49">
        <f t="shared" si="61"/>
        <v>0</v>
      </c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3"/>
      <c r="S509" s="53"/>
      <c r="T509" s="53"/>
      <c r="U509" s="53"/>
      <c r="AA509" s="128"/>
    </row>
    <row r="510" spans="1:27" s="52" customFormat="1" x14ac:dyDescent="0.2">
      <c r="A510" s="45" t="s">
        <v>31</v>
      </c>
      <c r="B510" s="111"/>
      <c r="C510" s="51"/>
      <c r="D510" s="51"/>
      <c r="E510" s="106"/>
      <c r="F510" s="49">
        <f t="shared" si="61"/>
        <v>0</v>
      </c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3"/>
      <c r="S510" s="53"/>
      <c r="T510" s="53"/>
      <c r="U510" s="53"/>
      <c r="AA510" s="128"/>
    </row>
    <row r="511" spans="1:27" s="52" customFormat="1" x14ac:dyDescent="0.2">
      <c r="A511" s="45" t="s">
        <v>32</v>
      </c>
      <c r="B511" s="111"/>
      <c r="C511" s="51"/>
      <c r="D511" s="51"/>
      <c r="E511" s="106"/>
      <c r="F511" s="49">
        <f t="shared" si="61"/>
        <v>0</v>
      </c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3"/>
      <c r="S511" s="53"/>
      <c r="T511" s="53"/>
      <c r="U511" s="53"/>
      <c r="AA511" s="128"/>
    </row>
    <row r="512" spans="1:27" s="52" customFormat="1" x14ac:dyDescent="0.2">
      <c r="A512" s="45" t="s">
        <v>33</v>
      </c>
      <c r="B512" s="111"/>
      <c r="C512" s="51"/>
      <c r="D512" s="51"/>
      <c r="E512" s="106"/>
      <c r="F512" s="49">
        <f t="shared" si="61"/>
        <v>0</v>
      </c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3"/>
      <c r="S512" s="53"/>
      <c r="T512" s="53"/>
      <c r="U512" s="53"/>
      <c r="AA512" s="128"/>
    </row>
    <row r="513" spans="1:27" s="52" customFormat="1" x14ac:dyDescent="0.2">
      <c r="A513" s="45" t="s">
        <v>34</v>
      </c>
      <c r="B513" s="111"/>
      <c r="C513" s="51"/>
      <c r="D513" s="51"/>
      <c r="E513" s="104"/>
      <c r="F513" s="49"/>
      <c r="G513" s="49"/>
      <c r="H513" s="49"/>
      <c r="I513" s="49"/>
      <c r="J513" s="49"/>
      <c r="K513" s="49"/>
      <c r="L513" s="49"/>
      <c r="M513" s="49"/>
      <c r="N513" s="49"/>
      <c r="O513" s="49"/>
      <c r="P513" s="49"/>
      <c r="Q513" s="49"/>
      <c r="R513" s="51"/>
      <c r="S513" s="51"/>
      <c r="T513" s="51"/>
      <c r="U513" s="51"/>
      <c r="AA513" s="128"/>
    </row>
    <row r="514" spans="1:27" s="52" customFormat="1" ht="15.75" x14ac:dyDescent="0.25">
      <c r="A514" s="45" t="s">
        <v>35</v>
      </c>
      <c r="B514" s="111"/>
      <c r="C514" s="51"/>
      <c r="D514" s="60" t="s">
        <v>24</v>
      </c>
      <c r="E514" s="104"/>
      <c r="F514" s="49"/>
      <c r="G514" s="49"/>
      <c r="H514" s="49"/>
      <c r="I514" s="49"/>
      <c r="J514" s="49"/>
      <c r="K514" s="49"/>
      <c r="L514" s="49"/>
      <c r="M514" s="49"/>
      <c r="N514" s="49"/>
      <c r="O514" s="49"/>
      <c r="P514" s="49"/>
      <c r="Q514" s="49"/>
      <c r="R514" s="51"/>
      <c r="S514" s="51"/>
      <c r="T514" s="51"/>
      <c r="U514" s="51"/>
      <c r="AA514" s="128"/>
    </row>
    <row r="515" spans="1:27" s="52" customFormat="1" ht="15.75" x14ac:dyDescent="0.25">
      <c r="A515" s="50" t="s">
        <v>36</v>
      </c>
      <c r="B515" s="111"/>
      <c r="C515" s="51"/>
      <c r="D515" s="51"/>
      <c r="E515" s="105"/>
      <c r="F515" s="56" t="s">
        <v>5</v>
      </c>
      <c r="G515" s="56" t="s">
        <v>23</v>
      </c>
      <c r="H515" s="49"/>
      <c r="I515" s="49"/>
      <c r="J515" s="49"/>
      <c r="K515" s="49"/>
      <c r="L515" s="49"/>
      <c r="M515" s="49"/>
      <c r="N515" s="49"/>
      <c r="O515" s="49"/>
      <c r="P515" s="49"/>
      <c r="Q515" s="49"/>
      <c r="R515" s="51"/>
      <c r="S515" s="51"/>
      <c r="T515" s="51"/>
      <c r="U515" s="51"/>
      <c r="AA515" s="128"/>
    </row>
    <row r="516" spans="1:27" s="52" customFormat="1" x14ac:dyDescent="0.2">
      <c r="A516" s="45" t="s">
        <v>37</v>
      </c>
      <c r="B516" s="111"/>
      <c r="C516" s="51"/>
      <c r="D516" s="51"/>
      <c r="E516" s="106"/>
      <c r="F516" s="49">
        <f t="shared" ref="F516:F523" si="62">SUM(G516:U516)</f>
        <v>0</v>
      </c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3"/>
      <c r="S516" s="53"/>
      <c r="T516" s="53"/>
      <c r="U516" s="53"/>
      <c r="AA516" s="128"/>
    </row>
    <row r="517" spans="1:27" s="52" customFormat="1" x14ac:dyDescent="0.2">
      <c r="A517" s="51"/>
      <c r="B517" s="110"/>
      <c r="C517" s="51"/>
      <c r="D517" s="51"/>
      <c r="E517" s="106"/>
      <c r="F517" s="49">
        <f t="shared" si="62"/>
        <v>0</v>
      </c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3"/>
      <c r="S517" s="53"/>
      <c r="T517" s="53"/>
      <c r="U517" s="53"/>
      <c r="AA517" s="128"/>
    </row>
    <row r="518" spans="1:27" s="52" customFormat="1" x14ac:dyDescent="0.2">
      <c r="A518" s="51"/>
      <c r="B518" s="110"/>
      <c r="C518" s="51"/>
      <c r="D518" s="51"/>
      <c r="E518" s="106"/>
      <c r="F518" s="49">
        <f t="shared" si="62"/>
        <v>0</v>
      </c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3"/>
      <c r="S518" s="53"/>
      <c r="T518" s="53"/>
      <c r="U518" s="53"/>
      <c r="AA518" s="128"/>
    </row>
    <row r="519" spans="1:27" s="52" customFormat="1" x14ac:dyDescent="0.2">
      <c r="A519" s="51"/>
      <c r="B519" s="110"/>
      <c r="C519" s="51"/>
      <c r="D519" s="51"/>
      <c r="E519" s="106"/>
      <c r="F519" s="49">
        <f t="shared" si="62"/>
        <v>0</v>
      </c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3"/>
      <c r="S519" s="53"/>
      <c r="T519" s="53"/>
      <c r="U519" s="53"/>
      <c r="AA519" s="128"/>
    </row>
    <row r="520" spans="1:27" s="52" customFormat="1" x14ac:dyDescent="0.2">
      <c r="A520" s="51"/>
      <c r="B520" s="110"/>
      <c r="C520" s="51"/>
      <c r="D520" s="51"/>
      <c r="E520" s="106"/>
      <c r="F520" s="49">
        <f t="shared" si="62"/>
        <v>0</v>
      </c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3"/>
      <c r="S520" s="53"/>
      <c r="T520" s="53"/>
      <c r="U520" s="53"/>
      <c r="AA520" s="128"/>
    </row>
    <row r="521" spans="1:27" s="52" customFormat="1" x14ac:dyDescent="0.2">
      <c r="A521" s="51"/>
      <c r="B521" s="110"/>
      <c r="C521" s="51"/>
      <c r="D521" s="51"/>
      <c r="E521" s="106"/>
      <c r="F521" s="49">
        <f t="shared" si="62"/>
        <v>0</v>
      </c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3"/>
      <c r="S521" s="53"/>
      <c r="T521" s="53"/>
      <c r="U521" s="53"/>
      <c r="AA521" s="128"/>
    </row>
    <row r="522" spans="1:27" s="52" customFormat="1" ht="15.6" customHeight="1" x14ac:dyDescent="0.25">
      <c r="A522" s="57" t="s">
        <v>24</v>
      </c>
      <c r="B522" s="112" t="str">
        <f>IF(B504+F516+F517+F518+F519+F520+F521+F522+F523=B509+B510+B511+B512+B513+B514+B515+B516,"OK","NON")</f>
        <v>OK</v>
      </c>
      <c r="C522" s="51"/>
      <c r="D522" s="49"/>
      <c r="E522" s="106"/>
      <c r="F522" s="49">
        <f t="shared" si="62"/>
        <v>0</v>
      </c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3"/>
      <c r="S522" s="53"/>
      <c r="T522" s="53"/>
      <c r="U522" s="53"/>
      <c r="AA522" s="128"/>
    </row>
    <row r="523" spans="1:27" s="52" customFormat="1" ht="18" x14ac:dyDescent="0.25">
      <c r="A523" s="57" t="s">
        <v>25</v>
      </c>
      <c r="B523" s="112">
        <f>B506+S504-B503-F507-F508-F509-F510-F511-F512</f>
        <v>0</v>
      </c>
      <c r="C523" s="51"/>
      <c r="D523" s="77"/>
      <c r="E523" s="106"/>
      <c r="F523" s="49">
        <f t="shared" si="62"/>
        <v>0</v>
      </c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3"/>
      <c r="S523" s="53"/>
      <c r="T523" s="53"/>
      <c r="U523" s="53"/>
      <c r="AA523" s="128"/>
    </row>
    <row r="524" spans="1:27" s="52" customFormat="1" x14ac:dyDescent="0.2">
      <c r="B524" s="96"/>
      <c r="C524" s="51"/>
      <c r="D524" s="51"/>
      <c r="E524" s="107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62"/>
      <c r="S524" s="62"/>
      <c r="T524" s="62"/>
      <c r="U524" s="62"/>
      <c r="V524" s="64"/>
      <c r="AA524" s="128"/>
    </row>
    <row r="525" spans="1:27" s="46" customFormat="1" x14ac:dyDescent="0.2">
      <c r="A525" s="46" t="s">
        <v>20</v>
      </c>
      <c r="B525" s="113" t="s">
        <v>20</v>
      </c>
      <c r="C525" s="46" t="s">
        <v>20</v>
      </c>
      <c r="D525" s="46" t="s">
        <v>20</v>
      </c>
      <c r="E525" s="108" t="s">
        <v>20</v>
      </c>
      <c r="F525" s="66" t="s">
        <v>20</v>
      </c>
      <c r="G525" s="82" t="s">
        <v>20</v>
      </c>
      <c r="H525" s="82" t="s">
        <v>20</v>
      </c>
      <c r="I525" s="82" t="s">
        <v>20</v>
      </c>
      <c r="J525" s="82" t="s">
        <v>20</v>
      </c>
      <c r="K525" s="82" t="s">
        <v>20</v>
      </c>
      <c r="L525" s="82" t="s">
        <v>20</v>
      </c>
      <c r="M525" s="82" t="s">
        <v>20</v>
      </c>
      <c r="N525" s="82" t="s">
        <v>20</v>
      </c>
      <c r="O525" s="82" t="s">
        <v>20</v>
      </c>
      <c r="P525" s="82" t="s">
        <v>20</v>
      </c>
      <c r="Q525" s="82" t="s">
        <v>20</v>
      </c>
      <c r="R525" s="83" t="s">
        <v>20</v>
      </c>
      <c r="S525" s="83"/>
      <c r="T525" s="83"/>
      <c r="U525" s="83"/>
      <c r="AA525" s="129"/>
    </row>
    <row r="526" spans="1:27" s="117" customFormat="1" ht="27" thickBot="1" x14ac:dyDescent="0.45">
      <c r="A526" s="116" t="s">
        <v>20</v>
      </c>
      <c r="B526" s="115" t="s">
        <v>54</v>
      </c>
      <c r="D526" s="117" t="s">
        <v>28</v>
      </c>
      <c r="E526" s="125">
        <f>$X$16</f>
        <v>43091</v>
      </c>
      <c r="F526" s="119"/>
      <c r="G526" s="120"/>
      <c r="H526" s="121"/>
      <c r="I526" s="122"/>
      <c r="J526" s="122"/>
      <c r="K526" s="122"/>
      <c r="L526" s="122"/>
      <c r="M526" s="122"/>
      <c r="N526" s="122"/>
      <c r="O526" s="122"/>
      <c r="P526" s="122"/>
      <c r="Q526" s="122"/>
      <c r="R526" s="122"/>
      <c r="U526" s="117">
        <v>22</v>
      </c>
      <c r="AA526" s="126"/>
    </row>
    <row r="527" spans="1:27" s="52" customFormat="1" ht="16.5" thickBot="1" x14ac:dyDescent="0.3">
      <c r="A527" s="45"/>
      <c r="B527" s="110"/>
      <c r="C527" s="51"/>
      <c r="D527" s="51"/>
      <c r="E527" s="104"/>
      <c r="F527" s="79" t="s">
        <v>70</v>
      </c>
      <c r="H527" s="103"/>
      <c r="I527" s="91">
        <v>100</v>
      </c>
      <c r="J527" s="92">
        <v>50</v>
      </c>
      <c r="K527" s="92">
        <v>20</v>
      </c>
      <c r="L527" s="92">
        <v>10</v>
      </c>
      <c r="M527" s="92">
        <v>5</v>
      </c>
      <c r="N527" s="92">
        <v>2</v>
      </c>
      <c r="O527" s="92">
        <v>1</v>
      </c>
      <c r="P527" s="92">
        <v>0.25</v>
      </c>
      <c r="Q527" s="92">
        <v>0.1</v>
      </c>
      <c r="R527" s="93">
        <v>0.05</v>
      </c>
      <c r="S527" s="51"/>
      <c r="T527" s="51"/>
      <c r="U527" s="51"/>
      <c r="AA527" s="127">
        <f>B528+B529+B530</f>
        <v>0</v>
      </c>
    </row>
    <row r="528" spans="1:27" s="52" customFormat="1" ht="15.75" x14ac:dyDescent="0.25">
      <c r="A528" s="45" t="s">
        <v>17</v>
      </c>
      <c r="B528" s="111"/>
      <c r="C528" s="51"/>
      <c r="D528" s="60" t="s">
        <v>21</v>
      </c>
      <c r="E528" s="105"/>
      <c r="F528" s="51"/>
      <c r="G528" s="62"/>
      <c r="H528" s="133" t="s">
        <v>71</v>
      </c>
      <c r="I528" s="135"/>
      <c r="J528" s="136"/>
      <c r="K528" s="136"/>
      <c r="L528" s="136"/>
      <c r="M528" s="136"/>
      <c r="N528" s="136"/>
      <c r="O528" s="136"/>
      <c r="P528" s="136"/>
      <c r="Q528" s="136"/>
      <c r="R528" s="137"/>
      <c r="S528" s="51"/>
      <c r="T528" s="51"/>
      <c r="U528" s="51"/>
      <c r="AA528" s="128"/>
    </row>
    <row r="529" spans="1:27" s="52" customFormat="1" ht="15.75" thickBot="1" x14ac:dyDescent="0.25">
      <c r="A529" s="45" t="s">
        <v>18</v>
      </c>
      <c r="B529" s="111"/>
      <c r="C529" s="51"/>
      <c r="E529" s="104"/>
      <c r="F529" s="51"/>
      <c r="G529" s="62"/>
      <c r="H529" s="89" t="s">
        <v>5</v>
      </c>
      <c r="I529" s="90">
        <f t="shared" ref="I529:R529" si="63">I527*I528</f>
        <v>0</v>
      </c>
      <c r="J529" s="80">
        <f t="shared" si="63"/>
        <v>0</v>
      </c>
      <c r="K529" s="80">
        <f t="shared" si="63"/>
        <v>0</v>
      </c>
      <c r="L529" s="80">
        <f t="shared" si="63"/>
        <v>0</v>
      </c>
      <c r="M529" s="80">
        <f t="shared" si="63"/>
        <v>0</v>
      </c>
      <c r="N529" s="80">
        <f t="shared" si="63"/>
        <v>0</v>
      </c>
      <c r="O529" s="80">
        <f t="shared" si="63"/>
        <v>0</v>
      </c>
      <c r="P529" s="80">
        <f t="shared" si="63"/>
        <v>0</v>
      </c>
      <c r="Q529" s="80">
        <f t="shared" si="63"/>
        <v>0</v>
      </c>
      <c r="R529" s="81">
        <f t="shared" si="63"/>
        <v>0</v>
      </c>
      <c r="S529" s="87">
        <f>SUM(I529:R529)</f>
        <v>0</v>
      </c>
      <c r="T529" s="51"/>
      <c r="U529" s="51"/>
      <c r="AA529" s="128"/>
    </row>
    <row r="530" spans="1:27" s="52" customFormat="1" ht="15.75" x14ac:dyDescent="0.25">
      <c r="A530" s="45" t="s">
        <v>19</v>
      </c>
      <c r="B530" s="111"/>
      <c r="C530" s="51"/>
      <c r="D530" s="60" t="s">
        <v>0</v>
      </c>
      <c r="E530" s="104"/>
      <c r="F530" s="49"/>
      <c r="G530" s="49"/>
      <c r="H530" s="49"/>
      <c r="I530" s="49"/>
      <c r="J530" s="49"/>
      <c r="K530" s="49"/>
      <c r="L530" s="49"/>
      <c r="M530" s="49"/>
      <c r="N530" s="49"/>
      <c r="O530" s="49"/>
      <c r="P530" s="49"/>
      <c r="Q530" s="49"/>
      <c r="R530" s="49">
        <f>SUM(I529:R529)</f>
        <v>0</v>
      </c>
      <c r="S530" s="51"/>
      <c r="T530" s="51"/>
      <c r="U530" s="51"/>
      <c r="AA530" s="128"/>
    </row>
    <row r="531" spans="1:27" s="52" customFormat="1" ht="15.75" x14ac:dyDescent="0.25">
      <c r="A531" s="45" t="s">
        <v>75</v>
      </c>
      <c r="B531" s="111"/>
      <c r="C531" s="51"/>
      <c r="D531" s="51"/>
      <c r="E531" s="105" t="s">
        <v>22</v>
      </c>
      <c r="F531" s="56" t="s">
        <v>5</v>
      </c>
      <c r="G531" s="56" t="s">
        <v>23</v>
      </c>
      <c r="H531" s="49"/>
      <c r="I531" s="49"/>
      <c r="J531" s="49"/>
      <c r="K531" s="49"/>
      <c r="L531" s="49"/>
      <c r="M531" s="49"/>
      <c r="N531" s="49"/>
      <c r="O531" s="49"/>
      <c r="P531" s="49"/>
      <c r="Q531" s="49"/>
      <c r="R531" s="51"/>
      <c r="S531" s="51"/>
      <c r="T531" s="51"/>
      <c r="U531" s="51"/>
      <c r="AA531" s="128"/>
    </row>
    <row r="532" spans="1:27" s="52" customFormat="1" x14ac:dyDescent="0.2">
      <c r="A532" s="45" t="s">
        <v>29</v>
      </c>
      <c r="B532" s="111"/>
      <c r="C532" s="51"/>
      <c r="D532" s="51"/>
      <c r="E532" s="106"/>
      <c r="F532" s="49">
        <f t="shared" ref="F532:F537" si="64">SUM(G532:U532)</f>
        <v>0</v>
      </c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3"/>
      <c r="S532" s="53"/>
      <c r="T532" s="53"/>
      <c r="U532" s="53"/>
      <c r="AA532" s="128"/>
    </row>
    <row r="533" spans="1:27" s="52" customFormat="1" x14ac:dyDescent="0.2">
      <c r="A533" s="45"/>
      <c r="B533" s="132"/>
      <c r="C533" s="51"/>
      <c r="D533" s="51"/>
      <c r="E533" s="106"/>
      <c r="F533" s="49">
        <f t="shared" si="64"/>
        <v>0</v>
      </c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3"/>
      <c r="S533" s="53"/>
      <c r="T533" s="53"/>
      <c r="U533" s="53"/>
      <c r="AA533" s="128"/>
    </row>
    <row r="534" spans="1:27" s="52" customFormat="1" x14ac:dyDescent="0.2">
      <c r="A534" s="45" t="s">
        <v>30</v>
      </c>
      <c r="B534" s="111"/>
      <c r="C534" s="51"/>
      <c r="D534" s="51"/>
      <c r="E534" s="106"/>
      <c r="F534" s="49">
        <f t="shared" si="64"/>
        <v>0</v>
      </c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3"/>
      <c r="S534" s="53"/>
      <c r="T534" s="53"/>
      <c r="U534" s="53"/>
      <c r="AA534" s="128"/>
    </row>
    <row r="535" spans="1:27" s="52" customFormat="1" x14ac:dyDescent="0.2">
      <c r="A535" s="45" t="s">
        <v>31</v>
      </c>
      <c r="B535" s="111"/>
      <c r="C535" s="51"/>
      <c r="D535" s="51"/>
      <c r="E535" s="106"/>
      <c r="F535" s="49">
        <f t="shared" si="64"/>
        <v>0</v>
      </c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3"/>
      <c r="S535" s="53"/>
      <c r="T535" s="53"/>
      <c r="U535" s="53"/>
      <c r="AA535" s="128"/>
    </row>
    <row r="536" spans="1:27" s="52" customFormat="1" x14ac:dyDescent="0.2">
      <c r="A536" s="45" t="s">
        <v>32</v>
      </c>
      <c r="B536" s="111"/>
      <c r="C536" s="51"/>
      <c r="D536" s="51"/>
      <c r="E536" s="106"/>
      <c r="F536" s="49">
        <f t="shared" si="64"/>
        <v>0</v>
      </c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3"/>
      <c r="S536" s="53"/>
      <c r="T536" s="53"/>
      <c r="U536" s="53"/>
      <c r="AA536" s="128"/>
    </row>
    <row r="537" spans="1:27" s="52" customFormat="1" x14ac:dyDescent="0.2">
      <c r="A537" s="45" t="s">
        <v>33</v>
      </c>
      <c r="B537" s="111"/>
      <c r="C537" s="51"/>
      <c r="D537" s="51"/>
      <c r="E537" s="106"/>
      <c r="F537" s="49">
        <f t="shared" si="64"/>
        <v>0</v>
      </c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3"/>
      <c r="S537" s="53"/>
      <c r="T537" s="53"/>
      <c r="U537" s="53"/>
      <c r="AA537" s="128"/>
    </row>
    <row r="538" spans="1:27" s="52" customFormat="1" x14ac:dyDescent="0.2">
      <c r="A538" s="45" t="s">
        <v>34</v>
      </c>
      <c r="B538" s="111"/>
      <c r="C538" s="51"/>
      <c r="D538" s="51"/>
      <c r="E538" s="104"/>
      <c r="F538" s="49"/>
      <c r="G538" s="49"/>
      <c r="H538" s="49"/>
      <c r="I538" s="49"/>
      <c r="J538" s="49"/>
      <c r="K538" s="49"/>
      <c r="L538" s="49"/>
      <c r="M538" s="49"/>
      <c r="N538" s="49"/>
      <c r="O538" s="49"/>
      <c r="P538" s="49"/>
      <c r="Q538" s="49"/>
      <c r="R538" s="51"/>
      <c r="S538" s="51"/>
      <c r="T538" s="51"/>
      <c r="U538" s="51"/>
      <c r="AA538" s="128"/>
    </row>
    <row r="539" spans="1:27" s="52" customFormat="1" ht="15.75" x14ac:dyDescent="0.25">
      <c r="A539" s="45" t="s">
        <v>35</v>
      </c>
      <c r="B539" s="111"/>
      <c r="C539" s="51"/>
      <c r="D539" s="60" t="s">
        <v>24</v>
      </c>
      <c r="E539" s="104"/>
      <c r="F539" s="49"/>
      <c r="G539" s="49"/>
      <c r="H539" s="49"/>
      <c r="I539" s="49"/>
      <c r="J539" s="49"/>
      <c r="K539" s="49"/>
      <c r="L539" s="49"/>
      <c r="M539" s="49"/>
      <c r="N539" s="49"/>
      <c r="O539" s="49"/>
      <c r="P539" s="49"/>
      <c r="Q539" s="49"/>
      <c r="R539" s="51"/>
      <c r="S539" s="51"/>
      <c r="T539" s="51"/>
      <c r="U539" s="51"/>
      <c r="AA539" s="128"/>
    </row>
    <row r="540" spans="1:27" s="52" customFormat="1" ht="15.75" x14ac:dyDescent="0.25">
      <c r="A540" s="50" t="s">
        <v>36</v>
      </c>
      <c r="B540" s="111"/>
      <c r="C540" s="51"/>
      <c r="D540" s="51"/>
      <c r="E540" s="105"/>
      <c r="F540" s="56" t="s">
        <v>5</v>
      </c>
      <c r="G540" s="56" t="s">
        <v>23</v>
      </c>
      <c r="H540" s="49"/>
      <c r="I540" s="49"/>
      <c r="J540" s="49"/>
      <c r="K540" s="49"/>
      <c r="L540" s="49"/>
      <c r="M540" s="49"/>
      <c r="N540" s="49"/>
      <c r="O540" s="49"/>
      <c r="P540" s="49"/>
      <c r="Q540" s="49"/>
      <c r="R540" s="51"/>
      <c r="S540" s="51"/>
      <c r="T540" s="51"/>
      <c r="U540" s="51"/>
      <c r="AA540" s="128"/>
    </row>
    <row r="541" spans="1:27" s="52" customFormat="1" x14ac:dyDescent="0.2">
      <c r="A541" s="45" t="s">
        <v>37</v>
      </c>
      <c r="B541" s="111"/>
      <c r="C541" s="51"/>
      <c r="D541" s="51"/>
      <c r="E541" s="106"/>
      <c r="F541" s="49">
        <f t="shared" ref="F541:F548" si="65">SUM(G541:U541)</f>
        <v>0</v>
      </c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3"/>
      <c r="S541" s="53"/>
      <c r="T541" s="53"/>
      <c r="U541" s="53"/>
      <c r="AA541" s="128"/>
    </row>
    <row r="542" spans="1:27" s="52" customFormat="1" x14ac:dyDescent="0.2">
      <c r="A542" s="51"/>
      <c r="B542" s="110"/>
      <c r="C542" s="51"/>
      <c r="D542" s="51"/>
      <c r="E542" s="106"/>
      <c r="F542" s="49">
        <f t="shared" si="65"/>
        <v>0</v>
      </c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3"/>
      <c r="S542" s="53"/>
      <c r="T542" s="53"/>
      <c r="U542" s="53"/>
      <c r="AA542" s="128"/>
    </row>
    <row r="543" spans="1:27" s="52" customFormat="1" x14ac:dyDescent="0.2">
      <c r="A543" s="51"/>
      <c r="B543" s="110"/>
      <c r="C543" s="51"/>
      <c r="D543" s="51"/>
      <c r="E543" s="106"/>
      <c r="F543" s="49">
        <f t="shared" si="65"/>
        <v>0</v>
      </c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3"/>
      <c r="S543" s="53"/>
      <c r="T543" s="53"/>
      <c r="U543" s="53"/>
      <c r="AA543" s="128"/>
    </row>
    <row r="544" spans="1:27" s="52" customFormat="1" x14ac:dyDescent="0.2">
      <c r="A544" s="51"/>
      <c r="B544" s="110"/>
      <c r="C544" s="51"/>
      <c r="D544" s="51"/>
      <c r="E544" s="106"/>
      <c r="F544" s="49">
        <f t="shared" si="65"/>
        <v>0</v>
      </c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3"/>
      <c r="S544" s="53"/>
      <c r="T544" s="53"/>
      <c r="U544" s="53"/>
      <c r="AA544" s="128"/>
    </row>
    <row r="545" spans="1:27" s="52" customFormat="1" x14ac:dyDescent="0.2">
      <c r="A545" s="51"/>
      <c r="B545" s="110"/>
      <c r="C545" s="51"/>
      <c r="D545" s="51"/>
      <c r="E545" s="106"/>
      <c r="F545" s="49">
        <f t="shared" si="65"/>
        <v>0</v>
      </c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3"/>
      <c r="S545" s="53"/>
      <c r="T545" s="53"/>
      <c r="U545" s="53"/>
      <c r="AA545" s="128"/>
    </row>
    <row r="546" spans="1:27" s="52" customFormat="1" x14ac:dyDescent="0.2">
      <c r="A546" s="51"/>
      <c r="B546" s="110"/>
      <c r="C546" s="51"/>
      <c r="D546" s="51"/>
      <c r="E546" s="106"/>
      <c r="F546" s="49">
        <f t="shared" si="65"/>
        <v>0</v>
      </c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3"/>
      <c r="S546" s="53"/>
      <c r="T546" s="53"/>
      <c r="U546" s="53"/>
      <c r="AA546" s="128"/>
    </row>
    <row r="547" spans="1:27" s="52" customFormat="1" ht="15.6" customHeight="1" x14ac:dyDescent="0.25">
      <c r="A547" s="57" t="s">
        <v>24</v>
      </c>
      <c r="B547" s="112" t="str">
        <f>IF(B529+F541+F542+F543+F544+F545+F546+F547+F548=B534+B535+B536+B537+B538+B539+B540+B541,"OK","NON")</f>
        <v>OK</v>
      </c>
      <c r="C547" s="51"/>
      <c r="D547" s="49"/>
      <c r="E547" s="106"/>
      <c r="F547" s="49">
        <f t="shared" si="65"/>
        <v>0</v>
      </c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3"/>
      <c r="S547" s="53"/>
      <c r="T547" s="53"/>
      <c r="U547" s="53"/>
      <c r="AA547" s="128"/>
    </row>
    <row r="548" spans="1:27" s="52" customFormat="1" ht="18" x14ac:dyDescent="0.25">
      <c r="A548" s="57" t="s">
        <v>25</v>
      </c>
      <c r="B548" s="112">
        <f>B531+S529-B528-F532-F533-F534-F535-F536-F537</f>
        <v>0</v>
      </c>
      <c r="C548" s="51"/>
      <c r="D548" s="77"/>
      <c r="E548" s="106"/>
      <c r="F548" s="49">
        <f t="shared" si="65"/>
        <v>0</v>
      </c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3"/>
      <c r="S548" s="53"/>
      <c r="T548" s="53"/>
      <c r="U548" s="53"/>
      <c r="AA548" s="128"/>
    </row>
    <row r="549" spans="1:27" s="52" customFormat="1" x14ac:dyDescent="0.2">
      <c r="B549" s="96"/>
      <c r="C549" s="51"/>
      <c r="D549" s="51"/>
      <c r="E549" s="107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62"/>
      <c r="S549" s="62"/>
      <c r="T549" s="62"/>
      <c r="U549" s="62"/>
      <c r="V549" s="64"/>
      <c r="AA549" s="128"/>
    </row>
    <row r="550" spans="1:27" s="46" customFormat="1" x14ac:dyDescent="0.2">
      <c r="A550" s="46" t="s">
        <v>20</v>
      </c>
      <c r="B550" s="113" t="s">
        <v>20</v>
      </c>
      <c r="C550" s="46" t="s">
        <v>20</v>
      </c>
      <c r="D550" s="46" t="s">
        <v>20</v>
      </c>
      <c r="E550" s="108" t="s">
        <v>20</v>
      </c>
      <c r="F550" s="66" t="s">
        <v>20</v>
      </c>
      <c r="G550" s="82" t="s">
        <v>20</v>
      </c>
      <c r="H550" s="82" t="s">
        <v>20</v>
      </c>
      <c r="I550" s="82" t="s">
        <v>20</v>
      </c>
      <c r="J550" s="82" t="s">
        <v>20</v>
      </c>
      <c r="K550" s="82" t="s">
        <v>20</v>
      </c>
      <c r="L550" s="82" t="s">
        <v>20</v>
      </c>
      <c r="M550" s="82" t="s">
        <v>20</v>
      </c>
      <c r="N550" s="82" t="s">
        <v>20</v>
      </c>
      <c r="O550" s="82" t="s">
        <v>20</v>
      </c>
      <c r="P550" s="82" t="s">
        <v>20</v>
      </c>
      <c r="Q550" s="82" t="s">
        <v>20</v>
      </c>
      <c r="R550" s="83" t="s">
        <v>20</v>
      </c>
      <c r="S550" s="83"/>
      <c r="T550" s="83"/>
      <c r="U550" s="83"/>
      <c r="AA550" s="129"/>
    </row>
    <row r="551" spans="1:27" s="117" customFormat="1" ht="27" thickBot="1" x14ac:dyDescent="0.45">
      <c r="A551" s="116" t="s">
        <v>20</v>
      </c>
      <c r="B551" s="115" t="s">
        <v>58</v>
      </c>
      <c r="D551" s="117" t="s">
        <v>28</v>
      </c>
      <c r="E551" s="125">
        <f>$X$16</f>
        <v>43091</v>
      </c>
      <c r="F551" s="119"/>
      <c r="G551" s="120"/>
      <c r="H551" s="121"/>
      <c r="I551" s="122"/>
      <c r="J551" s="122"/>
      <c r="K551" s="122"/>
      <c r="L551" s="122"/>
      <c r="M551" s="122"/>
      <c r="N551" s="122"/>
      <c r="O551" s="122"/>
      <c r="P551" s="122"/>
      <c r="Q551" s="122"/>
      <c r="R551" s="122"/>
      <c r="U551" s="117">
        <v>23</v>
      </c>
      <c r="AA551" s="126"/>
    </row>
    <row r="552" spans="1:27" s="52" customFormat="1" ht="16.5" thickBot="1" x14ac:dyDescent="0.3">
      <c r="A552" s="45"/>
      <c r="B552" s="110"/>
      <c r="C552" s="51"/>
      <c r="D552" s="51"/>
      <c r="E552" s="104"/>
      <c r="F552" s="79" t="s">
        <v>70</v>
      </c>
      <c r="H552" s="103"/>
      <c r="I552" s="91">
        <v>100</v>
      </c>
      <c r="J552" s="92">
        <v>50</v>
      </c>
      <c r="K552" s="92">
        <v>20</v>
      </c>
      <c r="L552" s="92">
        <v>10</v>
      </c>
      <c r="M552" s="92">
        <v>5</v>
      </c>
      <c r="N552" s="92">
        <v>2</v>
      </c>
      <c r="O552" s="92">
        <v>1</v>
      </c>
      <c r="P552" s="92">
        <v>0.25</v>
      </c>
      <c r="Q552" s="92">
        <v>0.1</v>
      </c>
      <c r="R552" s="93">
        <v>0.05</v>
      </c>
      <c r="S552" s="51"/>
      <c r="T552" s="51"/>
      <c r="U552" s="51"/>
      <c r="AA552" s="127">
        <f>B553+B554+B555</f>
        <v>0</v>
      </c>
    </row>
    <row r="553" spans="1:27" s="52" customFormat="1" ht="15.75" x14ac:dyDescent="0.25">
      <c r="A553" s="45" t="s">
        <v>17</v>
      </c>
      <c r="B553" s="111"/>
      <c r="C553" s="51"/>
      <c r="D553" s="60" t="s">
        <v>21</v>
      </c>
      <c r="E553" s="105"/>
      <c r="F553" s="51"/>
      <c r="G553" s="62"/>
      <c r="H553" s="133" t="s">
        <v>71</v>
      </c>
      <c r="I553" s="135"/>
      <c r="J553" s="136"/>
      <c r="K553" s="136"/>
      <c r="L553" s="136"/>
      <c r="M553" s="136"/>
      <c r="N553" s="136"/>
      <c r="O553" s="136"/>
      <c r="P553" s="136"/>
      <c r="Q553" s="136"/>
      <c r="R553" s="137"/>
      <c r="S553" s="51"/>
      <c r="T553" s="51"/>
      <c r="U553" s="51"/>
      <c r="AA553" s="128"/>
    </row>
    <row r="554" spans="1:27" s="52" customFormat="1" ht="15.75" thickBot="1" x14ac:dyDescent="0.25">
      <c r="A554" s="45" t="s">
        <v>18</v>
      </c>
      <c r="B554" s="111"/>
      <c r="C554" s="51"/>
      <c r="E554" s="104"/>
      <c r="F554" s="51"/>
      <c r="G554" s="62"/>
      <c r="H554" s="89" t="s">
        <v>5</v>
      </c>
      <c r="I554" s="90">
        <f t="shared" ref="I554:R554" si="66">I552*I553</f>
        <v>0</v>
      </c>
      <c r="J554" s="80">
        <f t="shared" si="66"/>
        <v>0</v>
      </c>
      <c r="K554" s="80">
        <f t="shared" si="66"/>
        <v>0</v>
      </c>
      <c r="L554" s="80">
        <f t="shared" si="66"/>
        <v>0</v>
      </c>
      <c r="M554" s="80">
        <f t="shared" si="66"/>
        <v>0</v>
      </c>
      <c r="N554" s="80">
        <f t="shared" si="66"/>
        <v>0</v>
      </c>
      <c r="O554" s="80">
        <f t="shared" si="66"/>
        <v>0</v>
      </c>
      <c r="P554" s="80">
        <f t="shared" si="66"/>
        <v>0</v>
      </c>
      <c r="Q554" s="80">
        <f t="shared" si="66"/>
        <v>0</v>
      </c>
      <c r="R554" s="81">
        <f t="shared" si="66"/>
        <v>0</v>
      </c>
      <c r="S554" s="87">
        <f>SUM(I554:R554)</f>
        <v>0</v>
      </c>
      <c r="T554" s="51"/>
      <c r="U554" s="51"/>
      <c r="AA554" s="128"/>
    </row>
    <row r="555" spans="1:27" s="52" customFormat="1" ht="15.75" x14ac:dyDescent="0.25">
      <c r="A555" s="45" t="s">
        <v>19</v>
      </c>
      <c r="B555" s="111"/>
      <c r="C555" s="51"/>
      <c r="D555" s="60" t="s">
        <v>0</v>
      </c>
      <c r="E555" s="104"/>
      <c r="F555" s="49"/>
      <c r="G555" s="49"/>
      <c r="H555" s="49"/>
      <c r="I555" s="49"/>
      <c r="J555" s="49"/>
      <c r="K555" s="49"/>
      <c r="L555" s="49"/>
      <c r="M555" s="49"/>
      <c r="N555" s="49"/>
      <c r="O555" s="49"/>
      <c r="P555" s="49"/>
      <c r="Q555" s="49"/>
      <c r="R555" s="49">
        <f>SUM(I554:R554)</f>
        <v>0</v>
      </c>
      <c r="S555" s="51"/>
      <c r="T555" s="51"/>
      <c r="U555" s="51"/>
      <c r="AA555" s="128"/>
    </row>
    <row r="556" spans="1:27" s="52" customFormat="1" ht="15.75" x14ac:dyDescent="0.25">
      <c r="A556" s="45" t="s">
        <v>75</v>
      </c>
      <c r="B556" s="111"/>
      <c r="C556" s="51"/>
      <c r="D556" s="51"/>
      <c r="E556" s="105" t="s">
        <v>22</v>
      </c>
      <c r="F556" s="56" t="s">
        <v>5</v>
      </c>
      <c r="G556" s="56" t="s">
        <v>23</v>
      </c>
      <c r="H556" s="49"/>
      <c r="I556" s="49"/>
      <c r="J556" s="49"/>
      <c r="K556" s="49"/>
      <c r="L556" s="49"/>
      <c r="M556" s="49"/>
      <c r="N556" s="49"/>
      <c r="O556" s="49"/>
      <c r="P556" s="49"/>
      <c r="Q556" s="49"/>
      <c r="R556" s="51"/>
      <c r="S556" s="51"/>
      <c r="T556" s="51"/>
      <c r="U556" s="51"/>
      <c r="AA556" s="128"/>
    </row>
    <row r="557" spans="1:27" s="52" customFormat="1" x14ac:dyDescent="0.2">
      <c r="A557" s="45" t="s">
        <v>29</v>
      </c>
      <c r="B557" s="111"/>
      <c r="C557" s="51"/>
      <c r="D557" s="51"/>
      <c r="E557" s="106"/>
      <c r="F557" s="49">
        <f t="shared" ref="F557:F562" si="67">SUM(G557:U557)</f>
        <v>0</v>
      </c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3"/>
      <c r="S557" s="53"/>
      <c r="T557" s="53"/>
      <c r="U557" s="53"/>
      <c r="AA557" s="128"/>
    </row>
    <row r="558" spans="1:27" s="52" customFormat="1" x14ac:dyDescent="0.2">
      <c r="A558" s="45"/>
      <c r="B558" s="132"/>
      <c r="C558" s="51"/>
      <c r="D558" s="51"/>
      <c r="E558" s="106"/>
      <c r="F558" s="49">
        <f t="shared" si="67"/>
        <v>0</v>
      </c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3"/>
      <c r="S558" s="53"/>
      <c r="T558" s="53"/>
      <c r="U558" s="53"/>
      <c r="AA558" s="128"/>
    </row>
    <row r="559" spans="1:27" s="52" customFormat="1" x14ac:dyDescent="0.2">
      <c r="A559" s="45" t="s">
        <v>30</v>
      </c>
      <c r="B559" s="111"/>
      <c r="C559" s="51"/>
      <c r="D559" s="51"/>
      <c r="E559" s="106"/>
      <c r="F559" s="49">
        <f t="shared" si="67"/>
        <v>0</v>
      </c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3"/>
      <c r="S559" s="53"/>
      <c r="T559" s="53"/>
      <c r="U559" s="53"/>
      <c r="AA559" s="128"/>
    </row>
    <row r="560" spans="1:27" s="52" customFormat="1" x14ac:dyDescent="0.2">
      <c r="A560" s="45" t="s">
        <v>31</v>
      </c>
      <c r="B560" s="111"/>
      <c r="C560" s="51"/>
      <c r="D560" s="51"/>
      <c r="E560" s="106"/>
      <c r="F560" s="49">
        <f t="shared" si="67"/>
        <v>0</v>
      </c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3"/>
      <c r="S560" s="53"/>
      <c r="T560" s="53"/>
      <c r="U560" s="53"/>
      <c r="AA560" s="128"/>
    </row>
    <row r="561" spans="1:27" s="52" customFormat="1" x14ac:dyDescent="0.2">
      <c r="A561" s="45" t="s">
        <v>32</v>
      </c>
      <c r="B561" s="111"/>
      <c r="C561" s="51"/>
      <c r="D561" s="51"/>
      <c r="E561" s="106"/>
      <c r="F561" s="49">
        <f t="shared" si="67"/>
        <v>0</v>
      </c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3"/>
      <c r="S561" s="53"/>
      <c r="T561" s="53"/>
      <c r="U561" s="53"/>
      <c r="AA561" s="128"/>
    </row>
    <row r="562" spans="1:27" s="52" customFormat="1" x14ac:dyDescent="0.2">
      <c r="A562" s="45" t="s">
        <v>33</v>
      </c>
      <c r="B562" s="111"/>
      <c r="C562" s="51"/>
      <c r="D562" s="51"/>
      <c r="E562" s="106"/>
      <c r="F562" s="49">
        <f t="shared" si="67"/>
        <v>0</v>
      </c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3"/>
      <c r="S562" s="53"/>
      <c r="T562" s="53"/>
      <c r="U562" s="53"/>
      <c r="AA562" s="128"/>
    </row>
    <row r="563" spans="1:27" s="52" customFormat="1" x14ac:dyDescent="0.2">
      <c r="A563" s="45" t="s">
        <v>34</v>
      </c>
      <c r="B563" s="111"/>
      <c r="C563" s="51"/>
      <c r="D563" s="51"/>
      <c r="E563" s="104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51"/>
      <c r="S563" s="51"/>
      <c r="T563" s="51"/>
      <c r="U563" s="51"/>
      <c r="AA563" s="128"/>
    </row>
    <row r="564" spans="1:27" s="52" customFormat="1" ht="15.75" x14ac:dyDescent="0.25">
      <c r="A564" s="45" t="s">
        <v>35</v>
      </c>
      <c r="B564" s="111"/>
      <c r="C564" s="51"/>
      <c r="D564" s="60" t="s">
        <v>24</v>
      </c>
      <c r="E564" s="104"/>
      <c r="F564" s="49"/>
      <c r="G564" s="49"/>
      <c r="H564" s="49"/>
      <c r="I564" s="49"/>
      <c r="J564" s="49"/>
      <c r="K564" s="49"/>
      <c r="L564" s="49"/>
      <c r="M564" s="49"/>
      <c r="N564" s="49"/>
      <c r="O564" s="49"/>
      <c r="P564" s="49"/>
      <c r="Q564" s="49"/>
      <c r="R564" s="51"/>
      <c r="S564" s="51"/>
      <c r="T564" s="51"/>
      <c r="U564" s="51"/>
      <c r="AA564" s="128"/>
    </row>
    <row r="565" spans="1:27" s="52" customFormat="1" ht="15.75" x14ac:dyDescent="0.25">
      <c r="A565" s="50" t="s">
        <v>36</v>
      </c>
      <c r="B565" s="111"/>
      <c r="C565" s="51"/>
      <c r="D565" s="51"/>
      <c r="E565" s="105"/>
      <c r="F565" s="56" t="s">
        <v>5</v>
      </c>
      <c r="G565" s="56" t="s">
        <v>23</v>
      </c>
      <c r="H565" s="49"/>
      <c r="I565" s="49"/>
      <c r="J565" s="49"/>
      <c r="K565" s="49"/>
      <c r="L565" s="49"/>
      <c r="M565" s="49"/>
      <c r="N565" s="49"/>
      <c r="O565" s="49"/>
      <c r="P565" s="49"/>
      <c r="Q565" s="49"/>
      <c r="R565" s="51"/>
      <c r="S565" s="51"/>
      <c r="T565" s="51"/>
      <c r="U565" s="51"/>
      <c r="AA565" s="128"/>
    </row>
    <row r="566" spans="1:27" s="52" customFormat="1" x14ac:dyDescent="0.2">
      <c r="A566" s="45" t="s">
        <v>37</v>
      </c>
      <c r="B566" s="111"/>
      <c r="C566" s="51"/>
      <c r="D566" s="51"/>
      <c r="E566" s="106"/>
      <c r="F566" s="49">
        <f t="shared" ref="F566:F573" si="68">SUM(G566:U566)</f>
        <v>0</v>
      </c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3"/>
      <c r="S566" s="53"/>
      <c r="T566" s="53"/>
      <c r="U566" s="53"/>
      <c r="AA566" s="128"/>
    </row>
    <row r="567" spans="1:27" s="52" customFormat="1" x14ac:dyDescent="0.2">
      <c r="A567" s="51"/>
      <c r="B567" s="110"/>
      <c r="C567" s="51"/>
      <c r="D567" s="51"/>
      <c r="E567" s="106"/>
      <c r="F567" s="49">
        <f t="shared" si="68"/>
        <v>0</v>
      </c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3"/>
      <c r="S567" s="53"/>
      <c r="T567" s="53"/>
      <c r="U567" s="53"/>
      <c r="AA567" s="128"/>
    </row>
    <row r="568" spans="1:27" s="52" customFormat="1" x14ac:dyDescent="0.2">
      <c r="A568" s="51"/>
      <c r="B568" s="110"/>
      <c r="C568" s="51"/>
      <c r="D568" s="51"/>
      <c r="E568" s="106"/>
      <c r="F568" s="49">
        <f t="shared" si="68"/>
        <v>0</v>
      </c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3"/>
      <c r="S568" s="53"/>
      <c r="T568" s="53"/>
      <c r="U568" s="53"/>
      <c r="AA568" s="128"/>
    </row>
    <row r="569" spans="1:27" s="52" customFormat="1" x14ac:dyDescent="0.2">
      <c r="A569" s="51"/>
      <c r="B569" s="110"/>
      <c r="C569" s="51"/>
      <c r="D569" s="51"/>
      <c r="E569" s="106"/>
      <c r="F569" s="49">
        <f t="shared" si="68"/>
        <v>0</v>
      </c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3"/>
      <c r="S569" s="53"/>
      <c r="T569" s="53"/>
      <c r="U569" s="53"/>
      <c r="AA569" s="128"/>
    </row>
    <row r="570" spans="1:27" s="52" customFormat="1" x14ac:dyDescent="0.2">
      <c r="A570" s="51"/>
      <c r="B570" s="110"/>
      <c r="C570" s="51"/>
      <c r="D570" s="51"/>
      <c r="E570" s="106"/>
      <c r="F570" s="49">
        <f t="shared" si="68"/>
        <v>0</v>
      </c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3"/>
      <c r="S570" s="53"/>
      <c r="T570" s="53"/>
      <c r="U570" s="53"/>
      <c r="AA570" s="128"/>
    </row>
    <row r="571" spans="1:27" s="52" customFormat="1" x14ac:dyDescent="0.2">
      <c r="A571" s="51"/>
      <c r="B571" s="110"/>
      <c r="C571" s="51"/>
      <c r="D571" s="51"/>
      <c r="E571" s="106"/>
      <c r="F571" s="49">
        <f t="shared" si="68"/>
        <v>0</v>
      </c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3"/>
      <c r="S571" s="53"/>
      <c r="T571" s="53"/>
      <c r="U571" s="53"/>
      <c r="AA571" s="128"/>
    </row>
    <row r="572" spans="1:27" s="52" customFormat="1" ht="15.6" customHeight="1" x14ac:dyDescent="0.25">
      <c r="A572" s="57" t="s">
        <v>24</v>
      </c>
      <c r="B572" s="112" t="str">
        <f>IF(B554+F566+F567+F568+F569+F570+F571+F572+F573=B559+B560+B561+B562+B563+B564+B565+B566,"OK","NON")</f>
        <v>OK</v>
      </c>
      <c r="C572" s="51"/>
      <c r="D572" s="49"/>
      <c r="E572" s="106"/>
      <c r="F572" s="49">
        <f t="shared" si="68"/>
        <v>0</v>
      </c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3"/>
      <c r="S572" s="53"/>
      <c r="T572" s="53"/>
      <c r="U572" s="53"/>
      <c r="AA572" s="128"/>
    </row>
    <row r="573" spans="1:27" s="52" customFormat="1" ht="18" x14ac:dyDescent="0.25">
      <c r="A573" s="57" t="s">
        <v>25</v>
      </c>
      <c r="B573" s="112">
        <f>B556+S554-B553-F557-F558-F559-F560-F561-F562</f>
        <v>0</v>
      </c>
      <c r="C573" s="51"/>
      <c r="D573" s="77"/>
      <c r="E573" s="106"/>
      <c r="F573" s="49">
        <f t="shared" si="68"/>
        <v>0</v>
      </c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3"/>
      <c r="S573" s="53"/>
      <c r="T573" s="53"/>
      <c r="U573" s="53"/>
      <c r="AA573" s="128"/>
    </row>
    <row r="574" spans="1:27" s="52" customFormat="1" x14ac:dyDescent="0.2">
      <c r="B574" s="96"/>
      <c r="C574" s="51"/>
      <c r="D574" s="51"/>
      <c r="E574" s="107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62"/>
      <c r="S574" s="62"/>
      <c r="T574" s="62"/>
      <c r="U574" s="62"/>
      <c r="V574" s="64"/>
      <c r="AA574" s="128"/>
    </row>
    <row r="575" spans="1:27" s="46" customFormat="1" x14ac:dyDescent="0.2">
      <c r="A575" s="46" t="s">
        <v>20</v>
      </c>
      <c r="B575" s="113" t="s">
        <v>20</v>
      </c>
      <c r="C575" s="46" t="s">
        <v>20</v>
      </c>
      <c r="D575" s="46" t="s">
        <v>20</v>
      </c>
      <c r="E575" s="108" t="s">
        <v>20</v>
      </c>
      <c r="F575" s="66" t="s">
        <v>20</v>
      </c>
      <c r="G575" s="82" t="s">
        <v>20</v>
      </c>
      <c r="H575" s="82" t="s">
        <v>20</v>
      </c>
      <c r="I575" s="82" t="s">
        <v>20</v>
      </c>
      <c r="J575" s="82" t="s">
        <v>20</v>
      </c>
      <c r="K575" s="82" t="s">
        <v>20</v>
      </c>
      <c r="L575" s="82" t="s">
        <v>20</v>
      </c>
      <c r="M575" s="82" t="s">
        <v>20</v>
      </c>
      <c r="N575" s="82" t="s">
        <v>20</v>
      </c>
      <c r="O575" s="82" t="s">
        <v>20</v>
      </c>
      <c r="P575" s="82" t="s">
        <v>20</v>
      </c>
      <c r="Q575" s="82" t="s">
        <v>20</v>
      </c>
      <c r="R575" s="83" t="s">
        <v>20</v>
      </c>
      <c r="S575" s="83"/>
      <c r="T575" s="83"/>
      <c r="U575" s="83"/>
      <c r="AA575" s="129"/>
    </row>
    <row r="576" spans="1:27" s="117" customFormat="1" ht="27" thickBot="1" x14ac:dyDescent="0.45">
      <c r="A576" s="116" t="s">
        <v>20</v>
      </c>
      <c r="B576" s="115" t="s">
        <v>59</v>
      </c>
      <c r="D576" s="117" t="s">
        <v>28</v>
      </c>
      <c r="E576" s="125">
        <f>$X$16</f>
        <v>43091</v>
      </c>
      <c r="F576" s="119"/>
      <c r="G576" s="120"/>
      <c r="H576" s="121"/>
      <c r="I576" s="122"/>
      <c r="J576" s="122"/>
      <c r="K576" s="122"/>
      <c r="L576" s="122"/>
      <c r="M576" s="122"/>
      <c r="N576" s="122"/>
      <c r="O576" s="122"/>
      <c r="P576" s="122"/>
      <c r="Q576" s="122"/>
      <c r="R576" s="122"/>
      <c r="U576" s="117">
        <v>24</v>
      </c>
      <c r="AA576" s="126"/>
    </row>
    <row r="577" spans="1:27" s="52" customFormat="1" ht="16.5" thickBot="1" x14ac:dyDescent="0.3">
      <c r="A577" s="45"/>
      <c r="B577" s="110"/>
      <c r="C577" s="51"/>
      <c r="D577" s="51"/>
      <c r="E577" s="104"/>
      <c r="F577" s="79" t="s">
        <v>70</v>
      </c>
      <c r="H577" s="103"/>
      <c r="I577" s="91">
        <v>100</v>
      </c>
      <c r="J577" s="92">
        <v>50</v>
      </c>
      <c r="K577" s="92">
        <v>20</v>
      </c>
      <c r="L577" s="92">
        <v>10</v>
      </c>
      <c r="M577" s="92">
        <v>5</v>
      </c>
      <c r="N577" s="92">
        <v>2</v>
      </c>
      <c r="O577" s="92">
        <v>1</v>
      </c>
      <c r="P577" s="92">
        <v>0.25</v>
      </c>
      <c r="Q577" s="92">
        <v>0.1</v>
      </c>
      <c r="R577" s="93">
        <v>0.05</v>
      </c>
      <c r="S577" s="51"/>
      <c r="T577" s="51"/>
      <c r="U577" s="51"/>
      <c r="AA577" s="127">
        <f>B578+B579+B580</f>
        <v>0</v>
      </c>
    </row>
    <row r="578" spans="1:27" s="52" customFormat="1" ht="15.75" x14ac:dyDescent="0.25">
      <c r="A578" s="45" t="s">
        <v>17</v>
      </c>
      <c r="B578" s="111"/>
      <c r="C578" s="51"/>
      <c r="D578" s="60" t="s">
        <v>21</v>
      </c>
      <c r="E578" s="105"/>
      <c r="F578" s="51"/>
      <c r="G578" s="62"/>
      <c r="H578" s="133" t="s">
        <v>71</v>
      </c>
      <c r="I578" s="135"/>
      <c r="J578" s="136"/>
      <c r="K578" s="136"/>
      <c r="L578" s="136"/>
      <c r="M578" s="136"/>
      <c r="N578" s="136"/>
      <c r="O578" s="136"/>
      <c r="P578" s="136"/>
      <c r="Q578" s="136"/>
      <c r="R578" s="137"/>
      <c r="S578" s="51"/>
      <c r="T578" s="51"/>
      <c r="U578" s="51"/>
      <c r="AA578" s="128"/>
    </row>
    <row r="579" spans="1:27" s="52" customFormat="1" ht="15.75" thickBot="1" x14ac:dyDescent="0.25">
      <c r="A579" s="45" t="s">
        <v>18</v>
      </c>
      <c r="B579" s="111"/>
      <c r="C579" s="51"/>
      <c r="E579" s="104"/>
      <c r="F579" s="51"/>
      <c r="G579" s="62"/>
      <c r="H579" s="89" t="s">
        <v>5</v>
      </c>
      <c r="I579" s="90">
        <f t="shared" ref="I579:R579" si="69">I577*I578</f>
        <v>0</v>
      </c>
      <c r="J579" s="80">
        <f t="shared" si="69"/>
        <v>0</v>
      </c>
      <c r="K579" s="80">
        <f t="shared" si="69"/>
        <v>0</v>
      </c>
      <c r="L579" s="80">
        <f t="shared" si="69"/>
        <v>0</v>
      </c>
      <c r="M579" s="80">
        <f t="shared" si="69"/>
        <v>0</v>
      </c>
      <c r="N579" s="80">
        <f t="shared" si="69"/>
        <v>0</v>
      </c>
      <c r="O579" s="80">
        <f t="shared" si="69"/>
        <v>0</v>
      </c>
      <c r="P579" s="80">
        <f t="shared" si="69"/>
        <v>0</v>
      </c>
      <c r="Q579" s="80">
        <f t="shared" si="69"/>
        <v>0</v>
      </c>
      <c r="R579" s="81">
        <f t="shared" si="69"/>
        <v>0</v>
      </c>
      <c r="S579" s="87">
        <f>SUM(I579:R579)</f>
        <v>0</v>
      </c>
      <c r="T579" s="51"/>
      <c r="U579" s="51"/>
      <c r="AA579" s="128"/>
    </row>
    <row r="580" spans="1:27" s="52" customFormat="1" ht="15.75" x14ac:dyDescent="0.25">
      <c r="A580" s="45" t="s">
        <v>19</v>
      </c>
      <c r="B580" s="111"/>
      <c r="C580" s="51"/>
      <c r="D580" s="60" t="s">
        <v>0</v>
      </c>
      <c r="E580" s="104"/>
      <c r="F580" s="49"/>
      <c r="G580" s="49"/>
      <c r="H580" s="49"/>
      <c r="I580" s="49"/>
      <c r="J580" s="49"/>
      <c r="K580" s="49"/>
      <c r="L580" s="49"/>
      <c r="M580" s="49"/>
      <c r="N580" s="49"/>
      <c r="O580" s="49"/>
      <c r="P580" s="49"/>
      <c r="Q580" s="49"/>
      <c r="R580" s="49">
        <f>SUM(I579:R579)</f>
        <v>0</v>
      </c>
      <c r="S580" s="51"/>
      <c r="T580" s="51"/>
      <c r="U580" s="51"/>
      <c r="AA580" s="128"/>
    </row>
    <row r="581" spans="1:27" s="52" customFormat="1" ht="15.75" x14ac:dyDescent="0.25">
      <c r="A581" s="45" t="s">
        <v>75</v>
      </c>
      <c r="B581" s="111"/>
      <c r="C581" s="51"/>
      <c r="D581" s="51"/>
      <c r="E581" s="105" t="s">
        <v>22</v>
      </c>
      <c r="F581" s="56" t="s">
        <v>5</v>
      </c>
      <c r="G581" s="56" t="s">
        <v>23</v>
      </c>
      <c r="H581" s="49"/>
      <c r="I581" s="49"/>
      <c r="J581" s="49"/>
      <c r="K581" s="49"/>
      <c r="L581" s="49"/>
      <c r="M581" s="49"/>
      <c r="N581" s="49"/>
      <c r="O581" s="49"/>
      <c r="P581" s="49"/>
      <c r="Q581" s="49"/>
      <c r="R581" s="51"/>
      <c r="S581" s="51"/>
      <c r="T581" s="51"/>
      <c r="U581" s="51"/>
      <c r="AA581" s="128"/>
    </row>
    <row r="582" spans="1:27" s="52" customFormat="1" x14ac:dyDescent="0.2">
      <c r="A582" s="45" t="s">
        <v>29</v>
      </c>
      <c r="B582" s="111"/>
      <c r="C582" s="51"/>
      <c r="D582" s="51"/>
      <c r="E582" s="106"/>
      <c r="F582" s="49">
        <f t="shared" ref="F582:F587" si="70">SUM(G582:U582)</f>
        <v>0</v>
      </c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3"/>
      <c r="S582" s="53"/>
      <c r="T582" s="53"/>
      <c r="U582" s="53"/>
      <c r="AA582" s="128"/>
    </row>
    <row r="583" spans="1:27" s="52" customFormat="1" x14ac:dyDescent="0.2">
      <c r="A583" s="45"/>
      <c r="B583" s="132"/>
      <c r="C583" s="51"/>
      <c r="D583" s="51"/>
      <c r="E583" s="106"/>
      <c r="F583" s="49">
        <f t="shared" si="70"/>
        <v>0</v>
      </c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3"/>
      <c r="S583" s="53"/>
      <c r="T583" s="53"/>
      <c r="U583" s="53"/>
      <c r="AA583" s="128"/>
    </row>
    <row r="584" spans="1:27" s="52" customFormat="1" x14ac:dyDescent="0.2">
      <c r="A584" s="45" t="s">
        <v>30</v>
      </c>
      <c r="B584" s="111"/>
      <c r="C584" s="51"/>
      <c r="D584" s="51"/>
      <c r="E584" s="106"/>
      <c r="F584" s="49">
        <f t="shared" si="70"/>
        <v>0</v>
      </c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3"/>
      <c r="S584" s="53"/>
      <c r="T584" s="53"/>
      <c r="U584" s="53"/>
      <c r="AA584" s="128"/>
    </row>
    <row r="585" spans="1:27" s="52" customFormat="1" x14ac:dyDescent="0.2">
      <c r="A585" s="45" t="s">
        <v>31</v>
      </c>
      <c r="B585" s="111"/>
      <c r="C585" s="51"/>
      <c r="D585" s="51"/>
      <c r="E585" s="106"/>
      <c r="F585" s="49">
        <f t="shared" si="70"/>
        <v>0</v>
      </c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3"/>
      <c r="S585" s="53"/>
      <c r="T585" s="53"/>
      <c r="U585" s="53"/>
      <c r="AA585" s="128"/>
    </row>
    <row r="586" spans="1:27" s="52" customFormat="1" x14ac:dyDescent="0.2">
      <c r="A586" s="45" t="s">
        <v>32</v>
      </c>
      <c r="B586" s="111"/>
      <c r="C586" s="51"/>
      <c r="D586" s="51"/>
      <c r="E586" s="106"/>
      <c r="F586" s="49">
        <f t="shared" si="70"/>
        <v>0</v>
      </c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3"/>
      <c r="S586" s="53"/>
      <c r="T586" s="53"/>
      <c r="U586" s="53"/>
      <c r="AA586" s="128"/>
    </row>
    <row r="587" spans="1:27" s="52" customFormat="1" x14ac:dyDescent="0.2">
      <c r="A587" s="45" t="s">
        <v>33</v>
      </c>
      <c r="B587" s="111"/>
      <c r="C587" s="51"/>
      <c r="D587" s="51"/>
      <c r="E587" s="106"/>
      <c r="F587" s="49">
        <f t="shared" si="70"/>
        <v>0</v>
      </c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3"/>
      <c r="S587" s="53"/>
      <c r="T587" s="53"/>
      <c r="U587" s="53"/>
      <c r="AA587" s="128"/>
    </row>
    <row r="588" spans="1:27" s="52" customFormat="1" x14ac:dyDescent="0.2">
      <c r="A588" s="45" t="s">
        <v>34</v>
      </c>
      <c r="B588" s="111"/>
      <c r="C588" s="51"/>
      <c r="D588" s="51"/>
      <c r="E588" s="104"/>
      <c r="F588" s="49"/>
      <c r="G588" s="49"/>
      <c r="H588" s="49"/>
      <c r="I588" s="49"/>
      <c r="J588" s="49"/>
      <c r="K588" s="49"/>
      <c r="L588" s="49"/>
      <c r="M588" s="49"/>
      <c r="N588" s="49"/>
      <c r="O588" s="49"/>
      <c r="P588" s="49"/>
      <c r="Q588" s="49"/>
      <c r="R588" s="51"/>
      <c r="S588" s="51"/>
      <c r="T588" s="51"/>
      <c r="U588" s="51"/>
      <c r="AA588" s="128"/>
    </row>
    <row r="589" spans="1:27" s="52" customFormat="1" ht="15.75" x14ac:dyDescent="0.25">
      <c r="A589" s="45" t="s">
        <v>35</v>
      </c>
      <c r="B589" s="111"/>
      <c r="C589" s="51"/>
      <c r="D589" s="60" t="s">
        <v>24</v>
      </c>
      <c r="E589" s="104"/>
      <c r="F589" s="49"/>
      <c r="G589" s="49"/>
      <c r="H589" s="49"/>
      <c r="I589" s="49"/>
      <c r="J589" s="49"/>
      <c r="K589" s="49"/>
      <c r="L589" s="49"/>
      <c r="M589" s="49"/>
      <c r="N589" s="49"/>
      <c r="O589" s="49"/>
      <c r="P589" s="49"/>
      <c r="Q589" s="49"/>
      <c r="R589" s="51"/>
      <c r="S589" s="51"/>
      <c r="T589" s="51"/>
      <c r="U589" s="51"/>
      <c r="AA589" s="128"/>
    </row>
    <row r="590" spans="1:27" s="52" customFormat="1" ht="15.75" x14ac:dyDescent="0.25">
      <c r="A590" s="50" t="s">
        <v>36</v>
      </c>
      <c r="B590" s="111"/>
      <c r="C590" s="51"/>
      <c r="D590" s="51"/>
      <c r="E590" s="105"/>
      <c r="F590" s="56" t="s">
        <v>5</v>
      </c>
      <c r="G590" s="56" t="s">
        <v>23</v>
      </c>
      <c r="H590" s="49"/>
      <c r="I590" s="49"/>
      <c r="J590" s="49"/>
      <c r="K590" s="49"/>
      <c r="L590" s="49"/>
      <c r="M590" s="49"/>
      <c r="N590" s="49"/>
      <c r="O590" s="49"/>
      <c r="P590" s="49"/>
      <c r="Q590" s="49"/>
      <c r="R590" s="51"/>
      <c r="S590" s="51"/>
      <c r="T590" s="51"/>
      <c r="U590" s="51"/>
      <c r="AA590" s="128"/>
    </row>
    <row r="591" spans="1:27" s="52" customFormat="1" x14ac:dyDescent="0.2">
      <c r="A591" s="45" t="s">
        <v>37</v>
      </c>
      <c r="B591" s="111"/>
      <c r="C591" s="51"/>
      <c r="D591" s="51"/>
      <c r="E591" s="106"/>
      <c r="F591" s="49">
        <f t="shared" ref="F591:F598" si="71">SUM(G591:U591)</f>
        <v>0</v>
      </c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3"/>
      <c r="S591" s="53"/>
      <c r="T591" s="53"/>
      <c r="U591" s="53"/>
      <c r="AA591" s="128"/>
    </row>
    <row r="592" spans="1:27" s="52" customFormat="1" x14ac:dyDescent="0.2">
      <c r="A592" s="51"/>
      <c r="B592" s="110"/>
      <c r="C592" s="51"/>
      <c r="D592" s="51"/>
      <c r="E592" s="106"/>
      <c r="F592" s="49">
        <f t="shared" si="71"/>
        <v>0</v>
      </c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3"/>
      <c r="S592" s="53"/>
      <c r="T592" s="53"/>
      <c r="U592" s="53"/>
      <c r="AA592" s="128"/>
    </row>
    <row r="593" spans="1:27" s="52" customFormat="1" x14ac:dyDescent="0.2">
      <c r="A593" s="51"/>
      <c r="B593" s="110"/>
      <c r="C593" s="51"/>
      <c r="D593" s="51"/>
      <c r="E593" s="106"/>
      <c r="F593" s="49">
        <f t="shared" si="71"/>
        <v>0</v>
      </c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3"/>
      <c r="S593" s="53"/>
      <c r="T593" s="53"/>
      <c r="U593" s="53"/>
      <c r="AA593" s="128"/>
    </row>
    <row r="594" spans="1:27" s="52" customFormat="1" x14ac:dyDescent="0.2">
      <c r="A594" s="51"/>
      <c r="B594" s="110"/>
      <c r="C594" s="51"/>
      <c r="D594" s="51"/>
      <c r="E594" s="106"/>
      <c r="F594" s="49">
        <f t="shared" si="71"/>
        <v>0</v>
      </c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3"/>
      <c r="S594" s="53"/>
      <c r="T594" s="53"/>
      <c r="U594" s="53"/>
      <c r="AA594" s="128"/>
    </row>
    <row r="595" spans="1:27" s="52" customFormat="1" x14ac:dyDescent="0.2">
      <c r="A595" s="51"/>
      <c r="B595" s="110"/>
      <c r="C595" s="51"/>
      <c r="D595" s="51"/>
      <c r="E595" s="106"/>
      <c r="F595" s="49">
        <f t="shared" si="71"/>
        <v>0</v>
      </c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3"/>
      <c r="S595" s="53"/>
      <c r="T595" s="53"/>
      <c r="U595" s="53"/>
      <c r="AA595" s="128"/>
    </row>
    <row r="596" spans="1:27" s="52" customFormat="1" x14ac:dyDescent="0.2">
      <c r="A596" s="51"/>
      <c r="B596" s="110"/>
      <c r="C596" s="51"/>
      <c r="D596" s="51"/>
      <c r="E596" s="106"/>
      <c r="F596" s="49">
        <f t="shared" si="71"/>
        <v>0</v>
      </c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3"/>
      <c r="S596" s="53"/>
      <c r="T596" s="53"/>
      <c r="U596" s="53"/>
      <c r="AA596" s="128"/>
    </row>
    <row r="597" spans="1:27" s="52" customFormat="1" ht="15.6" customHeight="1" x14ac:dyDescent="0.25">
      <c r="A597" s="57" t="s">
        <v>24</v>
      </c>
      <c r="B597" s="112" t="str">
        <f>IF(B579+F591+F592+F593+F594+F595+F596+F597+F598=B584+B585+B586+B587+B588+B589+B590+B591,"OK","NON")</f>
        <v>OK</v>
      </c>
      <c r="C597" s="51"/>
      <c r="D597" s="49"/>
      <c r="E597" s="106"/>
      <c r="F597" s="49">
        <f t="shared" si="71"/>
        <v>0</v>
      </c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3"/>
      <c r="S597" s="53"/>
      <c r="T597" s="53"/>
      <c r="U597" s="53"/>
      <c r="AA597" s="128"/>
    </row>
    <row r="598" spans="1:27" s="52" customFormat="1" ht="18" x14ac:dyDescent="0.25">
      <c r="A598" s="57" t="s">
        <v>25</v>
      </c>
      <c r="B598" s="112">
        <f>B581+S579-B578-F582-F583-F584-F585-F586-F587</f>
        <v>0</v>
      </c>
      <c r="C598" s="51"/>
      <c r="D598" s="77"/>
      <c r="E598" s="106"/>
      <c r="F598" s="49">
        <f t="shared" si="71"/>
        <v>0</v>
      </c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3"/>
      <c r="S598" s="53"/>
      <c r="T598" s="53"/>
      <c r="U598" s="53"/>
      <c r="AA598" s="128"/>
    </row>
    <row r="599" spans="1:27" s="52" customFormat="1" x14ac:dyDescent="0.2">
      <c r="B599" s="96"/>
      <c r="C599" s="51"/>
      <c r="D599" s="51"/>
      <c r="E599" s="107"/>
      <c r="F599" s="55"/>
      <c r="G599" s="55"/>
      <c r="H599" s="55"/>
      <c r="I599" s="55"/>
      <c r="J599" s="55"/>
      <c r="K599" s="55"/>
      <c r="L599" s="55"/>
      <c r="M599" s="55"/>
      <c r="N599" s="55"/>
      <c r="O599" s="55"/>
      <c r="P599" s="55"/>
      <c r="Q599" s="55"/>
      <c r="R599" s="62"/>
      <c r="S599" s="62"/>
      <c r="T599" s="62"/>
      <c r="U599" s="62"/>
      <c r="V599" s="64"/>
      <c r="AA599" s="128"/>
    </row>
    <row r="600" spans="1:27" s="46" customFormat="1" x14ac:dyDescent="0.2">
      <c r="A600" s="46" t="s">
        <v>20</v>
      </c>
      <c r="B600" s="113" t="s">
        <v>20</v>
      </c>
      <c r="C600" s="46" t="s">
        <v>20</v>
      </c>
      <c r="D600" s="46" t="s">
        <v>20</v>
      </c>
      <c r="E600" s="108" t="s">
        <v>20</v>
      </c>
      <c r="F600" s="66" t="s">
        <v>20</v>
      </c>
      <c r="G600" s="82" t="s">
        <v>20</v>
      </c>
      <c r="H600" s="82" t="s">
        <v>20</v>
      </c>
      <c r="I600" s="82" t="s">
        <v>20</v>
      </c>
      <c r="J600" s="82" t="s">
        <v>20</v>
      </c>
      <c r="K600" s="82" t="s">
        <v>20</v>
      </c>
      <c r="L600" s="82" t="s">
        <v>20</v>
      </c>
      <c r="M600" s="82" t="s">
        <v>20</v>
      </c>
      <c r="N600" s="82" t="s">
        <v>20</v>
      </c>
      <c r="O600" s="82" t="s">
        <v>20</v>
      </c>
      <c r="P600" s="82" t="s">
        <v>20</v>
      </c>
      <c r="Q600" s="82" t="s">
        <v>20</v>
      </c>
      <c r="R600" s="83" t="s">
        <v>20</v>
      </c>
      <c r="S600" s="83"/>
      <c r="T600" s="83"/>
      <c r="U600" s="83"/>
      <c r="AA600" s="129"/>
    </row>
    <row r="601" spans="1:27" s="117" customFormat="1" ht="27" thickBot="1" x14ac:dyDescent="0.45">
      <c r="A601" s="116" t="s">
        <v>20</v>
      </c>
      <c r="B601" s="115" t="s">
        <v>60</v>
      </c>
      <c r="D601" s="117" t="s">
        <v>28</v>
      </c>
      <c r="E601" s="125">
        <f>$X$16</f>
        <v>43091</v>
      </c>
      <c r="F601" s="119"/>
      <c r="G601" s="120"/>
      <c r="H601" s="121"/>
      <c r="I601" s="122"/>
      <c r="J601" s="122"/>
      <c r="K601" s="122"/>
      <c r="L601" s="122"/>
      <c r="M601" s="122"/>
      <c r="N601" s="122"/>
      <c r="O601" s="122"/>
      <c r="P601" s="122"/>
      <c r="Q601" s="122"/>
      <c r="R601" s="122"/>
      <c r="U601" s="117">
        <v>25</v>
      </c>
      <c r="AA601" s="126"/>
    </row>
    <row r="602" spans="1:27" s="52" customFormat="1" ht="16.5" thickBot="1" x14ac:dyDescent="0.3">
      <c r="A602" s="45"/>
      <c r="B602" s="110"/>
      <c r="C602" s="51"/>
      <c r="D602" s="51"/>
      <c r="E602" s="104"/>
      <c r="F602" s="79" t="s">
        <v>70</v>
      </c>
      <c r="H602" s="103"/>
      <c r="I602" s="91">
        <v>100</v>
      </c>
      <c r="J602" s="92">
        <v>50</v>
      </c>
      <c r="K602" s="92">
        <v>20</v>
      </c>
      <c r="L602" s="92">
        <v>10</v>
      </c>
      <c r="M602" s="92">
        <v>5</v>
      </c>
      <c r="N602" s="92">
        <v>2</v>
      </c>
      <c r="O602" s="92">
        <v>1</v>
      </c>
      <c r="P602" s="92">
        <v>0.25</v>
      </c>
      <c r="Q602" s="92">
        <v>0.1</v>
      </c>
      <c r="R602" s="93">
        <v>0.05</v>
      </c>
      <c r="S602" s="51"/>
      <c r="T602" s="51"/>
      <c r="U602" s="51"/>
      <c r="AA602" s="127">
        <f>B603+B604+B605</f>
        <v>0</v>
      </c>
    </row>
    <row r="603" spans="1:27" s="52" customFormat="1" ht="15.75" x14ac:dyDescent="0.25">
      <c r="A603" s="45" t="s">
        <v>17</v>
      </c>
      <c r="B603" s="111"/>
      <c r="C603" s="51"/>
      <c r="D603" s="60" t="s">
        <v>21</v>
      </c>
      <c r="E603" s="105"/>
      <c r="F603" s="51"/>
      <c r="G603" s="62"/>
      <c r="H603" s="133" t="s">
        <v>71</v>
      </c>
      <c r="I603" s="135"/>
      <c r="J603" s="136"/>
      <c r="K603" s="136"/>
      <c r="L603" s="136"/>
      <c r="M603" s="136"/>
      <c r="N603" s="136"/>
      <c r="O603" s="136"/>
      <c r="P603" s="136"/>
      <c r="Q603" s="136"/>
      <c r="R603" s="137"/>
      <c r="S603" s="51"/>
      <c r="T603" s="51"/>
      <c r="U603" s="51"/>
      <c r="AA603" s="128"/>
    </row>
    <row r="604" spans="1:27" s="52" customFormat="1" ht="15.75" thickBot="1" x14ac:dyDescent="0.25">
      <c r="A604" s="45" t="s">
        <v>18</v>
      </c>
      <c r="B604" s="111"/>
      <c r="C604" s="51"/>
      <c r="E604" s="104"/>
      <c r="F604" s="51"/>
      <c r="G604" s="62"/>
      <c r="H604" s="89" t="s">
        <v>5</v>
      </c>
      <c r="I604" s="90">
        <f t="shared" ref="I604:R604" si="72">I602*I603</f>
        <v>0</v>
      </c>
      <c r="J604" s="80">
        <f t="shared" si="72"/>
        <v>0</v>
      </c>
      <c r="K604" s="80">
        <f t="shared" si="72"/>
        <v>0</v>
      </c>
      <c r="L604" s="80">
        <f t="shared" si="72"/>
        <v>0</v>
      </c>
      <c r="M604" s="80">
        <f t="shared" si="72"/>
        <v>0</v>
      </c>
      <c r="N604" s="80">
        <f t="shared" si="72"/>
        <v>0</v>
      </c>
      <c r="O604" s="80">
        <f t="shared" si="72"/>
        <v>0</v>
      </c>
      <c r="P604" s="80">
        <f t="shared" si="72"/>
        <v>0</v>
      </c>
      <c r="Q604" s="80">
        <f t="shared" si="72"/>
        <v>0</v>
      </c>
      <c r="R604" s="81">
        <f t="shared" si="72"/>
        <v>0</v>
      </c>
      <c r="S604" s="87">
        <f>SUM(I604:R604)</f>
        <v>0</v>
      </c>
      <c r="T604" s="51"/>
      <c r="U604" s="51"/>
      <c r="AA604" s="128"/>
    </row>
    <row r="605" spans="1:27" s="52" customFormat="1" ht="15.75" x14ac:dyDescent="0.25">
      <c r="A605" s="45" t="s">
        <v>19</v>
      </c>
      <c r="B605" s="111"/>
      <c r="C605" s="51"/>
      <c r="D605" s="60" t="s">
        <v>0</v>
      </c>
      <c r="E605" s="104"/>
      <c r="F605" s="49"/>
      <c r="G605" s="49"/>
      <c r="H605" s="49"/>
      <c r="I605" s="49"/>
      <c r="J605" s="49"/>
      <c r="K605" s="49"/>
      <c r="L605" s="49"/>
      <c r="M605" s="49"/>
      <c r="N605" s="49"/>
      <c r="O605" s="49"/>
      <c r="P605" s="49"/>
      <c r="Q605" s="49"/>
      <c r="R605" s="49">
        <f>SUM(I604:R604)</f>
        <v>0</v>
      </c>
      <c r="S605" s="51"/>
      <c r="T605" s="51"/>
      <c r="U605" s="51"/>
      <c r="AA605" s="128"/>
    </row>
    <row r="606" spans="1:27" s="52" customFormat="1" ht="15.75" x14ac:dyDescent="0.25">
      <c r="A606" s="45" t="s">
        <v>75</v>
      </c>
      <c r="B606" s="111"/>
      <c r="C606" s="51"/>
      <c r="D606" s="51"/>
      <c r="E606" s="105" t="s">
        <v>22</v>
      </c>
      <c r="F606" s="56" t="s">
        <v>5</v>
      </c>
      <c r="G606" s="56" t="s">
        <v>23</v>
      </c>
      <c r="H606" s="49"/>
      <c r="I606" s="49"/>
      <c r="J606" s="49"/>
      <c r="K606" s="49"/>
      <c r="L606" s="49"/>
      <c r="M606" s="49"/>
      <c r="N606" s="49"/>
      <c r="O606" s="49"/>
      <c r="P606" s="49"/>
      <c r="Q606" s="49"/>
      <c r="R606" s="51"/>
      <c r="S606" s="51"/>
      <c r="T606" s="51"/>
      <c r="U606" s="51"/>
      <c r="AA606" s="128"/>
    </row>
    <row r="607" spans="1:27" s="52" customFormat="1" x14ac:dyDescent="0.2">
      <c r="A607" s="45" t="s">
        <v>29</v>
      </c>
      <c r="B607" s="111"/>
      <c r="C607" s="51"/>
      <c r="D607" s="51"/>
      <c r="E607" s="106"/>
      <c r="F607" s="49">
        <f t="shared" ref="F607:F612" si="73">SUM(G607:U607)</f>
        <v>0</v>
      </c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3"/>
      <c r="S607" s="53"/>
      <c r="T607" s="53"/>
      <c r="U607" s="53"/>
      <c r="AA607" s="128"/>
    </row>
    <row r="608" spans="1:27" s="52" customFormat="1" x14ac:dyDescent="0.2">
      <c r="A608" s="45"/>
      <c r="B608" s="132"/>
      <c r="C608" s="51"/>
      <c r="D608" s="51"/>
      <c r="E608" s="106"/>
      <c r="F608" s="49">
        <f t="shared" si="73"/>
        <v>0</v>
      </c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3"/>
      <c r="S608" s="53"/>
      <c r="T608" s="53"/>
      <c r="U608" s="53"/>
      <c r="AA608" s="128"/>
    </row>
    <row r="609" spans="1:27" s="52" customFormat="1" x14ac:dyDescent="0.2">
      <c r="A609" s="45" t="s">
        <v>30</v>
      </c>
      <c r="B609" s="111"/>
      <c r="C609" s="51"/>
      <c r="D609" s="51"/>
      <c r="E609" s="106"/>
      <c r="F609" s="49">
        <f t="shared" si="73"/>
        <v>0</v>
      </c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3"/>
      <c r="S609" s="53"/>
      <c r="T609" s="53"/>
      <c r="U609" s="53"/>
      <c r="AA609" s="128"/>
    </row>
    <row r="610" spans="1:27" s="52" customFormat="1" x14ac:dyDescent="0.2">
      <c r="A610" s="45" t="s">
        <v>31</v>
      </c>
      <c r="B610" s="111"/>
      <c r="C610" s="51"/>
      <c r="D610" s="51"/>
      <c r="E610" s="106"/>
      <c r="F610" s="49">
        <f t="shared" si="73"/>
        <v>0</v>
      </c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3"/>
      <c r="S610" s="53"/>
      <c r="T610" s="53"/>
      <c r="U610" s="53"/>
      <c r="AA610" s="128"/>
    </row>
    <row r="611" spans="1:27" s="52" customFormat="1" x14ac:dyDescent="0.2">
      <c r="A611" s="45" t="s">
        <v>32</v>
      </c>
      <c r="B611" s="111"/>
      <c r="C611" s="51"/>
      <c r="D611" s="51"/>
      <c r="E611" s="106"/>
      <c r="F611" s="49">
        <f t="shared" si="73"/>
        <v>0</v>
      </c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3"/>
      <c r="S611" s="53"/>
      <c r="T611" s="53"/>
      <c r="U611" s="53"/>
      <c r="AA611" s="128"/>
    </row>
    <row r="612" spans="1:27" s="52" customFormat="1" x14ac:dyDescent="0.2">
      <c r="A612" s="45" t="s">
        <v>33</v>
      </c>
      <c r="B612" s="111"/>
      <c r="C612" s="51"/>
      <c r="D612" s="51"/>
      <c r="E612" s="106"/>
      <c r="F612" s="49">
        <f t="shared" si="73"/>
        <v>0</v>
      </c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3"/>
      <c r="S612" s="53"/>
      <c r="T612" s="53"/>
      <c r="U612" s="53"/>
      <c r="AA612" s="128"/>
    </row>
    <row r="613" spans="1:27" s="52" customFormat="1" x14ac:dyDescent="0.2">
      <c r="A613" s="45" t="s">
        <v>34</v>
      </c>
      <c r="B613" s="111"/>
      <c r="C613" s="51"/>
      <c r="D613" s="51"/>
      <c r="E613" s="104"/>
      <c r="F613" s="49"/>
      <c r="G613" s="49"/>
      <c r="H613" s="49"/>
      <c r="I613" s="49"/>
      <c r="J613" s="49"/>
      <c r="K613" s="49"/>
      <c r="L613" s="49"/>
      <c r="M613" s="49"/>
      <c r="N613" s="49"/>
      <c r="O613" s="49"/>
      <c r="P613" s="49"/>
      <c r="Q613" s="49"/>
      <c r="R613" s="51"/>
      <c r="S613" s="51"/>
      <c r="T613" s="51"/>
      <c r="U613" s="51"/>
      <c r="AA613" s="128"/>
    </row>
    <row r="614" spans="1:27" s="52" customFormat="1" ht="15.75" x14ac:dyDescent="0.25">
      <c r="A614" s="45" t="s">
        <v>35</v>
      </c>
      <c r="B614" s="111"/>
      <c r="C614" s="51"/>
      <c r="D614" s="60" t="s">
        <v>24</v>
      </c>
      <c r="E614" s="104"/>
      <c r="F614" s="49"/>
      <c r="G614" s="49"/>
      <c r="H614" s="49"/>
      <c r="I614" s="49"/>
      <c r="J614" s="49"/>
      <c r="K614" s="49"/>
      <c r="L614" s="49"/>
      <c r="M614" s="49"/>
      <c r="N614" s="49"/>
      <c r="O614" s="49"/>
      <c r="P614" s="49"/>
      <c r="Q614" s="49"/>
      <c r="R614" s="51"/>
      <c r="S614" s="51"/>
      <c r="T614" s="51"/>
      <c r="U614" s="51"/>
      <c r="AA614" s="128"/>
    </row>
    <row r="615" spans="1:27" s="52" customFormat="1" ht="15.75" x14ac:dyDescent="0.25">
      <c r="A615" s="50" t="s">
        <v>36</v>
      </c>
      <c r="B615" s="111"/>
      <c r="C615" s="51"/>
      <c r="D615" s="51"/>
      <c r="E615" s="105"/>
      <c r="F615" s="56" t="s">
        <v>5</v>
      </c>
      <c r="G615" s="56" t="s">
        <v>23</v>
      </c>
      <c r="H615" s="49"/>
      <c r="I615" s="49"/>
      <c r="J615" s="49"/>
      <c r="K615" s="49"/>
      <c r="L615" s="49"/>
      <c r="M615" s="49"/>
      <c r="N615" s="49"/>
      <c r="O615" s="49"/>
      <c r="P615" s="49"/>
      <c r="Q615" s="49"/>
      <c r="R615" s="51"/>
      <c r="S615" s="51"/>
      <c r="T615" s="51"/>
      <c r="U615" s="51"/>
      <c r="AA615" s="128"/>
    </row>
    <row r="616" spans="1:27" s="52" customFormat="1" x14ac:dyDescent="0.2">
      <c r="A616" s="45" t="s">
        <v>37</v>
      </c>
      <c r="B616" s="111"/>
      <c r="C616" s="51"/>
      <c r="D616" s="51"/>
      <c r="E616" s="106"/>
      <c r="F616" s="49">
        <f t="shared" ref="F616:F623" si="74">SUM(G616:U616)</f>
        <v>0</v>
      </c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3"/>
      <c r="S616" s="53"/>
      <c r="T616" s="53"/>
      <c r="U616" s="53"/>
      <c r="AA616" s="128"/>
    </row>
    <row r="617" spans="1:27" s="52" customFormat="1" x14ac:dyDescent="0.2">
      <c r="A617" s="51"/>
      <c r="B617" s="110"/>
      <c r="C617" s="51"/>
      <c r="D617" s="51"/>
      <c r="E617" s="106"/>
      <c r="F617" s="49">
        <f t="shared" si="74"/>
        <v>0</v>
      </c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3"/>
      <c r="S617" s="53"/>
      <c r="T617" s="53"/>
      <c r="U617" s="53"/>
      <c r="AA617" s="128"/>
    </row>
    <row r="618" spans="1:27" s="52" customFormat="1" x14ac:dyDescent="0.2">
      <c r="A618" s="51"/>
      <c r="B618" s="110"/>
      <c r="C618" s="51"/>
      <c r="D618" s="51"/>
      <c r="E618" s="106"/>
      <c r="F618" s="49">
        <f t="shared" si="74"/>
        <v>0</v>
      </c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3"/>
      <c r="S618" s="53"/>
      <c r="T618" s="53"/>
      <c r="U618" s="53"/>
      <c r="AA618" s="128"/>
    </row>
    <row r="619" spans="1:27" s="52" customFormat="1" x14ac:dyDescent="0.2">
      <c r="A619" s="51"/>
      <c r="B619" s="110"/>
      <c r="C619" s="51"/>
      <c r="D619" s="51"/>
      <c r="E619" s="106"/>
      <c r="F619" s="49">
        <f t="shared" si="74"/>
        <v>0</v>
      </c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3"/>
      <c r="S619" s="53"/>
      <c r="T619" s="53"/>
      <c r="U619" s="53"/>
      <c r="AA619" s="128"/>
    </row>
    <row r="620" spans="1:27" s="52" customFormat="1" x14ac:dyDescent="0.2">
      <c r="A620" s="51"/>
      <c r="B620" s="110"/>
      <c r="C620" s="51"/>
      <c r="D620" s="51"/>
      <c r="E620" s="106"/>
      <c r="F620" s="49">
        <f t="shared" si="74"/>
        <v>0</v>
      </c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3"/>
      <c r="S620" s="53"/>
      <c r="T620" s="53"/>
      <c r="U620" s="53"/>
      <c r="AA620" s="128"/>
    </row>
    <row r="621" spans="1:27" s="52" customFormat="1" x14ac:dyDescent="0.2">
      <c r="A621" s="51"/>
      <c r="B621" s="110"/>
      <c r="C621" s="51"/>
      <c r="D621" s="51"/>
      <c r="E621" s="106"/>
      <c r="F621" s="49">
        <f t="shared" si="74"/>
        <v>0</v>
      </c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3"/>
      <c r="S621" s="53"/>
      <c r="T621" s="53"/>
      <c r="U621" s="53"/>
      <c r="AA621" s="128"/>
    </row>
    <row r="622" spans="1:27" s="52" customFormat="1" ht="15.6" customHeight="1" x14ac:dyDescent="0.25">
      <c r="A622" s="57" t="s">
        <v>24</v>
      </c>
      <c r="B622" s="112" t="str">
        <f>IF(B604+F616+F617+F618+F619+F620+F621+F622+F623=B609+B610+B611+B612+B613+B614+B615+B616,"OK","NON")</f>
        <v>OK</v>
      </c>
      <c r="C622" s="51"/>
      <c r="D622" s="49"/>
      <c r="E622" s="106"/>
      <c r="F622" s="49">
        <f t="shared" si="74"/>
        <v>0</v>
      </c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3"/>
      <c r="S622" s="53"/>
      <c r="T622" s="53"/>
      <c r="U622" s="53"/>
      <c r="AA622" s="128"/>
    </row>
    <row r="623" spans="1:27" s="52" customFormat="1" ht="18" x14ac:dyDescent="0.25">
      <c r="A623" s="57" t="s">
        <v>25</v>
      </c>
      <c r="B623" s="112">
        <f>B606+S604-B603-F607-F608-F609-F610-F611-F612</f>
        <v>0</v>
      </c>
      <c r="C623" s="51"/>
      <c r="D623" s="77"/>
      <c r="E623" s="106"/>
      <c r="F623" s="49">
        <f t="shared" si="74"/>
        <v>0</v>
      </c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3"/>
      <c r="S623" s="53"/>
      <c r="T623" s="53"/>
      <c r="U623" s="53"/>
      <c r="AA623" s="128"/>
    </row>
    <row r="624" spans="1:27" s="52" customFormat="1" x14ac:dyDescent="0.2">
      <c r="B624" s="96"/>
      <c r="C624" s="51"/>
      <c r="D624" s="51"/>
      <c r="E624" s="107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62"/>
      <c r="S624" s="62"/>
      <c r="T624" s="62"/>
      <c r="U624" s="62"/>
      <c r="V624" s="64"/>
      <c r="AA624" s="128"/>
    </row>
    <row r="625" spans="1:27" s="46" customFormat="1" x14ac:dyDescent="0.2">
      <c r="A625" s="46" t="s">
        <v>20</v>
      </c>
      <c r="B625" s="113" t="s">
        <v>20</v>
      </c>
      <c r="C625" s="46" t="s">
        <v>20</v>
      </c>
      <c r="D625" s="46" t="s">
        <v>20</v>
      </c>
      <c r="E625" s="108" t="s">
        <v>20</v>
      </c>
      <c r="F625" s="66" t="s">
        <v>20</v>
      </c>
      <c r="G625" s="82" t="s">
        <v>20</v>
      </c>
      <c r="H625" s="82" t="s">
        <v>20</v>
      </c>
      <c r="I625" s="82" t="s">
        <v>20</v>
      </c>
      <c r="J625" s="82" t="s">
        <v>20</v>
      </c>
      <c r="K625" s="82" t="s">
        <v>20</v>
      </c>
      <c r="L625" s="82" t="s">
        <v>20</v>
      </c>
      <c r="M625" s="82" t="s">
        <v>20</v>
      </c>
      <c r="N625" s="82" t="s">
        <v>20</v>
      </c>
      <c r="O625" s="82" t="s">
        <v>20</v>
      </c>
      <c r="P625" s="82" t="s">
        <v>20</v>
      </c>
      <c r="Q625" s="82" t="s">
        <v>20</v>
      </c>
      <c r="R625" s="83" t="s">
        <v>20</v>
      </c>
      <c r="S625" s="83"/>
      <c r="T625" s="83"/>
      <c r="U625" s="83"/>
      <c r="AA625" s="129"/>
    </row>
    <row r="626" spans="1:27" s="117" customFormat="1" ht="27" thickBot="1" x14ac:dyDescent="0.45">
      <c r="A626" s="116" t="s">
        <v>20</v>
      </c>
      <c r="B626" s="115" t="s">
        <v>61</v>
      </c>
      <c r="D626" s="117" t="s">
        <v>28</v>
      </c>
      <c r="E626" s="125">
        <f>$X$16</f>
        <v>43091</v>
      </c>
      <c r="F626" s="119"/>
      <c r="G626" s="120"/>
      <c r="H626" s="121"/>
      <c r="I626" s="122"/>
      <c r="J626" s="122"/>
      <c r="K626" s="122"/>
      <c r="L626" s="122"/>
      <c r="M626" s="122"/>
      <c r="N626" s="122"/>
      <c r="O626" s="122"/>
      <c r="P626" s="122"/>
      <c r="Q626" s="122"/>
      <c r="R626" s="122"/>
      <c r="U626" s="117">
        <v>26</v>
      </c>
      <c r="AA626" s="126"/>
    </row>
    <row r="627" spans="1:27" s="52" customFormat="1" ht="16.5" thickBot="1" x14ac:dyDescent="0.3">
      <c r="A627" s="45"/>
      <c r="B627" s="110"/>
      <c r="C627" s="51"/>
      <c r="D627" s="51"/>
      <c r="E627" s="104"/>
      <c r="F627" s="79" t="s">
        <v>70</v>
      </c>
      <c r="H627" s="103"/>
      <c r="I627" s="91">
        <v>100</v>
      </c>
      <c r="J627" s="92">
        <v>50</v>
      </c>
      <c r="K627" s="92">
        <v>20</v>
      </c>
      <c r="L627" s="92">
        <v>10</v>
      </c>
      <c r="M627" s="92">
        <v>5</v>
      </c>
      <c r="N627" s="92">
        <v>2</v>
      </c>
      <c r="O627" s="92">
        <v>1</v>
      </c>
      <c r="P627" s="92">
        <v>0.25</v>
      </c>
      <c r="Q627" s="92">
        <v>0.1</v>
      </c>
      <c r="R627" s="93">
        <v>0.05</v>
      </c>
      <c r="S627" s="51"/>
      <c r="T627" s="51"/>
      <c r="U627" s="51"/>
      <c r="AA627" s="127">
        <f>B628+B629+B630</f>
        <v>0</v>
      </c>
    </row>
    <row r="628" spans="1:27" s="52" customFormat="1" ht="15.75" x14ac:dyDescent="0.25">
      <c r="A628" s="45" t="s">
        <v>17</v>
      </c>
      <c r="B628" s="111"/>
      <c r="C628" s="51"/>
      <c r="D628" s="60" t="s">
        <v>21</v>
      </c>
      <c r="E628" s="105"/>
      <c r="F628" s="51"/>
      <c r="G628" s="62"/>
      <c r="H628" s="133" t="s">
        <v>71</v>
      </c>
      <c r="I628" s="135"/>
      <c r="J628" s="136"/>
      <c r="K628" s="136"/>
      <c r="L628" s="136"/>
      <c r="M628" s="136"/>
      <c r="N628" s="136"/>
      <c r="O628" s="136"/>
      <c r="P628" s="136"/>
      <c r="Q628" s="136"/>
      <c r="R628" s="137"/>
      <c r="S628" s="51"/>
      <c r="T628" s="51"/>
      <c r="U628" s="51"/>
      <c r="AA628" s="128"/>
    </row>
    <row r="629" spans="1:27" s="52" customFormat="1" ht="15.75" thickBot="1" x14ac:dyDescent="0.25">
      <c r="A629" s="45" t="s">
        <v>18</v>
      </c>
      <c r="B629" s="111"/>
      <c r="C629" s="51"/>
      <c r="E629" s="104"/>
      <c r="F629" s="51"/>
      <c r="G629" s="62"/>
      <c r="H629" s="89" t="s">
        <v>5</v>
      </c>
      <c r="I629" s="90">
        <f t="shared" ref="I629:R629" si="75">I627*I628</f>
        <v>0</v>
      </c>
      <c r="J629" s="80">
        <f t="shared" si="75"/>
        <v>0</v>
      </c>
      <c r="K629" s="80">
        <f t="shared" si="75"/>
        <v>0</v>
      </c>
      <c r="L629" s="80">
        <f t="shared" si="75"/>
        <v>0</v>
      </c>
      <c r="M629" s="80">
        <f t="shared" si="75"/>
        <v>0</v>
      </c>
      <c r="N629" s="80">
        <f t="shared" si="75"/>
        <v>0</v>
      </c>
      <c r="O629" s="80">
        <f t="shared" si="75"/>
        <v>0</v>
      </c>
      <c r="P629" s="80">
        <f t="shared" si="75"/>
        <v>0</v>
      </c>
      <c r="Q629" s="80">
        <f t="shared" si="75"/>
        <v>0</v>
      </c>
      <c r="R629" s="81">
        <f t="shared" si="75"/>
        <v>0</v>
      </c>
      <c r="S629" s="87">
        <f>SUM(I629:R629)</f>
        <v>0</v>
      </c>
      <c r="T629" s="51"/>
      <c r="U629" s="51"/>
      <c r="AA629" s="128"/>
    </row>
    <row r="630" spans="1:27" s="52" customFormat="1" ht="15.75" x14ac:dyDescent="0.25">
      <c r="A630" s="45" t="s">
        <v>19</v>
      </c>
      <c r="B630" s="111"/>
      <c r="C630" s="51"/>
      <c r="D630" s="60" t="s">
        <v>0</v>
      </c>
      <c r="E630" s="104"/>
      <c r="F630" s="49"/>
      <c r="G630" s="49"/>
      <c r="H630" s="49"/>
      <c r="I630" s="49"/>
      <c r="J630" s="49"/>
      <c r="K630" s="49"/>
      <c r="L630" s="49"/>
      <c r="M630" s="49"/>
      <c r="N630" s="49"/>
      <c r="O630" s="49"/>
      <c r="P630" s="49"/>
      <c r="Q630" s="49"/>
      <c r="R630" s="49">
        <f>SUM(I629:R629)</f>
        <v>0</v>
      </c>
      <c r="S630" s="51"/>
      <c r="T630" s="51"/>
      <c r="U630" s="51"/>
      <c r="AA630" s="128"/>
    </row>
    <row r="631" spans="1:27" s="52" customFormat="1" ht="15.75" x14ac:dyDescent="0.25">
      <c r="A631" s="45" t="s">
        <v>75</v>
      </c>
      <c r="B631" s="111"/>
      <c r="C631" s="51"/>
      <c r="D631" s="51"/>
      <c r="E631" s="105" t="s">
        <v>22</v>
      </c>
      <c r="F631" s="56" t="s">
        <v>5</v>
      </c>
      <c r="G631" s="56" t="s">
        <v>23</v>
      </c>
      <c r="H631" s="49"/>
      <c r="I631" s="49"/>
      <c r="J631" s="49"/>
      <c r="K631" s="49"/>
      <c r="L631" s="49"/>
      <c r="M631" s="49"/>
      <c r="N631" s="49"/>
      <c r="O631" s="49"/>
      <c r="P631" s="49"/>
      <c r="Q631" s="49"/>
      <c r="R631" s="51"/>
      <c r="S631" s="51"/>
      <c r="T631" s="51"/>
      <c r="U631" s="51"/>
      <c r="AA631" s="128"/>
    </row>
    <row r="632" spans="1:27" s="52" customFormat="1" x14ac:dyDescent="0.2">
      <c r="A632" s="45" t="s">
        <v>29</v>
      </c>
      <c r="B632" s="111"/>
      <c r="C632" s="51"/>
      <c r="D632" s="51"/>
      <c r="E632" s="106"/>
      <c r="F632" s="49">
        <f t="shared" ref="F632:F637" si="76">SUM(G632:U632)</f>
        <v>0</v>
      </c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3"/>
      <c r="S632" s="53"/>
      <c r="T632" s="53"/>
      <c r="U632" s="53"/>
      <c r="AA632" s="128"/>
    </row>
    <row r="633" spans="1:27" s="52" customFormat="1" x14ac:dyDescent="0.2">
      <c r="A633" s="45"/>
      <c r="B633" s="132"/>
      <c r="C633" s="51"/>
      <c r="D633" s="51"/>
      <c r="E633" s="106"/>
      <c r="F633" s="49">
        <f t="shared" si="76"/>
        <v>0</v>
      </c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3"/>
      <c r="S633" s="53"/>
      <c r="T633" s="53"/>
      <c r="U633" s="53"/>
      <c r="AA633" s="128"/>
    </row>
    <row r="634" spans="1:27" s="52" customFormat="1" x14ac:dyDescent="0.2">
      <c r="A634" s="45" t="s">
        <v>30</v>
      </c>
      <c r="B634" s="111"/>
      <c r="C634" s="51"/>
      <c r="D634" s="51"/>
      <c r="E634" s="106"/>
      <c r="F634" s="49">
        <f t="shared" si="76"/>
        <v>0</v>
      </c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3"/>
      <c r="S634" s="53"/>
      <c r="T634" s="53"/>
      <c r="U634" s="53"/>
      <c r="AA634" s="128"/>
    </row>
    <row r="635" spans="1:27" s="52" customFormat="1" x14ac:dyDescent="0.2">
      <c r="A635" s="45" t="s">
        <v>31</v>
      </c>
      <c r="B635" s="111"/>
      <c r="C635" s="51"/>
      <c r="D635" s="51"/>
      <c r="E635" s="106"/>
      <c r="F635" s="49">
        <f t="shared" si="76"/>
        <v>0</v>
      </c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3"/>
      <c r="S635" s="53"/>
      <c r="T635" s="53"/>
      <c r="U635" s="53"/>
      <c r="AA635" s="128"/>
    </row>
    <row r="636" spans="1:27" s="52" customFormat="1" x14ac:dyDescent="0.2">
      <c r="A636" s="45" t="s">
        <v>32</v>
      </c>
      <c r="B636" s="111"/>
      <c r="C636" s="51"/>
      <c r="D636" s="51"/>
      <c r="E636" s="106"/>
      <c r="F636" s="49">
        <f t="shared" si="76"/>
        <v>0</v>
      </c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3"/>
      <c r="S636" s="53"/>
      <c r="T636" s="53"/>
      <c r="U636" s="53"/>
      <c r="AA636" s="128"/>
    </row>
    <row r="637" spans="1:27" s="52" customFormat="1" x14ac:dyDescent="0.2">
      <c r="A637" s="45" t="s">
        <v>33</v>
      </c>
      <c r="B637" s="111"/>
      <c r="C637" s="51"/>
      <c r="D637" s="51"/>
      <c r="E637" s="106"/>
      <c r="F637" s="49">
        <f t="shared" si="76"/>
        <v>0</v>
      </c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3"/>
      <c r="S637" s="53"/>
      <c r="T637" s="53"/>
      <c r="U637" s="53"/>
      <c r="AA637" s="128"/>
    </row>
    <row r="638" spans="1:27" s="52" customFormat="1" x14ac:dyDescent="0.2">
      <c r="A638" s="45" t="s">
        <v>34</v>
      </c>
      <c r="B638" s="111"/>
      <c r="C638" s="51"/>
      <c r="D638" s="51"/>
      <c r="E638" s="104"/>
      <c r="F638" s="49"/>
      <c r="G638" s="49"/>
      <c r="H638" s="49"/>
      <c r="I638" s="49"/>
      <c r="J638" s="49"/>
      <c r="K638" s="49"/>
      <c r="L638" s="49"/>
      <c r="M638" s="49"/>
      <c r="N638" s="49"/>
      <c r="O638" s="49"/>
      <c r="P638" s="49"/>
      <c r="Q638" s="49"/>
      <c r="R638" s="51"/>
      <c r="S638" s="51"/>
      <c r="T638" s="51"/>
      <c r="U638" s="51"/>
      <c r="AA638" s="128"/>
    </row>
    <row r="639" spans="1:27" s="52" customFormat="1" ht="15.75" x14ac:dyDescent="0.25">
      <c r="A639" s="45" t="s">
        <v>35</v>
      </c>
      <c r="B639" s="111"/>
      <c r="C639" s="51"/>
      <c r="D639" s="60" t="s">
        <v>24</v>
      </c>
      <c r="E639" s="104"/>
      <c r="F639" s="49"/>
      <c r="G639" s="49"/>
      <c r="H639" s="49"/>
      <c r="I639" s="49"/>
      <c r="J639" s="49"/>
      <c r="K639" s="49"/>
      <c r="L639" s="49"/>
      <c r="M639" s="49"/>
      <c r="N639" s="49"/>
      <c r="O639" s="49"/>
      <c r="P639" s="49"/>
      <c r="Q639" s="49"/>
      <c r="R639" s="51"/>
      <c r="S639" s="51"/>
      <c r="T639" s="51"/>
      <c r="U639" s="51"/>
      <c r="AA639" s="128"/>
    </row>
    <row r="640" spans="1:27" s="52" customFormat="1" ht="15.75" x14ac:dyDescent="0.25">
      <c r="A640" s="50" t="s">
        <v>36</v>
      </c>
      <c r="B640" s="111"/>
      <c r="C640" s="51"/>
      <c r="D640" s="51"/>
      <c r="E640" s="105"/>
      <c r="F640" s="56" t="s">
        <v>5</v>
      </c>
      <c r="G640" s="56" t="s">
        <v>23</v>
      </c>
      <c r="H640" s="49"/>
      <c r="I640" s="49"/>
      <c r="J640" s="49"/>
      <c r="K640" s="49"/>
      <c r="L640" s="49"/>
      <c r="M640" s="49"/>
      <c r="N640" s="49"/>
      <c r="O640" s="49"/>
      <c r="P640" s="49"/>
      <c r="Q640" s="49"/>
      <c r="R640" s="51"/>
      <c r="S640" s="51"/>
      <c r="T640" s="51"/>
      <c r="U640" s="51"/>
      <c r="AA640" s="128"/>
    </row>
    <row r="641" spans="1:27" s="52" customFormat="1" x14ac:dyDescent="0.2">
      <c r="A641" s="45" t="s">
        <v>37</v>
      </c>
      <c r="B641" s="111"/>
      <c r="C641" s="51"/>
      <c r="D641" s="51"/>
      <c r="E641" s="106"/>
      <c r="F641" s="49">
        <f t="shared" ref="F641:F648" si="77">SUM(G641:U641)</f>
        <v>0</v>
      </c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3"/>
      <c r="S641" s="53"/>
      <c r="T641" s="53"/>
      <c r="U641" s="53"/>
      <c r="AA641" s="128"/>
    </row>
    <row r="642" spans="1:27" s="52" customFormat="1" x14ac:dyDescent="0.2">
      <c r="A642" s="51"/>
      <c r="B642" s="110"/>
      <c r="C642" s="51"/>
      <c r="D642" s="51"/>
      <c r="E642" s="106"/>
      <c r="F642" s="49">
        <f t="shared" si="77"/>
        <v>0</v>
      </c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3"/>
      <c r="S642" s="53"/>
      <c r="T642" s="53"/>
      <c r="U642" s="53"/>
      <c r="AA642" s="128"/>
    </row>
    <row r="643" spans="1:27" s="52" customFormat="1" x14ac:dyDescent="0.2">
      <c r="A643" s="51"/>
      <c r="B643" s="110"/>
      <c r="C643" s="51"/>
      <c r="D643" s="51"/>
      <c r="E643" s="106"/>
      <c r="F643" s="49">
        <f t="shared" si="77"/>
        <v>0</v>
      </c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3"/>
      <c r="S643" s="53"/>
      <c r="T643" s="53"/>
      <c r="U643" s="53"/>
      <c r="AA643" s="128"/>
    </row>
    <row r="644" spans="1:27" s="52" customFormat="1" x14ac:dyDescent="0.2">
      <c r="A644" s="51"/>
      <c r="B644" s="110"/>
      <c r="C644" s="51"/>
      <c r="D644" s="51"/>
      <c r="E644" s="106"/>
      <c r="F644" s="49">
        <f t="shared" si="77"/>
        <v>0</v>
      </c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3"/>
      <c r="S644" s="53"/>
      <c r="T644" s="53"/>
      <c r="U644" s="53"/>
      <c r="AA644" s="128"/>
    </row>
    <row r="645" spans="1:27" s="52" customFormat="1" x14ac:dyDescent="0.2">
      <c r="A645" s="51"/>
      <c r="B645" s="110"/>
      <c r="C645" s="51"/>
      <c r="D645" s="51"/>
      <c r="E645" s="106"/>
      <c r="F645" s="49">
        <f t="shared" si="77"/>
        <v>0</v>
      </c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3"/>
      <c r="S645" s="53"/>
      <c r="T645" s="53"/>
      <c r="U645" s="53"/>
      <c r="AA645" s="128"/>
    </row>
    <row r="646" spans="1:27" s="52" customFormat="1" x14ac:dyDescent="0.2">
      <c r="A646" s="51"/>
      <c r="B646" s="110"/>
      <c r="C646" s="51"/>
      <c r="D646" s="51"/>
      <c r="E646" s="106"/>
      <c r="F646" s="49">
        <f t="shared" si="77"/>
        <v>0</v>
      </c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3"/>
      <c r="S646" s="53"/>
      <c r="T646" s="53"/>
      <c r="U646" s="53"/>
      <c r="AA646" s="128"/>
    </row>
    <row r="647" spans="1:27" s="52" customFormat="1" ht="15.6" customHeight="1" x14ac:dyDescent="0.25">
      <c r="A647" s="57" t="s">
        <v>24</v>
      </c>
      <c r="B647" s="112" t="str">
        <f>IF(B629+F641+F642+F643+F644+F645+F646+F647+F648=B634+B635+B636+B637+B638+B639+B640+B641,"OK","NON")</f>
        <v>OK</v>
      </c>
      <c r="C647" s="51"/>
      <c r="D647" s="49"/>
      <c r="E647" s="106"/>
      <c r="F647" s="49">
        <f t="shared" si="77"/>
        <v>0</v>
      </c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3"/>
      <c r="S647" s="53"/>
      <c r="T647" s="53"/>
      <c r="U647" s="53"/>
      <c r="AA647" s="128"/>
    </row>
    <row r="648" spans="1:27" s="52" customFormat="1" ht="18" x14ac:dyDescent="0.25">
      <c r="A648" s="57" t="s">
        <v>25</v>
      </c>
      <c r="B648" s="112">
        <f>B631+S629-B628-F632-F633-F634-F635-F636-F637</f>
        <v>0</v>
      </c>
      <c r="C648" s="51"/>
      <c r="D648" s="77"/>
      <c r="E648" s="106"/>
      <c r="F648" s="49">
        <f t="shared" si="77"/>
        <v>0</v>
      </c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3"/>
      <c r="S648" s="53"/>
      <c r="T648" s="53"/>
      <c r="U648" s="53"/>
      <c r="AA648" s="128"/>
    </row>
    <row r="649" spans="1:27" s="52" customFormat="1" x14ac:dyDescent="0.2">
      <c r="B649" s="96"/>
      <c r="C649" s="51"/>
      <c r="D649" s="51"/>
      <c r="E649" s="107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5"/>
      <c r="Q649" s="55"/>
      <c r="R649" s="62"/>
      <c r="S649" s="62"/>
      <c r="T649" s="62"/>
      <c r="U649" s="62"/>
      <c r="V649" s="64"/>
      <c r="AA649" s="128"/>
    </row>
    <row r="650" spans="1:27" s="46" customFormat="1" x14ac:dyDescent="0.2">
      <c r="A650" s="46" t="s">
        <v>20</v>
      </c>
      <c r="B650" s="113" t="s">
        <v>20</v>
      </c>
      <c r="C650" s="46" t="s">
        <v>20</v>
      </c>
      <c r="D650" s="46" t="s">
        <v>20</v>
      </c>
      <c r="E650" s="108" t="s">
        <v>20</v>
      </c>
      <c r="F650" s="66" t="s">
        <v>20</v>
      </c>
      <c r="G650" s="82" t="s">
        <v>20</v>
      </c>
      <c r="H650" s="82" t="s">
        <v>20</v>
      </c>
      <c r="I650" s="82" t="s">
        <v>20</v>
      </c>
      <c r="J650" s="82" t="s">
        <v>20</v>
      </c>
      <c r="K650" s="82" t="s">
        <v>20</v>
      </c>
      <c r="L650" s="82" t="s">
        <v>20</v>
      </c>
      <c r="M650" s="82" t="s">
        <v>20</v>
      </c>
      <c r="N650" s="82" t="s">
        <v>20</v>
      </c>
      <c r="O650" s="82" t="s">
        <v>20</v>
      </c>
      <c r="P650" s="82" t="s">
        <v>20</v>
      </c>
      <c r="Q650" s="82" t="s">
        <v>20</v>
      </c>
      <c r="R650" s="83" t="s">
        <v>20</v>
      </c>
      <c r="S650" s="83"/>
      <c r="T650" s="83"/>
      <c r="U650" s="83"/>
      <c r="AA650" s="129"/>
    </row>
    <row r="651" spans="1:27" s="117" customFormat="1" ht="27" thickBot="1" x14ac:dyDescent="0.45">
      <c r="A651" s="116" t="s">
        <v>20</v>
      </c>
      <c r="B651" s="115" t="s">
        <v>62</v>
      </c>
      <c r="D651" s="117" t="s">
        <v>28</v>
      </c>
      <c r="E651" s="125">
        <f>$X$16</f>
        <v>43091</v>
      </c>
      <c r="F651" s="119"/>
      <c r="G651" s="120"/>
      <c r="H651" s="121"/>
      <c r="I651" s="122"/>
      <c r="J651" s="122"/>
      <c r="K651" s="122"/>
      <c r="L651" s="122"/>
      <c r="M651" s="122"/>
      <c r="N651" s="122"/>
      <c r="O651" s="122"/>
      <c r="P651" s="122"/>
      <c r="Q651" s="122"/>
      <c r="R651" s="122"/>
      <c r="U651" s="117">
        <v>27</v>
      </c>
      <c r="AA651" s="126"/>
    </row>
    <row r="652" spans="1:27" s="52" customFormat="1" ht="16.5" thickBot="1" x14ac:dyDescent="0.3">
      <c r="A652" s="45"/>
      <c r="B652" s="110"/>
      <c r="C652" s="51"/>
      <c r="D652" s="51"/>
      <c r="E652" s="104"/>
      <c r="F652" s="79" t="s">
        <v>70</v>
      </c>
      <c r="H652" s="103"/>
      <c r="I652" s="91">
        <v>100</v>
      </c>
      <c r="J652" s="92">
        <v>50</v>
      </c>
      <c r="K652" s="92">
        <v>20</v>
      </c>
      <c r="L652" s="92">
        <v>10</v>
      </c>
      <c r="M652" s="92">
        <v>5</v>
      </c>
      <c r="N652" s="92">
        <v>2</v>
      </c>
      <c r="O652" s="92">
        <v>1</v>
      </c>
      <c r="P652" s="92">
        <v>0.25</v>
      </c>
      <c r="Q652" s="92">
        <v>0.1</v>
      </c>
      <c r="R652" s="93">
        <v>0.05</v>
      </c>
      <c r="S652" s="51"/>
      <c r="T652" s="51"/>
      <c r="U652" s="51"/>
      <c r="AA652" s="127">
        <f>B653+B654+B655</f>
        <v>0</v>
      </c>
    </row>
    <row r="653" spans="1:27" s="52" customFormat="1" ht="15.75" x14ac:dyDescent="0.25">
      <c r="A653" s="45" t="s">
        <v>17</v>
      </c>
      <c r="B653" s="111"/>
      <c r="C653" s="51"/>
      <c r="D653" s="60" t="s">
        <v>21</v>
      </c>
      <c r="E653" s="105"/>
      <c r="F653" s="51"/>
      <c r="G653" s="62"/>
      <c r="H653" s="133" t="s">
        <v>71</v>
      </c>
      <c r="I653" s="135"/>
      <c r="J653" s="136"/>
      <c r="K653" s="136"/>
      <c r="L653" s="136"/>
      <c r="M653" s="136"/>
      <c r="N653" s="136"/>
      <c r="O653" s="136"/>
      <c r="P653" s="136"/>
      <c r="Q653" s="136"/>
      <c r="R653" s="137"/>
      <c r="S653" s="51"/>
      <c r="T653" s="51"/>
      <c r="U653" s="51"/>
      <c r="AA653" s="128"/>
    </row>
    <row r="654" spans="1:27" s="52" customFormat="1" ht="15.75" thickBot="1" x14ac:dyDescent="0.25">
      <c r="A654" s="45" t="s">
        <v>18</v>
      </c>
      <c r="B654" s="111"/>
      <c r="C654" s="51"/>
      <c r="E654" s="104"/>
      <c r="F654" s="51"/>
      <c r="G654" s="62"/>
      <c r="H654" s="89" t="s">
        <v>5</v>
      </c>
      <c r="I654" s="90">
        <f t="shared" ref="I654:R654" si="78">I652*I653</f>
        <v>0</v>
      </c>
      <c r="J654" s="80">
        <f t="shared" si="78"/>
        <v>0</v>
      </c>
      <c r="K654" s="80">
        <f t="shared" si="78"/>
        <v>0</v>
      </c>
      <c r="L654" s="80">
        <f t="shared" si="78"/>
        <v>0</v>
      </c>
      <c r="M654" s="80">
        <f t="shared" si="78"/>
        <v>0</v>
      </c>
      <c r="N654" s="80">
        <f t="shared" si="78"/>
        <v>0</v>
      </c>
      <c r="O654" s="80">
        <f t="shared" si="78"/>
        <v>0</v>
      </c>
      <c r="P654" s="80">
        <f t="shared" si="78"/>
        <v>0</v>
      </c>
      <c r="Q654" s="80">
        <f t="shared" si="78"/>
        <v>0</v>
      </c>
      <c r="R654" s="81">
        <f t="shared" si="78"/>
        <v>0</v>
      </c>
      <c r="S654" s="87">
        <f>SUM(I654:R654)</f>
        <v>0</v>
      </c>
      <c r="T654" s="51"/>
      <c r="U654" s="51"/>
      <c r="AA654" s="128"/>
    </row>
    <row r="655" spans="1:27" s="52" customFormat="1" ht="15.75" x14ac:dyDescent="0.25">
      <c r="A655" s="45" t="s">
        <v>19</v>
      </c>
      <c r="B655" s="111"/>
      <c r="C655" s="51"/>
      <c r="D655" s="60" t="s">
        <v>0</v>
      </c>
      <c r="E655" s="104"/>
      <c r="F655" s="49"/>
      <c r="G655" s="49"/>
      <c r="H655" s="49"/>
      <c r="I655" s="49"/>
      <c r="J655" s="49"/>
      <c r="K655" s="49"/>
      <c r="L655" s="49"/>
      <c r="M655" s="49"/>
      <c r="N655" s="49"/>
      <c r="O655" s="49"/>
      <c r="P655" s="49"/>
      <c r="Q655" s="49"/>
      <c r="R655" s="49">
        <f>SUM(I654:R654)</f>
        <v>0</v>
      </c>
      <c r="S655" s="51"/>
      <c r="T655" s="51"/>
      <c r="U655" s="51"/>
      <c r="AA655" s="128"/>
    </row>
    <row r="656" spans="1:27" s="52" customFormat="1" ht="15.75" x14ac:dyDescent="0.25">
      <c r="A656" s="45" t="s">
        <v>75</v>
      </c>
      <c r="B656" s="111"/>
      <c r="C656" s="51"/>
      <c r="D656" s="51"/>
      <c r="E656" s="105" t="s">
        <v>22</v>
      </c>
      <c r="F656" s="56" t="s">
        <v>5</v>
      </c>
      <c r="G656" s="56" t="s">
        <v>23</v>
      </c>
      <c r="H656" s="49"/>
      <c r="I656" s="49"/>
      <c r="J656" s="49"/>
      <c r="K656" s="49"/>
      <c r="L656" s="49"/>
      <c r="M656" s="49"/>
      <c r="N656" s="49"/>
      <c r="O656" s="49"/>
      <c r="P656" s="49"/>
      <c r="Q656" s="49"/>
      <c r="R656" s="51"/>
      <c r="S656" s="51"/>
      <c r="T656" s="51"/>
      <c r="U656" s="51"/>
      <c r="AA656" s="128"/>
    </row>
    <row r="657" spans="1:27" s="52" customFormat="1" x14ac:dyDescent="0.2">
      <c r="A657" s="45" t="s">
        <v>29</v>
      </c>
      <c r="B657" s="111"/>
      <c r="C657" s="51"/>
      <c r="D657" s="51"/>
      <c r="E657" s="106"/>
      <c r="F657" s="49">
        <f t="shared" ref="F657:F662" si="79">SUM(G657:U657)</f>
        <v>0</v>
      </c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3"/>
      <c r="S657" s="53"/>
      <c r="T657" s="53"/>
      <c r="U657" s="53"/>
      <c r="AA657" s="128"/>
    </row>
    <row r="658" spans="1:27" s="52" customFormat="1" x14ac:dyDescent="0.2">
      <c r="A658" s="45"/>
      <c r="B658" s="132"/>
      <c r="C658" s="51"/>
      <c r="D658" s="51"/>
      <c r="E658" s="106"/>
      <c r="F658" s="49">
        <f t="shared" si="79"/>
        <v>0</v>
      </c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3"/>
      <c r="S658" s="53"/>
      <c r="T658" s="53"/>
      <c r="U658" s="53"/>
      <c r="AA658" s="128"/>
    </row>
    <row r="659" spans="1:27" s="52" customFormat="1" x14ac:dyDescent="0.2">
      <c r="A659" s="45" t="s">
        <v>30</v>
      </c>
      <c r="B659" s="111"/>
      <c r="C659" s="51"/>
      <c r="D659" s="51"/>
      <c r="E659" s="106"/>
      <c r="F659" s="49">
        <f t="shared" si="79"/>
        <v>0</v>
      </c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3"/>
      <c r="S659" s="53"/>
      <c r="T659" s="53"/>
      <c r="U659" s="53"/>
      <c r="AA659" s="128"/>
    </row>
    <row r="660" spans="1:27" s="52" customFormat="1" x14ac:dyDescent="0.2">
      <c r="A660" s="45" t="s">
        <v>31</v>
      </c>
      <c r="B660" s="111"/>
      <c r="C660" s="51"/>
      <c r="D660" s="51"/>
      <c r="E660" s="106"/>
      <c r="F660" s="49">
        <f t="shared" si="79"/>
        <v>0</v>
      </c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3"/>
      <c r="S660" s="53"/>
      <c r="T660" s="53"/>
      <c r="U660" s="53"/>
      <c r="AA660" s="128"/>
    </row>
    <row r="661" spans="1:27" s="52" customFormat="1" x14ac:dyDescent="0.2">
      <c r="A661" s="45" t="s">
        <v>32</v>
      </c>
      <c r="B661" s="111"/>
      <c r="C661" s="51"/>
      <c r="D661" s="51"/>
      <c r="E661" s="106"/>
      <c r="F661" s="49">
        <f t="shared" si="79"/>
        <v>0</v>
      </c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3"/>
      <c r="S661" s="53"/>
      <c r="T661" s="53"/>
      <c r="U661" s="53"/>
      <c r="AA661" s="128"/>
    </row>
    <row r="662" spans="1:27" s="52" customFormat="1" x14ac:dyDescent="0.2">
      <c r="A662" s="45" t="s">
        <v>33</v>
      </c>
      <c r="B662" s="111"/>
      <c r="C662" s="51"/>
      <c r="D662" s="51"/>
      <c r="E662" s="106"/>
      <c r="F662" s="49">
        <f t="shared" si="79"/>
        <v>0</v>
      </c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3"/>
      <c r="S662" s="53"/>
      <c r="T662" s="53"/>
      <c r="U662" s="53"/>
      <c r="AA662" s="128"/>
    </row>
    <row r="663" spans="1:27" s="52" customFormat="1" x14ac:dyDescent="0.2">
      <c r="A663" s="45" t="s">
        <v>34</v>
      </c>
      <c r="B663" s="111"/>
      <c r="C663" s="51"/>
      <c r="D663" s="51"/>
      <c r="E663" s="104"/>
      <c r="F663" s="49"/>
      <c r="G663" s="49"/>
      <c r="H663" s="49"/>
      <c r="I663" s="49"/>
      <c r="J663" s="49"/>
      <c r="K663" s="49"/>
      <c r="L663" s="49"/>
      <c r="M663" s="49"/>
      <c r="N663" s="49"/>
      <c r="O663" s="49"/>
      <c r="P663" s="49"/>
      <c r="Q663" s="49"/>
      <c r="R663" s="51"/>
      <c r="S663" s="51"/>
      <c r="T663" s="51"/>
      <c r="U663" s="51"/>
      <c r="AA663" s="128"/>
    </row>
    <row r="664" spans="1:27" s="52" customFormat="1" ht="15.75" x14ac:dyDescent="0.25">
      <c r="A664" s="45" t="s">
        <v>35</v>
      </c>
      <c r="B664" s="111"/>
      <c r="C664" s="51"/>
      <c r="D664" s="60" t="s">
        <v>24</v>
      </c>
      <c r="E664" s="104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51"/>
      <c r="S664" s="51"/>
      <c r="T664" s="51"/>
      <c r="U664" s="51"/>
      <c r="AA664" s="128"/>
    </row>
    <row r="665" spans="1:27" s="52" customFormat="1" ht="15.75" x14ac:dyDescent="0.25">
      <c r="A665" s="50" t="s">
        <v>36</v>
      </c>
      <c r="B665" s="111"/>
      <c r="C665" s="51"/>
      <c r="D665" s="51"/>
      <c r="E665" s="105"/>
      <c r="F665" s="56" t="s">
        <v>5</v>
      </c>
      <c r="G665" s="56" t="s">
        <v>23</v>
      </c>
      <c r="H665" s="49"/>
      <c r="I665" s="49"/>
      <c r="J665" s="49"/>
      <c r="K665" s="49"/>
      <c r="L665" s="49"/>
      <c r="M665" s="49"/>
      <c r="N665" s="49"/>
      <c r="O665" s="49"/>
      <c r="P665" s="49"/>
      <c r="Q665" s="49"/>
      <c r="R665" s="51"/>
      <c r="S665" s="51"/>
      <c r="T665" s="51"/>
      <c r="U665" s="51"/>
      <c r="AA665" s="128"/>
    </row>
    <row r="666" spans="1:27" s="52" customFormat="1" x14ac:dyDescent="0.2">
      <c r="A666" s="45" t="s">
        <v>37</v>
      </c>
      <c r="B666" s="111"/>
      <c r="C666" s="51"/>
      <c r="D666" s="51"/>
      <c r="E666" s="106"/>
      <c r="F666" s="49">
        <f t="shared" ref="F666:F673" si="80">SUM(G666:U666)</f>
        <v>0</v>
      </c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3"/>
      <c r="S666" s="53"/>
      <c r="T666" s="53"/>
      <c r="U666" s="53"/>
      <c r="AA666" s="128"/>
    </row>
    <row r="667" spans="1:27" s="52" customFormat="1" x14ac:dyDescent="0.2">
      <c r="A667" s="51"/>
      <c r="B667" s="110"/>
      <c r="C667" s="51"/>
      <c r="D667" s="51"/>
      <c r="E667" s="106"/>
      <c r="F667" s="49">
        <f t="shared" si="80"/>
        <v>0</v>
      </c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3"/>
      <c r="S667" s="53"/>
      <c r="T667" s="53"/>
      <c r="U667" s="53"/>
      <c r="AA667" s="128"/>
    </row>
    <row r="668" spans="1:27" s="52" customFormat="1" x14ac:dyDescent="0.2">
      <c r="A668" s="51"/>
      <c r="B668" s="110"/>
      <c r="C668" s="51"/>
      <c r="D668" s="51"/>
      <c r="E668" s="106"/>
      <c r="F668" s="49">
        <f t="shared" si="80"/>
        <v>0</v>
      </c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3"/>
      <c r="S668" s="53"/>
      <c r="T668" s="53"/>
      <c r="U668" s="53"/>
      <c r="AA668" s="128"/>
    </row>
    <row r="669" spans="1:27" s="52" customFormat="1" x14ac:dyDescent="0.2">
      <c r="A669" s="51"/>
      <c r="B669" s="110"/>
      <c r="C669" s="51"/>
      <c r="D669" s="51"/>
      <c r="E669" s="106"/>
      <c r="F669" s="49">
        <f t="shared" si="80"/>
        <v>0</v>
      </c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3"/>
      <c r="S669" s="53"/>
      <c r="T669" s="53"/>
      <c r="U669" s="53"/>
      <c r="AA669" s="128"/>
    </row>
    <row r="670" spans="1:27" s="52" customFormat="1" x14ac:dyDescent="0.2">
      <c r="A670" s="51"/>
      <c r="B670" s="110"/>
      <c r="C670" s="51"/>
      <c r="D670" s="51"/>
      <c r="E670" s="106"/>
      <c r="F670" s="49">
        <f t="shared" si="80"/>
        <v>0</v>
      </c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3"/>
      <c r="S670" s="53"/>
      <c r="T670" s="53"/>
      <c r="U670" s="53"/>
      <c r="AA670" s="128"/>
    </row>
    <row r="671" spans="1:27" s="52" customFormat="1" x14ac:dyDescent="0.2">
      <c r="A671" s="51"/>
      <c r="B671" s="110"/>
      <c r="C671" s="51"/>
      <c r="D671" s="51"/>
      <c r="E671" s="106"/>
      <c r="F671" s="49">
        <f t="shared" si="80"/>
        <v>0</v>
      </c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3"/>
      <c r="S671" s="53"/>
      <c r="T671" s="53"/>
      <c r="U671" s="53"/>
      <c r="AA671" s="128"/>
    </row>
    <row r="672" spans="1:27" s="52" customFormat="1" ht="15.6" customHeight="1" x14ac:dyDescent="0.25">
      <c r="A672" s="57" t="s">
        <v>24</v>
      </c>
      <c r="B672" s="112" t="str">
        <f>IF(B654+F666+F667+F668+F669+F670+F671+F672+F673=B659+B660+B661+B662+B663+B664+B665+B666,"OK","NON")</f>
        <v>OK</v>
      </c>
      <c r="C672" s="51"/>
      <c r="D672" s="49"/>
      <c r="E672" s="106"/>
      <c r="F672" s="49">
        <f t="shared" si="80"/>
        <v>0</v>
      </c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3"/>
      <c r="S672" s="53"/>
      <c r="T672" s="53"/>
      <c r="U672" s="53"/>
      <c r="AA672" s="128"/>
    </row>
    <row r="673" spans="1:27" s="52" customFormat="1" ht="18" x14ac:dyDescent="0.25">
      <c r="A673" s="57" t="s">
        <v>25</v>
      </c>
      <c r="B673" s="112">
        <f>B656+S654-B653-F657-F658-F659-F660-F661-F662</f>
        <v>0</v>
      </c>
      <c r="C673" s="51"/>
      <c r="D673" s="77"/>
      <c r="E673" s="106"/>
      <c r="F673" s="49">
        <f t="shared" si="80"/>
        <v>0</v>
      </c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3"/>
      <c r="S673" s="53"/>
      <c r="T673" s="53"/>
      <c r="U673" s="53"/>
      <c r="AA673" s="128"/>
    </row>
    <row r="674" spans="1:27" s="52" customFormat="1" x14ac:dyDescent="0.2">
      <c r="B674" s="96"/>
      <c r="C674" s="51"/>
      <c r="D674" s="51"/>
      <c r="E674" s="107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62"/>
      <c r="S674" s="62"/>
      <c r="T674" s="62"/>
      <c r="U674" s="62"/>
      <c r="V674" s="64"/>
      <c r="AA674" s="128"/>
    </row>
    <row r="675" spans="1:27" s="46" customFormat="1" x14ac:dyDescent="0.2">
      <c r="A675" s="46" t="s">
        <v>20</v>
      </c>
      <c r="B675" s="113" t="s">
        <v>20</v>
      </c>
      <c r="C675" s="46" t="s">
        <v>20</v>
      </c>
      <c r="D675" s="46" t="s">
        <v>20</v>
      </c>
      <c r="E675" s="108" t="s">
        <v>20</v>
      </c>
      <c r="F675" s="66" t="s">
        <v>20</v>
      </c>
      <c r="G675" s="82" t="s">
        <v>20</v>
      </c>
      <c r="H675" s="82" t="s">
        <v>20</v>
      </c>
      <c r="I675" s="82" t="s">
        <v>20</v>
      </c>
      <c r="J675" s="82" t="s">
        <v>20</v>
      </c>
      <c r="K675" s="82" t="s">
        <v>20</v>
      </c>
      <c r="L675" s="82" t="s">
        <v>20</v>
      </c>
      <c r="M675" s="82" t="s">
        <v>20</v>
      </c>
      <c r="N675" s="82" t="s">
        <v>20</v>
      </c>
      <c r="O675" s="82" t="s">
        <v>20</v>
      </c>
      <c r="P675" s="82" t="s">
        <v>20</v>
      </c>
      <c r="Q675" s="82" t="s">
        <v>20</v>
      </c>
      <c r="R675" s="83" t="s">
        <v>20</v>
      </c>
      <c r="S675" s="83"/>
      <c r="T675" s="83"/>
      <c r="U675" s="83"/>
      <c r="AA675" s="129"/>
    </row>
    <row r="676" spans="1:27" s="117" customFormat="1" ht="27" thickBot="1" x14ac:dyDescent="0.45">
      <c r="A676" s="116" t="s">
        <v>20</v>
      </c>
      <c r="B676" s="115" t="s">
        <v>63</v>
      </c>
      <c r="D676" s="117" t="s">
        <v>28</v>
      </c>
      <c r="E676" s="125">
        <f>$X$16</f>
        <v>43091</v>
      </c>
      <c r="F676" s="119"/>
      <c r="G676" s="120"/>
      <c r="H676" s="121"/>
      <c r="I676" s="122"/>
      <c r="J676" s="122"/>
      <c r="K676" s="122"/>
      <c r="L676" s="122"/>
      <c r="M676" s="122"/>
      <c r="N676" s="122"/>
      <c r="O676" s="122"/>
      <c r="P676" s="122"/>
      <c r="Q676" s="122"/>
      <c r="R676" s="122"/>
      <c r="U676" s="117">
        <v>28</v>
      </c>
      <c r="AA676" s="126"/>
    </row>
    <row r="677" spans="1:27" s="52" customFormat="1" ht="16.5" thickBot="1" x14ac:dyDescent="0.3">
      <c r="A677" s="45"/>
      <c r="B677" s="110"/>
      <c r="C677" s="51"/>
      <c r="D677" s="51"/>
      <c r="E677" s="104"/>
      <c r="F677" s="79" t="s">
        <v>70</v>
      </c>
      <c r="H677" s="103"/>
      <c r="I677" s="91">
        <v>100</v>
      </c>
      <c r="J677" s="92">
        <v>50</v>
      </c>
      <c r="K677" s="92">
        <v>20</v>
      </c>
      <c r="L677" s="92">
        <v>10</v>
      </c>
      <c r="M677" s="92">
        <v>5</v>
      </c>
      <c r="N677" s="92">
        <v>2</v>
      </c>
      <c r="O677" s="92">
        <v>1</v>
      </c>
      <c r="P677" s="92">
        <v>0.25</v>
      </c>
      <c r="Q677" s="92">
        <v>0.1</v>
      </c>
      <c r="R677" s="93">
        <v>0.05</v>
      </c>
      <c r="S677" s="51"/>
      <c r="T677" s="51"/>
      <c r="U677" s="51"/>
      <c r="AA677" s="127">
        <f>B678+B679+B680</f>
        <v>0</v>
      </c>
    </row>
    <row r="678" spans="1:27" s="52" customFormat="1" ht="15.75" x14ac:dyDescent="0.25">
      <c r="A678" s="45" t="s">
        <v>17</v>
      </c>
      <c r="B678" s="111"/>
      <c r="C678" s="51"/>
      <c r="D678" s="60" t="s">
        <v>21</v>
      </c>
      <c r="E678" s="105"/>
      <c r="F678" s="51"/>
      <c r="G678" s="62"/>
      <c r="H678" s="133" t="s">
        <v>71</v>
      </c>
      <c r="I678" s="135"/>
      <c r="J678" s="136"/>
      <c r="K678" s="136"/>
      <c r="L678" s="136"/>
      <c r="M678" s="136"/>
      <c r="N678" s="136"/>
      <c r="O678" s="136"/>
      <c r="P678" s="136"/>
      <c r="Q678" s="136"/>
      <c r="R678" s="137"/>
      <c r="S678" s="51"/>
      <c r="T678" s="51"/>
      <c r="U678" s="51"/>
      <c r="AA678" s="128"/>
    </row>
    <row r="679" spans="1:27" s="52" customFormat="1" ht="15.75" thickBot="1" x14ac:dyDescent="0.25">
      <c r="A679" s="45" t="s">
        <v>18</v>
      </c>
      <c r="B679" s="111"/>
      <c r="C679" s="51"/>
      <c r="E679" s="104"/>
      <c r="F679" s="51"/>
      <c r="G679" s="62"/>
      <c r="H679" s="89" t="s">
        <v>5</v>
      </c>
      <c r="I679" s="90">
        <f t="shared" ref="I679:R679" si="81">I677*I678</f>
        <v>0</v>
      </c>
      <c r="J679" s="80">
        <f t="shared" si="81"/>
        <v>0</v>
      </c>
      <c r="K679" s="80">
        <f t="shared" si="81"/>
        <v>0</v>
      </c>
      <c r="L679" s="80">
        <f t="shared" si="81"/>
        <v>0</v>
      </c>
      <c r="M679" s="80">
        <f t="shared" si="81"/>
        <v>0</v>
      </c>
      <c r="N679" s="80">
        <f t="shared" si="81"/>
        <v>0</v>
      </c>
      <c r="O679" s="80">
        <f t="shared" si="81"/>
        <v>0</v>
      </c>
      <c r="P679" s="80">
        <f t="shared" si="81"/>
        <v>0</v>
      </c>
      <c r="Q679" s="80">
        <f t="shared" si="81"/>
        <v>0</v>
      </c>
      <c r="R679" s="81">
        <f t="shared" si="81"/>
        <v>0</v>
      </c>
      <c r="S679" s="87">
        <f>SUM(I679:R679)</f>
        <v>0</v>
      </c>
      <c r="T679" s="51"/>
      <c r="U679" s="51"/>
      <c r="AA679" s="128"/>
    </row>
    <row r="680" spans="1:27" s="52" customFormat="1" ht="15.75" x14ac:dyDescent="0.25">
      <c r="A680" s="45" t="s">
        <v>19</v>
      </c>
      <c r="B680" s="111"/>
      <c r="C680" s="51"/>
      <c r="D680" s="60" t="s">
        <v>0</v>
      </c>
      <c r="E680" s="104"/>
      <c r="F680" s="49"/>
      <c r="G680" s="49"/>
      <c r="H680" s="49"/>
      <c r="I680" s="49"/>
      <c r="J680" s="49"/>
      <c r="K680" s="49"/>
      <c r="L680" s="49"/>
      <c r="M680" s="49"/>
      <c r="N680" s="49"/>
      <c r="O680" s="49"/>
      <c r="P680" s="49"/>
      <c r="Q680" s="49"/>
      <c r="R680" s="49">
        <f>SUM(I679:R679)</f>
        <v>0</v>
      </c>
      <c r="S680" s="51"/>
      <c r="T680" s="51"/>
      <c r="U680" s="51"/>
      <c r="AA680" s="128"/>
    </row>
    <row r="681" spans="1:27" s="52" customFormat="1" ht="15.75" x14ac:dyDescent="0.25">
      <c r="A681" s="45" t="s">
        <v>75</v>
      </c>
      <c r="B681" s="111"/>
      <c r="C681" s="51"/>
      <c r="D681" s="51"/>
      <c r="E681" s="105" t="s">
        <v>22</v>
      </c>
      <c r="F681" s="56" t="s">
        <v>5</v>
      </c>
      <c r="G681" s="56" t="s">
        <v>23</v>
      </c>
      <c r="H681" s="49"/>
      <c r="I681" s="49"/>
      <c r="J681" s="49"/>
      <c r="K681" s="49"/>
      <c r="L681" s="49"/>
      <c r="M681" s="49"/>
      <c r="N681" s="49"/>
      <c r="O681" s="49"/>
      <c r="P681" s="49"/>
      <c r="Q681" s="49"/>
      <c r="R681" s="51"/>
      <c r="S681" s="51"/>
      <c r="T681" s="51"/>
      <c r="U681" s="51"/>
      <c r="AA681" s="128"/>
    </row>
    <row r="682" spans="1:27" s="52" customFormat="1" x14ac:dyDescent="0.2">
      <c r="A682" s="45" t="s">
        <v>29</v>
      </c>
      <c r="B682" s="111"/>
      <c r="C682" s="51"/>
      <c r="D682" s="51"/>
      <c r="E682" s="106"/>
      <c r="F682" s="49">
        <f t="shared" ref="F682:F687" si="82">SUM(G682:U682)</f>
        <v>0</v>
      </c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3"/>
      <c r="S682" s="53"/>
      <c r="T682" s="53"/>
      <c r="U682" s="53"/>
      <c r="AA682" s="128"/>
    </row>
    <row r="683" spans="1:27" s="52" customFormat="1" x14ac:dyDescent="0.2">
      <c r="A683" s="45"/>
      <c r="B683" s="132"/>
      <c r="C683" s="51"/>
      <c r="D683" s="51"/>
      <c r="E683" s="106"/>
      <c r="F683" s="49">
        <f t="shared" si="82"/>
        <v>0</v>
      </c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3"/>
      <c r="S683" s="53"/>
      <c r="T683" s="53"/>
      <c r="U683" s="53"/>
      <c r="AA683" s="128"/>
    </row>
    <row r="684" spans="1:27" s="52" customFormat="1" x14ac:dyDescent="0.2">
      <c r="A684" s="45" t="s">
        <v>30</v>
      </c>
      <c r="B684" s="111"/>
      <c r="C684" s="51"/>
      <c r="D684" s="51"/>
      <c r="E684" s="106"/>
      <c r="F684" s="49">
        <f t="shared" si="82"/>
        <v>0</v>
      </c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3"/>
      <c r="S684" s="53"/>
      <c r="T684" s="53"/>
      <c r="U684" s="53"/>
      <c r="AA684" s="128"/>
    </row>
    <row r="685" spans="1:27" s="52" customFormat="1" x14ac:dyDescent="0.2">
      <c r="A685" s="45" t="s">
        <v>31</v>
      </c>
      <c r="B685" s="111"/>
      <c r="C685" s="51"/>
      <c r="D685" s="51"/>
      <c r="E685" s="106"/>
      <c r="F685" s="49">
        <f t="shared" si="82"/>
        <v>0</v>
      </c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3"/>
      <c r="S685" s="53"/>
      <c r="T685" s="53"/>
      <c r="U685" s="53"/>
      <c r="AA685" s="128"/>
    </row>
    <row r="686" spans="1:27" s="52" customFormat="1" x14ac:dyDescent="0.2">
      <c r="A686" s="45" t="s">
        <v>32</v>
      </c>
      <c r="B686" s="111"/>
      <c r="C686" s="51"/>
      <c r="D686" s="51"/>
      <c r="E686" s="106"/>
      <c r="F686" s="49">
        <f t="shared" si="82"/>
        <v>0</v>
      </c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3"/>
      <c r="S686" s="53"/>
      <c r="T686" s="53"/>
      <c r="U686" s="53"/>
      <c r="AA686" s="128"/>
    </row>
    <row r="687" spans="1:27" s="52" customFormat="1" x14ac:dyDescent="0.2">
      <c r="A687" s="45" t="s">
        <v>33</v>
      </c>
      <c r="B687" s="111"/>
      <c r="C687" s="51"/>
      <c r="D687" s="51"/>
      <c r="E687" s="106"/>
      <c r="F687" s="49">
        <f t="shared" si="82"/>
        <v>0</v>
      </c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3"/>
      <c r="S687" s="53"/>
      <c r="T687" s="53"/>
      <c r="U687" s="53"/>
      <c r="AA687" s="128"/>
    </row>
    <row r="688" spans="1:27" s="52" customFormat="1" x14ac:dyDescent="0.2">
      <c r="A688" s="45" t="s">
        <v>34</v>
      </c>
      <c r="B688" s="111"/>
      <c r="C688" s="51"/>
      <c r="D688" s="51"/>
      <c r="E688" s="104"/>
      <c r="F688" s="49"/>
      <c r="G688" s="49"/>
      <c r="H688" s="49"/>
      <c r="I688" s="49"/>
      <c r="J688" s="49"/>
      <c r="K688" s="49"/>
      <c r="L688" s="49"/>
      <c r="M688" s="49"/>
      <c r="N688" s="49"/>
      <c r="O688" s="49"/>
      <c r="P688" s="49"/>
      <c r="Q688" s="49"/>
      <c r="R688" s="51"/>
      <c r="S688" s="51"/>
      <c r="T688" s="51"/>
      <c r="U688" s="51"/>
      <c r="AA688" s="128"/>
    </row>
    <row r="689" spans="1:27" s="52" customFormat="1" ht="15.75" x14ac:dyDescent="0.25">
      <c r="A689" s="45" t="s">
        <v>35</v>
      </c>
      <c r="B689" s="111"/>
      <c r="C689" s="51"/>
      <c r="D689" s="60" t="s">
        <v>24</v>
      </c>
      <c r="E689" s="104"/>
      <c r="F689" s="49"/>
      <c r="G689" s="49"/>
      <c r="H689" s="49"/>
      <c r="I689" s="49"/>
      <c r="J689" s="49"/>
      <c r="K689" s="49"/>
      <c r="L689" s="49"/>
      <c r="M689" s="49"/>
      <c r="N689" s="49"/>
      <c r="O689" s="49"/>
      <c r="P689" s="49"/>
      <c r="Q689" s="49"/>
      <c r="R689" s="51"/>
      <c r="S689" s="51"/>
      <c r="T689" s="51"/>
      <c r="U689" s="51"/>
      <c r="AA689" s="128"/>
    </row>
    <row r="690" spans="1:27" s="52" customFormat="1" ht="15.75" x14ac:dyDescent="0.25">
      <c r="A690" s="50" t="s">
        <v>36</v>
      </c>
      <c r="B690" s="111"/>
      <c r="C690" s="51"/>
      <c r="D690" s="51"/>
      <c r="E690" s="105"/>
      <c r="F690" s="56" t="s">
        <v>5</v>
      </c>
      <c r="G690" s="56" t="s">
        <v>23</v>
      </c>
      <c r="H690" s="49"/>
      <c r="I690" s="49"/>
      <c r="J690" s="49"/>
      <c r="K690" s="49"/>
      <c r="L690" s="49"/>
      <c r="M690" s="49"/>
      <c r="N690" s="49"/>
      <c r="O690" s="49"/>
      <c r="P690" s="49"/>
      <c r="Q690" s="49"/>
      <c r="R690" s="51"/>
      <c r="S690" s="51"/>
      <c r="T690" s="51"/>
      <c r="U690" s="51"/>
      <c r="AA690" s="128"/>
    </row>
    <row r="691" spans="1:27" s="52" customFormat="1" x14ac:dyDescent="0.2">
      <c r="A691" s="45" t="s">
        <v>37</v>
      </c>
      <c r="B691" s="111"/>
      <c r="C691" s="51"/>
      <c r="D691" s="51"/>
      <c r="E691" s="106"/>
      <c r="F691" s="49">
        <f t="shared" ref="F691:F698" si="83">SUM(G691:U691)</f>
        <v>0</v>
      </c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3"/>
      <c r="S691" s="53"/>
      <c r="T691" s="53"/>
      <c r="U691" s="53"/>
      <c r="AA691" s="128"/>
    </row>
    <row r="692" spans="1:27" s="52" customFormat="1" x14ac:dyDescent="0.2">
      <c r="A692" s="51"/>
      <c r="B692" s="110"/>
      <c r="C692" s="51"/>
      <c r="D692" s="51"/>
      <c r="E692" s="106"/>
      <c r="F692" s="49">
        <f t="shared" si="83"/>
        <v>0</v>
      </c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3"/>
      <c r="S692" s="53"/>
      <c r="T692" s="53"/>
      <c r="U692" s="53"/>
      <c r="AA692" s="128"/>
    </row>
    <row r="693" spans="1:27" s="52" customFormat="1" x14ac:dyDescent="0.2">
      <c r="A693" s="51"/>
      <c r="B693" s="110"/>
      <c r="C693" s="51"/>
      <c r="D693" s="51"/>
      <c r="E693" s="106"/>
      <c r="F693" s="49">
        <f t="shared" si="83"/>
        <v>0</v>
      </c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3"/>
      <c r="S693" s="53"/>
      <c r="T693" s="53"/>
      <c r="U693" s="53"/>
      <c r="AA693" s="128"/>
    </row>
    <row r="694" spans="1:27" s="52" customFormat="1" x14ac:dyDescent="0.2">
      <c r="A694" s="51"/>
      <c r="B694" s="110"/>
      <c r="C694" s="51"/>
      <c r="D694" s="51"/>
      <c r="E694" s="106"/>
      <c r="F694" s="49">
        <f t="shared" si="83"/>
        <v>0</v>
      </c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3"/>
      <c r="S694" s="53"/>
      <c r="T694" s="53"/>
      <c r="U694" s="53"/>
      <c r="AA694" s="128"/>
    </row>
    <row r="695" spans="1:27" s="52" customFormat="1" x14ac:dyDescent="0.2">
      <c r="A695" s="51"/>
      <c r="B695" s="110"/>
      <c r="C695" s="51"/>
      <c r="D695" s="51"/>
      <c r="E695" s="106"/>
      <c r="F695" s="49">
        <f t="shared" si="83"/>
        <v>0</v>
      </c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3"/>
      <c r="S695" s="53"/>
      <c r="T695" s="53"/>
      <c r="U695" s="53"/>
      <c r="AA695" s="128"/>
    </row>
    <row r="696" spans="1:27" s="52" customFormat="1" x14ac:dyDescent="0.2">
      <c r="A696" s="51"/>
      <c r="B696" s="110"/>
      <c r="C696" s="51"/>
      <c r="D696" s="51"/>
      <c r="E696" s="106"/>
      <c r="F696" s="49">
        <f t="shared" si="83"/>
        <v>0</v>
      </c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3"/>
      <c r="S696" s="53"/>
      <c r="T696" s="53"/>
      <c r="U696" s="53"/>
      <c r="AA696" s="128"/>
    </row>
    <row r="697" spans="1:27" s="52" customFormat="1" ht="15.6" customHeight="1" x14ac:dyDescent="0.25">
      <c r="A697" s="57" t="s">
        <v>24</v>
      </c>
      <c r="B697" s="112" t="str">
        <f>IF(B679+F691+F692+F693+F694+F695+F696+F697+F698=B684+B685+B686+B687+B688+B689+B690+B691,"OK","NON")</f>
        <v>OK</v>
      </c>
      <c r="C697" s="51"/>
      <c r="D697" s="49"/>
      <c r="E697" s="106"/>
      <c r="F697" s="49">
        <f t="shared" si="83"/>
        <v>0</v>
      </c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3"/>
      <c r="S697" s="53"/>
      <c r="T697" s="53"/>
      <c r="U697" s="53"/>
      <c r="AA697" s="128"/>
    </row>
    <row r="698" spans="1:27" s="52" customFormat="1" ht="18" x14ac:dyDescent="0.25">
      <c r="A698" s="57" t="s">
        <v>25</v>
      </c>
      <c r="B698" s="112">
        <f>B681+S679-B678-F682-F683-F684-F685-F686-F687</f>
        <v>0</v>
      </c>
      <c r="C698" s="51"/>
      <c r="D698" s="77"/>
      <c r="E698" s="106"/>
      <c r="F698" s="49">
        <f t="shared" si="83"/>
        <v>0</v>
      </c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3"/>
      <c r="S698" s="53"/>
      <c r="T698" s="53"/>
      <c r="U698" s="53"/>
      <c r="AA698" s="128"/>
    </row>
    <row r="699" spans="1:27" s="52" customFormat="1" x14ac:dyDescent="0.2">
      <c r="B699" s="96"/>
      <c r="C699" s="51"/>
      <c r="D699" s="51"/>
      <c r="E699" s="107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62"/>
      <c r="S699" s="62"/>
      <c r="T699" s="62"/>
      <c r="U699" s="62"/>
      <c r="V699" s="64"/>
      <c r="AA699" s="128"/>
    </row>
    <row r="700" spans="1:27" s="46" customFormat="1" x14ac:dyDescent="0.2">
      <c r="A700" s="46" t="s">
        <v>20</v>
      </c>
      <c r="B700" s="113" t="s">
        <v>20</v>
      </c>
      <c r="C700" s="46" t="s">
        <v>20</v>
      </c>
      <c r="D700" s="46" t="s">
        <v>20</v>
      </c>
      <c r="E700" s="108" t="s">
        <v>20</v>
      </c>
      <c r="F700" s="66" t="s">
        <v>20</v>
      </c>
      <c r="G700" s="82" t="s">
        <v>20</v>
      </c>
      <c r="H700" s="82" t="s">
        <v>20</v>
      </c>
      <c r="I700" s="82" t="s">
        <v>20</v>
      </c>
      <c r="J700" s="82" t="s">
        <v>20</v>
      </c>
      <c r="K700" s="82" t="s">
        <v>20</v>
      </c>
      <c r="L700" s="82" t="s">
        <v>20</v>
      </c>
      <c r="M700" s="82" t="s">
        <v>20</v>
      </c>
      <c r="N700" s="82" t="s">
        <v>20</v>
      </c>
      <c r="O700" s="82" t="s">
        <v>20</v>
      </c>
      <c r="P700" s="82" t="s">
        <v>20</v>
      </c>
      <c r="Q700" s="82" t="s">
        <v>20</v>
      </c>
      <c r="R700" s="83" t="s">
        <v>20</v>
      </c>
      <c r="S700" s="83"/>
      <c r="T700" s="83"/>
      <c r="U700" s="83"/>
      <c r="AA700" s="129"/>
    </row>
    <row r="701" spans="1:27" s="117" customFormat="1" ht="27" thickBot="1" x14ac:dyDescent="0.45">
      <c r="A701" s="116" t="s">
        <v>20</v>
      </c>
      <c r="B701" s="115" t="s">
        <v>64</v>
      </c>
      <c r="D701" s="117" t="s">
        <v>28</v>
      </c>
      <c r="E701" s="125">
        <f>$X$16</f>
        <v>43091</v>
      </c>
      <c r="F701" s="119"/>
      <c r="G701" s="120"/>
      <c r="H701" s="121"/>
      <c r="I701" s="122"/>
      <c r="J701" s="122"/>
      <c r="K701" s="122"/>
      <c r="L701" s="122"/>
      <c r="M701" s="122"/>
      <c r="N701" s="122"/>
      <c r="O701" s="122"/>
      <c r="P701" s="122"/>
      <c r="Q701" s="122"/>
      <c r="R701" s="122"/>
      <c r="U701" s="117">
        <v>29</v>
      </c>
      <c r="AA701" s="126"/>
    </row>
    <row r="702" spans="1:27" s="52" customFormat="1" ht="16.5" thickBot="1" x14ac:dyDescent="0.3">
      <c r="A702" s="45"/>
      <c r="B702" s="110"/>
      <c r="C702" s="51"/>
      <c r="D702" s="51"/>
      <c r="E702" s="104"/>
      <c r="F702" s="79" t="s">
        <v>70</v>
      </c>
      <c r="H702" s="103"/>
      <c r="I702" s="91">
        <v>100</v>
      </c>
      <c r="J702" s="92">
        <v>50</v>
      </c>
      <c r="K702" s="92">
        <v>20</v>
      </c>
      <c r="L702" s="92">
        <v>10</v>
      </c>
      <c r="M702" s="92">
        <v>5</v>
      </c>
      <c r="N702" s="92">
        <v>2</v>
      </c>
      <c r="O702" s="92">
        <v>1</v>
      </c>
      <c r="P702" s="92">
        <v>0.25</v>
      </c>
      <c r="Q702" s="92">
        <v>0.1</v>
      </c>
      <c r="R702" s="93">
        <v>0.05</v>
      </c>
      <c r="S702" s="51"/>
      <c r="T702" s="51"/>
      <c r="U702" s="51"/>
      <c r="AA702" s="127">
        <f>B703+B704+B705</f>
        <v>0</v>
      </c>
    </row>
    <row r="703" spans="1:27" s="52" customFormat="1" ht="15.75" x14ac:dyDescent="0.25">
      <c r="A703" s="45" t="s">
        <v>17</v>
      </c>
      <c r="B703" s="111"/>
      <c r="C703" s="51"/>
      <c r="D703" s="60" t="s">
        <v>21</v>
      </c>
      <c r="E703" s="105"/>
      <c r="F703" s="51"/>
      <c r="G703" s="62"/>
      <c r="H703" s="133" t="s">
        <v>71</v>
      </c>
      <c r="I703" s="135"/>
      <c r="J703" s="136"/>
      <c r="K703" s="136"/>
      <c r="L703" s="136"/>
      <c r="M703" s="136"/>
      <c r="N703" s="136"/>
      <c r="O703" s="136"/>
      <c r="P703" s="136"/>
      <c r="Q703" s="136"/>
      <c r="R703" s="137"/>
      <c r="S703" s="51"/>
      <c r="T703" s="51"/>
      <c r="U703" s="51"/>
      <c r="AA703" s="128"/>
    </row>
    <row r="704" spans="1:27" s="52" customFormat="1" ht="15.75" thickBot="1" x14ac:dyDescent="0.25">
      <c r="A704" s="45" t="s">
        <v>18</v>
      </c>
      <c r="B704" s="111"/>
      <c r="C704" s="51"/>
      <c r="E704" s="104"/>
      <c r="F704" s="51"/>
      <c r="G704" s="62"/>
      <c r="H704" s="89" t="s">
        <v>5</v>
      </c>
      <c r="I704" s="90">
        <f t="shared" ref="I704:R704" si="84">I702*I703</f>
        <v>0</v>
      </c>
      <c r="J704" s="80">
        <f t="shared" si="84"/>
        <v>0</v>
      </c>
      <c r="K704" s="80">
        <f t="shared" si="84"/>
        <v>0</v>
      </c>
      <c r="L704" s="80">
        <f t="shared" si="84"/>
        <v>0</v>
      </c>
      <c r="M704" s="80">
        <f t="shared" si="84"/>
        <v>0</v>
      </c>
      <c r="N704" s="80">
        <f t="shared" si="84"/>
        <v>0</v>
      </c>
      <c r="O704" s="80">
        <f t="shared" si="84"/>
        <v>0</v>
      </c>
      <c r="P704" s="80">
        <f t="shared" si="84"/>
        <v>0</v>
      </c>
      <c r="Q704" s="80">
        <f t="shared" si="84"/>
        <v>0</v>
      </c>
      <c r="R704" s="81">
        <f t="shared" si="84"/>
        <v>0</v>
      </c>
      <c r="S704" s="87">
        <f>SUM(I704:R704)</f>
        <v>0</v>
      </c>
      <c r="T704" s="51"/>
      <c r="U704" s="51"/>
      <c r="AA704" s="128"/>
    </row>
    <row r="705" spans="1:27" s="52" customFormat="1" ht="15.75" x14ac:dyDescent="0.25">
      <c r="A705" s="45" t="s">
        <v>19</v>
      </c>
      <c r="B705" s="111"/>
      <c r="C705" s="51"/>
      <c r="D705" s="60" t="s">
        <v>0</v>
      </c>
      <c r="E705" s="104"/>
      <c r="F705" s="49"/>
      <c r="G705" s="49"/>
      <c r="H705" s="49"/>
      <c r="I705" s="49"/>
      <c r="J705" s="49"/>
      <c r="K705" s="49"/>
      <c r="L705" s="49"/>
      <c r="M705" s="49"/>
      <c r="N705" s="49"/>
      <c r="O705" s="49"/>
      <c r="P705" s="49"/>
      <c r="Q705" s="49"/>
      <c r="R705" s="49">
        <f>SUM(I704:R704)</f>
        <v>0</v>
      </c>
      <c r="S705" s="51"/>
      <c r="T705" s="51"/>
      <c r="U705" s="51"/>
      <c r="AA705" s="128"/>
    </row>
    <row r="706" spans="1:27" s="52" customFormat="1" ht="15.75" x14ac:dyDescent="0.25">
      <c r="A706" s="45" t="s">
        <v>75</v>
      </c>
      <c r="B706" s="111"/>
      <c r="C706" s="51"/>
      <c r="D706" s="51"/>
      <c r="E706" s="105" t="s">
        <v>22</v>
      </c>
      <c r="F706" s="56" t="s">
        <v>5</v>
      </c>
      <c r="G706" s="56" t="s">
        <v>23</v>
      </c>
      <c r="H706" s="49"/>
      <c r="I706" s="49"/>
      <c r="J706" s="49"/>
      <c r="K706" s="49"/>
      <c r="L706" s="49"/>
      <c r="M706" s="49"/>
      <c r="N706" s="49"/>
      <c r="O706" s="49"/>
      <c r="P706" s="49"/>
      <c r="Q706" s="49"/>
      <c r="R706" s="51"/>
      <c r="S706" s="51"/>
      <c r="T706" s="51"/>
      <c r="U706" s="51"/>
      <c r="AA706" s="128"/>
    </row>
    <row r="707" spans="1:27" s="52" customFormat="1" x14ac:dyDescent="0.2">
      <c r="A707" s="45" t="s">
        <v>29</v>
      </c>
      <c r="B707" s="111"/>
      <c r="C707" s="51"/>
      <c r="D707" s="51"/>
      <c r="E707" s="106"/>
      <c r="F707" s="49">
        <f t="shared" ref="F707:F712" si="85">SUM(G707:U707)</f>
        <v>0</v>
      </c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3"/>
      <c r="S707" s="53"/>
      <c r="T707" s="53"/>
      <c r="U707" s="53"/>
      <c r="AA707" s="128"/>
    </row>
    <row r="708" spans="1:27" s="52" customFormat="1" x14ac:dyDescent="0.2">
      <c r="A708" s="45"/>
      <c r="B708" s="132"/>
      <c r="C708" s="51"/>
      <c r="D708" s="51"/>
      <c r="E708" s="106"/>
      <c r="F708" s="49">
        <f t="shared" si="85"/>
        <v>0</v>
      </c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3"/>
      <c r="S708" s="53"/>
      <c r="T708" s="53"/>
      <c r="U708" s="53"/>
      <c r="AA708" s="128"/>
    </row>
    <row r="709" spans="1:27" s="52" customFormat="1" x14ac:dyDescent="0.2">
      <c r="A709" s="45" t="s">
        <v>30</v>
      </c>
      <c r="B709" s="111"/>
      <c r="C709" s="51"/>
      <c r="D709" s="51"/>
      <c r="E709" s="106"/>
      <c r="F709" s="49">
        <f t="shared" si="85"/>
        <v>0</v>
      </c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3"/>
      <c r="S709" s="53"/>
      <c r="T709" s="53"/>
      <c r="U709" s="53"/>
      <c r="AA709" s="128"/>
    </row>
    <row r="710" spans="1:27" s="52" customFormat="1" x14ac:dyDescent="0.2">
      <c r="A710" s="45" t="s">
        <v>31</v>
      </c>
      <c r="B710" s="111"/>
      <c r="C710" s="51"/>
      <c r="D710" s="51"/>
      <c r="E710" s="106"/>
      <c r="F710" s="49">
        <f t="shared" si="85"/>
        <v>0</v>
      </c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3"/>
      <c r="S710" s="53"/>
      <c r="T710" s="53"/>
      <c r="U710" s="53"/>
      <c r="AA710" s="128"/>
    </row>
    <row r="711" spans="1:27" s="52" customFormat="1" x14ac:dyDescent="0.2">
      <c r="A711" s="45" t="s">
        <v>32</v>
      </c>
      <c r="B711" s="111"/>
      <c r="C711" s="51"/>
      <c r="D711" s="51"/>
      <c r="E711" s="106"/>
      <c r="F711" s="49">
        <f t="shared" si="85"/>
        <v>0</v>
      </c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3"/>
      <c r="S711" s="53"/>
      <c r="T711" s="53"/>
      <c r="U711" s="53"/>
      <c r="AA711" s="128"/>
    </row>
    <row r="712" spans="1:27" s="52" customFormat="1" x14ac:dyDescent="0.2">
      <c r="A712" s="45" t="s">
        <v>33</v>
      </c>
      <c r="B712" s="111"/>
      <c r="C712" s="51"/>
      <c r="D712" s="51"/>
      <c r="E712" s="106"/>
      <c r="F712" s="49">
        <f t="shared" si="85"/>
        <v>0</v>
      </c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3"/>
      <c r="S712" s="53"/>
      <c r="T712" s="53"/>
      <c r="U712" s="53"/>
      <c r="AA712" s="128"/>
    </row>
    <row r="713" spans="1:27" s="52" customFormat="1" x14ac:dyDescent="0.2">
      <c r="A713" s="45" t="s">
        <v>34</v>
      </c>
      <c r="B713" s="111"/>
      <c r="C713" s="51"/>
      <c r="D713" s="51"/>
      <c r="E713" s="104"/>
      <c r="F713" s="49"/>
      <c r="G713" s="49"/>
      <c r="H713" s="49"/>
      <c r="I713" s="49"/>
      <c r="J713" s="49"/>
      <c r="K713" s="49"/>
      <c r="L713" s="49"/>
      <c r="M713" s="49"/>
      <c r="N713" s="49"/>
      <c r="O713" s="49"/>
      <c r="P713" s="49"/>
      <c r="Q713" s="49"/>
      <c r="R713" s="51"/>
      <c r="S713" s="51"/>
      <c r="T713" s="51"/>
      <c r="U713" s="51"/>
      <c r="AA713" s="128"/>
    </row>
    <row r="714" spans="1:27" s="52" customFormat="1" ht="15.75" x14ac:dyDescent="0.25">
      <c r="A714" s="45" t="s">
        <v>35</v>
      </c>
      <c r="B714" s="111"/>
      <c r="C714" s="51"/>
      <c r="D714" s="60" t="s">
        <v>24</v>
      </c>
      <c r="E714" s="104"/>
      <c r="F714" s="49"/>
      <c r="G714" s="49"/>
      <c r="H714" s="49"/>
      <c r="I714" s="49"/>
      <c r="J714" s="49"/>
      <c r="K714" s="49"/>
      <c r="L714" s="49"/>
      <c r="M714" s="49"/>
      <c r="N714" s="49"/>
      <c r="O714" s="49"/>
      <c r="P714" s="49"/>
      <c r="Q714" s="49"/>
      <c r="R714" s="51"/>
      <c r="S714" s="51"/>
      <c r="T714" s="51"/>
      <c r="U714" s="51"/>
      <c r="AA714" s="128"/>
    </row>
    <row r="715" spans="1:27" s="52" customFormat="1" ht="15.75" x14ac:dyDescent="0.25">
      <c r="A715" s="50" t="s">
        <v>36</v>
      </c>
      <c r="B715" s="111"/>
      <c r="C715" s="51"/>
      <c r="D715" s="51"/>
      <c r="E715" s="105"/>
      <c r="F715" s="56" t="s">
        <v>5</v>
      </c>
      <c r="G715" s="56" t="s">
        <v>23</v>
      </c>
      <c r="H715" s="49"/>
      <c r="I715" s="49"/>
      <c r="J715" s="49"/>
      <c r="K715" s="49"/>
      <c r="L715" s="49"/>
      <c r="M715" s="49"/>
      <c r="N715" s="49"/>
      <c r="O715" s="49"/>
      <c r="P715" s="49"/>
      <c r="Q715" s="49"/>
      <c r="R715" s="51"/>
      <c r="S715" s="51"/>
      <c r="T715" s="51"/>
      <c r="U715" s="51"/>
      <c r="AA715" s="128"/>
    </row>
    <row r="716" spans="1:27" s="52" customFormat="1" x14ac:dyDescent="0.2">
      <c r="A716" s="45" t="s">
        <v>37</v>
      </c>
      <c r="B716" s="111"/>
      <c r="C716" s="51"/>
      <c r="D716" s="51"/>
      <c r="E716" s="106"/>
      <c r="F716" s="49">
        <f t="shared" ref="F716:F723" si="86">SUM(G716:U716)</f>
        <v>0</v>
      </c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3"/>
      <c r="S716" s="53"/>
      <c r="T716" s="53"/>
      <c r="U716" s="53"/>
      <c r="AA716" s="128"/>
    </row>
    <row r="717" spans="1:27" s="52" customFormat="1" x14ac:dyDescent="0.2">
      <c r="A717" s="51"/>
      <c r="B717" s="110"/>
      <c r="C717" s="51"/>
      <c r="D717" s="51"/>
      <c r="E717" s="106"/>
      <c r="F717" s="49">
        <f t="shared" si="86"/>
        <v>0</v>
      </c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3"/>
      <c r="S717" s="53"/>
      <c r="T717" s="53"/>
      <c r="U717" s="53"/>
      <c r="AA717" s="128"/>
    </row>
    <row r="718" spans="1:27" s="52" customFormat="1" x14ac:dyDescent="0.2">
      <c r="A718" s="51"/>
      <c r="B718" s="110"/>
      <c r="C718" s="51"/>
      <c r="D718" s="51"/>
      <c r="E718" s="106"/>
      <c r="F718" s="49">
        <f t="shared" si="86"/>
        <v>0</v>
      </c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3"/>
      <c r="S718" s="53"/>
      <c r="T718" s="53"/>
      <c r="U718" s="53"/>
      <c r="AA718" s="128"/>
    </row>
    <row r="719" spans="1:27" s="52" customFormat="1" x14ac:dyDescent="0.2">
      <c r="A719" s="51"/>
      <c r="B719" s="110"/>
      <c r="C719" s="51"/>
      <c r="D719" s="51"/>
      <c r="E719" s="106"/>
      <c r="F719" s="49">
        <f t="shared" si="86"/>
        <v>0</v>
      </c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3"/>
      <c r="S719" s="53"/>
      <c r="T719" s="53"/>
      <c r="U719" s="53"/>
      <c r="AA719" s="128"/>
    </row>
    <row r="720" spans="1:27" s="52" customFormat="1" x14ac:dyDescent="0.2">
      <c r="A720" s="51"/>
      <c r="B720" s="110"/>
      <c r="C720" s="51"/>
      <c r="D720" s="51"/>
      <c r="E720" s="106"/>
      <c r="F720" s="49">
        <f t="shared" si="86"/>
        <v>0</v>
      </c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3"/>
      <c r="S720" s="53"/>
      <c r="T720" s="53"/>
      <c r="U720" s="53"/>
      <c r="AA720" s="128"/>
    </row>
    <row r="721" spans="1:27" s="52" customFormat="1" x14ac:dyDescent="0.2">
      <c r="A721" s="51"/>
      <c r="B721" s="110"/>
      <c r="C721" s="51"/>
      <c r="D721" s="51"/>
      <c r="E721" s="106"/>
      <c r="F721" s="49">
        <f t="shared" si="86"/>
        <v>0</v>
      </c>
      <c r="G721" s="54"/>
      <c r="H721" s="54"/>
      <c r="I721" s="54"/>
      <c r="J721" s="54"/>
      <c r="K721" s="54"/>
      <c r="L721" s="54"/>
      <c r="M721" s="54"/>
      <c r="N721" s="54"/>
      <c r="O721" s="54"/>
      <c r="P721" s="54"/>
      <c r="Q721" s="54"/>
      <c r="R721" s="53"/>
      <c r="S721" s="53"/>
      <c r="T721" s="53"/>
      <c r="U721" s="53"/>
      <c r="AA721" s="128"/>
    </row>
    <row r="722" spans="1:27" s="52" customFormat="1" ht="15.6" customHeight="1" x14ac:dyDescent="0.25">
      <c r="A722" s="57" t="s">
        <v>24</v>
      </c>
      <c r="B722" s="112" t="str">
        <f>IF(B704+F716+F717+F718+F719+F720+F721+F722+F723=B709+B710+B711+B712+B713+B714+B715+B716,"OK","NON")</f>
        <v>OK</v>
      </c>
      <c r="C722" s="51"/>
      <c r="D722" s="49"/>
      <c r="E722" s="106"/>
      <c r="F722" s="49">
        <f t="shared" si="86"/>
        <v>0</v>
      </c>
      <c r="G722" s="54"/>
      <c r="H722" s="54"/>
      <c r="I722" s="54"/>
      <c r="J722" s="54"/>
      <c r="K722" s="54"/>
      <c r="L722" s="54"/>
      <c r="M722" s="54"/>
      <c r="N722" s="54"/>
      <c r="O722" s="54"/>
      <c r="P722" s="54"/>
      <c r="Q722" s="54"/>
      <c r="R722" s="53"/>
      <c r="S722" s="53"/>
      <c r="T722" s="53"/>
      <c r="U722" s="53"/>
      <c r="AA722" s="128"/>
    </row>
    <row r="723" spans="1:27" s="52" customFormat="1" ht="18" x14ac:dyDescent="0.25">
      <c r="A723" s="57" t="s">
        <v>25</v>
      </c>
      <c r="B723" s="112">
        <f>B706+S704-B703-F707-F708-F709-F710-F711-F712</f>
        <v>0</v>
      </c>
      <c r="C723" s="51"/>
      <c r="D723" s="77"/>
      <c r="E723" s="106"/>
      <c r="F723" s="49">
        <f t="shared" si="86"/>
        <v>0</v>
      </c>
      <c r="G723" s="54"/>
      <c r="H723" s="54"/>
      <c r="I723" s="54"/>
      <c r="J723" s="54"/>
      <c r="K723" s="54"/>
      <c r="L723" s="54"/>
      <c r="M723" s="54"/>
      <c r="N723" s="54"/>
      <c r="O723" s="54"/>
      <c r="P723" s="54"/>
      <c r="Q723" s="54"/>
      <c r="R723" s="53"/>
      <c r="S723" s="53"/>
      <c r="T723" s="53"/>
      <c r="U723" s="53"/>
      <c r="AA723" s="128"/>
    </row>
    <row r="724" spans="1:27" s="52" customFormat="1" x14ac:dyDescent="0.2">
      <c r="B724" s="96"/>
      <c r="C724" s="51"/>
      <c r="D724" s="51"/>
      <c r="E724" s="107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62"/>
      <c r="S724" s="62"/>
      <c r="T724" s="62"/>
      <c r="U724" s="62"/>
      <c r="V724" s="64"/>
      <c r="AA724" s="128"/>
    </row>
    <row r="725" spans="1:27" s="46" customFormat="1" x14ac:dyDescent="0.2">
      <c r="A725" s="46" t="s">
        <v>20</v>
      </c>
      <c r="B725" s="113" t="s">
        <v>20</v>
      </c>
      <c r="C725" s="46" t="s">
        <v>20</v>
      </c>
      <c r="D725" s="46" t="s">
        <v>20</v>
      </c>
      <c r="E725" s="108" t="s">
        <v>20</v>
      </c>
      <c r="F725" s="66" t="s">
        <v>20</v>
      </c>
      <c r="G725" s="82" t="s">
        <v>20</v>
      </c>
      <c r="H725" s="82" t="s">
        <v>20</v>
      </c>
      <c r="I725" s="82" t="s">
        <v>20</v>
      </c>
      <c r="J725" s="82" t="s">
        <v>20</v>
      </c>
      <c r="K725" s="82" t="s">
        <v>20</v>
      </c>
      <c r="L725" s="82" t="s">
        <v>20</v>
      </c>
      <c r="M725" s="82" t="s">
        <v>20</v>
      </c>
      <c r="N725" s="82" t="s">
        <v>20</v>
      </c>
      <c r="O725" s="82" t="s">
        <v>20</v>
      </c>
      <c r="P725" s="82" t="s">
        <v>20</v>
      </c>
      <c r="Q725" s="82" t="s">
        <v>20</v>
      </c>
      <c r="R725" s="83" t="s">
        <v>20</v>
      </c>
      <c r="S725" s="83"/>
      <c r="T725" s="83"/>
      <c r="U725" s="83"/>
      <c r="AA725" s="129"/>
    </row>
    <row r="726" spans="1:27" s="117" customFormat="1" ht="27" thickBot="1" x14ac:dyDescent="0.45">
      <c r="A726" s="116" t="s">
        <v>20</v>
      </c>
      <c r="B726" s="115" t="s">
        <v>65</v>
      </c>
      <c r="D726" s="117" t="s">
        <v>28</v>
      </c>
      <c r="E726" s="125">
        <f>$X$16</f>
        <v>43091</v>
      </c>
      <c r="F726" s="119"/>
      <c r="G726" s="120"/>
      <c r="H726" s="121"/>
      <c r="I726" s="122"/>
      <c r="J726" s="122"/>
      <c r="K726" s="122"/>
      <c r="L726" s="122"/>
      <c r="M726" s="122"/>
      <c r="N726" s="122"/>
      <c r="O726" s="122"/>
      <c r="P726" s="122"/>
      <c r="Q726" s="122"/>
      <c r="R726" s="122"/>
      <c r="U726" s="117">
        <v>30</v>
      </c>
      <c r="AA726" s="126"/>
    </row>
    <row r="727" spans="1:27" s="52" customFormat="1" ht="16.5" thickBot="1" x14ac:dyDescent="0.3">
      <c r="A727" s="45"/>
      <c r="B727" s="110"/>
      <c r="C727" s="51"/>
      <c r="D727" s="51"/>
      <c r="E727" s="104"/>
      <c r="F727" s="79" t="s">
        <v>70</v>
      </c>
      <c r="H727" s="103"/>
      <c r="I727" s="91">
        <v>100</v>
      </c>
      <c r="J727" s="92">
        <v>50</v>
      </c>
      <c r="K727" s="92">
        <v>20</v>
      </c>
      <c r="L727" s="92">
        <v>10</v>
      </c>
      <c r="M727" s="92">
        <v>5</v>
      </c>
      <c r="N727" s="92">
        <v>2</v>
      </c>
      <c r="O727" s="92">
        <v>1</v>
      </c>
      <c r="P727" s="92">
        <v>0.25</v>
      </c>
      <c r="Q727" s="92">
        <v>0.1</v>
      </c>
      <c r="R727" s="93">
        <v>0.05</v>
      </c>
      <c r="S727" s="51"/>
      <c r="T727" s="51"/>
      <c r="U727" s="51"/>
      <c r="AA727" s="127">
        <f>B728+B729+B730</f>
        <v>0</v>
      </c>
    </row>
    <row r="728" spans="1:27" s="52" customFormat="1" ht="15.75" x14ac:dyDescent="0.25">
      <c r="A728" s="45" t="s">
        <v>17</v>
      </c>
      <c r="B728" s="111"/>
      <c r="C728" s="51"/>
      <c r="D728" s="60" t="s">
        <v>21</v>
      </c>
      <c r="E728" s="105"/>
      <c r="F728" s="51"/>
      <c r="G728" s="62"/>
      <c r="H728" s="133" t="s">
        <v>71</v>
      </c>
      <c r="I728" s="135"/>
      <c r="J728" s="136"/>
      <c r="K728" s="136"/>
      <c r="L728" s="136"/>
      <c r="M728" s="136"/>
      <c r="N728" s="136"/>
      <c r="O728" s="136"/>
      <c r="P728" s="136"/>
      <c r="Q728" s="136"/>
      <c r="R728" s="137"/>
      <c r="S728" s="51"/>
      <c r="T728" s="51"/>
      <c r="U728" s="51"/>
      <c r="AA728" s="128"/>
    </row>
    <row r="729" spans="1:27" s="52" customFormat="1" ht="15.75" thickBot="1" x14ac:dyDescent="0.25">
      <c r="A729" s="45" t="s">
        <v>18</v>
      </c>
      <c r="B729" s="111"/>
      <c r="C729" s="51"/>
      <c r="E729" s="104"/>
      <c r="F729" s="51"/>
      <c r="G729" s="62"/>
      <c r="H729" s="89" t="s">
        <v>5</v>
      </c>
      <c r="I729" s="90">
        <f t="shared" ref="I729:R729" si="87">I727*I728</f>
        <v>0</v>
      </c>
      <c r="J729" s="80">
        <f t="shared" si="87"/>
        <v>0</v>
      </c>
      <c r="K729" s="80">
        <f t="shared" si="87"/>
        <v>0</v>
      </c>
      <c r="L729" s="80">
        <f t="shared" si="87"/>
        <v>0</v>
      </c>
      <c r="M729" s="80">
        <f t="shared" si="87"/>
        <v>0</v>
      </c>
      <c r="N729" s="80">
        <f t="shared" si="87"/>
        <v>0</v>
      </c>
      <c r="O729" s="80">
        <f t="shared" si="87"/>
        <v>0</v>
      </c>
      <c r="P729" s="80">
        <f t="shared" si="87"/>
        <v>0</v>
      </c>
      <c r="Q729" s="80">
        <f t="shared" si="87"/>
        <v>0</v>
      </c>
      <c r="R729" s="81">
        <f t="shared" si="87"/>
        <v>0</v>
      </c>
      <c r="S729" s="87">
        <f>SUM(I729:R729)</f>
        <v>0</v>
      </c>
      <c r="T729" s="51"/>
      <c r="U729" s="51"/>
      <c r="AA729" s="128"/>
    </row>
    <row r="730" spans="1:27" s="52" customFormat="1" ht="15.75" x14ac:dyDescent="0.25">
      <c r="A730" s="45" t="s">
        <v>19</v>
      </c>
      <c r="B730" s="111"/>
      <c r="C730" s="51"/>
      <c r="D730" s="60" t="s">
        <v>0</v>
      </c>
      <c r="E730" s="104"/>
      <c r="F730" s="49"/>
      <c r="G730" s="49"/>
      <c r="H730" s="49"/>
      <c r="I730" s="49"/>
      <c r="J730" s="49"/>
      <c r="K730" s="49"/>
      <c r="L730" s="49"/>
      <c r="M730" s="49"/>
      <c r="N730" s="49"/>
      <c r="O730" s="49"/>
      <c r="P730" s="49"/>
      <c r="Q730" s="49"/>
      <c r="R730" s="49">
        <f>SUM(I729:R729)</f>
        <v>0</v>
      </c>
      <c r="S730" s="51"/>
      <c r="T730" s="51"/>
      <c r="U730" s="51"/>
      <c r="AA730" s="128"/>
    </row>
    <row r="731" spans="1:27" s="52" customFormat="1" ht="15.75" x14ac:dyDescent="0.25">
      <c r="A731" s="45" t="s">
        <v>75</v>
      </c>
      <c r="B731" s="111"/>
      <c r="C731" s="51"/>
      <c r="D731" s="51"/>
      <c r="E731" s="105" t="s">
        <v>22</v>
      </c>
      <c r="F731" s="56" t="s">
        <v>5</v>
      </c>
      <c r="G731" s="56" t="s">
        <v>23</v>
      </c>
      <c r="H731" s="49"/>
      <c r="I731" s="49"/>
      <c r="J731" s="49"/>
      <c r="K731" s="49"/>
      <c r="L731" s="49"/>
      <c r="M731" s="49"/>
      <c r="N731" s="49"/>
      <c r="O731" s="49"/>
      <c r="P731" s="49"/>
      <c r="Q731" s="49"/>
      <c r="R731" s="51"/>
      <c r="S731" s="51"/>
      <c r="T731" s="51"/>
      <c r="U731" s="51"/>
      <c r="AA731" s="128"/>
    </row>
    <row r="732" spans="1:27" s="52" customFormat="1" x14ac:dyDescent="0.2">
      <c r="A732" s="45" t="s">
        <v>29</v>
      </c>
      <c r="B732" s="111"/>
      <c r="C732" s="51"/>
      <c r="D732" s="51"/>
      <c r="E732" s="106"/>
      <c r="F732" s="49">
        <f t="shared" ref="F732:F737" si="88">SUM(G732:U732)</f>
        <v>0</v>
      </c>
      <c r="G732" s="54"/>
      <c r="H732" s="54"/>
      <c r="I732" s="54"/>
      <c r="J732" s="54"/>
      <c r="K732" s="54"/>
      <c r="L732" s="54"/>
      <c r="M732" s="54"/>
      <c r="N732" s="54"/>
      <c r="O732" s="54"/>
      <c r="P732" s="54"/>
      <c r="Q732" s="54"/>
      <c r="R732" s="53"/>
      <c r="S732" s="53"/>
      <c r="T732" s="53"/>
      <c r="U732" s="53"/>
      <c r="AA732" s="128"/>
    </row>
    <row r="733" spans="1:27" s="52" customFormat="1" x14ac:dyDescent="0.2">
      <c r="A733" s="45"/>
      <c r="B733" s="132"/>
      <c r="C733" s="51"/>
      <c r="D733" s="51"/>
      <c r="E733" s="106"/>
      <c r="F733" s="49">
        <f t="shared" si="88"/>
        <v>0</v>
      </c>
      <c r="G733" s="54"/>
      <c r="H733" s="54"/>
      <c r="I733" s="54"/>
      <c r="J733" s="54"/>
      <c r="K733" s="54"/>
      <c r="L733" s="54"/>
      <c r="M733" s="54"/>
      <c r="N733" s="54"/>
      <c r="O733" s="54"/>
      <c r="P733" s="54"/>
      <c r="Q733" s="54"/>
      <c r="R733" s="53"/>
      <c r="S733" s="53"/>
      <c r="T733" s="53"/>
      <c r="U733" s="53"/>
      <c r="AA733" s="128"/>
    </row>
    <row r="734" spans="1:27" s="52" customFormat="1" x14ac:dyDescent="0.2">
      <c r="A734" s="45" t="s">
        <v>30</v>
      </c>
      <c r="B734" s="111"/>
      <c r="C734" s="51"/>
      <c r="D734" s="51"/>
      <c r="E734" s="106"/>
      <c r="F734" s="49">
        <f t="shared" si="88"/>
        <v>0</v>
      </c>
      <c r="G734" s="54"/>
      <c r="H734" s="54"/>
      <c r="I734" s="54"/>
      <c r="J734" s="54"/>
      <c r="K734" s="54"/>
      <c r="L734" s="54"/>
      <c r="M734" s="54"/>
      <c r="N734" s="54"/>
      <c r="O734" s="54"/>
      <c r="P734" s="54"/>
      <c r="Q734" s="54"/>
      <c r="R734" s="53"/>
      <c r="S734" s="53"/>
      <c r="T734" s="53"/>
      <c r="U734" s="53"/>
      <c r="AA734" s="128"/>
    </row>
    <row r="735" spans="1:27" s="52" customFormat="1" x14ac:dyDescent="0.2">
      <c r="A735" s="45" t="s">
        <v>31</v>
      </c>
      <c r="B735" s="111"/>
      <c r="C735" s="51"/>
      <c r="D735" s="51"/>
      <c r="E735" s="106"/>
      <c r="F735" s="49">
        <f t="shared" si="88"/>
        <v>0</v>
      </c>
      <c r="G735" s="54"/>
      <c r="H735" s="54"/>
      <c r="I735" s="54"/>
      <c r="J735" s="54"/>
      <c r="K735" s="54"/>
      <c r="L735" s="54"/>
      <c r="M735" s="54"/>
      <c r="N735" s="54"/>
      <c r="O735" s="54"/>
      <c r="P735" s="54"/>
      <c r="Q735" s="54"/>
      <c r="R735" s="53"/>
      <c r="S735" s="53"/>
      <c r="T735" s="53"/>
      <c r="U735" s="53"/>
      <c r="AA735" s="128"/>
    </row>
    <row r="736" spans="1:27" s="52" customFormat="1" x14ac:dyDescent="0.2">
      <c r="A736" s="45" t="s">
        <v>32</v>
      </c>
      <c r="B736" s="111"/>
      <c r="C736" s="51"/>
      <c r="D736" s="51"/>
      <c r="E736" s="106"/>
      <c r="F736" s="49">
        <f t="shared" si="88"/>
        <v>0</v>
      </c>
      <c r="G736" s="54"/>
      <c r="H736" s="54"/>
      <c r="I736" s="54"/>
      <c r="J736" s="54"/>
      <c r="K736" s="54"/>
      <c r="L736" s="54"/>
      <c r="M736" s="54"/>
      <c r="N736" s="54"/>
      <c r="O736" s="54"/>
      <c r="P736" s="54"/>
      <c r="Q736" s="54"/>
      <c r="R736" s="53"/>
      <c r="S736" s="53"/>
      <c r="T736" s="53"/>
      <c r="U736" s="53"/>
      <c r="AA736" s="128"/>
    </row>
    <row r="737" spans="1:27" s="52" customFormat="1" x14ac:dyDescent="0.2">
      <c r="A737" s="45" t="s">
        <v>33</v>
      </c>
      <c r="B737" s="111"/>
      <c r="C737" s="51"/>
      <c r="D737" s="51"/>
      <c r="E737" s="106"/>
      <c r="F737" s="49">
        <f t="shared" si="88"/>
        <v>0</v>
      </c>
      <c r="G737" s="54"/>
      <c r="H737" s="54"/>
      <c r="I737" s="54"/>
      <c r="J737" s="54"/>
      <c r="K737" s="54"/>
      <c r="L737" s="54"/>
      <c r="M737" s="54"/>
      <c r="N737" s="54"/>
      <c r="O737" s="54"/>
      <c r="P737" s="54"/>
      <c r="Q737" s="54"/>
      <c r="R737" s="53"/>
      <c r="S737" s="53"/>
      <c r="T737" s="53"/>
      <c r="U737" s="53"/>
      <c r="AA737" s="128"/>
    </row>
    <row r="738" spans="1:27" s="52" customFormat="1" x14ac:dyDescent="0.2">
      <c r="A738" s="45" t="s">
        <v>34</v>
      </c>
      <c r="B738" s="111"/>
      <c r="C738" s="51"/>
      <c r="D738" s="51"/>
      <c r="E738" s="104"/>
      <c r="F738" s="49"/>
      <c r="G738" s="49"/>
      <c r="H738" s="49"/>
      <c r="I738" s="49"/>
      <c r="J738" s="49"/>
      <c r="K738" s="49"/>
      <c r="L738" s="49"/>
      <c r="M738" s="49"/>
      <c r="N738" s="49"/>
      <c r="O738" s="49"/>
      <c r="P738" s="49"/>
      <c r="Q738" s="49"/>
      <c r="R738" s="51"/>
      <c r="S738" s="51"/>
      <c r="T738" s="51"/>
      <c r="U738" s="51"/>
      <c r="AA738" s="128"/>
    </row>
    <row r="739" spans="1:27" s="52" customFormat="1" ht="15.75" x14ac:dyDescent="0.25">
      <c r="A739" s="45" t="s">
        <v>35</v>
      </c>
      <c r="B739" s="111"/>
      <c r="C739" s="51"/>
      <c r="D739" s="60" t="s">
        <v>24</v>
      </c>
      <c r="E739" s="104"/>
      <c r="F739" s="49"/>
      <c r="G739" s="49"/>
      <c r="H739" s="49"/>
      <c r="I739" s="49"/>
      <c r="J739" s="49"/>
      <c r="K739" s="49"/>
      <c r="L739" s="49"/>
      <c r="M739" s="49"/>
      <c r="N739" s="49"/>
      <c r="O739" s="49"/>
      <c r="P739" s="49"/>
      <c r="Q739" s="49"/>
      <c r="R739" s="51"/>
      <c r="S739" s="51"/>
      <c r="T739" s="51"/>
      <c r="U739" s="51"/>
      <c r="AA739" s="128"/>
    </row>
    <row r="740" spans="1:27" s="52" customFormat="1" ht="15.75" x14ac:dyDescent="0.25">
      <c r="A740" s="50" t="s">
        <v>36</v>
      </c>
      <c r="B740" s="111"/>
      <c r="C740" s="51"/>
      <c r="D740" s="51"/>
      <c r="E740" s="105"/>
      <c r="F740" s="56" t="s">
        <v>5</v>
      </c>
      <c r="G740" s="56" t="s">
        <v>23</v>
      </c>
      <c r="H740" s="49"/>
      <c r="I740" s="49"/>
      <c r="J740" s="49"/>
      <c r="K740" s="49"/>
      <c r="L740" s="49"/>
      <c r="M740" s="49"/>
      <c r="N740" s="49"/>
      <c r="O740" s="49"/>
      <c r="P740" s="49"/>
      <c r="Q740" s="49"/>
      <c r="R740" s="51"/>
      <c r="S740" s="51"/>
      <c r="T740" s="51"/>
      <c r="U740" s="51"/>
      <c r="AA740" s="128"/>
    </row>
    <row r="741" spans="1:27" s="52" customFormat="1" x14ac:dyDescent="0.2">
      <c r="A741" s="45" t="s">
        <v>37</v>
      </c>
      <c r="B741" s="111"/>
      <c r="C741" s="51"/>
      <c r="D741" s="51"/>
      <c r="E741" s="106"/>
      <c r="F741" s="49">
        <f t="shared" ref="F741:F748" si="89">SUM(G741:U741)</f>
        <v>0</v>
      </c>
      <c r="G741" s="54"/>
      <c r="H741" s="54"/>
      <c r="I741" s="54"/>
      <c r="J741" s="54"/>
      <c r="K741" s="54"/>
      <c r="L741" s="54"/>
      <c r="M741" s="54"/>
      <c r="N741" s="54"/>
      <c r="O741" s="54"/>
      <c r="P741" s="54"/>
      <c r="Q741" s="54"/>
      <c r="R741" s="53"/>
      <c r="S741" s="53"/>
      <c r="T741" s="53"/>
      <c r="U741" s="53"/>
      <c r="AA741" s="128"/>
    </row>
    <row r="742" spans="1:27" s="52" customFormat="1" x14ac:dyDescent="0.2">
      <c r="A742" s="51"/>
      <c r="B742" s="110"/>
      <c r="C742" s="51"/>
      <c r="D742" s="51"/>
      <c r="E742" s="106"/>
      <c r="F742" s="49">
        <f t="shared" si="89"/>
        <v>0</v>
      </c>
      <c r="G742" s="54"/>
      <c r="H742" s="54"/>
      <c r="I742" s="54"/>
      <c r="J742" s="54"/>
      <c r="K742" s="54"/>
      <c r="L742" s="54"/>
      <c r="M742" s="54"/>
      <c r="N742" s="54"/>
      <c r="O742" s="54"/>
      <c r="P742" s="54"/>
      <c r="Q742" s="54"/>
      <c r="R742" s="53"/>
      <c r="S742" s="53"/>
      <c r="T742" s="53"/>
      <c r="U742" s="53"/>
      <c r="AA742" s="128"/>
    </row>
    <row r="743" spans="1:27" s="52" customFormat="1" x14ac:dyDescent="0.2">
      <c r="A743" s="51"/>
      <c r="B743" s="110"/>
      <c r="C743" s="51"/>
      <c r="D743" s="51"/>
      <c r="E743" s="106"/>
      <c r="F743" s="49">
        <f t="shared" si="89"/>
        <v>0</v>
      </c>
      <c r="G743" s="54"/>
      <c r="H743" s="54"/>
      <c r="I743" s="54"/>
      <c r="J743" s="54"/>
      <c r="K743" s="54"/>
      <c r="L743" s="54"/>
      <c r="M743" s="54"/>
      <c r="N743" s="54"/>
      <c r="O743" s="54"/>
      <c r="P743" s="54"/>
      <c r="Q743" s="54"/>
      <c r="R743" s="53"/>
      <c r="S743" s="53"/>
      <c r="T743" s="53"/>
      <c r="U743" s="53"/>
      <c r="AA743" s="128"/>
    </row>
    <row r="744" spans="1:27" s="52" customFormat="1" x14ac:dyDescent="0.2">
      <c r="A744" s="51"/>
      <c r="B744" s="110"/>
      <c r="C744" s="51"/>
      <c r="D744" s="51"/>
      <c r="E744" s="106"/>
      <c r="F744" s="49">
        <f t="shared" si="89"/>
        <v>0</v>
      </c>
      <c r="G744" s="54"/>
      <c r="H744" s="54"/>
      <c r="I744" s="54"/>
      <c r="J744" s="54"/>
      <c r="K744" s="54"/>
      <c r="L744" s="54"/>
      <c r="M744" s="54"/>
      <c r="N744" s="54"/>
      <c r="O744" s="54"/>
      <c r="P744" s="54"/>
      <c r="Q744" s="54"/>
      <c r="R744" s="53"/>
      <c r="S744" s="53"/>
      <c r="T744" s="53"/>
      <c r="U744" s="53"/>
      <c r="AA744" s="128"/>
    </row>
    <row r="745" spans="1:27" s="52" customFormat="1" x14ac:dyDescent="0.2">
      <c r="A745" s="51"/>
      <c r="B745" s="110"/>
      <c r="C745" s="51"/>
      <c r="D745" s="51"/>
      <c r="E745" s="106"/>
      <c r="F745" s="49">
        <f t="shared" si="89"/>
        <v>0</v>
      </c>
      <c r="G745" s="54"/>
      <c r="H745" s="54"/>
      <c r="I745" s="54"/>
      <c r="J745" s="54"/>
      <c r="K745" s="54"/>
      <c r="L745" s="54"/>
      <c r="M745" s="54"/>
      <c r="N745" s="54"/>
      <c r="O745" s="54"/>
      <c r="P745" s="54"/>
      <c r="Q745" s="54"/>
      <c r="R745" s="53"/>
      <c r="S745" s="53"/>
      <c r="T745" s="53"/>
      <c r="U745" s="53"/>
      <c r="AA745" s="128"/>
    </row>
    <row r="746" spans="1:27" s="52" customFormat="1" x14ac:dyDescent="0.2">
      <c r="A746" s="51"/>
      <c r="B746" s="110"/>
      <c r="C746" s="51"/>
      <c r="D746" s="51"/>
      <c r="E746" s="106"/>
      <c r="F746" s="49">
        <f t="shared" si="89"/>
        <v>0</v>
      </c>
      <c r="G746" s="54"/>
      <c r="H746" s="54"/>
      <c r="I746" s="54"/>
      <c r="J746" s="54"/>
      <c r="K746" s="54"/>
      <c r="L746" s="54"/>
      <c r="M746" s="54"/>
      <c r="N746" s="54"/>
      <c r="O746" s="54"/>
      <c r="P746" s="54"/>
      <c r="Q746" s="54"/>
      <c r="R746" s="53"/>
      <c r="S746" s="53"/>
      <c r="T746" s="53"/>
      <c r="U746" s="53"/>
      <c r="AA746" s="128"/>
    </row>
    <row r="747" spans="1:27" s="52" customFormat="1" ht="15.6" customHeight="1" x14ac:dyDescent="0.25">
      <c r="A747" s="57" t="s">
        <v>24</v>
      </c>
      <c r="B747" s="112" t="str">
        <f>IF(B729+F741+F742+F743+F744+F745+F746+F747+F748=B734+B735+B736+B737+B738+B739+B740+B741,"OK","NON")</f>
        <v>OK</v>
      </c>
      <c r="C747" s="51"/>
      <c r="D747" s="49"/>
      <c r="E747" s="106"/>
      <c r="F747" s="49">
        <f t="shared" si="89"/>
        <v>0</v>
      </c>
      <c r="G747" s="54"/>
      <c r="H747" s="54"/>
      <c r="I747" s="54"/>
      <c r="J747" s="54"/>
      <c r="K747" s="54"/>
      <c r="L747" s="54"/>
      <c r="M747" s="54"/>
      <c r="N747" s="54"/>
      <c r="O747" s="54"/>
      <c r="P747" s="54"/>
      <c r="Q747" s="54"/>
      <c r="R747" s="53"/>
      <c r="S747" s="53"/>
      <c r="T747" s="53"/>
      <c r="U747" s="53"/>
      <c r="AA747" s="128"/>
    </row>
    <row r="748" spans="1:27" s="52" customFormat="1" ht="18" x14ac:dyDescent="0.25">
      <c r="A748" s="57" t="s">
        <v>25</v>
      </c>
      <c r="B748" s="112">
        <f>B731+S729-B728-F732-F733-F734-F735-F736-F737</f>
        <v>0</v>
      </c>
      <c r="C748" s="51"/>
      <c r="D748" s="77"/>
      <c r="E748" s="106"/>
      <c r="F748" s="49">
        <f t="shared" si="89"/>
        <v>0</v>
      </c>
      <c r="G748" s="54"/>
      <c r="H748" s="54"/>
      <c r="I748" s="54"/>
      <c r="J748" s="54"/>
      <c r="K748" s="54"/>
      <c r="L748" s="54"/>
      <c r="M748" s="54"/>
      <c r="N748" s="54"/>
      <c r="O748" s="54"/>
      <c r="P748" s="54"/>
      <c r="Q748" s="54"/>
      <c r="R748" s="53"/>
      <c r="S748" s="53"/>
      <c r="T748" s="53"/>
      <c r="U748" s="53"/>
      <c r="AA748" s="128"/>
    </row>
    <row r="749" spans="1:27" s="52" customFormat="1" x14ac:dyDescent="0.2">
      <c r="B749" s="96"/>
      <c r="C749" s="51"/>
      <c r="D749" s="51"/>
      <c r="E749" s="107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62"/>
      <c r="S749" s="62"/>
      <c r="T749" s="62"/>
      <c r="U749" s="62"/>
      <c r="V749" s="64"/>
      <c r="AA749" s="128"/>
    </row>
    <row r="750" spans="1:27" s="46" customFormat="1" x14ac:dyDescent="0.2">
      <c r="A750" s="46" t="s">
        <v>20</v>
      </c>
      <c r="B750" s="113" t="s">
        <v>20</v>
      </c>
      <c r="C750" s="46" t="s">
        <v>20</v>
      </c>
      <c r="D750" s="46" t="s">
        <v>20</v>
      </c>
      <c r="E750" s="108" t="s">
        <v>20</v>
      </c>
      <c r="F750" s="66" t="s">
        <v>20</v>
      </c>
      <c r="G750" s="82" t="s">
        <v>20</v>
      </c>
      <c r="H750" s="82" t="s">
        <v>20</v>
      </c>
      <c r="I750" s="82" t="s">
        <v>20</v>
      </c>
      <c r="J750" s="82" t="s">
        <v>20</v>
      </c>
      <c r="K750" s="82" t="s">
        <v>20</v>
      </c>
      <c r="L750" s="82" t="s">
        <v>20</v>
      </c>
      <c r="M750" s="82" t="s">
        <v>20</v>
      </c>
      <c r="N750" s="82" t="s">
        <v>20</v>
      </c>
      <c r="O750" s="82" t="s">
        <v>20</v>
      </c>
      <c r="P750" s="82" t="s">
        <v>20</v>
      </c>
      <c r="Q750" s="82" t="s">
        <v>20</v>
      </c>
      <c r="R750" s="83" t="s">
        <v>20</v>
      </c>
      <c r="S750" s="83"/>
      <c r="T750" s="83"/>
      <c r="U750" s="83"/>
      <c r="AA750" s="129"/>
    </row>
    <row r="751" spans="1:27" s="117" customFormat="1" ht="27" thickBot="1" x14ac:dyDescent="0.45">
      <c r="A751" s="116" t="s">
        <v>20</v>
      </c>
      <c r="B751" s="115" t="s">
        <v>66</v>
      </c>
      <c r="D751" s="117" t="s">
        <v>28</v>
      </c>
      <c r="E751" s="125">
        <f>$X$16</f>
        <v>43091</v>
      </c>
      <c r="F751" s="119"/>
      <c r="G751" s="120"/>
      <c r="H751" s="121"/>
      <c r="I751" s="122"/>
      <c r="J751" s="122"/>
      <c r="K751" s="122"/>
      <c r="L751" s="122"/>
      <c r="M751" s="122"/>
      <c r="N751" s="122"/>
      <c r="O751" s="122"/>
      <c r="P751" s="122"/>
      <c r="Q751" s="122"/>
      <c r="R751" s="122"/>
      <c r="U751" s="117">
        <v>31</v>
      </c>
      <c r="AA751" s="126"/>
    </row>
    <row r="752" spans="1:27" s="52" customFormat="1" ht="16.5" thickBot="1" x14ac:dyDescent="0.3">
      <c r="A752" s="45"/>
      <c r="B752" s="110"/>
      <c r="C752" s="51"/>
      <c r="D752" s="51"/>
      <c r="E752" s="104"/>
      <c r="F752" s="79" t="s">
        <v>70</v>
      </c>
      <c r="H752" s="103"/>
      <c r="I752" s="91">
        <v>100</v>
      </c>
      <c r="J752" s="92">
        <v>50</v>
      </c>
      <c r="K752" s="92">
        <v>20</v>
      </c>
      <c r="L752" s="92">
        <v>10</v>
      </c>
      <c r="M752" s="92">
        <v>5</v>
      </c>
      <c r="N752" s="92">
        <v>2</v>
      </c>
      <c r="O752" s="92">
        <v>1</v>
      </c>
      <c r="P752" s="92">
        <v>0.25</v>
      </c>
      <c r="Q752" s="92">
        <v>0.1</v>
      </c>
      <c r="R752" s="93">
        <v>0.05</v>
      </c>
      <c r="S752" s="51"/>
      <c r="T752" s="51"/>
      <c r="U752" s="51"/>
      <c r="AA752" s="127">
        <f>B753+B754+B755</f>
        <v>0</v>
      </c>
    </row>
    <row r="753" spans="1:27" s="52" customFormat="1" ht="15.75" x14ac:dyDescent="0.25">
      <c r="A753" s="45" t="s">
        <v>17</v>
      </c>
      <c r="B753" s="111"/>
      <c r="C753" s="51"/>
      <c r="D753" s="60" t="s">
        <v>21</v>
      </c>
      <c r="E753" s="105"/>
      <c r="F753" s="51"/>
      <c r="G753" s="62"/>
      <c r="H753" s="133" t="s">
        <v>71</v>
      </c>
      <c r="I753" s="135"/>
      <c r="J753" s="136"/>
      <c r="K753" s="136"/>
      <c r="L753" s="136"/>
      <c r="M753" s="136"/>
      <c r="N753" s="136"/>
      <c r="O753" s="136"/>
      <c r="P753" s="136"/>
      <c r="Q753" s="136"/>
      <c r="R753" s="137"/>
      <c r="S753" s="51"/>
      <c r="T753" s="51"/>
      <c r="U753" s="51"/>
      <c r="AA753" s="128"/>
    </row>
    <row r="754" spans="1:27" s="52" customFormat="1" ht="15.75" thickBot="1" x14ac:dyDescent="0.25">
      <c r="A754" s="45" t="s">
        <v>18</v>
      </c>
      <c r="B754" s="111"/>
      <c r="C754" s="51"/>
      <c r="E754" s="104"/>
      <c r="F754" s="51"/>
      <c r="G754" s="62"/>
      <c r="H754" s="89" t="s">
        <v>5</v>
      </c>
      <c r="I754" s="90">
        <f t="shared" ref="I754:R754" si="90">I752*I753</f>
        <v>0</v>
      </c>
      <c r="J754" s="80">
        <f t="shared" si="90"/>
        <v>0</v>
      </c>
      <c r="K754" s="80">
        <f t="shared" si="90"/>
        <v>0</v>
      </c>
      <c r="L754" s="80">
        <f t="shared" si="90"/>
        <v>0</v>
      </c>
      <c r="M754" s="80">
        <f t="shared" si="90"/>
        <v>0</v>
      </c>
      <c r="N754" s="80">
        <f t="shared" si="90"/>
        <v>0</v>
      </c>
      <c r="O754" s="80">
        <f t="shared" si="90"/>
        <v>0</v>
      </c>
      <c r="P754" s="80">
        <f t="shared" si="90"/>
        <v>0</v>
      </c>
      <c r="Q754" s="80">
        <f t="shared" si="90"/>
        <v>0</v>
      </c>
      <c r="R754" s="81">
        <f t="shared" si="90"/>
        <v>0</v>
      </c>
      <c r="S754" s="87">
        <f>SUM(I754:R754)</f>
        <v>0</v>
      </c>
      <c r="T754" s="51"/>
      <c r="U754" s="51"/>
      <c r="AA754" s="128"/>
    </row>
    <row r="755" spans="1:27" s="52" customFormat="1" ht="15.75" x14ac:dyDescent="0.25">
      <c r="A755" s="45" t="s">
        <v>19</v>
      </c>
      <c r="B755" s="111"/>
      <c r="C755" s="51"/>
      <c r="D755" s="60" t="s">
        <v>0</v>
      </c>
      <c r="E755" s="104"/>
      <c r="F755" s="49"/>
      <c r="G755" s="49"/>
      <c r="H755" s="49"/>
      <c r="I755" s="49"/>
      <c r="J755" s="49"/>
      <c r="K755" s="49"/>
      <c r="L755" s="49"/>
      <c r="M755" s="49"/>
      <c r="N755" s="49"/>
      <c r="O755" s="49"/>
      <c r="P755" s="49"/>
      <c r="Q755" s="49"/>
      <c r="R755" s="49">
        <f>SUM(I754:R754)</f>
        <v>0</v>
      </c>
      <c r="S755" s="51"/>
      <c r="T755" s="51"/>
      <c r="U755" s="51"/>
      <c r="AA755" s="128"/>
    </row>
    <row r="756" spans="1:27" s="52" customFormat="1" ht="15.75" x14ac:dyDescent="0.25">
      <c r="A756" s="45" t="s">
        <v>75</v>
      </c>
      <c r="B756" s="111"/>
      <c r="C756" s="51"/>
      <c r="D756" s="51"/>
      <c r="E756" s="105" t="s">
        <v>22</v>
      </c>
      <c r="F756" s="56" t="s">
        <v>5</v>
      </c>
      <c r="G756" s="56" t="s">
        <v>23</v>
      </c>
      <c r="H756" s="49"/>
      <c r="I756" s="49"/>
      <c r="J756" s="49"/>
      <c r="K756" s="49"/>
      <c r="L756" s="49"/>
      <c r="M756" s="49"/>
      <c r="N756" s="49"/>
      <c r="O756" s="49"/>
      <c r="P756" s="49"/>
      <c r="Q756" s="49"/>
      <c r="R756" s="51"/>
      <c r="S756" s="51"/>
      <c r="T756" s="51"/>
      <c r="U756" s="51"/>
      <c r="AA756" s="128"/>
    </row>
    <row r="757" spans="1:27" s="52" customFormat="1" x14ac:dyDescent="0.2">
      <c r="A757" s="45" t="s">
        <v>29</v>
      </c>
      <c r="B757" s="111"/>
      <c r="C757" s="51"/>
      <c r="D757" s="51"/>
      <c r="E757" s="106"/>
      <c r="F757" s="49">
        <f t="shared" ref="F757:F762" si="91">SUM(G757:U757)</f>
        <v>0</v>
      </c>
      <c r="G757" s="54"/>
      <c r="H757" s="54"/>
      <c r="I757" s="54"/>
      <c r="J757" s="54"/>
      <c r="K757" s="54"/>
      <c r="L757" s="54"/>
      <c r="M757" s="54"/>
      <c r="N757" s="54"/>
      <c r="O757" s="54"/>
      <c r="P757" s="54"/>
      <c r="Q757" s="54"/>
      <c r="R757" s="53"/>
      <c r="S757" s="53"/>
      <c r="T757" s="53"/>
      <c r="U757" s="53"/>
      <c r="AA757" s="128"/>
    </row>
    <row r="758" spans="1:27" s="52" customFormat="1" x14ac:dyDescent="0.2">
      <c r="A758" s="45"/>
      <c r="B758" s="132"/>
      <c r="C758" s="51"/>
      <c r="D758" s="51"/>
      <c r="E758" s="106"/>
      <c r="F758" s="49">
        <f t="shared" si="91"/>
        <v>0</v>
      </c>
      <c r="G758" s="54"/>
      <c r="H758" s="54"/>
      <c r="I758" s="54"/>
      <c r="J758" s="54"/>
      <c r="K758" s="54"/>
      <c r="L758" s="54"/>
      <c r="M758" s="54"/>
      <c r="N758" s="54"/>
      <c r="O758" s="54"/>
      <c r="P758" s="54"/>
      <c r="Q758" s="54"/>
      <c r="R758" s="53"/>
      <c r="S758" s="53"/>
      <c r="T758" s="53"/>
      <c r="U758" s="53"/>
      <c r="AA758" s="128"/>
    </row>
    <row r="759" spans="1:27" s="52" customFormat="1" x14ac:dyDescent="0.2">
      <c r="A759" s="45" t="s">
        <v>30</v>
      </c>
      <c r="B759" s="111"/>
      <c r="C759" s="51"/>
      <c r="D759" s="51"/>
      <c r="E759" s="106"/>
      <c r="F759" s="49">
        <f t="shared" si="91"/>
        <v>0</v>
      </c>
      <c r="G759" s="54"/>
      <c r="H759" s="54"/>
      <c r="I759" s="54"/>
      <c r="J759" s="54"/>
      <c r="K759" s="54"/>
      <c r="L759" s="54"/>
      <c r="M759" s="54"/>
      <c r="N759" s="54"/>
      <c r="O759" s="54"/>
      <c r="P759" s="54"/>
      <c r="Q759" s="54"/>
      <c r="R759" s="53"/>
      <c r="S759" s="53"/>
      <c r="T759" s="53"/>
      <c r="U759" s="53"/>
      <c r="AA759" s="128"/>
    </row>
    <row r="760" spans="1:27" s="52" customFormat="1" x14ac:dyDescent="0.2">
      <c r="A760" s="45" t="s">
        <v>31</v>
      </c>
      <c r="B760" s="111"/>
      <c r="C760" s="51"/>
      <c r="D760" s="51"/>
      <c r="E760" s="106"/>
      <c r="F760" s="49">
        <f t="shared" si="91"/>
        <v>0</v>
      </c>
      <c r="G760" s="54"/>
      <c r="H760" s="54"/>
      <c r="I760" s="54"/>
      <c r="J760" s="54"/>
      <c r="K760" s="54"/>
      <c r="L760" s="54"/>
      <c r="M760" s="54"/>
      <c r="N760" s="54"/>
      <c r="O760" s="54"/>
      <c r="P760" s="54"/>
      <c r="Q760" s="54"/>
      <c r="R760" s="53"/>
      <c r="S760" s="53"/>
      <c r="T760" s="53"/>
      <c r="U760" s="53"/>
      <c r="AA760" s="128"/>
    </row>
    <row r="761" spans="1:27" s="52" customFormat="1" x14ac:dyDescent="0.2">
      <c r="A761" s="45" t="s">
        <v>32</v>
      </c>
      <c r="B761" s="111"/>
      <c r="C761" s="51"/>
      <c r="D761" s="51"/>
      <c r="E761" s="106"/>
      <c r="F761" s="49">
        <f t="shared" si="91"/>
        <v>0</v>
      </c>
      <c r="G761" s="54"/>
      <c r="H761" s="54"/>
      <c r="I761" s="54"/>
      <c r="J761" s="54"/>
      <c r="K761" s="54"/>
      <c r="L761" s="54"/>
      <c r="M761" s="54"/>
      <c r="N761" s="54"/>
      <c r="O761" s="54"/>
      <c r="P761" s="54"/>
      <c r="Q761" s="54"/>
      <c r="R761" s="53"/>
      <c r="S761" s="53"/>
      <c r="T761" s="53"/>
      <c r="U761" s="53"/>
      <c r="AA761" s="128"/>
    </row>
    <row r="762" spans="1:27" s="52" customFormat="1" x14ac:dyDescent="0.2">
      <c r="A762" s="45" t="s">
        <v>33</v>
      </c>
      <c r="B762" s="111"/>
      <c r="C762" s="51"/>
      <c r="D762" s="51"/>
      <c r="E762" s="106"/>
      <c r="F762" s="49">
        <f t="shared" si="91"/>
        <v>0</v>
      </c>
      <c r="G762" s="54"/>
      <c r="H762" s="54"/>
      <c r="I762" s="54"/>
      <c r="J762" s="54"/>
      <c r="K762" s="54"/>
      <c r="L762" s="54"/>
      <c r="M762" s="54"/>
      <c r="N762" s="54"/>
      <c r="O762" s="54"/>
      <c r="P762" s="54"/>
      <c r="Q762" s="54"/>
      <c r="R762" s="53"/>
      <c r="S762" s="53"/>
      <c r="T762" s="53"/>
      <c r="U762" s="53"/>
      <c r="AA762" s="128"/>
    </row>
    <row r="763" spans="1:27" s="52" customFormat="1" x14ac:dyDescent="0.2">
      <c r="A763" s="45" t="s">
        <v>34</v>
      </c>
      <c r="B763" s="111"/>
      <c r="C763" s="51"/>
      <c r="D763" s="51"/>
      <c r="E763" s="104"/>
      <c r="F763" s="49"/>
      <c r="G763" s="49"/>
      <c r="H763" s="49"/>
      <c r="I763" s="49"/>
      <c r="J763" s="49"/>
      <c r="K763" s="49"/>
      <c r="L763" s="49"/>
      <c r="M763" s="49"/>
      <c r="N763" s="49"/>
      <c r="O763" s="49"/>
      <c r="P763" s="49"/>
      <c r="Q763" s="49"/>
      <c r="R763" s="51"/>
      <c r="S763" s="51"/>
      <c r="T763" s="51"/>
      <c r="U763" s="51"/>
      <c r="AA763" s="128"/>
    </row>
    <row r="764" spans="1:27" s="52" customFormat="1" ht="15.75" x14ac:dyDescent="0.25">
      <c r="A764" s="45" t="s">
        <v>35</v>
      </c>
      <c r="B764" s="111"/>
      <c r="C764" s="51"/>
      <c r="D764" s="60" t="s">
        <v>24</v>
      </c>
      <c r="E764" s="104"/>
      <c r="F764" s="49"/>
      <c r="G764" s="49"/>
      <c r="H764" s="49"/>
      <c r="I764" s="49"/>
      <c r="J764" s="49"/>
      <c r="K764" s="49"/>
      <c r="L764" s="49"/>
      <c r="M764" s="49"/>
      <c r="N764" s="49"/>
      <c r="O764" s="49"/>
      <c r="P764" s="49"/>
      <c r="Q764" s="49"/>
      <c r="R764" s="51"/>
      <c r="S764" s="51"/>
      <c r="T764" s="51"/>
      <c r="U764" s="51"/>
      <c r="AA764" s="128"/>
    </row>
    <row r="765" spans="1:27" s="52" customFormat="1" ht="15.75" x14ac:dyDescent="0.25">
      <c r="A765" s="50" t="s">
        <v>36</v>
      </c>
      <c r="B765" s="111"/>
      <c r="C765" s="51"/>
      <c r="D765" s="51"/>
      <c r="E765" s="105"/>
      <c r="F765" s="56" t="s">
        <v>5</v>
      </c>
      <c r="G765" s="56" t="s">
        <v>23</v>
      </c>
      <c r="H765" s="49"/>
      <c r="I765" s="49"/>
      <c r="J765" s="49"/>
      <c r="K765" s="49"/>
      <c r="L765" s="49"/>
      <c r="M765" s="49"/>
      <c r="N765" s="49"/>
      <c r="O765" s="49"/>
      <c r="P765" s="49"/>
      <c r="Q765" s="49"/>
      <c r="R765" s="51"/>
      <c r="S765" s="51"/>
      <c r="T765" s="51"/>
      <c r="U765" s="51"/>
      <c r="AA765" s="128"/>
    </row>
    <row r="766" spans="1:27" s="52" customFormat="1" x14ac:dyDescent="0.2">
      <c r="A766" s="45" t="s">
        <v>37</v>
      </c>
      <c r="B766" s="111"/>
      <c r="C766" s="51"/>
      <c r="D766" s="51"/>
      <c r="E766" s="106"/>
      <c r="F766" s="49">
        <f t="shared" ref="F766:F773" si="92">SUM(G766:U766)</f>
        <v>0</v>
      </c>
      <c r="G766" s="54"/>
      <c r="H766" s="54"/>
      <c r="I766" s="54"/>
      <c r="J766" s="54"/>
      <c r="K766" s="54"/>
      <c r="L766" s="54"/>
      <c r="M766" s="54"/>
      <c r="N766" s="54"/>
      <c r="O766" s="54"/>
      <c r="P766" s="54"/>
      <c r="Q766" s="54"/>
      <c r="R766" s="53"/>
      <c r="S766" s="53"/>
      <c r="T766" s="53"/>
      <c r="U766" s="53"/>
      <c r="AA766" s="128"/>
    </row>
    <row r="767" spans="1:27" s="52" customFormat="1" x14ac:dyDescent="0.2">
      <c r="A767" s="51"/>
      <c r="B767" s="110"/>
      <c r="C767" s="51"/>
      <c r="D767" s="51"/>
      <c r="E767" s="106"/>
      <c r="F767" s="49">
        <f t="shared" si="92"/>
        <v>0</v>
      </c>
      <c r="G767" s="54"/>
      <c r="H767" s="54"/>
      <c r="I767" s="54"/>
      <c r="J767" s="54"/>
      <c r="K767" s="54"/>
      <c r="L767" s="54"/>
      <c r="M767" s="54"/>
      <c r="N767" s="54"/>
      <c r="O767" s="54"/>
      <c r="P767" s="54"/>
      <c r="Q767" s="54"/>
      <c r="R767" s="53"/>
      <c r="S767" s="53"/>
      <c r="T767" s="53"/>
      <c r="U767" s="53"/>
      <c r="AA767" s="128"/>
    </row>
    <row r="768" spans="1:27" s="52" customFormat="1" x14ac:dyDescent="0.2">
      <c r="A768" s="51"/>
      <c r="B768" s="110"/>
      <c r="C768" s="51"/>
      <c r="D768" s="51"/>
      <c r="E768" s="106"/>
      <c r="F768" s="49">
        <f t="shared" si="92"/>
        <v>0</v>
      </c>
      <c r="G768" s="54"/>
      <c r="H768" s="54"/>
      <c r="I768" s="54"/>
      <c r="J768" s="54"/>
      <c r="K768" s="54"/>
      <c r="L768" s="54"/>
      <c r="M768" s="54"/>
      <c r="N768" s="54"/>
      <c r="O768" s="54"/>
      <c r="P768" s="54"/>
      <c r="Q768" s="54"/>
      <c r="R768" s="53"/>
      <c r="S768" s="53"/>
      <c r="T768" s="53"/>
      <c r="U768" s="53"/>
      <c r="AA768" s="128"/>
    </row>
    <row r="769" spans="1:27" s="52" customFormat="1" x14ac:dyDescent="0.2">
      <c r="A769" s="51"/>
      <c r="B769" s="110"/>
      <c r="C769" s="51"/>
      <c r="D769" s="51"/>
      <c r="E769" s="106"/>
      <c r="F769" s="49">
        <f t="shared" si="92"/>
        <v>0</v>
      </c>
      <c r="G769" s="54"/>
      <c r="H769" s="54"/>
      <c r="I769" s="54"/>
      <c r="J769" s="54"/>
      <c r="K769" s="54"/>
      <c r="L769" s="54"/>
      <c r="M769" s="54"/>
      <c r="N769" s="54"/>
      <c r="O769" s="54"/>
      <c r="P769" s="54"/>
      <c r="Q769" s="54"/>
      <c r="R769" s="53"/>
      <c r="S769" s="53"/>
      <c r="T769" s="53"/>
      <c r="U769" s="53"/>
      <c r="AA769" s="128"/>
    </row>
    <row r="770" spans="1:27" s="52" customFormat="1" x14ac:dyDescent="0.2">
      <c r="A770" s="51"/>
      <c r="B770" s="110"/>
      <c r="C770" s="51"/>
      <c r="D770" s="51"/>
      <c r="E770" s="106"/>
      <c r="F770" s="49">
        <f t="shared" si="92"/>
        <v>0</v>
      </c>
      <c r="G770" s="54"/>
      <c r="H770" s="54"/>
      <c r="I770" s="54"/>
      <c r="J770" s="54"/>
      <c r="K770" s="54"/>
      <c r="L770" s="54"/>
      <c r="M770" s="54"/>
      <c r="N770" s="54"/>
      <c r="O770" s="54"/>
      <c r="P770" s="54"/>
      <c r="Q770" s="54"/>
      <c r="R770" s="53"/>
      <c r="S770" s="53"/>
      <c r="T770" s="53"/>
      <c r="U770" s="53"/>
      <c r="AA770" s="128"/>
    </row>
    <row r="771" spans="1:27" s="52" customFormat="1" x14ac:dyDescent="0.2">
      <c r="A771" s="51"/>
      <c r="B771" s="110"/>
      <c r="C771" s="51"/>
      <c r="D771" s="51"/>
      <c r="E771" s="106"/>
      <c r="F771" s="49">
        <f t="shared" si="92"/>
        <v>0</v>
      </c>
      <c r="G771" s="54"/>
      <c r="H771" s="54"/>
      <c r="I771" s="54"/>
      <c r="J771" s="54"/>
      <c r="K771" s="54"/>
      <c r="L771" s="54"/>
      <c r="M771" s="54"/>
      <c r="N771" s="54"/>
      <c r="O771" s="54"/>
      <c r="P771" s="54"/>
      <c r="Q771" s="54"/>
      <c r="R771" s="53"/>
      <c r="S771" s="53"/>
      <c r="T771" s="53"/>
      <c r="U771" s="53"/>
      <c r="AA771" s="128"/>
    </row>
    <row r="772" spans="1:27" s="52" customFormat="1" ht="15.6" customHeight="1" x14ac:dyDescent="0.25">
      <c r="A772" s="57" t="s">
        <v>24</v>
      </c>
      <c r="B772" s="112" t="str">
        <f>IF(B754+F766+F767+F768+F769+F770+F771+F772+F773=B759+B760+B761+B762+B763+B764+B765+B766,"OK","NON")</f>
        <v>OK</v>
      </c>
      <c r="C772" s="51"/>
      <c r="D772" s="49"/>
      <c r="E772" s="106"/>
      <c r="F772" s="49">
        <f t="shared" si="92"/>
        <v>0</v>
      </c>
      <c r="G772" s="54"/>
      <c r="H772" s="54"/>
      <c r="I772" s="54"/>
      <c r="J772" s="54"/>
      <c r="K772" s="54"/>
      <c r="L772" s="54"/>
      <c r="M772" s="54"/>
      <c r="N772" s="54"/>
      <c r="O772" s="54"/>
      <c r="P772" s="54"/>
      <c r="Q772" s="54"/>
      <c r="R772" s="53"/>
      <c r="S772" s="53"/>
      <c r="T772" s="53"/>
      <c r="U772" s="53"/>
      <c r="AA772" s="128"/>
    </row>
    <row r="773" spans="1:27" s="52" customFormat="1" ht="18" x14ac:dyDescent="0.25">
      <c r="A773" s="57" t="s">
        <v>25</v>
      </c>
      <c r="B773" s="112">
        <f>B756+S754-B753-F757-F758-F759-F760-F761-F762</f>
        <v>0</v>
      </c>
      <c r="C773" s="51"/>
      <c r="D773" s="77"/>
      <c r="E773" s="106"/>
      <c r="F773" s="49">
        <f t="shared" si="92"/>
        <v>0</v>
      </c>
      <c r="G773" s="54"/>
      <c r="H773" s="54"/>
      <c r="I773" s="54"/>
      <c r="J773" s="54"/>
      <c r="K773" s="54"/>
      <c r="L773" s="54"/>
      <c r="M773" s="54"/>
      <c r="N773" s="54"/>
      <c r="O773" s="54"/>
      <c r="P773" s="54"/>
      <c r="Q773" s="54"/>
      <c r="R773" s="53"/>
      <c r="S773" s="53"/>
      <c r="T773" s="53"/>
      <c r="U773" s="53"/>
      <c r="AA773" s="128"/>
    </row>
    <row r="774" spans="1:27" s="52" customFormat="1" x14ac:dyDescent="0.2">
      <c r="B774" s="96"/>
      <c r="C774" s="51"/>
      <c r="D774" s="51"/>
      <c r="E774" s="107"/>
      <c r="F774" s="55"/>
      <c r="G774" s="55"/>
      <c r="H774" s="55"/>
      <c r="I774" s="55"/>
      <c r="J774" s="55"/>
      <c r="K774" s="55"/>
      <c r="L774" s="55"/>
      <c r="M774" s="55"/>
      <c r="N774" s="55"/>
      <c r="O774" s="55"/>
      <c r="P774" s="55"/>
      <c r="Q774" s="55"/>
      <c r="R774" s="62"/>
      <c r="S774" s="62"/>
      <c r="T774" s="62"/>
      <c r="U774" s="62"/>
      <c r="V774" s="64"/>
      <c r="AA774" s="128"/>
    </row>
    <row r="775" spans="1:27" s="46" customFormat="1" x14ac:dyDescent="0.2">
      <c r="A775" s="46" t="s">
        <v>20</v>
      </c>
      <c r="B775" s="113" t="s">
        <v>20</v>
      </c>
      <c r="C775" s="46" t="s">
        <v>20</v>
      </c>
      <c r="D775" s="46" t="s">
        <v>20</v>
      </c>
      <c r="E775" s="108" t="s">
        <v>20</v>
      </c>
      <c r="F775" s="66" t="s">
        <v>20</v>
      </c>
      <c r="G775" s="82" t="s">
        <v>20</v>
      </c>
      <c r="H775" s="82" t="s">
        <v>20</v>
      </c>
      <c r="I775" s="82" t="s">
        <v>20</v>
      </c>
      <c r="J775" s="82" t="s">
        <v>20</v>
      </c>
      <c r="K775" s="82" t="s">
        <v>20</v>
      </c>
      <c r="L775" s="82" t="s">
        <v>20</v>
      </c>
      <c r="M775" s="82" t="s">
        <v>20</v>
      </c>
      <c r="N775" s="82" t="s">
        <v>20</v>
      </c>
      <c r="O775" s="82" t="s">
        <v>20</v>
      </c>
      <c r="P775" s="82" t="s">
        <v>20</v>
      </c>
      <c r="Q775" s="82" t="s">
        <v>20</v>
      </c>
      <c r="R775" s="83" t="s">
        <v>20</v>
      </c>
      <c r="S775" s="83"/>
      <c r="T775" s="83"/>
      <c r="U775" s="83"/>
      <c r="AA775" s="129"/>
    </row>
    <row r="776" spans="1:27" s="117" customFormat="1" ht="27" thickBot="1" x14ac:dyDescent="0.45">
      <c r="A776" s="116" t="s">
        <v>20</v>
      </c>
      <c r="B776" s="115" t="s">
        <v>67</v>
      </c>
      <c r="D776" s="117" t="s">
        <v>28</v>
      </c>
      <c r="E776" s="125">
        <f>$X$16</f>
        <v>43091</v>
      </c>
      <c r="F776" s="119"/>
      <c r="G776" s="120"/>
      <c r="H776" s="121"/>
      <c r="I776" s="122"/>
      <c r="J776" s="122"/>
      <c r="K776" s="122"/>
      <c r="L776" s="122"/>
      <c r="M776" s="122"/>
      <c r="N776" s="122"/>
      <c r="O776" s="122"/>
      <c r="P776" s="122"/>
      <c r="Q776" s="122"/>
      <c r="R776" s="122"/>
      <c r="U776" s="117">
        <v>32</v>
      </c>
      <c r="AA776" s="126"/>
    </row>
    <row r="777" spans="1:27" s="52" customFormat="1" ht="16.5" thickBot="1" x14ac:dyDescent="0.3">
      <c r="A777" s="45"/>
      <c r="B777" s="110"/>
      <c r="C777" s="51"/>
      <c r="D777" s="51"/>
      <c r="E777" s="104"/>
      <c r="F777" s="79" t="s">
        <v>70</v>
      </c>
      <c r="H777" s="103"/>
      <c r="I777" s="91">
        <v>100</v>
      </c>
      <c r="J777" s="92">
        <v>50</v>
      </c>
      <c r="K777" s="92">
        <v>20</v>
      </c>
      <c r="L777" s="92">
        <v>10</v>
      </c>
      <c r="M777" s="92">
        <v>5</v>
      </c>
      <c r="N777" s="92">
        <v>2</v>
      </c>
      <c r="O777" s="92">
        <v>1</v>
      </c>
      <c r="P777" s="92">
        <v>0.25</v>
      </c>
      <c r="Q777" s="92">
        <v>0.1</v>
      </c>
      <c r="R777" s="93">
        <v>0.05</v>
      </c>
      <c r="S777" s="51"/>
      <c r="T777" s="51"/>
      <c r="U777" s="51"/>
      <c r="AA777" s="127">
        <f>B778+B779+B780</f>
        <v>0</v>
      </c>
    </row>
    <row r="778" spans="1:27" s="52" customFormat="1" ht="15.75" x14ac:dyDescent="0.25">
      <c r="A778" s="45" t="s">
        <v>17</v>
      </c>
      <c r="B778" s="111"/>
      <c r="C778" s="51"/>
      <c r="D778" s="60" t="s">
        <v>21</v>
      </c>
      <c r="E778" s="105"/>
      <c r="F778" s="51"/>
      <c r="G778" s="62"/>
      <c r="H778" s="133" t="s">
        <v>71</v>
      </c>
      <c r="I778" s="135"/>
      <c r="J778" s="136"/>
      <c r="K778" s="136"/>
      <c r="L778" s="136"/>
      <c r="M778" s="136"/>
      <c r="N778" s="136"/>
      <c r="O778" s="136"/>
      <c r="P778" s="136"/>
      <c r="Q778" s="136"/>
      <c r="R778" s="137"/>
      <c r="S778" s="51"/>
      <c r="T778" s="51"/>
      <c r="U778" s="51"/>
      <c r="AA778" s="128"/>
    </row>
    <row r="779" spans="1:27" s="52" customFormat="1" ht="15.75" thickBot="1" x14ac:dyDescent="0.25">
      <c r="A779" s="45" t="s">
        <v>18</v>
      </c>
      <c r="B779" s="111"/>
      <c r="C779" s="51"/>
      <c r="E779" s="104"/>
      <c r="F779" s="51"/>
      <c r="G779" s="62"/>
      <c r="H779" s="89" t="s">
        <v>5</v>
      </c>
      <c r="I779" s="90">
        <f t="shared" ref="I779:R779" si="93">I777*I778</f>
        <v>0</v>
      </c>
      <c r="J779" s="80">
        <f t="shared" si="93"/>
        <v>0</v>
      </c>
      <c r="K779" s="80">
        <f t="shared" si="93"/>
        <v>0</v>
      </c>
      <c r="L779" s="80">
        <f t="shared" si="93"/>
        <v>0</v>
      </c>
      <c r="M779" s="80">
        <f t="shared" si="93"/>
        <v>0</v>
      </c>
      <c r="N779" s="80">
        <f t="shared" si="93"/>
        <v>0</v>
      </c>
      <c r="O779" s="80">
        <f t="shared" si="93"/>
        <v>0</v>
      </c>
      <c r="P779" s="80">
        <f t="shared" si="93"/>
        <v>0</v>
      </c>
      <c r="Q779" s="80">
        <f t="shared" si="93"/>
        <v>0</v>
      </c>
      <c r="R779" s="81">
        <f t="shared" si="93"/>
        <v>0</v>
      </c>
      <c r="S779" s="87">
        <f>SUM(I779:R779)</f>
        <v>0</v>
      </c>
      <c r="T779" s="51"/>
      <c r="U779" s="51"/>
      <c r="AA779" s="128"/>
    </row>
    <row r="780" spans="1:27" s="52" customFormat="1" ht="15.75" x14ac:dyDescent="0.25">
      <c r="A780" s="45" t="s">
        <v>19</v>
      </c>
      <c r="B780" s="111"/>
      <c r="C780" s="51"/>
      <c r="D780" s="60" t="s">
        <v>0</v>
      </c>
      <c r="E780" s="104"/>
      <c r="F780" s="49"/>
      <c r="G780" s="49"/>
      <c r="H780" s="49"/>
      <c r="I780" s="49"/>
      <c r="J780" s="49"/>
      <c r="K780" s="49"/>
      <c r="L780" s="49"/>
      <c r="M780" s="49"/>
      <c r="N780" s="49"/>
      <c r="O780" s="49"/>
      <c r="P780" s="49"/>
      <c r="Q780" s="49"/>
      <c r="R780" s="49">
        <f>SUM(I779:R779)</f>
        <v>0</v>
      </c>
      <c r="S780" s="51"/>
      <c r="T780" s="51"/>
      <c r="U780" s="51"/>
      <c r="AA780" s="128"/>
    </row>
    <row r="781" spans="1:27" s="52" customFormat="1" ht="15.75" x14ac:dyDescent="0.25">
      <c r="A781" s="45" t="s">
        <v>75</v>
      </c>
      <c r="B781" s="111"/>
      <c r="C781" s="51"/>
      <c r="D781" s="51"/>
      <c r="E781" s="105" t="s">
        <v>22</v>
      </c>
      <c r="F781" s="56" t="s">
        <v>5</v>
      </c>
      <c r="G781" s="56" t="s">
        <v>23</v>
      </c>
      <c r="H781" s="49"/>
      <c r="I781" s="49"/>
      <c r="J781" s="49"/>
      <c r="K781" s="49"/>
      <c r="L781" s="49"/>
      <c r="M781" s="49"/>
      <c r="N781" s="49"/>
      <c r="O781" s="49"/>
      <c r="P781" s="49"/>
      <c r="Q781" s="49"/>
      <c r="R781" s="51"/>
      <c r="S781" s="51"/>
      <c r="T781" s="51"/>
      <c r="U781" s="51"/>
      <c r="AA781" s="128"/>
    </row>
    <row r="782" spans="1:27" s="52" customFormat="1" x14ac:dyDescent="0.2">
      <c r="A782" s="45" t="s">
        <v>29</v>
      </c>
      <c r="B782" s="111"/>
      <c r="C782" s="51"/>
      <c r="D782" s="51"/>
      <c r="E782" s="106"/>
      <c r="F782" s="49">
        <f t="shared" ref="F782:F787" si="94">SUM(G782:U782)</f>
        <v>0</v>
      </c>
      <c r="G782" s="54"/>
      <c r="H782" s="54"/>
      <c r="I782" s="54"/>
      <c r="J782" s="54"/>
      <c r="K782" s="54"/>
      <c r="L782" s="54"/>
      <c r="M782" s="54"/>
      <c r="N782" s="54"/>
      <c r="O782" s="54"/>
      <c r="P782" s="54"/>
      <c r="Q782" s="54"/>
      <c r="R782" s="53"/>
      <c r="S782" s="53"/>
      <c r="T782" s="53"/>
      <c r="U782" s="53"/>
      <c r="AA782" s="128"/>
    </row>
    <row r="783" spans="1:27" s="52" customFormat="1" x14ac:dyDescent="0.2">
      <c r="A783" s="45"/>
      <c r="B783" s="132"/>
      <c r="C783" s="51"/>
      <c r="D783" s="51"/>
      <c r="E783" s="106"/>
      <c r="F783" s="49">
        <f t="shared" si="94"/>
        <v>0</v>
      </c>
      <c r="G783" s="54"/>
      <c r="H783" s="54"/>
      <c r="I783" s="54"/>
      <c r="J783" s="54"/>
      <c r="K783" s="54"/>
      <c r="L783" s="54"/>
      <c r="M783" s="54"/>
      <c r="N783" s="54"/>
      <c r="O783" s="54"/>
      <c r="P783" s="54"/>
      <c r="Q783" s="54"/>
      <c r="R783" s="53"/>
      <c r="S783" s="53"/>
      <c r="T783" s="53"/>
      <c r="U783" s="53"/>
      <c r="AA783" s="128"/>
    </row>
    <row r="784" spans="1:27" s="52" customFormat="1" x14ac:dyDescent="0.2">
      <c r="A784" s="45" t="s">
        <v>30</v>
      </c>
      <c r="B784" s="111"/>
      <c r="C784" s="51"/>
      <c r="D784" s="51"/>
      <c r="E784" s="106"/>
      <c r="F784" s="49">
        <f t="shared" si="94"/>
        <v>0</v>
      </c>
      <c r="G784" s="54"/>
      <c r="H784" s="54"/>
      <c r="I784" s="54"/>
      <c r="J784" s="54"/>
      <c r="K784" s="54"/>
      <c r="L784" s="54"/>
      <c r="M784" s="54"/>
      <c r="N784" s="54"/>
      <c r="O784" s="54"/>
      <c r="P784" s="54"/>
      <c r="Q784" s="54"/>
      <c r="R784" s="53"/>
      <c r="S784" s="53"/>
      <c r="T784" s="53"/>
      <c r="U784" s="53"/>
      <c r="AA784" s="128"/>
    </row>
    <row r="785" spans="1:27" s="52" customFormat="1" x14ac:dyDescent="0.2">
      <c r="A785" s="45" t="s">
        <v>31</v>
      </c>
      <c r="B785" s="111"/>
      <c r="C785" s="51"/>
      <c r="D785" s="51"/>
      <c r="E785" s="106"/>
      <c r="F785" s="49">
        <f t="shared" si="94"/>
        <v>0</v>
      </c>
      <c r="G785" s="54"/>
      <c r="H785" s="54"/>
      <c r="I785" s="54"/>
      <c r="J785" s="54"/>
      <c r="K785" s="54"/>
      <c r="L785" s="54"/>
      <c r="M785" s="54"/>
      <c r="N785" s="54"/>
      <c r="O785" s="54"/>
      <c r="P785" s="54"/>
      <c r="Q785" s="54"/>
      <c r="R785" s="53"/>
      <c r="S785" s="53"/>
      <c r="T785" s="53"/>
      <c r="U785" s="53"/>
      <c r="AA785" s="128"/>
    </row>
    <row r="786" spans="1:27" s="52" customFormat="1" x14ac:dyDescent="0.2">
      <c r="A786" s="45" t="s">
        <v>32</v>
      </c>
      <c r="B786" s="111"/>
      <c r="C786" s="51"/>
      <c r="D786" s="51"/>
      <c r="E786" s="106"/>
      <c r="F786" s="49">
        <f t="shared" si="94"/>
        <v>0</v>
      </c>
      <c r="G786" s="54"/>
      <c r="H786" s="54"/>
      <c r="I786" s="54"/>
      <c r="J786" s="54"/>
      <c r="K786" s="54"/>
      <c r="L786" s="54"/>
      <c r="M786" s="54"/>
      <c r="N786" s="54"/>
      <c r="O786" s="54"/>
      <c r="P786" s="54"/>
      <c r="Q786" s="54"/>
      <c r="R786" s="53"/>
      <c r="S786" s="53"/>
      <c r="T786" s="53"/>
      <c r="U786" s="53"/>
      <c r="AA786" s="128"/>
    </row>
    <row r="787" spans="1:27" s="52" customFormat="1" x14ac:dyDescent="0.2">
      <c r="A787" s="45" t="s">
        <v>33</v>
      </c>
      <c r="B787" s="111"/>
      <c r="C787" s="51"/>
      <c r="D787" s="51"/>
      <c r="E787" s="106"/>
      <c r="F787" s="49">
        <f t="shared" si="94"/>
        <v>0</v>
      </c>
      <c r="G787" s="54"/>
      <c r="H787" s="54"/>
      <c r="I787" s="54"/>
      <c r="J787" s="54"/>
      <c r="K787" s="54"/>
      <c r="L787" s="54"/>
      <c r="M787" s="54"/>
      <c r="N787" s="54"/>
      <c r="O787" s="54"/>
      <c r="P787" s="54"/>
      <c r="Q787" s="54"/>
      <c r="R787" s="53"/>
      <c r="S787" s="53"/>
      <c r="T787" s="53"/>
      <c r="U787" s="53"/>
      <c r="AA787" s="128"/>
    </row>
    <row r="788" spans="1:27" s="52" customFormat="1" x14ac:dyDescent="0.2">
      <c r="A788" s="45" t="s">
        <v>34</v>
      </c>
      <c r="B788" s="111"/>
      <c r="C788" s="51"/>
      <c r="D788" s="51"/>
      <c r="E788" s="104"/>
      <c r="F788" s="49"/>
      <c r="G788" s="49"/>
      <c r="H788" s="49"/>
      <c r="I788" s="49"/>
      <c r="J788" s="49"/>
      <c r="K788" s="49"/>
      <c r="L788" s="49"/>
      <c r="M788" s="49"/>
      <c r="N788" s="49"/>
      <c r="O788" s="49"/>
      <c r="P788" s="49"/>
      <c r="Q788" s="49"/>
      <c r="R788" s="51"/>
      <c r="S788" s="51"/>
      <c r="T788" s="51"/>
      <c r="U788" s="51"/>
      <c r="AA788" s="128"/>
    </row>
    <row r="789" spans="1:27" s="52" customFormat="1" ht="15.75" x14ac:dyDescent="0.25">
      <c r="A789" s="45" t="s">
        <v>35</v>
      </c>
      <c r="B789" s="111"/>
      <c r="C789" s="51"/>
      <c r="D789" s="60" t="s">
        <v>24</v>
      </c>
      <c r="E789" s="104"/>
      <c r="F789" s="49"/>
      <c r="G789" s="49"/>
      <c r="H789" s="49"/>
      <c r="I789" s="49"/>
      <c r="J789" s="49"/>
      <c r="K789" s="49"/>
      <c r="L789" s="49"/>
      <c r="M789" s="49"/>
      <c r="N789" s="49"/>
      <c r="O789" s="49"/>
      <c r="P789" s="49"/>
      <c r="Q789" s="49"/>
      <c r="R789" s="51"/>
      <c r="S789" s="51"/>
      <c r="T789" s="51"/>
      <c r="U789" s="51"/>
      <c r="AA789" s="128"/>
    </row>
    <row r="790" spans="1:27" s="52" customFormat="1" ht="15.75" x14ac:dyDescent="0.25">
      <c r="A790" s="50" t="s">
        <v>36</v>
      </c>
      <c r="B790" s="111"/>
      <c r="C790" s="51"/>
      <c r="D790" s="51"/>
      <c r="E790" s="105"/>
      <c r="F790" s="56" t="s">
        <v>5</v>
      </c>
      <c r="G790" s="56" t="s">
        <v>23</v>
      </c>
      <c r="H790" s="49"/>
      <c r="I790" s="49"/>
      <c r="J790" s="49"/>
      <c r="K790" s="49"/>
      <c r="L790" s="49"/>
      <c r="M790" s="49"/>
      <c r="N790" s="49"/>
      <c r="O790" s="49"/>
      <c r="P790" s="49"/>
      <c r="Q790" s="49"/>
      <c r="R790" s="51"/>
      <c r="S790" s="51"/>
      <c r="T790" s="51"/>
      <c r="U790" s="51"/>
      <c r="AA790" s="128"/>
    </row>
    <row r="791" spans="1:27" s="52" customFormat="1" x14ac:dyDescent="0.2">
      <c r="A791" s="45" t="s">
        <v>37</v>
      </c>
      <c r="B791" s="111"/>
      <c r="C791" s="51"/>
      <c r="D791" s="51"/>
      <c r="E791" s="106"/>
      <c r="F791" s="49">
        <f t="shared" ref="F791:F798" si="95">SUM(G791:U791)</f>
        <v>0</v>
      </c>
      <c r="G791" s="54"/>
      <c r="H791" s="54"/>
      <c r="I791" s="54"/>
      <c r="J791" s="54"/>
      <c r="K791" s="54"/>
      <c r="L791" s="54"/>
      <c r="M791" s="54"/>
      <c r="N791" s="54"/>
      <c r="O791" s="54"/>
      <c r="P791" s="54"/>
      <c r="Q791" s="54"/>
      <c r="R791" s="53"/>
      <c r="S791" s="53"/>
      <c r="T791" s="53"/>
      <c r="U791" s="53"/>
      <c r="AA791" s="128"/>
    </row>
    <row r="792" spans="1:27" s="52" customFormat="1" x14ac:dyDescent="0.2">
      <c r="A792" s="51"/>
      <c r="B792" s="110"/>
      <c r="C792" s="51"/>
      <c r="D792" s="51"/>
      <c r="E792" s="106"/>
      <c r="F792" s="49">
        <f t="shared" si="95"/>
        <v>0</v>
      </c>
      <c r="G792" s="54"/>
      <c r="H792" s="54"/>
      <c r="I792" s="54"/>
      <c r="J792" s="54"/>
      <c r="K792" s="54"/>
      <c r="L792" s="54"/>
      <c r="M792" s="54"/>
      <c r="N792" s="54"/>
      <c r="O792" s="54"/>
      <c r="P792" s="54"/>
      <c r="Q792" s="54"/>
      <c r="R792" s="53"/>
      <c r="S792" s="53"/>
      <c r="T792" s="53"/>
      <c r="U792" s="53"/>
      <c r="AA792" s="128"/>
    </row>
    <row r="793" spans="1:27" s="52" customFormat="1" x14ac:dyDescent="0.2">
      <c r="A793" s="51"/>
      <c r="B793" s="110"/>
      <c r="C793" s="51"/>
      <c r="D793" s="51"/>
      <c r="E793" s="106"/>
      <c r="F793" s="49">
        <f t="shared" si="95"/>
        <v>0</v>
      </c>
      <c r="G793" s="54"/>
      <c r="H793" s="54"/>
      <c r="I793" s="54"/>
      <c r="J793" s="54"/>
      <c r="K793" s="54"/>
      <c r="L793" s="54"/>
      <c r="M793" s="54"/>
      <c r="N793" s="54"/>
      <c r="O793" s="54"/>
      <c r="P793" s="54"/>
      <c r="Q793" s="54"/>
      <c r="R793" s="53"/>
      <c r="S793" s="53"/>
      <c r="T793" s="53"/>
      <c r="U793" s="53"/>
      <c r="AA793" s="128"/>
    </row>
    <row r="794" spans="1:27" s="52" customFormat="1" x14ac:dyDescent="0.2">
      <c r="A794" s="51"/>
      <c r="B794" s="110"/>
      <c r="C794" s="51"/>
      <c r="D794" s="51"/>
      <c r="E794" s="106"/>
      <c r="F794" s="49">
        <f t="shared" si="95"/>
        <v>0</v>
      </c>
      <c r="G794" s="54"/>
      <c r="H794" s="54"/>
      <c r="I794" s="54"/>
      <c r="J794" s="54"/>
      <c r="K794" s="54"/>
      <c r="L794" s="54"/>
      <c r="M794" s="54"/>
      <c r="N794" s="54"/>
      <c r="O794" s="54"/>
      <c r="P794" s="54"/>
      <c r="Q794" s="54"/>
      <c r="R794" s="53"/>
      <c r="S794" s="53"/>
      <c r="T794" s="53"/>
      <c r="U794" s="53"/>
      <c r="AA794" s="128"/>
    </row>
    <row r="795" spans="1:27" s="52" customFormat="1" x14ac:dyDescent="0.2">
      <c r="A795" s="51"/>
      <c r="B795" s="110"/>
      <c r="C795" s="51"/>
      <c r="D795" s="51"/>
      <c r="E795" s="106"/>
      <c r="F795" s="49">
        <f t="shared" si="95"/>
        <v>0</v>
      </c>
      <c r="G795" s="54"/>
      <c r="H795" s="54"/>
      <c r="I795" s="54"/>
      <c r="J795" s="54"/>
      <c r="K795" s="54"/>
      <c r="L795" s="54"/>
      <c r="M795" s="54"/>
      <c r="N795" s="54"/>
      <c r="O795" s="54"/>
      <c r="P795" s="54"/>
      <c r="Q795" s="54"/>
      <c r="R795" s="53"/>
      <c r="S795" s="53"/>
      <c r="T795" s="53"/>
      <c r="U795" s="53"/>
      <c r="AA795" s="128"/>
    </row>
    <row r="796" spans="1:27" s="52" customFormat="1" x14ac:dyDescent="0.2">
      <c r="A796" s="51"/>
      <c r="B796" s="110"/>
      <c r="C796" s="51"/>
      <c r="D796" s="51"/>
      <c r="E796" s="106"/>
      <c r="F796" s="49">
        <f t="shared" si="95"/>
        <v>0</v>
      </c>
      <c r="G796" s="54"/>
      <c r="H796" s="54"/>
      <c r="I796" s="54"/>
      <c r="J796" s="54"/>
      <c r="K796" s="54"/>
      <c r="L796" s="54"/>
      <c r="M796" s="54"/>
      <c r="N796" s="54"/>
      <c r="O796" s="54"/>
      <c r="P796" s="54"/>
      <c r="Q796" s="54"/>
      <c r="R796" s="53"/>
      <c r="S796" s="53"/>
      <c r="T796" s="53"/>
      <c r="U796" s="53"/>
      <c r="AA796" s="128"/>
    </row>
    <row r="797" spans="1:27" s="52" customFormat="1" ht="15.6" customHeight="1" x14ac:dyDescent="0.25">
      <c r="A797" s="57" t="s">
        <v>24</v>
      </c>
      <c r="B797" s="112" t="str">
        <f>IF(B779+F791+F792+F793+F794+F795+F796+F797+F798=B784+B785+B786+B787+B788+B789+B790+B791,"OK","NON")</f>
        <v>OK</v>
      </c>
      <c r="C797" s="51"/>
      <c r="D797" s="49"/>
      <c r="E797" s="106"/>
      <c r="F797" s="49">
        <f t="shared" si="95"/>
        <v>0</v>
      </c>
      <c r="G797" s="54"/>
      <c r="H797" s="54"/>
      <c r="I797" s="54"/>
      <c r="J797" s="54"/>
      <c r="K797" s="54"/>
      <c r="L797" s="54"/>
      <c r="M797" s="54"/>
      <c r="N797" s="54"/>
      <c r="O797" s="54"/>
      <c r="P797" s="54"/>
      <c r="Q797" s="54"/>
      <c r="R797" s="53"/>
      <c r="S797" s="53"/>
      <c r="T797" s="53"/>
      <c r="U797" s="53"/>
      <c r="AA797" s="128"/>
    </row>
    <row r="798" spans="1:27" s="52" customFormat="1" ht="18" x14ac:dyDescent="0.25">
      <c r="A798" s="57" t="s">
        <v>25</v>
      </c>
      <c r="B798" s="112">
        <f>B781+S779-B778-F782-F783-F784-F785-F786-F787</f>
        <v>0</v>
      </c>
      <c r="C798" s="51"/>
      <c r="D798" s="77"/>
      <c r="E798" s="106"/>
      <c r="F798" s="49">
        <f t="shared" si="95"/>
        <v>0</v>
      </c>
      <c r="G798" s="54"/>
      <c r="H798" s="54"/>
      <c r="I798" s="54"/>
      <c r="J798" s="54"/>
      <c r="K798" s="54"/>
      <c r="L798" s="54"/>
      <c r="M798" s="54"/>
      <c r="N798" s="54"/>
      <c r="O798" s="54"/>
      <c r="P798" s="54"/>
      <c r="Q798" s="54"/>
      <c r="R798" s="53"/>
      <c r="S798" s="53"/>
      <c r="T798" s="53"/>
      <c r="U798" s="53"/>
      <c r="AA798" s="128"/>
    </row>
    <row r="799" spans="1:27" s="52" customFormat="1" x14ac:dyDescent="0.2">
      <c r="B799" s="96"/>
      <c r="C799" s="51"/>
      <c r="D799" s="51"/>
      <c r="E799" s="107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62"/>
      <c r="S799" s="62"/>
      <c r="T799" s="62"/>
      <c r="U799" s="62"/>
      <c r="V799" s="64"/>
      <c r="AA799" s="128"/>
    </row>
    <row r="800" spans="1:27" s="46" customFormat="1" x14ac:dyDescent="0.2">
      <c r="A800" s="46" t="s">
        <v>20</v>
      </c>
      <c r="B800" s="113" t="s">
        <v>20</v>
      </c>
      <c r="C800" s="46" t="s">
        <v>20</v>
      </c>
      <c r="D800" s="46" t="s">
        <v>20</v>
      </c>
      <c r="E800" s="108" t="s">
        <v>20</v>
      </c>
      <c r="F800" s="66" t="s">
        <v>20</v>
      </c>
      <c r="G800" s="82" t="s">
        <v>20</v>
      </c>
      <c r="H800" s="82" t="s">
        <v>20</v>
      </c>
      <c r="I800" s="82" t="s">
        <v>20</v>
      </c>
      <c r="J800" s="82" t="s">
        <v>20</v>
      </c>
      <c r="K800" s="82" t="s">
        <v>20</v>
      </c>
      <c r="L800" s="82" t="s">
        <v>20</v>
      </c>
      <c r="M800" s="82" t="s">
        <v>20</v>
      </c>
      <c r="N800" s="82" t="s">
        <v>20</v>
      </c>
      <c r="O800" s="82" t="s">
        <v>20</v>
      </c>
      <c r="P800" s="82" t="s">
        <v>20</v>
      </c>
      <c r="Q800" s="82" t="s">
        <v>20</v>
      </c>
      <c r="R800" s="83" t="s">
        <v>20</v>
      </c>
      <c r="S800" s="83"/>
      <c r="T800" s="83"/>
      <c r="U800" s="83"/>
      <c r="AA800" s="129"/>
    </row>
    <row r="801" spans="1:27" s="117" customFormat="1" ht="27" thickBot="1" x14ac:dyDescent="0.45">
      <c r="A801" s="116" t="s">
        <v>20</v>
      </c>
      <c r="B801" s="115" t="s">
        <v>68</v>
      </c>
      <c r="D801" s="117" t="s">
        <v>28</v>
      </c>
      <c r="E801" s="125">
        <f>$X$16</f>
        <v>43091</v>
      </c>
      <c r="F801" s="119"/>
      <c r="G801" s="120"/>
      <c r="H801" s="121"/>
      <c r="I801" s="122"/>
      <c r="J801" s="122"/>
      <c r="K801" s="122"/>
      <c r="L801" s="122"/>
      <c r="M801" s="122"/>
      <c r="N801" s="122"/>
      <c r="O801" s="122"/>
      <c r="P801" s="122"/>
      <c r="Q801" s="122"/>
      <c r="R801" s="122"/>
      <c r="U801" s="117">
        <v>33</v>
      </c>
      <c r="AA801" s="126"/>
    </row>
    <row r="802" spans="1:27" s="52" customFormat="1" ht="16.5" thickBot="1" x14ac:dyDescent="0.3">
      <c r="A802" s="45"/>
      <c r="B802" s="110"/>
      <c r="C802" s="51"/>
      <c r="D802" s="51"/>
      <c r="E802" s="104"/>
      <c r="F802" s="79" t="s">
        <v>70</v>
      </c>
      <c r="H802" s="103"/>
      <c r="I802" s="91">
        <v>100</v>
      </c>
      <c r="J802" s="92">
        <v>50</v>
      </c>
      <c r="K802" s="92">
        <v>20</v>
      </c>
      <c r="L802" s="92">
        <v>10</v>
      </c>
      <c r="M802" s="92">
        <v>5</v>
      </c>
      <c r="N802" s="92">
        <v>2</v>
      </c>
      <c r="O802" s="92">
        <v>1</v>
      </c>
      <c r="P802" s="92">
        <v>0.25</v>
      </c>
      <c r="Q802" s="92">
        <v>0.1</v>
      </c>
      <c r="R802" s="93">
        <v>0.05</v>
      </c>
      <c r="S802" s="51"/>
      <c r="T802" s="51"/>
      <c r="U802" s="51"/>
      <c r="AA802" s="127">
        <f>B803+B804+B805</f>
        <v>0</v>
      </c>
    </row>
    <row r="803" spans="1:27" s="52" customFormat="1" ht="15.75" x14ac:dyDescent="0.25">
      <c r="A803" s="45" t="s">
        <v>17</v>
      </c>
      <c r="B803" s="111"/>
      <c r="C803" s="51"/>
      <c r="D803" s="60" t="s">
        <v>21</v>
      </c>
      <c r="E803" s="105"/>
      <c r="F803" s="51"/>
      <c r="G803" s="62"/>
      <c r="H803" s="133" t="s">
        <v>71</v>
      </c>
      <c r="I803" s="135"/>
      <c r="J803" s="136"/>
      <c r="K803" s="136"/>
      <c r="L803" s="136"/>
      <c r="M803" s="136"/>
      <c r="N803" s="136"/>
      <c r="O803" s="136"/>
      <c r="P803" s="136"/>
      <c r="Q803" s="136"/>
      <c r="R803" s="137"/>
      <c r="S803" s="51"/>
      <c r="T803" s="51"/>
      <c r="U803" s="51"/>
      <c r="AA803" s="128"/>
    </row>
    <row r="804" spans="1:27" s="52" customFormat="1" ht="15.75" thickBot="1" x14ac:dyDescent="0.25">
      <c r="A804" s="45" t="s">
        <v>18</v>
      </c>
      <c r="B804" s="111"/>
      <c r="C804" s="51"/>
      <c r="E804" s="104"/>
      <c r="F804" s="51"/>
      <c r="G804" s="62"/>
      <c r="H804" s="89" t="s">
        <v>5</v>
      </c>
      <c r="I804" s="90">
        <f t="shared" ref="I804:R804" si="96">I802*I803</f>
        <v>0</v>
      </c>
      <c r="J804" s="80">
        <f t="shared" si="96"/>
        <v>0</v>
      </c>
      <c r="K804" s="80">
        <f t="shared" si="96"/>
        <v>0</v>
      </c>
      <c r="L804" s="80">
        <f t="shared" si="96"/>
        <v>0</v>
      </c>
      <c r="M804" s="80">
        <f t="shared" si="96"/>
        <v>0</v>
      </c>
      <c r="N804" s="80">
        <f t="shared" si="96"/>
        <v>0</v>
      </c>
      <c r="O804" s="80">
        <f t="shared" si="96"/>
        <v>0</v>
      </c>
      <c r="P804" s="80">
        <f t="shared" si="96"/>
        <v>0</v>
      </c>
      <c r="Q804" s="80">
        <f t="shared" si="96"/>
        <v>0</v>
      </c>
      <c r="R804" s="81">
        <f t="shared" si="96"/>
        <v>0</v>
      </c>
      <c r="S804" s="87">
        <f>SUM(I804:R804)</f>
        <v>0</v>
      </c>
      <c r="T804" s="51"/>
      <c r="U804" s="51"/>
      <c r="AA804" s="128"/>
    </row>
    <row r="805" spans="1:27" s="52" customFormat="1" ht="15.75" x14ac:dyDescent="0.25">
      <c r="A805" s="45" t="s">
        <v>19</v>
      </c>
      <c r="B805" s="111"/>
      <c r="C805" s="51"/>
      <c r="D805" s="60" t="s">
        <v>0</v>
      </c>
      <c r="E805" s="104"/>
      <c r="F805" s="49"/>
      <c r="G805" s="49"/>
      <c r="H805" s="49"/>
      <c r="I805" s="49"/>
      <c r="J805" s="49"/>
      <c r="K805" s="49"/>
      <c r="L805" s="49"/>
      <c r="M805" s="49"/>
      <c r="N805" s="49"/>
      <c r="O805" s="49"/>
      <c r="P805" s="49"/>
      <c r="Q805" s="49"/>
      <c r="R805" s="49">
        <f>SUM(I804:R804)</f>
        <v>0</v>
      </c>
      <c r="S805" s="51"/>
      <c r="T805" s="51"/>
      <c r="U805" s="51"/>
      <c r="AA805" s="128"/>
    </row>
    <row r="806" spans="1:27" s="52" customFormat="1" ht="15.75" x14ac:dyDescent="0.25">
      <c r="A806" s="45" t="s">
        <v>75</v>
      </c>
      <c r="B806" s="111"/>
      <c r="C806" s="51"/>
      <c r="D806" s="51"/>
      <c r="E806" s="105" t="s">
        <v>22</v>
      </c>
      <c r="F806" s="56" t="s">
        <v>5</v>
      </c>
      <c r="G806" s="56" t="s">
        <v>23</v>
      </c>
      <c r="H806" s="49"/>
      <c r="I806" s="49"/>
      <c r="J806" s="49"/>
      <c r="K806" s="49"/>
      <c r="L806" s="49"/>
      <c r="M806" s="49"/>
      <c r="N806" s="49"/>
      <c r="O806" s="49"/>
      <c r="P806" s="49"/>
      <c r="Q806" s="49"/>
      <c r="R806" s="51"/>
      <c r="S806" s="51"/>
      <c r="T806" s="51"/>
      <c r="U806" s="51"/>
      <c r="AA806" s="128"/>
    </row>
    <row r="807" spans="1:27" s="52" customFormat="1" x14ac:dyDescent="0.2">
      <c r="A807" s="45" t="s">
        <v>29</v>
      </c>
      <c r="B807" s="111"/>
      <c r="C807" s="51"/>
      <c r="D807" s="51"/>
      <c r="E807" s="106"/>
      <c r="F807" s="49">
        <f t="shared" ref="F807:F812" si="97">SUM(G807:U807)</f>
        <v>0</v>
      </c>
      <c r="G807" s="54"/>
      <c r="H807" s="54"/>
      <c r="I807" s="54"/>
      <c r="J807" s="54"/>
      <c r="K807" s="54"/>
      <c r="L807" s="54"/>
      <c r="M807" s="54"/>
      <c r="N807" s="54"/>
      <c r="O807" s="54"/>
      <c r="P807" s="54"/>
      <c r="Q807" s="54"/>
      <c r="R807" s="53"/>
      <c r="S807" s="53"/>
      <c r="T807" s="53"/>
      <c r="U807" s="53"/>
      <c r="AA807" s="128"/>
    </row>
    <row r="808" spans="1:27" s="52" customFormat="1" x14ac:dyDescent="0.2">
      <c r="A808" s="45"/>
      <c r="B808" s="132"/>
      <c r="C808" s="51"/>
      <c r="D808" s="51"/>
      <c r="E808" s="106"/>
      <c r="F808" s="49">
        <f t="shared" si="97"/>
        <v>0</v>
      </c>
      <c r="G808" s="54"/>
      <c r="H808" s="54"/>
      <c r="I808" s="54"/>
      <c r="J808" s="54"/>
      <c r="K808" s="54"/>
      <c r="L808" s="54"/>
      <c r="M808" s="54"/>
      <c r="N808" s="54"/>
      <c r="O808" s="54"/>
      <c r="P808" s="54"/>
      <c r="Q808" s="54"/>
      <c r="R808" s="53"/>
      <c r="S808" s="53"/>
      <c r="T808" s="53"/>
      <c r="U808" s="53"/>
      <c r="AA808" s="128"/>
    </row>
    <row r="809" spans="1:27" s="52" customFormat="1" x14ac:dyDescent="0.2">
      <c r="A809" s="45" t="s">
        <v>30</v>
      </c>
      <c r="B809" s="111"/>
      <c r="C809" s="51"/>
      <c r="D809" s="51"/>
      <c r="E809" s="106"/>
      <c r="F809" s="49">
        <f t="shared" si="97"/>
        <v>0</v>
      </c>
      <c r="G809" s="54"/>
      <c r="H809" s="54"/>
      <c r="I809" s="54"/>
      <c r="J809" s="54"/>
      <c r="K809" s="54"/>
      <c r="L809" s="54"/>
      <c r="M809" s="54"/>
      <c r="N809" s="54"/>
      <c r="O809" s="54"/>
      <c r="P809" s="54"/>
      <c r="Q809" s="54"/>
      <c r="R809" s="53"/>
      <c r="S809" s="53"/>
      <c r="T809" s="53"/>
      <c r="U809" s="53"/>
      <c r="AA809" s="128"/>
    </row>
    <row r="810" spans="1:27" s="52" customFormat="1" x14ac:dyDescent="0.2">
      <c r="A810" s="45" t="s">
        <v>31</v>
      </c>
      <c r="B810" s="111"/>
      <c r="C810" s="51"/>
      <c r="D810" s="51"/>
      <c r="E810" s="106"/>
      <c r="F810" s="49">
        <f t="shared" si="97"/>
        <v>0</v>
      </c>
      <c r="G810" s="54"/>
      <c r="H810" s="54"/>
      <c r="I810" s="54"/>
      <c r="J810" s="54"/>
      <c r="K810" s="54"/>
      <c r="L810" s="54"/>
      <c r="M810" s="54"/>
      <c r="N810" s="54"/>
      <c r="O810" s="54"/>
      <c r="P810" s="54"/>
      <c r="Q810" s="54"/>
      <c r="R810" s="53"/>
      <c r="S810" s="53"/>
      <c r="T810" s="53"/>
      <c r="U810" s="53"/>
      <c r="AA810" s="128"/>
    </row>
    <row r="811" spans="1:27" s="52" customFormat="1" x14ac:dyDescent="0.2">
      <c r="A811" s="45" t="s">
        <v>32</v>
      </c>
      <c r="B811" s="111"/>
      <c r="C811" s="51"/>
      <c r="D811" s="51"/>
      <c r="E811" s="106"/>
      <c r="F811" s="49">
        <f t="shared" si="97"/>
        <v>0</v>
      </c>
      <c r="G811" s="54"/>
      <c r="H811" s="54"/>
      <c r="I811" s="54"/>
      <c r="J811" s="54"/>
      <c r="K811" s="54"/>
      <c r="L811" s="54"/>
      <c r="M811" s="54"/>
      <c r="N811" s="54"/>
      <c r="O811" s="54"/>
      <c r="P811" s="54"/>
      <c r="Q811" s="54"/>
      <c r="R811" s="53"/>
      <c r="S811" s="53"/>
      <c r="T811" s="53"/>
      <c r="U811" s="53"/>
      <c r="AA811" s="128"/>
    </row>
    <row r="812" spans="1:27" s="52" customFormat="1" x14ac:dyDescent="0.2">
      <c r="A812" s="45" t="s">
        <v>33</v>
      </c>
      <c r="B812" s="111"/>
      <c r="C812" s="51"/>
      <c r="D812" s="51"/>
      <c r="E812" s="106"/>
      <c r="F812" s="49">
        <f t="shared" si="97"/>
        <v>0</v>
      </c>
      <c r="G812" s="54"/>
      <c r="H812" s="54"/>
      <c r="I812" s="54"/>
      <c r="J812" s="54"/>
      <c r="K812" s="54"/>
      <c r="L812" s="54"/>
      <c r="M812" s="54"/>
      <c r="N812" s="54"/>
      <c r="O812" s="54"/>
      <c r="P812" s="54"/>
      <c r="Q812" s="54"/>
      <c r="R812" s="53"/>
      <c r="S812" s="53"/>
      <c r="T812" s="53"/>
      <c r="U812" s="53"/>
      <c r="AA812" s="128"/>
    </row>
    <row r="813" spans="1:27" s="52" customFormat="1" x14ac:dyDescent="0.2">
      <c r="A813" s="45" t="s">
        <v>34</v>
      </c>
      <c r="B813" s="111"/>
      <c r="C813" s="51"/>
      <c r="D813" s="51"/>
      <c r="E813" s="104"/>
      <c r="F813" s="49"/>
      <c r="G813" s="49"/>
      <c r="H813" s="49"/>
      <c r="I813" s="49"/>
      <c r="J813" s="49"/>
      <c r="K813" s="49"/>
      <c r="L813" s="49"/>
      <c r="M813" s="49"/>
      <c r="N813" s="49"/>
      <c r="O813" s="49"/>
      <c r="P813" s="49"/>
      <c r="Q813" s="49"/>
      <c r="R813" s="51"/>
      <c r="S813" s="51"/>
      <c r="T813" s="51"/>
      <c r="U813" s="51"/>
      <c r="AA813" s="128"/>
    </row>
    <row r="814" spans="1:27" s="52" customFormat="1" ht="15.75" x14ac:dyDescent="0.25">
      <c r="A814" s="45" t="s">
        <v>35</v>
      </c>
      <c r="B814" s="111"/>
      <c r="C814" s="51"/>
      <c r="D814" s="60" t="s">
        <v>24</v>
      </c>
      <c r="E814" s="104"/>
      <c r="F814" s="49"/>
      <c r="G814" s="49"/>
      <c r="H814" s="49"/>
      <c r="I814" s="49"/>
      <c r="J814" s="49"/>
      <c r="K814" s="49"/>
      <c r="L814" s="49"/>
      <c r="M814" s="49"/>
      <c r="N814" s="49"/>
      <c r="O814" s="49"/>
      <c r="P814" s="49"/>
      <c r="Q814" s="49"/>
      <c r="R814" s="51"/>
      <c r="S814" s="51"/>
      <c r="T814" s="51"/>
      <c r="U814" s="51"/>
      <c r="AA814" s="128"/>
    </row>
    <row r="815" spans="1:27" s="52" customFormat="1" ht="15.75" x14ac:dyDescent="0.25">
      <c r="A815" s="50" t="s">
        <v>36</v>
      </c>
      <c r="B815" s="111"/>
      <c r="C815" s="51"/>
      <c r="D815" s="51"/>
      <c r="E815" s="105"/>
      <c r="F815" s="56" t="s">
        <v>5</v>
      </c>
      <c r="G815" s="56" t="s">
        <v>23</v>
      </c>
      <c r="H815" s="49"/>
      <c r="I815" s="49"/>
      <c r="J815" s="49"/>
      <c r="K815" s="49"/>
      <c r="L815" s="49"/>
      <c r="M815" s="49"/>
      <c r="N815" s="49"/>
      <c r="O815" s="49"/>
      <c r="P815" s="49"/>
      <c r="Q815" s="49"/>
      <c r="R815" s="51"/>
      <c r="S815" s="51"/>
      <c r="T815" s="51"/>
      <c r="U815" s="51"/>
      <c r="AA815" s="128"/>
    </row>
    <row r="816" spans="1:27" s="52" customFormat="1" x14ac:dyDescent="0.2">
      <c r="A816" s="45" t="s">
        <v>37</v>
      </c>
      <c r="B816" s="111"/>
      <c r="C816" s="51"/>
      <c r="D816" s="51"/>
      <c r="E816" s="106"/>
      <c r="F816" s="49">
        <f t="shared" ref="F816:F823" si="98">SUM(G816:U816)</f>
        <v>0</v>
      </c>
      <c r="G816" s="54"/>
      <c r="H816" s="54"/>
      <c r="I816" s="54"/>
      <c r="J816" s="54"/>
      <c r="K816" s="54"/>
      <c r="L816" s="54"/>
      <c r="M816" s="54"/>
      <c r="N816" s="54"/>
      <c r="O816" s="54"/>
      <c r="P816" s="54"/>
      <c r="Q816" s="54"/>
      <c r="R816" s="53"/>
      <c r="S816" s="53"/>
      <c r="T816" s="53"/>
      <c r="U816" s="53"/>
      <c r="AA816" s="128"/>
    </row>
    <row r="817" spans="1:27" s="52" customFormat="1" x14ac:dyDescent="0.2">
      <c r="A817" s="51"/>
      <c r="B817" s="110"/>
      <c r="C817" s="51"/>
      <c r="D817" s="51"/>
      <c r="E817" s="106"/>
      <c r="F817" s="49">
        <f t="shared" si="98"/>
        <v>0</v>
      </c>
      <c r="G817" s="54"/>
      <c r="H817" s="54"/>
      <c r="I817" s="54"/>
      <c r="J817" s="54"/>
      <c r="K817" s="54"/>
      <c r="L817" s="54"/>
      <c r="M817" s="54"/>
      <c r="N817" s="54"/>
      <c r="O817" s="54"/>
      <c r="P817" s="54"/>
      <c r="Q817" s="54"/>
      <c r="R817" s="53"/>
      <c r="S817" s="53"/>
      <c r="T817" s="53"/>
      <c r="U817" s="53"/>
      <c r="AA817" s="128"/>
    </row>
    <row r="818" spans="1:27" s="52" customFormat="1" x14ac:dyDescent="0.2">
      <c r="A818" s="51"/>
      <c r="B818" s="110"/>
      <c r="C818" s="51"/>
      <c r="D818" s="51"/>
      <c r="E818" s="106"/>
      <c r="F818" s="49">
        <f t="shared" si="98"/>
        <v>0</v>
      </c>
      <c r="G818" s="54"/>
      <c r="H818" s="54"/>
      <c r="I818" s="54"/>
      <c r="J818" s="54"/>
      <c r="K818" s="54"/>
      <c r="L818" s="54"/>
      <c r="M818" s="54"/>
      <c r="N818" s="54"/>
      <c r="O818" s="54"/>
      <c r="P818" s="54"/>
      <c r="Q818" s="54"/>
      <c r="R818" s="53"/>
      <c r="S818" s="53"/>
      <c r="T818" s="53"/>
      <c r="U818" s="53"/>
      <c r="AA818" s="128"/>
    </row>
    <row r="819" spans="1:27" s="52" customFormat="1" x14ac:dyDescent="0.2">
      <c r="A819" s="51"/>
      <c r="B819" s="110"/>
      <c r="C819" s="51"/>
      <c r="D819" s="51"/>
      <c r="E819" s="106"/>
      <c r="F819" s="49">
        <f t="shared" si="98"/>
        <v>0</v>
      </c>
      <c r="G819" s="54"/>
      <c r="H819" s="54"/>
      <c r="I819" s="54"/>
      <c r="J819" s="54"/>
      <c r="K819" s="54"/>
      <c r="L819" s="54"/>
      <c r="M819" s="54"/>
      <c r="N819" s="54"/>
      <c r="O819" s="54"/>
      <c r="P819" s="54"/>
      <c r="Q819" s="54"/>
      <c r="R819" s="53"/>
      <c r="S819" s="53"/>
      <c r="T819" s="53"/>
      <c r="U819" s="53"/>
      <c r="AA819" s="128"/>
    </row>
    <row r="820" spans="1:27" s="52" customFormat="1" x14ac:dyDescent="0.2">
      <c r="A820" s="51"/>
      <c r="B820" s="110"/>
      <c r="C820" s="51"/>
      <c r="D820" s="51"/>
      <c r="E820" s="106"/>
      <c r="F820" s="49">
        <f t="shared" si="98"/>
        <v>0</v>
      </c>
      <c r="G820" s="54"/>
      <c r="H820" s="54"/>
      <c r="I820" s="54"/>
      <c r="J820" s="54"/>
      <c r="K820" s="54"/>
      <c r="L820" s="54"/>
      <c r="M820" s="54"/>
      <c r="N820" s="54"/>
      <c r="O820" s="54"/>
      <c r="P820" s="54"/>
      <c r="Q820" s="54"/>
      <c r="R820" s="53"/>
      <c r="S820" s="53"/>
      <c r="T820" s="53"/>
      <c r="U820" s="53"/>
      <c r="AA820" s="128"/>
    </row>
    <row r="821" spans="1:27" s="52" customFormat="1" x14ac:dyDescent="0.2">
      <c r="A821" s="51"/>
      <c r="B821" s="110"/>
      <c r="C821" s="51"/>
      <c r="D821" s="51"/>
      <c r="E821" s="106"/>
      <c r="F821" s="49">
        <f t="shared" si="98"/>
        <v>0</v>
      </c>
      <c r="G821" s="54"/>
      <c r="H821" s="54"/>
      <c r="I821" s="54"/>
      <c r="J821" s="54"/>
      <c r="K821" s="54"/>
      <c r="L821" s="54"/>
      <c r="M821" s="54"/>
      <c r="N821" s="54"/>
      <c r="O821" s="54"/>
      <c r="P821" s="54"/>
      <c r="Q821" s="54"/>
      <c r="R821" s="53"/>
      <c r="S821" s="53"/>
      <c r="T821" s="53"/>
      <c r="U821" s="53"/>
      <c r="AA821" s="128"/>
    </row>
    <row r="822" spans="1:27" s="52" customFormat="1" ht="15.6" customHeight="1" x14ac:dyDescent="0.25">
      <c r="A822" s="57" t="s">
        <v>24</v>
      </c>
      <c r="B822" s="112" t="str">
        <f>IF(B804+F816+F817+F818+F819+F820+F821+F822+F823=B809+B810+B811+B812+B813+B814+B815+B816,"OK","NON")</f>
        <v>OK</v>
      </c>
      <c r="C822" s="51"/>
      <c r="D822" s="49"/>
      <c r="E822" s="106"/>
      <c r="F822" s="49">
        <f t="shared" si="98"/>
        <v>0</v>
      </c>
      <c r="G822" s="54"/>
      <c r="H822" s="54"/>
      <c r="I822" s="54"/>
      <c r="J822" s="54"/>
      <c r="K822" s="54"/>
      <c r="L822" s="54"/>
      <c r="M822" s="54"/>
      <c r="N822" s="54"/>
      <c r="O822" s="54"/>
      <c r="P822" s="54"/>
      <c r="Q822" s="54"/>
      <c r="R822" s="53"/>
      <c r="S822" s="53"/>
      <c r="T822" s="53"/>
      <c r="U822" s="53"/>
      <c r="AA822" s="128"/>
    </row>
    <row r="823" spans="1:27" s="52" customFormat="1" ht="18" x14ac:dyDescent="0.25">
      <c r="A823" s="57" t="s">
        <v>25</v>
      </c>
      <c r="B823" s="112">
        <f>B806+S804-B803-F807-F808-F809-F810-F811-F812</f>
        <v>0</v>
      </c>
      <c r="C823" s="51"/>
      <c r="D823" s="77"/>
      <c r="E823" s="106"/>
      <c r="F823" s="49">
        <f t="shared" si="98"/>
        <v>0</v>
      </c>
      <c r="G823" s="54"/>
      <c r="H823" s="54"/>
      <c r="I823" s="54"/>
      <c r="J823" s="54"/>
      <c r="K823" s="54"/>
      <c r="L823" s="54"/>
      <c r="M823" s="54"/>
      <c r="N823" s="54"/>
      <c r="O823" s="54"/>
      <c r="P823" s="54"/>
      <c r="Q823" s="54"/>
      <c r="R823" s="53"/>
      <c r="S823" s="53"/>
      <c r="T823" s="53"/>
      <c r="U823" s="53"/>
      <c r="AA823" s="128"/>
    </row>
    <row r="824" spans="1:27" s="52" customFormat="1" x14ac:dyDescent="0.2">
      <c r="B824" s="96"/>
      <c r="C824" s="51"/>
      <c r="D824" s="51"/>
      <c r="E824" s="107"/>
      <c r="F824" s="55"/>
      <c r="G824" s="55"/>
      <c r="H824" s="55"/>
      <c r="I824" s="55"/>
      <c r="J824" s="55"/>
      <c r="K824" s="55"/>
      <c r="L824" s="55"/>
      <c r="M824" s="55"/>
      <c r="N824" s="55"/>
      <c r="O824" s="55"/>
      <c r="P824" s="55"/>
      <c r="Q824" s="55"/>
      <c r="R824" s="62"/>
      <c r="S824" s="62"/>
      <c r="T824" s="62"/>
      <c r="U824" s="62"/>
      <c r="V824" s="64"/>
      <c r="AA824" s="128"/>
    </row>
    <row r="825" spans="1:27" s="46" customFormat="1" x14ac:dyDescent="0.2">
      <c r="A825" s="46" t="s">
        <v>20</v>
      </c>
      <c r="B825" s="113" t="s">
        <v>20</v>
      </c>
      <c r="C825" s="46" t="s">
        <v>20</v>
      </c>
      <c r="D825" s="46" t="s">
        <v>20</v>
      </c>
      <c r="E825" s="108" t="s">
        <v>20</v>
      </c>
      <c r="F825" s="66" t="s">
        <v>20</v>
      </c>
      <c r="G825" s="82" t="s">
        <v>20</v>
      </c>
      <c r="H825" s="82" t="s">
        <v>20</v>
      </c>
      <c r="I825" s="82" t="s">
        <v>20</v>
      </c>
      <c r="J825" s="82" t="s">
        <v>20</v>
      </c>
      <c r="K825" s="82" t="s">
        <v>20</v>
      </c>
      <c r="L825" s="82" t="s">
        <v>20</v>
      </c>
      <c r="M825" s="82" t="s">
        <v>20</v>
      </c>
      <c r="N825" s="82" t="s">
        <v>20</v>
      </c>
      <c r="O825" s="82" t="s">
        <v>20</v>
      </c>
      <c r="P825" s="82" t="s">
        <v>20</v>
      </c>
      <c r="Q825" s="82" t="s">
        <v>20</v>
      </c>
      <c r="R825" s="83" t="s">
        <v>20</v>
      </c>
      <c r="S825" s="83"/>
      <c r="T825" s="83"/>
      <c r="U825" s="83"/>
      <c r="AA825" s="129"/>
    </row>
    <row r="826" spans="1:27" s="117" customFormat="1" ht="27" thickBot="1" x14ac:dyDescent="0.45">
      <c r="A826" s="116" t="s">
        <v>20</v>
      </c>
      <c r="B826" s="134"/>
      <c r="D826" s="117" t="s">
        <v>28</v>
      </c>
      <c r="E826" s="125">
        <f>$X$16</f>
        <v>43091</v>
      </c>
      <c r="F826" s="119"/>
      <c r="G826" s="120"/>
      <c r="H826" s="121"/>
      <c r="I826" s="122"/>
      <c r="J826" s="122"/>
      <c r="K826" s="122"/>
      <c r="L826" s="122"/>
      <c r="M826" s="122"/>
      <c r="N826" s="122"/>
      <c r="O826" s="122"/>
      <c r="P826" s="122"/>
      <c r="Q826" s="122"/>
      <c r="R826" s="122"/>
      <c r="U826" s="117">
        <v>34</v>
      </c>
      <c r="AA826" s="126"/>
    </row>
    <row r="827" spans="1:27" s="52" customFormat="1" ht="16.5" thickBot="1" x14ac:dyDescent="0.3">
      <c r="A827" s="45"/>
      <c r="B827" s="110"/>
      <c r="C827" s="51"/>
      <c r="D827" s="51"/>
      <c r="E827" s="104"/>
      <c r="F827" s="79" t="s">
        <v>70</v>
      </c>
      <c r="H827" s="103"/>
      <c r="I827" s="91">
        <v>100</v>
      </c>
      <c r="J827" s="92">
        <v>50</v>
      </c>
      <c r="K827" s="92">
        <v>20</v>
      </c>
      <c r="L827" s="92">
        <v>10</v>
      </c>
      <c r="M827" s="92">
        <v>5</v>
      </c>
      <c r="N827" s="92">
        <v>2</v>
      </c>
      <c r="O827" s="92">
        <v>1</v>
      </c>
      <c r="P827" s="92">
        <v>0.25</v>
      </c>
      <c r="Q827" s="92">
        <v>0.1</v>
      </c>
      <c r="R827" s="93">
        <v>0.05</v>
      </c>
      <c r="S827" s="51"/>
      <c r="T827" s="51"/>
      <c r="U827" s="51"/>
      <c r="AA827" s="127">
        <f>B828+B829+B830</f>
        <v>0</v>
      </c>
    </row>
    <row r="828" spans="1:27" s="52" customFormat="1" ht="15.75" x14ac:dyDescent="0.25">
      <c r="A828" s="45" t="s">
        <v>17</v>
      </c>
      <c r="B828" s="111"/>
      <c r="C828" s="51"/>
      <c r="D828" s="60" t="s">
        <v>21</v>
      </c>
      <c r="E828" s="105"/>
      <c r="F828" s="51"/>
      <c r="G828" s="62"/>
      <c r="H828" s="133" t="s">
        <v>71</v>
      </c>
      <c r="I828" s="135"/>
      <c r="J828" s="136"/>
      <c r="K828" s="136"/>
      <c r="L828" s="136"/>
      <c r="M828" s="136"/>
      <c r="N828" s="136"/>
      <c r="O828" s="136"/>
      <c r="P828" s="136"/>
      <c r="Q828" s="136"/>
      <c r="R828" s="137"/>
      <c r="S828" s="51"/>
      <c r="T828" s="51"/>
      <c r="U828" s="51"/>
      <c r="AA828" s="128"/>
    </row>
    <row r="829" spans="1:27" s="52" customFormat="1" ht="15.75" thickBot="1" x14ac:dyDescent="0.25">
      <c r="A829" s="45" t="s">
        <v>18</v>
      </c>
      <c r="B829" s="111"/>
      <c r="C829" s="51"/>
      <c r="E829" s="104"/>
      <c r="F829" s="51"/>
      <c r="G829" s="62"/>
      <c r="H829" s="89" t="s">
        <v>5</v>
      </c>
      <c r="I829" s="90">
        <f t="shared" ref="I829:R829" si="99">I827*I828</f>
        <v>0</v>
      </c>
      <c r="J829" s="80">
        <f t="shared" si="99"/>
        <v>0</v>
      </c>
      <c r="K829" s="80">
        <f t="shared" si="99"/>
        <v>0</v>
      </c>
      <c r="L829" s="80">
        <f t="shared" si="99"/>
        <v>0</v>
      </c>
      <c r="M829" s="80">
        <f t="shared" si="99"/>
        <v>0</v>
      </c>
      <c r="N829" s="80">
        <f t="shared" si="99"/>
        <v>0</v>
      </c>
      <c r="O829" s="80">
        <f t="shared" si="99"/>
        <v>0</v>
      </c>
      <c r="P829" s="80">
        <f t="shared" si="99"/>
        <v>0</v>
      </c>
      <c r="Q829" s="80">
        <f t="shared" si="99"/>
        <v>0</v>
      </c>
      <c r="R829" s="81">
        <f t="shared" si="99"/>
        <v>0</v>
      </c>
      <c r="S829" s="87">
        <f>SUM(I829:R829)</f>
        <v>0</v>
      </c>
      <c r="T829" s="51"/>
      <c r="U829" s="51"/>
      <c r="AA829" s="128"/>
    </row>
    <row r="830" spans="1:27" s="52" customFormat="1" ht="15.75" x14ac:dyDescent="0.25">
      <c r="A830" s="45" t="s">
        <v>19</v>
      </c>
      <c r="B830" s="111"/>
      <c r="C830" s="51"/>
      <c r="D830" s="60" t="s">
        <v>0</v>
      </c>
      <c r="E830" s="104"/>
      <c r="F830" s="49"/>
      <c r="G830" s="49"/>
      <c r="H830" s="49"/>
      <c r="I830" s="49"/>
      <c r="J830" s="49"/>
      <c r="K830" s="49"/>
      <c r="L830" s="49"/>
      <c r="M830" s="49"/>
      <c r="N830" s="49"/>
      <c r="O830" s="49"/>
      <c r="P830" s="49"/>
      <c r="Q830" s="49"/>
      <c r="R830" s="49">
        <f>SUM(I829:R829)</f>
        <v>0</v>
      </c>
      <c r="S830" s="51"/>
      <c r="T830" s="51"/>
      <c r="U830" s="51"/>
      <c r="AA830" s="128"/>
    </row>
    <row r="831" spans="1:27" s="52" customFormat="1" ht="15.75" x14ac:dyDescent="0.25">
      <c r="A831" s="45" t="s">
        <v>75</v>
      </c>
      <c r="B831" s="111"/>
      <c r="C831" s="51"/>
      <c r="D831" s="51"/>
      <c r="E831" s="105" t="s">
        <v>22</v>
      </c>
      <c r="F831" s="56" t="s">
        <v>5</v>
      </c>
      <c r="G831" s="56" t="s">
        <v>23</v>
      </c>
      <c r="H831" s="49"/>
      <c r="I831" s="49"/>
      <c r="J831" s="49"/>
      <c r="K831" s="49"/>
      <c r="L831" s="49"/>
      <c r="M831" s="49"/>
      <c r="N831" s="49"/>
      <c r="O831" s="49"/>
      <c r="P831" s="49"/>
      <c r="Q831" s="49"/>
      <c r="R831" s="51"/>
      <c r="S831" s="51"/>
      <c r="T831" s="51"/>
      <c r="U831" s="51"/>
      <c r="AA831" s="128"/>
    </row>
    <row r="832" spans="1:27" s="52" customFormat="1" x14ac:dyDescent="0.2">
      <c r="A832" s="45" t="s">
        <v>29</v>
      </c>
      <c r="B832" s="111"/>
      <c r="C832" s="51"/>
      <c r="D832" s="51"/>
      <c r="E832" s="106"/>
      <c r="F832" s="49">
        <f t="shared" ref="F832:F837" si="100">SUM(G832:U832)</f>
        <v>0</v>
      </c>
      <c r="G832" s="54"/>
      <c r="H832" s="54"/>
      <c r="I832" s="54"/>
      <c r="J832" s="54"/>
      <c r="K832" s="54"/>
      <c r="L832" s="54"/>
      <c r="M832" s="54"/>
      <c r="N832" s="54"/>
      <c r="O832" s="54"/>
      <c r="P832" s="54"/>
      <c r="Q832" s="54"/>
      <c r="R832" s="53"/>
      <c r="S832" s="53"/>
      <c r="T832" s="53"/>
      <c r="U832" s="53"/>
      <c r="AA832" s="128"/>
    </row>
    <row r="833" spans="1:27" s="52" customFormat="1" x14ac:dyDescent="0.2">
      <c r="A833" s="45"/>
      <c r="B833" s="132"/>
      <c r="C833" s="51"/>
      <c r="D833" s="51"/>
      <c r="E833" s="106"/>
      <c r="F833" s="49">
        <f t="shared" si="100"/>
        <v>0</v>
      </c>
      <c r="G833" s="54"/>
      <c r="H833" s="54"/>
      <c r="I833" s="54"/>
      <c r="J833" s="54"/>
      <c r="K833" s="54"/>
      <c r="L833" s="54"/>
      <c r="M833" s="54"/>
      <c r="N833" s="54"/>
      <c r="O833" s="54"/>
      <c r="P833" s="54"/>
      <c r="Q833" s="54"/>
      <c r="R833" s="53"/>
      <c r="S833" s="53"/>
      <c r="T833" s="53"/>
      <c r="U833" s="53"/>
      <c r="AA833" s="128"/>
    </row>
    <row r="834" spans="1:27" s="52" customFormat="1" x14ac:dyDescent="0.2">
      <c r="A834" s="45" t="s">
        <v>30</v>
      </c>
      <c r="B834" s="111"/>
      <c r="C834" s="51"/>
      <c r="D834" s="51"/>
      <c r="E834" s="106"/>
      <c r="F834" s="49">
        <f t="shared" si="100"/>
        <v>0</v>
      </c>
      <c r="G834" s="54"/>
      <c r="H834" s="54"/>
      <c r="I834" s="54"/>
      <c r="J834" s="54"/>
      <c r="K834" s="54"/>
      <c r="L834" s="54"/>
      <c r="M834" s="54"/>
      <c r="N834" s="54"/>
      <c r="O834" s="54"/>
      <c r="P834" s="54"/>
      <c r="Q834" s="54"/>
      <c r="R834" s="53"/>
      <c r="S834" s="53"/>
      <c r="T834" s="53"/>
      <c r="U834" s="53"/>
      <c r="AA834" s="128"/>
    </row>
    <row r="835" spans="1:27" s="52" customFormat="1" x14ac:dyDescent="0.2">
      <c r="A835" s="45" t="s">
        <v>31</v>
      </c>
      <c r="B835" s="111"/>
      <c r="C835" s="51"/>
      <c r="D835" s="51"/>
      <c r="E835" s="106"/>
      <c r="F835" s="49">
        <f t="shared" si="100"/>
        <v>0</v>
      </c>
      <c r="G835" s="54"/>
      <c r="H835" s="54"/>
      <c r="I835" s="54"/>
      <c r="J835" s="54"/>
      <c r="K835" s="54"/>
      <c r="L835" s="54"/>
      <c r="M835" s="54"/>
      <c r="N835" s="54"/>
      <c r="O835" s="54"/>
      <c r="P835" s="54"/>
      <c r="Q835" s="54"/>
      <c r="R835" s="53"/>
      <c r="S835" s="53"/>
      <c r="T835" s="53"/>
      <c r="U835" s="53"/>
      <c r="AA835" s="128"/>
    </row>
    <row r="836" spans="1:27" s="52" customFormat="1" x14ac:dyDescent="0.2">
      <c r="A836" s="45" t="s">
        <v>32</v>
      </c>
      <c r="B836" s="111"/>
      <c r="C836" s="51"/>
      <c r="D836" s="51"/>
      <c r="E836" s="106"/>
      <c r="F836" s="49">
        <f t="shared" si="100"/>
        <v>0</v>
      </c>
      <c r="G836" s="54"/>
      <c r="H836" s="54"/>
      <c r="I836" s="54"/>
      <c r="J836" s="54"/>
      <c r="K836" s="54"/>
      <c r="L836" s="54"/>
      <c r="M836" s="54"/>
      <c r="N836" s="54"/>
      <c r="O836" s="54"/>
      <c r="P836" s="54"/>
      <c r="Q836" s="54"/>
      <c r="R836" s="53"/>
      <c r="S836" s="53"/>
      <c r="T836" s="53"/>
      <c r="U836" s="53"/>
      <c r="AA836" s="128"/>
    </row>
    <row r="837" spans="1:27" s="52" customFormat="1" x14ac:dyDescent="0.2">
      <c r="A837" s="45" t="s">
        <v>33</v>
      </c>
      <c r="B837" s="111"/>
      <c r="C837" s="51"/>
      <c r="D837" s="51"/>
      <c r="E837" s="106"/>
      <c r="F837" s="49">
        <f t="shared" si="100"/>
        <v>0</v>
      </c>
      <c r="G837" s="54"/>
      <c r="H837" s="54"/>
      <c r="I837" s="54"/>
      <c r="J837" s="54"/>
      <c r="K837" s="54"/>
      <c r="L837" s="54"/>
      <c r="M837" s="54"/>
      <c r="N837" s="54"/>
      <c r="O837" s="54"/>
      <c r="P837" s="54"/>
      <c r="Q837" s="54"/>
      <c r="R837" s="53"/>
      <c r="S837" s="53"/>
      <c r="T837" s="53"/>
      <c r="U837" s="53"/>
      <c r="AA837" s="128"/>
    </row>
    <row r="838" spans="1:27" s="52" customFormat="1" x14ac:dyDescent="0.2">
      <c r="A838" s="45" t="s">
        <v>34</v>
      </c>
      <c r="B838" s="111"/>
      <c r="C838" s="51"/>
      <c r="D838" s="51"/>
      <c r="E838" s="104"/>
      <c r="F838" s="49"/>
      <c r="G838" s="49"/>
      <c r="H838" s="49"/>
      <c r="I838" s="49"/>
      <c r="J838" s="49"/>
      <c r="K838" s="49"/>
      <c r="L838" s="49"/>
      <c r="M838" s="49"/>
      <c r="N838" s="49"/>
      <c r="O838" s="49"/>
      <c r="P838" s="49"/>
      <c r="Q838" s="49"/>
      <c r="R838" s="51"/>
      <c r="S838" s="51"/>
      <c r="T838" s="51"/>
      <c r="U838" s="51"/>
      <c r="AA838" s="128"/>
    </row>
    <row r="839" spans="1:27" s="52" customFormat="1" ht="15.75" x14ac:dyDescent="0.25">
      <c r="A839" s="45" t="s">
        <v>35</v>
      </c>
      <c r="B839" s="111"/>
      <c r="C839" s="51"/>
      <c r="D839" s="60" t="s">
        <v>24</v>
      </c>
      <c r="E839" s="104"/>
      <c r="F839" s="49"/>
      <c r="G839" s="49"/>
      <c r="H839" s="49"/>
      <c r="I839" s="49"/>
      <c r="J839" s="49"/>
      <c r="K839" s="49"/>
      <c r="L839" s="49"/>
      <c r="M839" s="49"/>
      <c r="N839" s="49"/>
      <c r="O839" s="49"/>
      <c r="P839" s="49"/>
      <c r="Q839" s="49"/>
      <c r="R839" s="51"/>
      <c r="S839" s="51"/>
      <c r="T839" s="51"/>
      <c r="U839" s="51"/>
      <c r="AA839" s="128"/>
    </row>
    <row r="840" spans="1:27" s="52" customFormat="1" ht="15.75" x14ac:dyDescent="0.25">
      <c r="A840" s="50" t="s">
        <v>36</v>
      </c>
      <c r="B840" s="111"/>
      <c r="C840" s="51"/>
      <c r="D840" s="51"/>
      <c r="E840" s="105"/>
      <c r="F840" s="56" t="s">
        <v>5</v>
      </c>
      <c r="G840" s="56" t="s">
        <v>23</v>
      </c>
      <c r="H840" s="49"/>
      <c r="I840" s="49"/>
      <c r="J840" s="49"/>
      <c r="K840" s="49"/>
      <c r="L840" s="49"/>
      <c r="M840" s="49"/>
      <c r="N840" s="49"/>
      <c r="O840" s="49"/>
      <c r="P840" s="49"/>
      <c r="Q840" s="49"/>
      <c r="R840" s="51"/>
      <c r="S840" s="51"/>
      <c r="T840" s="51"/>
      <c r="U840" s="51"/>
      <c r="AA840" s="128"/>
    </row>
    <row r="841" spans="1:27" s="52" customFormat="1" x14ac:dyDescent="0.2">
      <c r="A841" s="45" t="s">
        <v>37</v>
      </c>
      <c r="B841" s="111"/>
      <c r="C841" s="51"/>
      <c r="D841" s="51"/>
      <c r="E841" s="106"/>
      <c r="F841" s="49">
        <f t="shared" ref="F841:F848" si="101">SUM(G841:U841)</f>
        <v>0</v>
      </c>
      <c r="G841" s="54"/>
      <c r="H841" s="54"/>
      <c r="I841" s="54"/>
      <c r="J841" s="54"/>
      <c r="K841" s="54"/>
      <c r="L841" s="54"/>
      <c r="M841" s="54"/>
      <c r="N841" s="54"/>
      <c r="O841" s="54"/>
      <c r="P841" s="54"/>
      <c r="Q841" s="54"/>
      <c r="R841" s="53"/>
      <c r="S841" s="53"/>
      <c r="T841" s="53"/>
      <c r="U841" s="53"/>
      <c r="AA841" s="128"/>
    </row>
    <row r="842" spans="1:27" s="52" customFormat="1" x14ac:dyDescent="0.2">
      <c r="A842" s="51"/>
      <c r="B842" s="110"/>
      <c r="C842" s="51"/>
      <c r="D842" s="51"/>
      <c r="E842" s="106"/>
      <c r="F842" s="49">
        <f t="shared" si="101"/>
        <v>0</v>
      </c>
      <c r="G842" s="54"/>
      <c r="H842" s="54"/>
      <c r="I842" s="54"/>
      <c r="J842" s="54"/>
      <c r="K842" s="54"/>
      <c r="L842" s="54"/>
      <c r="M842" s="54"/>
      <c r="N842" s="54"/>
      <c r="O842" s="54"/>
      <c r="P842" s="54"/>
      <c r="Q842" s="54"/>
      <c r="R842" s="53"/>
      <c r="S842" s="53"/>
      <c r="T842" s="53"/>
      <c r="U842" s="53"/>
      <c r="AA842" s="128"/>
    </row>
    <row r="843" spans="1:27" s="52" customFormat="1" x14ac:dyDescent="0.2">
      <c r="A843" s="51"/>
      <c r="B843" s="110"/>
      <c r="C843" s="51"/>
      <c r="D843" s="51"/>
      <c r="E843" s="106"/>
      <c r="F843" s="49">
        <f t="shared" si="101"/>
        <v>0</v>
      </c>
      <c r="G843" s="54"/>
      <c r="H843" s="54"/>
      <c r="I843" s="54"/>
      <c r="J843" s="54"/>
      <c r="K843" s="54"/>
      <c r="L843" s="54"/>
      <c r="M843" s="54"/>
      <c r="N843" s="54"/>
      <c r="O843" s="54"/>
      <c r="P843" s="54"/>
      <c r="Q843" s="54"/>
      <c r="R843" s="53"/>
      <c r="S843" s="53"/>
      <c r="T843" s="53"/>
      <c r="U843" s="53"/>
      <c r="AA843" s="128"/>
    </row>
    <row r="844" spans="1:27" s="52" customFormat="1" x14ac:dyDescent="0.2">
      <c r="A844" s="51"/>
      <c r="B844" s="110"/>
      <c r="C844" s="51"/>
      <c r="D844" s="51"/>
      <c r="E844" s="106"/>
      <c r="F844" s="49">
        <f t="shared" si="101"/>
        <v>0</v>
      </c>
      <c r="G844" s="54"/>
      <c r="H844" s="54"/>
      <c r="I844" s="54"/>
      <c r="J844" s="54"/>
      <c r="K844" s="54"/>
      <c r="L844" s="54"/>
      <c r="M844" s="54"/>
      <c r="N844" s="54"/>
      <c r="O844" s="54"/>
      <c r="P844" s="54"/>
      <c r="Q844" s="54"/>
      <c r="R844" s="53"/>
      <c r="S844" s="53"/>
      <c r="T844" s="53"/>
      <c r="U844" s="53"/>
      <c r="AA844" s="128"/>
    </row>
    <row r="845" spans="1:27" s="52" customFormat="1" x14ac:dyDescent="0.2">
      <c r="A845" s="51"/>
      <c r="B845" s="110"/>
      <c r="C845" s="51"/>
      <c r="D845" s="51"/>
      <c r="E845" s="106"/>
      <c r="F845" s="49">
        <f t="shared" si="101"/>
        <v>0</v>
      </c>
      <c r="G845" s="54"/>
      <c r="H845" s="54"/>
      <c r="I845" s="54"/>
      <c r="J845" s="54"/>
      <c r="K845" s="54"/>
      <c r="L845" s="54"/>
      <c r="M845" s="54"/>
      <c r="N845" s="54"/>
      <c r="O845" s="54"/>
      <c r="P845" s="54"/>
      <c r="Q845" s="54"/>
      <c r="R845" s="53"/>
      <c r="S845" s="53"/>
      <c r="T845" s="53"/>
      <c r="U845" s="53"/>
      <c r="AA845" s="128"/>
    </row>
    <row r="846" spans="1:27" s="52" customFormat="1" x14ac:dyDescent="0.2">
      <c r="A846" s="51"/>
      <c r="B846" s="110"/>
      <c r="C846" s="51"/>
      <c r="D846" s="51"/>
      <c r="E846" s="106"/>
      <c r="F846" s="49">
        <f t="shared" si="101"/>
        <v>0</v>
      </c>
      <c r="G846" s="54"/>
      <c r="H846" s="54"/>
      <c r="I846" s="54"/>
      <c r="J846" s="54"/>
      <c r="K846" s="54"/>
      <c r="L846" s="54"/>
      <c r="M846" s="54"/>
      <c r="N846" s="54"/>
      <c r="O846" s="54"/>
      <c r="P846" s="54"/>
      <c r="Q846" s="54"/>
      <c r="R846" s="53"/>
      <c r="S846" s="53"/>
      <c r="T846" s="53"/>
      <c r="U846" s="53"/>
      <c r="AA846" s="128"/>
    </row>
    <row r="847" spans="1:27" s="52" customFormat="1" ht="15.6" customHeight="1" x14ac:dyDescent="0.25">
      <c r="A847" s="57" t="s">
        <v>24</v>
      </c>
      <c r="B847" s="112" t="str">
        <f>IF(B829+F841+F842+F843+F844+F845+F846+F847+F848=B834+B835+B836+B837+B838+B839+B840+B841,"OK","NON")</f>
        <v>OK</v>
      </c>
      <c r="C847" s="51"/>
      <c r="D847" s="49"/>
      <c r="E847" s="106"/>
      <c r="F847" s="49">
        <f t="shared" si="101"/>
        <v>0</v>
      </c>
      <c r="G847" s="54"/>
      <c r="H847" s="54"/>
      <c r="I847" s="54"/>
      <c r="J847" s="54"/>
      <c r="K847" s="54"/>
      <c r="L847" s="54"/>
      <c r="M847" s="54"/>
      <c r="N847" s="54"/>
      <c r="O847" s="54"/>
      <c r="P847" s="54"/>
      <c r="Q847" s="54"/>
      <c r="R847" s="53"/>
      <c r="S847" s="53"/>
      <c r="T847" s="53"/>
      <c r="U847" s="53"/>
      <c r="AA847" s="128"/>
    </row>
    <row r="848" spans="1:27" s="52" customFormat="1" ht="18" x14ac:dyDescent="0.25">
      <c r="A848" s="57" t="s">
        <v>25</v>
      </c>
      <c r="B848" s="112">
        <f>B831+S829-B828-F832-F833-F834-F835-F836-F837</f>
        <v>0</v>
      </c>
      <c r="C848" s="51"/>
      <c r="D848" s="77"/>
      <c r="E848" s="106"/>
      <c r="F848" s="49">
        <f t="shared" si="101"/>
        <v>0</v>
      </c>
      <c r="G848" s="54"/>
      <c r="H848" s="54"/>
      <c r="I848" s="54"/>
      <c r="J848" s="54"/>
      <c r="K848" s="54"/>
      <c r="L848" s="54"/>
      <c r="M848" s="54"/>
      <c r="N848" s="54"/>
      <c r="O848" s="54"/>
      <c r="P848" s="54"/>
      <c r="Q848" s="54"/>
      <c r="R848" s="53"/>
      <c r="S848" s="53"/>
      <c r="T848" s="53"/>
      <c r="U848" s="53"/>
      <c r="AA848" s="128"/>
    </row>
    <row r="849" spans="2:27" s="52" customFormat="1" x14ac:dyDescent="0.2">
      <c r="B849" s="96"/>
      <c r="C849" s="51"/>
      <c r="D849" s="51"/>
      <c r="E849" s="107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62"/>
      <c r="S849" s="62"/>
      <c r="T849" s="62"/>
      <c r="U849" s="62"/>
      <c r="V849" s="64"/>
      <c r="AA849" s="128"/>
    </row>
  </sheetData>
  <mergeCells count="2">
    <mergeCell ref="X15:Z15"/>
    <mergeCell ref="X16:Z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27</xdr:row>
                    <xdr:rowOff>133350</xdr:rowOff>
                  </from>
                  <to>
                    <xdr:col>20</xdr:col>
                    <xdr:colOff>647700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52</xdr:row>
                    <xdr:rowOff>104775</xdr:rowOff>
                  </from>
                  <to>
                    <xdr:col>20</xdr:col>
                    <xdr:colOff>657225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0]!bouton4">
                <anchor moveWithCells="1">
                  <from>
                    <xdr:col>18</xdr:col>
                    <xdr:colOff>381000</xdr:colOff>
                    <xdr:row>77</xdr:row>
                    <xdr:rowOff>104775</xdr:rowOff>
                  </from>
                  <to>
                    <xdr:col>20</xdr:col>
                    <xdr:colOff>638175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Button 4">
              <controlPr defaultSize="0" print="0" autoFill="0" autoPict="0" macro="[0]!bouton5">
                <anchor moveWithCells="1">
                  <from>
                    <xdr:col>18</xdr:col>
                    <xdr:colOff>381000</xdr:colOff>
                    <xdr:row>102</xdr:row>
                    <xdr:rowOff>47625</xdr:rowOff>
                  </from>
                  <to>
                    <xdr:col>20</xdr:col>
                    <xdr:colOff>638175</xdr:colOff>
                    <xdr:row>104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Button 5">
              <controlPr defaultSize="0" print="0" autoFill="0" autoPict="0" macro="[0]!bouton6">
                <anchor moveWithCells="1">
                  <from>
                    <xdr:col>18</xdr:col>
                    <xdr:colOff>400050</xdr:colOff>
                    <xdr:row>126</xdr:row>
                    <xdr:rowOff>104775</xdr:rowOff>
                  </from>
                  <to>
                    <xdr:col>20</xdr:col>
                    <xdr:colOff>657225</xdr:colOff>
                    <xdr:row>128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Button 6">
              <controlPr defaultSize="0" print="0" autoFill="0" autoPict="0" macro="[0]!bouton7">
                <anchor moveWithCells="1">
                  <from>
                    <xdr:col>18</xdr:col>
                    <xdr:colOff>400050</xdr:colOff>
                    <xdr:row>151</xdr:row>
                    <xdr:rowOff>104775</xdr:rowOff>
                  </from>
                  <to>
                    <xdr:col>20</xdr:col>
                    <xdr:colOff>657225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9" name="Button 7">
              <controlPr defaultSize="0" print="0" autoFill="0" autoPict="0" macro="[0]!bouton8">
                <anchor moveWithCells="1">
                  <from>
                    <xdr:col>18</xdr:col>
                    <xdr:colOff>400050</xdr:colOff>
                    <xdr:row>176</xdr:row>
                    <xdr:rowOff>104775</xdr:rowOff>
                  </from>
                  <to>
                    <xdr:col>20</xdr:col>
                    <xdr:colOff>657225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0" name="Button 8">
              <controlPr defaultSize="0" print="0" autoFill="0" autoPict="0" macro="[0]!bouton9">
                <anchor moveWithCells="1">
                  <from>
                    <xdr:col>18</xdr:col>
                    <xdr:colOff>381000</xdr:colOff>
                    <xdr:row>201</xdr:row>
                    <xdr:rowOff>104775</xdr:rowOff>
                  </from>
                  <to>
                    <xdr:col>20</xdr:col>
                    <xdr:colOff>638175</xdr:colOff>
                    <xdr:row>203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1" name="Button 9">
              <controlPr defaultSize="0" print="0" autoFill="0" autoPict="0" macro="[0]!bouton10">
                <anchor moveWithCells="1">
                  <from>
                    <xdr:col>18</xdr:col>
                    <xdr:colOff>400050</xdr:colOff>
                    <xdr:row>227</xdr:row>
                    <xdr:rowOff>104775</xdr:rowOff>
                  </from>
                  <to>
                    <xdr:col>20</xdr:col>
                    <xdr:colOff>657225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2" name="Button 10">
              <controlPr defaultSize="0" print="0" autoFill="0" autoPict="0" macro="[0]!bouton11">
                <anchor moveWithCells="1">
                  <from>
                    <xdr:col>18</xdr:col>
                    <xdr:colOff>400050</xdr:colOff>
                    <xdr:row>252</xdr:row>
                    <xdr:rowOff>104775</xdr:rowOff>
                  </from>
                  <to>
                    <xdr:col>20</xdr:col>
                    <xdr:colOff>657225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3" name="Button 11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277</xdr:row>
                    <xdr:rowOff>104775</xdr:rowOff>
                  </from>
                  <to>
                    <xdr:col>20</xdr:col>
                    <xdr:colOff>657225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4" name="Button 12">
              <controlPr defaultSize="0" print="0" autoFill="0" autoPict="0" macro="[0]!bouton13">
                <anchor moveWithCells="1">
                  <from>
                    <xdr:col>18</xdr:col>
                    <xdr:colOff>419100</xdr:colOff>
                    <xdr:row>301</xdr:row>
                    <xdr:rowOff>190500</xdr:rowOff>
                  </from>
                  <to>
                    <xdr:col>20</xdr:col>
                    <xdr:colOff>676275</xdr:colOff>
                    <xdr:row>304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5" name="Button 13">
              <controlPr defaultSize="0" print="0" autoFill="0" autoPict="0" macro="[0]!bouton14">
                <anchor moveWithCells="1">
                  <from>
                    <xdr:col>18</xdr:col>
                    <xdr:colOff>400050</xdr:colOff>
                    <xdr:row>326</xdr:row>
                    <xdr:rowOff>104775</xdr:rowOff>
                  </from>
                  <to>
                    <xdr:col>20</xdr:col>
                    <xdr:colOff>657225</xdr:colOff>
                    <xdr:row>328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6" name="Button 14">
              <controlPr defaultSize="0" print="0" autoFill="0" autoPict="0" macro="[0]!bouton15">
                <anchor moveWithCells="1">
                  <from>
                    <xdr:col>18</xdr:col>
                    <xdr:colOff>400050</xdr:colOff>
                    <xdr:row>352</xdr:row>
                    <xdr:rowOff>104775</xdr:rowOff>
                  </from>
                  <to>
                    <xdr:col>20</xdr:col>
                    <xdr:colOff>657225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7" name="Button 15">
              <controlPr defaultSize="0" print="0" autoFill="0" autoPict="0" macro="[0]!bouton16">
                <anchor moveWithCells="1">
                  <from>
                    <xdr:col>18</xdr:col>
                    <xdr:colOff>400050</xdr:colOff>
                    <xdr:row>377</xdr:row>
                    <xdr:rowOff>104775</xdr:rowOff>
                  </from>
                  <to>
                    <xdr:col>20</xdr:col>
                    <xdr:colOff>657225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8" name="Button 16">
              <controlPr defaultSize="0" print="0" autoFill="0" autoPict="0" macro="[0]!bouton17">
                <anchor moveWithCells="1">
                  <from>
                    <xdr:col>18</xdr:col>
                    <xdr:colOff>361950</xdr:colOff>
                    <xdr:row>402</xdr:row>
                    <xdr:rowOff>9525</xdr:rowOff>
                  </from>
                  <to>
                    <xdr:col>20</xdr:col>
                    <xdr:colOff>619125</xdr:colOff>
                    <xdr:row>404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19" name="Button 17">
              <controlPr defaultSize="0" print="0" autoFill="0" autoPict="0" macro="[0]!bouton18">
                <anchor moveWithCells="1">
                  <from>
                    <xdr:col>18</xdr:col>
                    <xdr:colOff>371475</xdr:colOff>
                    <xdr:row>427</xdr:row>
                    <xdr:rowOff>9525</xdr:rowOff>
                  </from>
                  <to>
                    <xdr:col>20</xdr:col>
                    <xdr:colOff>619125</xdr:colOff>
                    <xdr:row>429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0" name="Button 18">
              <controlPr defaultSize="0" print="0" autoFill="0" autoPict="0" macro="[0]!bouton19">
                <anchor moveWithCells="1">
                  <from>
                    <xdr:col>18</xdr:col>
                    <xdr:colOff>400050</xdr:colOff>
                    <xdr:row>451</xdr:row>
                    <xdr:rowOff>104775</xdr:rowOff>
                  </from>
                  <to>
                    <xdr:col>20</xdr:col>
                    <xdr:colOff>657225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21" name="Button 19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477</xdr:row>
                    <xdr:rowOff>104775</xdr:rowOff>
                  </from>
                  <to>
                    <xdr:col>20</xdr:col>
                    <xdr:colOff>657225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22" name="Button 20">
              <controlPr defaultSize="0" print="0" autoFill="0" autoPict="0" macro="[0]!bouton21">
                <anchor moveWithCells="1">
                  <from>
                    <xdr:col>18</xdr:col>
                    <xdr:colOff>400050</xdr:colOff>
                    <xdr:row>501</xdr:row>
                    <xdr:rowOff>104775</xdr:rowOff>
                  </from>
                  <to>
                    <xdr:col>20</xdr:col>
                    <xdr:colOff>657225</xdr:colOff>
                    <xdr:row>503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23" name="Button 21">
              <controlPr defaultSize="0" print="0" autoFill="0" autoPict="0" macro="[0]!bouton22">
                <anchor moveWithCells="1">
                  <from>
                    <xdr:col>18</xdr:col>
                    <xdr:colOff>400050</xdr:colOff>
                    <xdr:row>526</xdr:row>
                    <xdr:rowOff>104775</xdr:rowOff>
                  </from>
                  <to>
                    <xdr:col>20</xdr:col>
                    <xdr:colOff>657225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4" r:id="rId24" name="Button 22">
              <controlPr defaultSize="0" print="0" autoFill="0" autoPict="0" macro="[0]!bouton23">
                <anchor moveWithCells="1">
                  <from>
                    <xdr:col>18</xdr:col>
                    <xdr:colOff>400050</xdr:colOff>
                    <xdr:row>552</xdr:row>
                    <xdr:rowOff>104775</xdr:rowOff>
                  </from>
                  <to>
                    <xdr:col>20</xdr:col>
                    <xdr:colOff>657225</xdr:colOff>
                    <xdr:row>555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25" name="Button 23">
              <controlPr defaultSize="0" print="0" autoFill="0" autoPict="0" macro="[0]!bouton24">
                <anchor moveWithCells="1">
                  <from>
                    <xdr:col>18</xdr:col>
                    <xdr:colOff>438150</xdr:colOff>
                    <xdr:row>577</xdr:row>
                    <xdr:rowOff>0</xdr:rowOff>
                  </from>
                  <to>
                    <xdr:col>20</xdr:col>
                    <xdr:colOff>685800</xdr:colOff>
                    <xdr:row>579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6" r:id="rId26" name="Button 24">
              <controlPr defaultSize="0" print="0" autoFill="0" autoPict="0" macro="[0]!bouton25">
                <anchor moveWithCells="1">
                  <from>
                    <xdr:col>18</xdr:col>
                    <xdr:colOff>400050</xdr:colOff>
                    <xdr:row>602</xdr:row>
                    <xdr:rowOff>104775</xdr:rowOff>
                  </from>
                  <to>
                    <xdr:col>20</xdr:col>
                    <xdr:colOff>657225</xdr:colOff>
                    <xdr:row>605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7" r:id="rId27" name="Button 25">
              <controlPr defaultSize="0" print="0" autoFill="0" autoPict="0" macro="[0]!bouton26">
                <anchor moveWithCells="1">
                  <from>
                    <xdr:col>18</xdr:col>
                    <xdr:colOff>400050</xdr:colOff>
                    <xdr:row>627</xdr:row>
                    <xdr:rowOff>104775</xdr:rowOff>
                  </from>
                  <to>
                    <xdr:col>20</xdr:col>
                    <xdr:colOff>657225</xdr:colOff>
                    <xdr:row>630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8" r:id="rId28" name="Button 26">
              <controlPr defaultSize="0" print="0" autoFill="0" autoPict="0" macro="[0]!bouton27">
                <anchor moveWithCells="1">
                  <from>
                    <xdr:col>18</xdr:col>
                    <xdr:colOff>400050</xdr:colOff>
                    <xdr:row>652</xdr:row>
                    <xdr:rowOff>104775</xdr:rowOff>
                  </from>
                  <to>
                    <xdr:col>20</xdr:col>
                    <xdr:colOff>657225</xdr:colOff>
                    <xdr:row>655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9" r:id="rId29" name="Button 27">
              <controlPr defaultSize="0" print="0" autoFill="0" autoPict="0" macro="[0]!bouton28">
                <anchor moveWithCells="1">
                  <from>
                    <xdr:col>18</xdr:col>
                    <xdr:colOff>400050</xdr:colOff>
                    <xdr:row>677</xdr:row>
                    <xdr:rowOff>104775</xdr:rowOff>
                  </from>
                  <to>
                    <xdr:col>20</xdr:col>
                    <xdr:colOff>657225</xdr:colOff>
                    <xdr:row>680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0" r:id="rId30" name="Button 28">
              <controlPr defaultSize="0" print="0" autoFill="0" autoPict="0" macro="[0]!bouton29">
                <anchor moveWithCells="1">
                  <from>
                    <xdr:col>18</xdr:col>
                    <xdr:colOff>400050</xdr:colOff>
                    <xdr:row>702</xdr:row>
                    <xdr:rowOff>104775</xdr:rowOff>
                  </from>
                  <to>
                    <xdr:col>20</xdr:col>
                    <xdr:colOff>657225</xdr:colOff>
                    <xdr:row>705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31" name="Button 29">
              <controlPr defaultSize="0" print="0" autoFill="0" autoPict="0" macro="[0]!bouton30">
                <anchor moveWithCells="1">
                  <from>
                    <xdr:col>18</xdr:col>
                    <xdr:colOff>400050</xdr:colOff>
                    <xdr:row>727</xdr:row>
                    <xdr:rowOff>104775</xdr:rowOff>
                  </from>
                  <to>
                    <xdr:col>20</xdr:col>
                    <xdr:colOff>657225</xdr:colOff>
                    <xdr:row>730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32" name="Button 30">
              <controlPr defaultSize="0" print="0" autoFill="0" autoPict="0" macro="[0]!bouton31">
                <anchor moveWithCells="1">
                  <from>
                    <xdr:col>18</xdr:col>
                    <xdr:colOff>304800</xdr:colOff>
                    <xdr:row>752</xdr:row>
                    <xdr:rowOff>66675</xdr:rowOff>
                  </from>
                  <to>
                    <xdr:col>20</xdr:col>
                    <xdr:colOff>561975</xdr:colOff>
                    <xdr:row>754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33" name="Button 31">
              <controlPr defaultSize="0" print="0" autoFill="0" autoPict="0" macro="[0]!bouton32">
                <anchor moveWithCells="1">
                  <from>
                    <xdr:col>18</xdr:col>
                    <xdr:colOff>400050</xdr:colOff>
                    <xdr:row>777</xdr:row>
                    <xdr:rowOff>104775</xdr:rowOff>
                  </from>
                  <to>
                    <xdr:col>20</xdr:col>
                    <xdr:colOff>657225</xdr:colOff>
                    <xdr:row>780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34" name="Button 32">
              <controlPr defaultSize="0" print="0" autoFill="0" autoPict="0" macro="[0]!bouton33">
                <anchor moveWithCells="1">
                  <from>
                    <xdr:col>18</xdr:col>
                    <xdr:colOff>400050</xdr:colOff>
                    <xdr:row>802</xdr:row>
                    <xdr:rowOff>104775</xdr:rowOff>
                  </from>
                  <to>
                    <xdr:col>20</xdr:col>
                    <xdr:colOff>657225</xdr:colOff>
                    <xdr:row>805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35" name="Button 33">
              <controlPr defaultSize="0" print="0" autoFill="0" autoPict="0" macro="[0]!bouton34">
                <anchor moveWithCells="1">
                  <from>
                    <xdr:col>18</xdr:col>
                    <xdr:colOff>400050</xdr:colOff>
                    <xdr:row>827</xdr:row>
                    <xdr:rowOff>104775</xdr:rowOff>
                  </from>
                  <to>
                    <xdr:col>20</xdr:col>
                    <xdr:colOff>657225</xdr:colOff>
                    <xdr:row>830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3" r:id="rId36" name="Button 41">
              <controlPr defaultSize="0" print="0" autoFill="0" autoPict="0" macro="[0]!bouton1">
                <anchor moveWithCells="1">
                  <from>
                    <xdr:col>18</xdr:col>
                    <xdr:colOff>371475</xdr:colOff>
                    <xdr:row>3</xdr:row>
                    <xdr:rowOff>47625</xdr:rowOff>
                  </from>
                  <to>
                    <xdr:col>20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4" r:id="rId37" name="Button 42">
              <controlPr defaultSize="0" print="0" autoFill="0" autoPict="0" macro="[0]!imprimetout">
                <anchor moveWithCells="1">
                  <from>
                    <xdr:col>24</xdr:col>
                    <xdr:colOff>114300</xdr:colOff>
                    <xdr:row>1</xdr:row>
                    <xdr:rowOff>142875</xdr:rowOff>
                  </from>
                  <to>
                    <xdr:col>26</xdr:col>
                    <xdr:colOff>85725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5" r:id="rId38" name="Button 43">
              <controlPr defaultSize="0" print="0" autoFill="0" autoPict="0" macro="[0]!reinitialiser">
                <anchor moveWithCells="1">
                  <from>
                    <xdr:col>24</xdr:col>
                    <xdr:colOff>142875</xdr:colOff>
                    <xdr:row>4</xdr:row>
                    <xdr:rowOff>161925</xdr:rowOff>
                  </from>
                  <to>
                    <xdr:col>26</xdr:col>
                    <xdr:colOff>47625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pageSetUpPr fitToPage="1"/>
  </sheetPr>
  <dimension ref="A1:AC849"/>
  <sheetViews>
    <sheetView topLeftCell="A52" zoomScale="60" zoomScaleNormal="60" workbookViewId="0">
      <selection activeCell="B40" sqref="B40"/>
    </sheetView>
  </sheetViews>
  <sheetFormatPr baseColWidth="10" defaultColWidth="11.5703125" defaultRowHeight="15" x14ac:dyDescent="0.2"/>
  <cols>
    <col min="1" max="1" width="24.7109375" style="52" bestFit="1" customWidth="1"/>
    <col min="2" max="2" width="29.7109375" style="114" customWidth="1"/>
    <col min="3" max="3" width="11.5703125" style="48" customWidth="1"/>
    <col min="4" max="4" width="11.5703125" style="48"/>
    <col min="5" max="5" width="34.28515625" style="109" customWidth="1"/>
    <col min="6" max="6" width="16.42578125" style="47" bestFit="1" customWidth="1"/>
    <col min="7" max="7" width="11.85546875" style="84" bestFit="1" customWidth="1"/>
    <col min="8" max="8" width="14.42578125" style="84" bestFit="1" customWidth="1"/>
    <col min="9" max="17" width="11.5703125" style="84"/>
    <col min="18" max="21" width="11.5703125" style="85"/>
    <col min="22" max="26" width="11.5703125" style="48"/>
    <col min="27" max="27" width="11.5703125" style="130" customWidth="1"/>
    <col min="28" max="16384" width="11.5703125" style="48"/>
  </cols>
  <sheetData>
    <row r="1" spans="1:29" s="117" customFormat="1" ht="27" thickBot="1" x14ac:dyDescent="0.45">
      <c r="A1" s="116" t="s">
        <v>20</v>
      </c>
      <c r="B1" s="115" t="s">
        <v>69</v>
      </c>
      <c r="D1" s="117" t="s">
        <v>28</v>
      </c>
      <c r="E1" s="125">
        <f>$X$16</f>
        <v>43092</v>
      </c>
      <c r="F1" s="119"/>
      <c r="G1" s="120"/>
      <c r="H1" s="121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3"/>
      <c r="U1" s="117">
        <v>1</v>
      </c>
      <c r="AA1" s="126"/>
    </row>
    <row r="2" spans="1:29" s="52" customFormat="1" ht="16.5" thickBot="1" x14ac:dyDescent="0.3">
      <c r="A2" s="45"/>
      <c r="B2" s="110"/>
      <c r="C2" s="51"/>
      <c r="D2" s="51"/>
      <c r="E2" s="104"/>
      <c r="F2" s="79" t="s">
        <v>70</v>
      </c>
      <c r="H2" s="103"/>
      <c r="I2" s="91">
        <v>100</v>
      </c>
      <c r="J2" s="92">
        <v>50</v>
      </c>
      <c r="K2" s="92">
        <v>20</v>
      </c>
      <c r="L2" s="92">
        <v>10</v>
      </c>
      <c r="M2" s="92">
        <v>5</v>
      </c>
      <c r="N2" s="92">
        <v>2</v>
      </c>
      <c r="O2" s="92">
        <v>1</v>
      </c>
      <c r="P2" s="92">
        <v>0.25</v>
      </c>
      <c r="Q2" s="92">
        <v>0.1</v>
      </c>
      <c r="R2" s="93">
        <v>0.05</v>
      </c>
      <c r="S2" s="86"/>
      <c r="T2" s="51"/>
      <c r="U2" s="51"/>
      <c r="AA2" s="127">
        <f>B3+B4+B5</f>
        <v>0</v>
      </c>
    </row>
    <row r="3" spans="1:29" s="52" customFormat="1" ht="15.75" x14ac:dyDescent="0.25">
      <c r="A3" s="45" t="s">
        <v>17</v>
      </c>
      <c r="B3" s="111"/>
      <c r="C3" s="51"/>
      <c r="D3" s="60" t="s">
        <v>21</v>
      </c>
      <c r="E3" s="105"/>
      <c r="F3" s="51"/>
      <c r="G3" s="62"/>
      <c r="H3" s="133" t="s">
        <v>71</v>
      </c>
      <c r="I3" s="135"/>
      <c r="J3" s="136"/>
      <c r="K3" s="136"/>
      <c r="L3" s="136"/>
      <c r="M3" s="136"/>
      <c r="N3" s="136"/>
      <c r="O3" s="136"/>
      <c r="P3" s="136"/>
      <c r="Q3" s="136"/>
      <c r="R3" s="137"/>
      <c r="S3" s="88"/>
      <c r="T3" s="87">
        <f>SUM(J3:S3)</f>
        <v>0</v>
      </c>
      <c r="U3" s="51"/>
      <c r="AA3" s="128"/>
      <c r="AC3" s="52">
        <f ca="1">WEEKDAY(TODAY())</f>
        <v>4</v>
      </c>
    </row>
    <row r="4" spans="1:29" s="52" customFormat="1" ht="15.75" thickBot="1" x14ac:dyDescent="0.25">
      <c r="A4" s="45" t="s">
        <v>18</v>
      </c>
      <c r="B4" s="111"/>
      <c r="C4" s="51"/>
      <c r="E4" s="104"/>
      <c r="F4" s="51"/>
      <c r="G4" s="62"/>
      <c r="H4" s="89" t="s">
        <v>5</v>
      </c>
      <c r="I4" s="90">
        <f t="shared" ref="I4:R4" si="0">I2*I3</f>
        <v>0</v>
      </c>
      <c r="J4" s="80">
        <f t="shared" si="0"/>
        <v>0</v>
      </c>
      <c r="K4" s="80">
        <f t="shared" si="0"/>
        <v>0</v>
      </c>
      <c r="L4" s="80">
        <f t="shared" si="0"/>
        <v>0</v>
      </c>
      <c r="M4" s="80">
        <f t="shared" si="0"/>
        <v>0</v>
      </c>
      <c r="N4" s="80">
        <f t="shared" si="0"/>
        <v>0</v>
      </c>
      <c r="O4" s="80">
        <f t="shared" si="0"/>
        <v>0</v>
      </c>
      <c r="P4" s="80">
        <f t="shared" si="0"/>
        <v>0</v>
      </c>
      <c r="Q4" s="80">
        <f t="shared" si="0"/>
        <v>0</v>
      </c>
      <c r="R4" s="81">
        <f t="shared" si="0"/>
        <v>0</v>
      </c>
      <c r="S4" s="87">
        <f>SUM(I4:R4)</f>
        <v>0</v>
      </c>
      <c r="T4" s="51"/>
      <c r="U4" s="51"/>
      <c r="AA4" s="128"/>
    </row>
    <row r="5" spans="1:29" s="52" customFormat="1" ht="15.75" x14ac:dyDescent="0.25">
      <c r="A5" s="45" t="s">
        <v>19</v>
      </c>
      <c r="B5" s="111"/>
      <c r="C5" s="51"/>
      <c r="D5" s="60" t="s">
        <v>0</v>
      </c>
      <c r="E5" s="104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>
        <f>SUM(I4:R4)</f>
        <v>0</v>
      </c>
      <c r="S5" s="51"/>
      <c r="T5" s="51"/>
      <c r="U5" s="51"/>
      <c r="AA5" s="128"/>
    </row>
    <row r="6" spans="1:29" s="52" customFormat="1" ht="15.75" x14ac:dyDescent="0.25">
      <c r="A6" s="45" t="s">
        <v>75</v>
      </c>
      <c r="B6" s="111"/>
      <c r="C6" s="51"/>
      <c r="D6" s="51"/>
      <c r="E6" s="105" t="s">
        <v>22</v>
      </c>
      <c r="F6" s="56" t="s">
        <v>5</v>
      </c>
      <c r="G6" s="56" t="s">
        <v>23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51"/>
      <c r="S6" s="51"/>
      <c r="T6" s="51"/>
      <c r="U6" s="51"/>
      <c r="AA6" s="128"/>
    </row>
    <row r="7" spans="1:29" s="52" customFormat="1" x14ac:dyDescent="0.2">
      <c r="A7" s="45" t="s">
        <v>29</v>
      </c>
      <c r="B7" s="111"/>
      <c r="C7" s="51"/>
      <c r="D7" s="51"/>
      <c r="E7" s="106"/>
      <c r="F7" s="49">
        <f t="shared" ref="F7:F12" si="1">SUM(G7:U7)</f>
        <v>0</v>
      </c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3"/>
      <c r="S7" s="53"/>
      <c r="T7" s="53"/>
      <c r="U7" s="53"/>
      <c r="AA7" s="128"/>
    </row>
    <row r="8" spans="1:29" s="52" customFormat="1" x14ac:dyDescent="0.2">
      <c r="A8" s="45"/>
      <c r="B8" s="132"/>
      <c r="C8" s="51"/>
      <c r="D8" s="51"/>
      <c r="E8" s="106"/>
      <c r="F8" s="49">
        <f t="shared" si="1"/>
        <v>0</v>
      </c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3"/>
      <c r="S8" s="53"/>
      <c r="T8" s="53"/>
      <c r="U8" s="53"/>
      <c r="AA8" s="128"/>
    </row>
    <row r="9" spans="1:29" s="52" customFormat="1" x14ac:dyDescent="0.2">
      <c r="A9" s="45" t="s">
        <v>30</v>
      </c>
      <c r="B9" s="111"/>
      <c r="C9" s="51"/>
      <c r="D9" s="51"/>
      <c r="E9" s="106"/>
      <c r="F9" s="49">
        <f t="shared" si="1"/>
        <v>0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3"/>
      <c r="S9" s="53"/>
      <c r="T9" s="53"/>
      <c r="U9" s="53"/>
      <c r="AA9" s="128"/>
    </row>
    <row r="10" spans="1:29" s="52" customFormat="1" x14ac:dyDescent="0.2">
      <c r="A10" s="45" t="s">
        <v>31</v>
      </c>
      <c r="B10" s="111"/>
      <c r="C10" s="51"/>
      <c r="D10" s="51"/>
      <c r="E10" s="106"/>
      <c r="F10" s="49">
        <f t="shared" si="1"/>
        <v>0</v>
      </c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3"/>
      <c r="S10" s="53"/>
      <c r="T10" s="53"/>
      <c r="U10" s="53"/>
      <c r="AA10" s="128"/>
    </row>
    <row r="11" spans="1:29" s="52" customFormat="1" x14ac:dyDescent="0.2">
      <c r="A11" s="45" t="s">
        <v>32</v>
      </c>
      <c r="B11" s="111"/>
      <c r="C11" s="51"/>
      <c r="D11" s="51"/>
      <c r="E11" s="106"/>
      <c r="F11" s="49">
        <f t="shared" si="1"/>
        <v>0</v>
      </c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3"/>
      <c r="S11" s="53"/>
      <c r="T11" s="53"/>
      <c r="U11" s="53"/>
      <c r="AA11" s="128"/>
    </row>
    <row r="12" spans="1:29" s="52" customFormat="1" x14ac:dyDescent="0.2">
      <c r="A12" s="45" t="s">
        <v>33</v>
      </c>
      <c r="B12" s="111"/>
      <c r="C12" s="51"/>
      <c r="D12" s="51"/>
      <c r="E12" s="106"/>
      <c r="F12" s="49">
        <f t="shared" si="1"/>
        <v>0</v>
      </c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3"/>
      <c r="S12" s="53"/>
      <c r="T12" s="53"/>
      <c r="U12" s="53"/>
      <c r="AA12" s="128"/>
    </row>
    <row r="13" spans="1:29" s="52" customFormat="1" x14ac:dyDescent="0.2">
      <c r="A13" s="45" t="s">
        <v>34</v>
      </c>
      <c r="B13" s="111"/>
      <c r="C13" s="51"/>
      <c r="D13" s="51"/>
      <c r="E13" s="104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51"/>
      <c r="S13" s="51"/>
      <c r="T13" s="51"/>
      <c r="U13" s="51"/>
      <c r="AA13" s="128"/>
    </row>
    <row r="14" spans="1:29" s="52" customFormat="1" ht="15.75" x14ac:dyDescent="0.25">
      <c r="A14" s="45" t="s">
        <v>35</v>
      </c>
      <c r="B14" s="111"/>
      <c r="C14" s="51"/>
      <c r="D14" s="60" t="s">
        <v>24</v>
      </c>
      <c r="E14" s="104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51"/>
      <c r="S14" s="51"/>
      <c r="T14" s="51"/>
      <c r="U14" s="51"/>
      <c r="AA14" s="128"/>
    </row>
    <row r="15" spans="1:29" s="52" customFormat="1" ht="15.75" x14ac:dyDescent="0.25">
      <c r="A15" s="50" t="s">
        <v>36</v>
      </c>
      <c r="B15" s="111"/>
      <c r="C15" s="51"/>
      <c r="D15" s="51"/>
      <c r="E15" s="105"/>
      <c r="F15" s="56" t="s">
        <v>5</v>
      </c>
      <c r="G15" s="56" t="s">
        <v>23</v>
      </c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51"/>
      <c r="S15" s="51"/>
      <c r="T15" s="51"/>
      <c r="U15" s="51"/>
      <c r="W15" s="138" t="s">
        <v>72</v>
      </c>
      <c r="X15" s="159" t="s">
        <v>73</v>
      </c>
      <c r="Y15" s="159"/>
      <c r="Z15" s="159"/>
      <c r="AA15" s="128"/>
    </row>
    <row r="16" spans="1:29" s="52" customFormat="1" x14ac:dyDescent="0.2">
      <c r="A16" s="45" t="s">
        <v>37</v>
      </c>
      <c r="B16" s="111"/>
      <c r="C16" s="51"/>
      <c r="D16" s="51"/>
      <c r="E16" s="106"/>
      <c r="F16" s="49">
        <f>SUM(G16:U16)</f>
        <v>0</v>
      </c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3"/>
      <c r="S16" s="53"/>
      <c r="T16" s="53"/>
      <c r="U16" s="53"/>
      <c r="W16" s="138" t="s">
        <v>78</v>
      </c>
      <c r="X16" s="160">
        <f>'POUR DÉBUTER'!A2+5</f>
        <v>43092</v>
      </c>
      <c r="Y16" s="160"/>
      <c r="Z16" s="160"/>
      <c r="AA16" s="129">
        <f>WEEKDAY(X16)</f>
        <v>7</v>
      </c>
    </row>
    <row r="17" spans="1:27" s="52" customFormat="1" x14ac:dyDescent="0.2">
      <c r="A17" s="51"/>
      <c r="B17" s="110"/>
      <c r="C17" s="51"/>
      <c r="D17" s="51"/>
      <c r="E17" s="106"/>
      <c r="F17" s="49">
        <f t="shared" ref="F17:F23" si="2">SUM(G17:U17)</f>
        <v>0</v>
      </c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3"/>
      <c r="S17" s="53"/>
      <c r="T17" s="53"/>
      <c r="U17" s="53"/>
      <c r="AA17" s="128"/>
    </row>
    <row r="18" spans="1:27" s="52" customFormat="1" x14ac:dyDescent="0.2">
      <c r="A18" s="51"/>
      <c r="B18" s="110"/>
      <c r="C18" s="51"/>
      <c r="D18" s="51"/>
      <c r="E18" s="106"/>
      <c r="F18" s="49">
        <f t="shared" si="2"/>
        <v>0</v>
      </c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3"/>
      <c r="S18" s="53"/>
      <c r="T18" s="53"/>
      <c r="U18" s="53"/>
      <c r="AA18" s="128"/>
    </row>
    <row r="19" spans="1:27" s="52" customFormat="1" x14ac:dyDescent="0.2">
      <c r="A19" s="51"/>
      <c r="B19" s="110"/>
      <c r="C19" s="51"/>
      <c r="D19" s="51"/>
      <c r="E19" s="106"/>
      <c r="F19" s="49">
        <f t="shared" si="2"/>
        <v>0</v>
      </c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3"/>
      <c r="S19" s="53"/>
      <c r="T19" s="53"/>
      <c r="U19" s="53"/>
      <c r="AA19" s="128"/>
    </row>
    <row r="20" spans="1:27" s="52" customFormat="1" x14ac:dyDescent="0.2">
      <c r="A20" s="51"/>
      <c r="B20" s="110"/>
      <c r="C20" s="51"/>
      <c r="D20" s="51"/>
      <c r="E20" s="106"/>
      <c r="F20" s="49">
        <f t="shared" si="2"/>
        <v>0</v>
      </c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3"/>
      <c r="S20" s="53"/>
      <c r="T20" s="53"/>
      <c r="U20" s="53"/>
      <c r="AA20" s="128"/>
    </row>
    <row r="21" spans="1:27" s="52" customFormat="1" x14ac:dyDescent="0.2">
      <c r="A21" s="51"/>
      <c r="B21" s="110"/>
      <c r="C21" s="51"/>
      <c r="D21" s="51"/>
      <c r="E21" s="106"/>
      <c r="F21" s="49">
        <f t="shared" si="2"/>
        <v>0</v>
      </c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3"/>
      <c r="S21" s="53"/>
      <c r="T21" s="53"/>
      <c r="U21" s="53"/>
      <c r="AA21" s="128"/>
    </row>
    <row r="22" spans="1:27" s="52" customFormat="1" ht="15.6" customHeight="1" x14ac:dyDescent="0.25">
      <c r="A22" s="57" t="s">
        <v>24</v>
      </c>
      <c r="B22" s="112" t="str">
        <f>IF(B4+F16+F17+F18+F19+F20+F21+F22+F23=B9+B10+B11+B12+B13+B14+B15+B16,"OK","NON")</f>
        <v>OK</v>
      </c>
      <c r="C22" s="51"/>
      <c r="D22" s="49"/>
      <c r="E22" s="106"/>
      <c r="F22" s="49">
        <f t="shared" si="2"/>
        <v>0</v>
      </c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3"/>
      <c r="S22" s="53"/>
      <c r="T22" s="53"/>
      <c r="U22" s="53"/>
      <c r="AA22" s="128"/>
    </row>
    <row r="23" spans="1:27" s="52" customFormat="1" ht="18" x14ac:dyDescent="0.25">
      <c r="A23" s="57" t="s">
        <v>25</v>
      </c>
      <c r="B23" s="112">
        <f>B6+S4-B3-F7-F8-F9-F10-F11-F12</f>
        <v>0</v>
      </c>
      <c r="C23" s="51"/>
      <c r="D23" s="77"/>
      <c r="E23" s="106"/>
      <c r="F23" s="49">
        <f t="shared" si="2"/>
        <v>0</v>
      </c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3"/>
      <c r="S23" s="53"/>
      <c r="T23" s="53"/>
      <c r="U23" s="53"/>
      <c r="AA23" s="128"/>
    </row>
    <row r="24" spans="1:27" s="52" customFormat="1" x14ac:dyDescent="0.2">
      <c r="B24" s="96"/>
      <c r="C24" s="51"/>
      <c r="D24" s="51"/>
      <c r="E24" s="107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62"/>
      <c r="S24" s="62"/>
      <c r="T24" s="62"/>
      <c r="U24" s="62"/>
      <c r="V24" s="64"/>
      <c r="AA24" s="128"/>
    </row>
    <row r="25" spans="1:27" s="46" customFormat="1" x14ac:dyDescent="0.2">
      <c r="A25" s="46" t="s">
        <v>20</v>
      </c>
      <c r="B25" s="113" t="s">
        <v>20</v>
      </c>
      <c r="C25" s="46" t="s">
        <v>20</v>
      </c>
      <c r="D25" s="46" t="s">
        <v>20</v>
      </c>
      <c r="E25" s="108" t="s">
        <v>20</v>
      </c>
      <c r="F25" s="66" t="s">
        <v>20</v>
      </c>
      <c r="G25" s="82" t="s">
        <v>20</v>
      </c>
      <c r="H25" s="82" t="s">
        <v>20</v>
      </c>
      <c r="I25" s="82" t="s">
        <v>20</v>
      </c>
      <c r="J25" s="82" t="s">
        <v>20</v>
      </c>
      <c r="K25" s="82" t="s">
        <v>20</v>
      </c>
      <c r="L25" s="82" t="s">
        <v>20</v>
      </c>
      <c r="M25" s="82" t="s">
        <v>20</v>
      </c>
      <c r="N25" s="82" t="s">
        <v>20</v>
      </c>
      <c r="O25" s="82" t="s">
        <v>20</v>
      </c>
      <c r="P25" s="82" t="s">
        <v>20</v>
      </c>
      <c r="Q25" s="82" t="s">
        <v>20</v>
      </c>
      <c r="R25" s="83" t="s">
        <v>20</v>
      </c>
      <c r="S25" s="83" t="s">
        <v>20</v>
      </c>
      <c r="T25" s="83" t="s">
        <v>20</v>
      </c>
      <c r="U25" s="83" t="s">
        <v>20</v>
      </c>
      <c r="V25" s="46" t="s">
        <v>20</v>
      </c>
      <c r="W25" s="46" t="s">
        <v>20</v>
      </c>
      <c r="X25" s="46" t="s">
        <v>20</v>
      </c>
      <c r="Y25" s="46" t="s">
        <v>20</v>
      </c>
      <c r="Z25" s="46" t="s">
        <v>20</v>
      </c>
      <c r="AA25" s="129"/>
    </row>
    <row r="26" spans="1:27" s="117" customFormat="1" ht="27" thickBot="1" x14ac:dyDescent="0.45">
      <c r="A26" s="145" t="s">
        <v>20</v>
      </c>
      <c r="B26" s="146" t="s">
        <v>27</v>
      </c>
      <c r="C26" s="147"/>
      <c r="D26" s="117" t="s">
        <v>28</v>
      </c>
      <c r="E26" s="125">
        <f>$X$16</f>
        <v>43092</v>
      </c>
      <c r="F26" s="119"/>
      <c r="G26" s="120"/>
      <c r="H26" s="121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U26" s="117">
        <v>1</v>
      </c>
      <c r="AA26" s="126"/>
    </row>
    <row r="27" spans="1:27" s="52" customFormat="1" ht="16.5" thickBot="1" x14ac:dyDescent="0.3">
      <c r="A27" s="139"/>
      <c r="B27" s="144"/>
      <c r="C27" s="141"/>
      <c r="D27" s="51"/>
      <c r="E27" s="104"/>
      <c r="F27" s="79" t="s">
        <v>70</v>
      </c>
      <c r="H27" s="103"/>
      <c r="I27" s="91">
        <v>100</v>
      </c>
      <c r="J27" s="92">
        <v>50</v>
      </c>
      <c r="K27" s="92">
        <v>20</v>
      </c>
      <c r="L27" s="92">
        <v>10</v>
      </c>
      <c r="M27" s="92">
        <v>5</v>
      </c>
      <c r="N27" s="92">
        <v>2</v>
      </c>
      <c r="O27" s="92">
        <v>1</v>
      </c>
      <c r="P27" s="92">
        <v>0.25</v>
      </c>
      <c r="Q27" s="92">
        <v>0.1</v>
      </c>
      <c r="R27" s="93">
        <v>0.05</v>
      </c>
      <c r="S27" s="51"/>
      <c r="T27" s="51"/>
      <c r="U27" s="51"/>
      <c r="AA27" s="127">
        <f>B28+B29+B30</f>
        <v>0</v>
      </c>
    </row>
    <row r="28" spans="1:27" s="52" customFormat="1" ht="15.75" x14ac:dyDescent="0.25">
      <c r="A28" s="139" t="s">
        <v>17</v>
      </c>
      <c r="B28" s="140"/>
      <c r="C28" s="141"/>
      <c r="D28" s="60" t="s">
        <v>21</v>
      </c>
      <c r="E28" s="105"/>
      <c r="F28" s="51"/>
      <c r="G28" s="62"/>
      <c r="H28" s="133" t="s">
        <v>71</v>
      </c>
      <c r="I28" s="135"/>
      <c r="J28" s="136"/>
      <c r="K28" s="136"/>
      <c r="L28" s="136"/>
      <c r="M28" s="136"/>
      <c r="N28" s="136"/>
      <c r="O28" s="136"/>
      <c r="P28" s="136"/>
      <c r="Q28" s="136"/>
      <c r="R28" s="137"/>
      <c r="S28" s="51"/>
      <c r="T28" s="51"/>
      <c r="U28" s="51"/>
      <c r="AA28" s="128"/>
    </row>
    <row r="29" spans="1:27" s="52" customFormat="1" ht="15.75" thickBot="1" x14ac:dyDescent="0.25">
      <c r="A29" s="139" t="s">
        <v>18</v>
      </c>
      <c r="B29" s="140"/>
      <c r="C29" s="141"/>
      <c r="E29" s="104"/>
      <c r="F29" s="51"/>
      <c r="G29" s="62"/>
      <c r="H29" s="89" t="s">
        <v>5</v>
      </c>
      <c r="I29" s="90">
        <f t="shared" ref="I29:R29" si="3">I27*I28</f>
        <v>0</v>
      </c>
      <c r="J29" s="80">
        <f t="shared" si="3"/>
        <v>0</v>
      </c>
      <c r="K29" s="80">
        <f t="shared" si="3"/>
        <v>0</v>
      </c>
      <c r="L29" s="80">
        <f t="shared" si="3"/>
        <v>0</v>
      </c>
      <c r="M29" s="80">
        <f t="shared" si="3"/>
        <v>0</v>
      </c>
      <c r="N29" s="80">
        <f t="shared" si="3"/>
        <v>0</v>
      </c>
      <c r="O29" s="80">
        <f t="shared" si="3"/>
        <v>0</v>
      </c>
      <c r="P29" s="80">
        <f t="shared" si="3"/>
        <v>0</v>
      </c>
      <c r="Q29" s="80">
        <f t="shared" si="3"/>
        <v>0</v>
      </c>
      <c r="R29" s="81">
        <f t="shared" si="3"/>
        <v>0</v>
      </c>
      <c r="S29" s="87">
        <f>SUM(I29:R29)</f>
        <v>0</v>
      </c>
      <c r="T29" s="51"/>
      <c r="U29" s="51"/>
      <c r="AA29" s="128"/>
    </row>
    <row r="30" spans="1:27" s="52" customFormat="1" ht="15.75" x14ac:dyDescent="0.25">
      <c r="A30" s="139" t="s">
        <v>19</v>
      </c>
      <c r="B30" s="140"/>
      <c r="C30" s="141"/>
      <c r="D30" s="60" t="s">
        <v>0</v>
      </c>
      <c r="E30" s="104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>
        <f>SUM(I29:R29)</f>
        <v>0</v>
      </c>
      <c r="S30" s="51"/>
      <c r="T30" s="51"/>
      <c r="U30" s="51"/>
      <c r="AA30" s="128"/>
    </row>
    <row r="31" spans="1:27" s="52" customFormat="1" ht="15.75" x14ac:dyDescent="0.25">
      <c r="A31" s="139" t="s">
        <v>75</v>
      </c>
      <c r="B31" s="140"/>
      <c r="C31" s="141"/>
      <c r="D31" s="51"/>
      <c r="E31" s="105" t="s">
        <v>22</v>
      </c>
      <c r="F31" s="56" t="s">
        <v>5</v>
      </c>
      <c r="G31" s="56" t="s">
        <v>23</v>
      </c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51"/>
      <c r="S31" s="51"/>
      <c r="T31" s="51"/>
      <c r="U31" s="51"/>
      <c r="AA31" s="128"/>
    </row>
    <row r="32" spans="1:27" s="52" customFormat="1" x14ac:dyDescent="0.2">
      <c r="A32" s="139" t="s">
        <v>29</v>
      </c>
      <c r="B32" s="140"/>
      <c r="C32" s="141"/>
      <c r="D32" s="51"/>
      <c r="E32" s="106"/>
      <c r="F32" s="49">
        <f t="shared" ref="F32:F37" si="4">SUM(G32:U32)</f>
        <v>0</v>
      </c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3"/>
      <c r="S32" s="53"/>
      <c r="T32" s="53"/>
      <c r="U32" s="53"/>
      <c r="AA32" s="128"/>
    </row>
    <row r="33" spans="1:27" s="52" customFormat="1" x14ac:dyDescent="0.2">
      <c r="A33" s="139"/>
      <c r="B33" s="142"/>
      <c r="C33" s="141"/>
      <c r="D33" s="51"/>
      <c r="E33" s="106"/>
      <c r="F33" s="49">
        <f t="shared" si="4"/>
        <v>0</v>
      </c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3"/>
      <c r="S33" s="53"/>
      <c r="T33" s="53"/>
      <c r="U33" s="53"/>
      <c r="AA33" s="128"/>
    </row>
    <row r="34" spans="1:27" s="52" customFormat="1" x14ac:dyDescent="0.2">
      <c r="A34" s="139" t="s">
        <v>30</v>
      </c>
      <c r="B34" s="140"/>
      <c r="C34" s="141"/>
      <c r="D34" s="51"/>
      <c r="E34" s="106"/>
      <c r="F34" s="49">
        <f t="shared" si="4"/>
        <v>0</v>
      </c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3"/>
      <c r="S34" s="53"/>
      <c r="T34" s="53"/>
      <c r="U34" s="53"/>
      <c r="AA34" s="128"/>
    </row>
    <row r="35" spans="1:27" s="52" customFormat="1" x14ac:dyDescent="0.2">
      <c r="A35" s="139" t="s">
        <v>31</v>
      </c>
      <c r="B35" s="140"/>
      <c r="C35" s="141"/>
      <c r="D35" s="51"/>
      <c r="E35" s="106"/>
      <c r="F35" s="49">
        <f t="shared" si="4"/>
        <v>0</v>
      </c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3"/>
      <c r="S35" s="53"/>
      <c r="T35" s="53"/>
      <c r="U35" s="53"/>
      <c r="AA35" s="128"/>
    </row>
    <row r="36" spans="1:27" s="52" customFormat="1" x14ac:dyDescent="0.2">
      <c r="A36" s="139" t="s">
        <v>32</v>
      </c>
      <c r="B36" s="140"/>
      <c r="C36" s="141"/>
      <c r="D36" s="51"/>
      <c r="E36" s="106"/>
      <c r="F36" s="49">
        <f t="shared" si="4"/>
        <v>0</v>
      </c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3"/>
      <c r="S36" s="53"/>
      <c r="T36" s="53"/>
      <c r="U36" s="53"/>
      <c r="AA36" s="128"/>
    </row>
    <row r="37" spans="1:27" s="52" customFormat="1" x14ac:dyDescent="0.2">
      <c r="A37" s="139" t="s">
        <v>33</v>
      </c>
      <c r="B37" s="140"/>
      <c r="C37" s="141"/>
      <c r="D37" s="51"/>
      <c r="E37" s="106"/>
      <c r="F37" s="49">
        <f t="shared" si="4"/>
        <v>0</v>
      </c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3"/>
      <c r="S37" s="53"/>
      <c r="T37" s="53"/>
      <c r="U37" s="53"/>
      <c r="AA37" s="128"/>
    </row>
    <row r="38" spans="1:27" s="52" customFormat="1" x14ac:dyDescent="0.2">
      <c r="A38" s="139" t="s">
        <v>34</v>
      </c>
      <c r="B38" s="140"/>
      <c r="C38" s="141"/>
      <c r="D38" s="51"/>
      <c r="E38" s="104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51"/>
      <c r="S38" s="51"/>
      <c r="T38" s="51"/>
      <c r="U38" s="51"/>
      <c r="AA38" s="128"/>
    </row>
    <row r="39" spans="1:27" s="52" customFormat="1" ht="15.75" x14ac:dyDescent="0.25">
      <c r="A39" s="139" t="s">
        <v>35</v>
      </c>
      <c r="B39" s="140"/>
      <c r="C39" s="141"/>
      <c r="D39" s="60" t="s">
        <v>24</v>
      </c>
      <c r="E39" s="104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51"/>
      <c r="S39" s="51"/>
      <c r="T39" s="51"/>
      <c r="U39" s="51"/>
      <c r="AA39" s="128"/>
    </row>
    <row r="40" spans="1:27" s="52" customFormat="1" ht="15.75" x14ac:dyDescent="0.25">
      <c r="A40" s="143" t="s">
        <v>36</v>
      </c>
      <c r="B40" s="140"/>
      <c r="C40" s="141"/>
      <c r="D40" s="51"/>
      <c r="E40" s="105"/>
      <c r="F40" s="56" t="s">
        <v>5</v>
      </c>
      <c r="G40" s="56" t="s">
        <v>23</v>
      </c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51"/>
      <c r="S40" s="51"/>
      <c r="T40" s="51"/>
      <c r="U40" s="51"/>
      <c r="AA40" s="128"/>
    </row>
    <row r="41" spans="1:27" s="52" customFormat="1" x14ac:dyDescent="0.2">
      <c r="A41" s="139" t="s">
        <v>37</v>
      </c>
      <c r="B41" s="140"/>
      <c r="C41" s="141"/>
      <c r="D41" s="51"/>
      <c r="E41" s="106"/>
      <c r="F41" s="49">
        <f t="shared" ref="F41:F48" si="5">SUM(G41:U41)</f>
        <v>0</v>
      </c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3"/>
      <c r="S41" s="53"/>
      <c r="T41" s="53"/>
      <c r="U41" s="53"/>
      <c r="AA41" s="128"/>
    </row>
    <row r="42" spans="1:27" s="52" customFormat="1" x14ac:dyDescent="0.2">
      <c r="A42" s="141"/>
      <c r="B42" s="144"/>
      <c r="C42" s="141"/>
      <c r="D42" s="51"/>
      <c r="E42" s="106"/>
      <c r="F42" s="49">
        <f t="shared" si="5"/>
        <v>0</v>
      </c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3"/>
      <c r="S42" s="53"/>
      <c r="T42" s="53"/>
      <c r="U42" s="53"/>
      <c r="AA42" s="128"/>
    </row>
    <row r="43" spans="1:27" s="52" customFormat="1" x14ac:dyDescent="0.2">
      <c r="A43" s="141"/>
      <c r="B43" s="144"/>
      <c r="C43" s="141"/>
      <c r="D43" s="51"/>
      <c r="E43" s="106"/>
      <c r="F43" s="49">
        <f t="shared" si="5"/>
        <v>0</v>
      </c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3"/>
      <c r="S43" s="53"/>
      <c r="T43" s="53"/>
      <c r="U43" s="53"/>
      <c r="AA43" s="128"/>
    </row>
    <row r="44" spans="1:27" s="52" customFormat="1" x14ac:dyDescent="0.2">
      <c r="A44" s="51"/>
      <c r="B44" s="110"/>
      <c r="C44" s="51"/>
      <c r="D44" s="51"/>
      <c r="E44" s="106"/>
      <c r="F44" s="49">
        <f t="shared" si="5"/>
        <v>0</v>
      </c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3"/>
      <c r="S44" s="53"/>
      <c r="T44" s="53"/>
      <c r="U44" s="53"/>
      <c r="AA44" s="128"/>
    </row>
    <row r="45" spans="1:27" s="52" customFormat="1" x14ac:dyDescent="0.2">
      <c r="A45" s="51"/>
      <c r="B45" s="110"/>
      <c r="C45" s="51"/>
      <c r="D45" s="51"/>
      <c r="E45" s="106"/>
      <c r="F45" s="49">
        <f t="shared" si="5"/>
        <v>0</v>
      </c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3"/>
      <c r="S45" s="53"/>
      <c r="T45" s="53"/>
      <c r="U45" s="53"/>
      <c r="AA45" s="128"/>
    </row>
    <row r="46" spans="1:27" s="52" customFormat="1" x14ac:dyDescent="0.2">
      <c r="A46" s="51"/>
      <c r="B46" s="110"/>
      <c r="C46" s="51"/>
      <c r="D46" s="51"/>
      <c r="E46" s="106"/>
      <c r="F46" s="49">
        <f t="shared" si="5"/>
        <v>0</v>
      </c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3"/>
      <c r="S46" s="53"/>
      <c r="T46" s="53"/>
      <c r="U46" s="53"/>
      <c r="AA46" s="128"/>
    </row>
    <row r="47" spans="1:27" s="52" customFormat="1" ht="15.6" customHeight="1" x14ac:dyDescent="0.25">
      <c r="A47" s="57" t="s">
        <v>24</v>
      </c>
      <c r="B47" s="112" t="str">
        <f>IF(B29+F41+F42+F43+F44+F45+F46+F47+F48=B34+B35+B36+B37+B38+B39+B40+B41,"OK","NON")</f>
        <v>OK</v>
      </c>
      <c r="C47" s="51"/>
      <c r="D47" s="49"/>
      <c r="E47" s="106"/>
      <c r="F47" s="49">
        <f t="shared" si="5"/>
        <v>0</v>
      </c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3"/>
      <c r="S47" s="53"/>
      <c r="T47" s="53"/>
      <c r="U47" s="53"/>
      <c r="AA47" s="128"/>
    </row>
    <row r="48" spans="1:27" s="52" customFormat="1" ht="18" x14ac:dyDescent="0.25">
      <c r="A48" s="57" t="s">
        <v>25</v>
      </c>
      <c r="B48" s="112">
        <f>B31+S29-B28-F32-F33-F34-F35-F36-F37</f>
        <v>0</v>
      </c>
      <c r="C48" s="51"/>
      <c r="D48" s="77"/>
      <c r="E48" s="106"/>
      <c r="F48" s="49">
        <f t="shared" si="5"/>
        <v>0</v>
      </c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3"/>
      <c r="S48" s="53"/>
      <c r="T48" s="53"/>
      <c r="U48" s="53"/>
      <c r="AA48" s="128"/>
    </row>
    <row r="49" spans="1:27" s="52" customFormat="1" x14ac:dyDescent="0.2">
      <c r="B49" s="96"/>
      <c r="C49" s="51"/>
      <c r="D49" s="51"/>
      <c r="E49" s="107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62"/>
      <c r="S49" s="62"/>
      <c r="T49" s="62"/>
      <c r="U49" s="62"/>
      <c r="V49" s="64"/>
      <c r="AA49" s="128"/>
    </row>
    <row r="50" spans="1:27" s="46" customFormat="1" x14ac:dyDescent="0.2">
      <c r="A50" s="46" t="s">
        <v>20</v>
      </c>
      <c r="B50" s="113" t="s">
        <v>20</v>
      </c>
      <c r="C50" s="46" t="s">
        <v>20</v>
      </c>
      <c r="D50" s="46" t="s">
        <v>20</v>
      </c>
      <c r="E50" s="108" t="s">
        <v>20</v>
      </c>
      <c r="F50" s="66" t="s">
        <v>20</v>
      </c>
      <c r="G50" s="82" t="s">
        <v>20</v>
      </c>
      <c r="H50" s="82" t="s">
        <v>20</v>
      </c>
      <c r="I50" s="82" t="s">
        <v>20</v>
      </c>
      <c r="J50" s="82" t="s">
        <v>20</v>
      </c>
      <c r="K50" s="82" t="s">
        <v>20</v>
      </c>
      <c r="L50" s="82" t="s">
        <v>20</v>
      </c>
      <c r="M50" s="82" t="s">
        <v>20</v>
      </c>
      <c r="N50" s="82" t="s">
        <v>20</v>
      </c>
      <c r="O50" s="82" t="s">
        <v>20</v>
      </c>
      <c r="P50" s="82" t="s">
        <v>20</v>
      </c>
      <c r="Q50" s="82" t="s">
        <v>20</v>
      </c>
      <c r="R50" s="83" t="s">
        <v>20</v>
      </c>
      <c r="S50" s="83" t="s">
        <v>20</v>
      </c>
      <c r="T50" s="83" t="s">
        <v>20</v>
      </c>
      <c r="U50" s="83" t="s">
        <v>20</v>
      </c>
      <c r="V50" s="46" t="s">
        <v>20</v>
      </c>
      <c r="W50" s="46" t="s">
        <v>20</v>
      </c>
      <c r="X50" s="46" t="s">
        <v>20</v>
      </c>
      <c r="Y50" s="46" t="s">
        <v>20</v>
      </c>
      <c r="Z50" s="46" t="s">
        <v>20</v>
      </c>
      <c r="AA50" s="129"/>
    </row>
    <row r="51" spans="1:27" s="117" customFormat="1" ht="27" thickBot="1" x14ac:dyDescent="0.45">
      <c r="A51" s="116" t="s">
        <v>20</v>
      </c>
      <c r="B51" s="115" t="s">
        <v>26</v>
      </c>
      <c r="D51" s="117" t="s">
        <v>28</v>
      </c>
      <c r="E51" s="125">
        <f>$X$16</f>
        <v>43092</v>
      </c>
      <c r="F51" s="119"/>
      <c r="G51" s="120"/>
      <c r="H51" s="121"/>
      <c r="I51" s="122"/>
      <c r="J51" s="122"/>
      <c r="K51" s="122"/>
      <c r="L51" s="122"/>
      <c r="M51" s="122"/>
      <c r="N51" s="122"/>
      <c r="O51" s="122"/>
      <c r="P51" s="122"/>
      <c r="Q51" s="122"/>
      <c r="R51" s="122"/>
      <c r="U51" s="117">
        <v>3</v>
      </c>
      <c r="AA51" s="126"/>
    </row>
    <row r="52" spans="1:27" s="52" customFormat="1" ht="16.5" thickBot="1" x14ac:dyDescent="0.3">
      <c r="A52" s="45"/>
      <c r="B52" s="110"/>
      <c r="C52" s="51"/>
      <c r="D52" s="51"/>
      <c r="E52" s="104"/>
      <c r="F52" s="79" t="s">
        <v>70</v>
      </c>
      <c r="H52" s="103"/>
      <c r="I52" s="91">
        <v>100</v>
      </c>
      <c r="J52" s="92">
        <v>50</v>
      </c>
      <c r="K52" s="92">
        <v>20</v>
      </c>
      <c r="L52" s="92">
        <v>10</v>
      </c>
      <c r="M52" s="92">
        <v>5</v>
      </c>
      <c r="N52" s="92">
        <v>2</v>
      </c>
      <c r="O52" s="92">
        <v>1</v>
      </c>
      <c r="P52" s="92">
        <v>0.25</v>
      </c>
      <c r="Q52" s="92">
        <v>0.1</v>
      </c>
      <c r="R52" s="93">
        <v>0.05</v>
      </c>
      <c r="S52" s="51"/>
      <c r="T52" s="51"/>
      <c r="U52" s="51"/>
      <c r="AA52" s="127">
        <f>B53+B54+B55</f>
        <v>0</v>
      </c>
    </row>
    <row r="53" spans="1:27" s="52" customFormat="1" ht="15.75" x14ac:dyDescent="0.25">
      <c r="A53" s="45" t="s">
        <v>17</v>
      </c>
      <c r="B53" s="111"/>
      <c r="C53" s="51"/>
      <c r="D53" s="60" t="s">
        <v>21</v>
      </c>
      <c r="E53" s="105"/>
      <c r="F53" s="51"/>
      <c r="G53" s="62"/>
      <c r="H53" s="133" t="s">
        <v>71</v>
      </c>
      <c r="I53" s="135"/>
      <c r="J53" s="136"/>
      <c r="K53" s="136"/>
      <c r="L53" s="136"/>
      <c r="M53" s="136"/>
      <c r="N53" s="136"/>
      <c r="O53" s="136"/>
      <c r="P53" s="136"/>
      <c r="Q53" s="136"/>
      <c r="R53" s="137"/>
      <c r="S53" s="51"/>
      <c r="T53" s="51"/>
      <c r="U53" s="51"/>
      <c r="AA53" s="128"/>
    </row>
    <row r="54" spans="1:27" s="52" customFormat="1" ht="15.75" thickBot="1" x14ac:dyDescent="0.25">
      <c r="A54" s="45" t="s">
        <v>18</v>
      </c>
      <c r="B54" s="111"/>
      <c r="C54" s="51"/>
      <c r="E54" s="104"/>
      <c r="F54" s="51"/>
      <c r="G54" s="62"/>
      <c r="H54" s="89" t="s">
        <v>5</v>
      </c>
      <c r="I54" s="90">
        <f t="shared" ref="I54:R54" si="6">I52*I53</f>
        <v>0</v>
      </c>
      <c r="J54" s="80">
        <f t="shared" si="6"/>
        <v>0</v>
      </c>
      <c r="K54" s="80">
        <f t="shared" si="6"/>
        <v>0</v>
      </c>
      <c r="L54" s="80">
        <f t="shared" si="6"/>
        <v>0</v>
      </c>
      <c r="M54" s="80">
        <f t="shared" si="6"/>
        <v>0</v>
      </c>
      <c r="N54" s="80">
        <f t="shared" si="6"/>
        <v>0</v>
      </c>
      <c r="O54" s="80">
        <f t="shared" si="6"/>
        <v>0</v>
      </c>
      <c r="P54" s="80">
        <f t="shared" si="6"/>
        <v>0</v>
      </c>
      <c r="Q54" s="80">
        <f t="shared" si="6"/>
        <v>0</v>
      </c>
      <c r="R54" s="81">
        <f t="shared" si="6"/>
        <v>0</v>
      </c>
      <c r="S54" s="87">
        <f>SUM(I54:R54)</f>
        <v>0</v>
      </c>
      <c r="T54" s="51"/>
      <c r="U54" s="51"/>
      <c r="AA54" s="128"/>
    </row>
    <row r="55" spans="1:27" s="52" customFormat="1" ht="15.75" x14ac:dyDescent="0.25">
      <c r="A55" s="45" t="s">
        <v>19</v>
      </c>
      <c r="B55" s="111"/>
      <c r="C55" s="51"/>
      <c r="D55" s="60" t="s">
        <v>0</v>
      </c>
      <c r="E55" s="104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>
        <f>SUM(I54:R54)</f>
        <v>0</v>
      </c>
      <c r="S55" s="51"/>
      <c r="T55" s="51"/>
      <c r="U55" s="51"/>
      <c r="AA55" s="128"/>
    </row>
    <row r="56" spans="1:27" s="52" customFormat="1" ht="15.75" x14ac:dyDescent="0.25">
      <c r="A56" s="45" t="s">
        <v>75</v>
      </c>
      <c r="B56" s="111"/>
      <c r="C56" s="51"/>
      <c r="D56" s="51"/>
      <c r="E56" s="105" t="s">
        <v>22</v>
      </c>
      <c r="F56" s="56" t="s">
        <v>5</v>
      </c>
      <c r="G56" s="56" t="s">
        <v>23</v>
      </c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51"/>
      <c r="S56" s="51"/>
      <c r="T56" s="51"/>
      <c r="U56" s="51"/>
      <c r="AA56" s="128"/>
    </row>
    <row r="57" spans="1:27" s="52" customFormat="1" x14ac:dyDescent="0.2">
      <c r="A57" s="45" t="s">
        <v>29</v>
      </c>
      <c r="B57" s="111"/>
      <c r="C57" s="51"/>
      <c r="D57" s="51"/>
      <c r="E57" s="106"/>
      <c r="F57" s="49">
        <f t="shared" ref="F57:F62" si="7">SUM(G57:U57)</f>
        <v>0</v>
      </c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3"/>
      <c r="S57" s="53"/>
      <c r="T57" s="53"/>
      <c r="U57" s="53"/>
      <c r="AA57" s="128"/>
    </row>
    <row r="58" spans="1:27" s="52" customFormat="1" x14ac:dyDescent="0.2">
      <c r="A58" s="45"/>
      <c r="B58" s="132"/>
      <c r="C58" s="51"/>
      <c r="D58" s="51"/>
      <c r="E58" s="106"/>
      <c r="F58" s="49">
        <f t="shared" si="7"/>
        <v>0</v>
      </c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3"/>
      <c r="S58" s="53"/>
      <c r="T58" s="53"/>
      <c r="U58" s="53"/>
      <c r="AA58" s="128"/>
    </row>
    <row r="59" spans="1:27" s="52" customFormat="1" x14ac:dyDescent="0.2">
      <c r="A59" s="45" t="s">
        <v>30</v>
      </c>
      <c r="B59" s="111"/>
      <c r="C59" s="51"/>
      <c r="D59" s="51"/>
      <c r="E59" s="106"/>
      <c r="F59" s="49">
        <f t="shared" si="7"/>
        <v>0</v>
      </c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3"/>
      <c r="S59" s="53"/>
      <c r="T59" s="53"/>
      <c r="U59" s="53"/>
      <c r="AA59" s="128"/>
    </row>
    <row r="60" spans="1:27" s="52" customFormat="1" x14ac:dyDescent="0.2">
      <c r="A60" s="45" t="s">
        <v>31</v>
      </c>
      <c r="B60" s="111"/>
      <c r="C60" s="51"/>
      <c r="D60" s="51"/>
      <c r="E60" s="106"/>
      <c r="F60" s="49">
        <f t="shared" si="7"/>
        <v>0</v>
      </c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3"/>
      <c r="S60" s="53"/>
      <c r="T60" s="53"/>
      <c r="U60" s="53"/>
      <c r="AA60" s="128"/>
    </row>
    <row r="61" spans="1:27" s="52" customFormat="1" x14ac:dyDescent="0.2">
      <c r="A61" s="45" t="s">
        <v>32</v>
      </c>
      <c r="B61" s="111"/>
      <c r="C61" s="51"/>
      <c r="D61" s="51"/>
      <c r="E61" s="106"/>
      <c r="F61" s="49">
        <f t="shared" si="7"/>
        <v>0</v>
      </c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3"/>
      <c r="S61" s="53"/>
      <c r="T61" s="53"/>
      <c r="U61" s="53"/>
      <c r="AA61" s="128"/>
    </row>
    <row r="62" spans="1:27" s="52" customFormat="1" x14ac:dyDescent="0.2">
      <c r="A62" s="45" t="s">
        <v>33</v>
      </c>
      <c r="B62" s="111"/>
      <c r="C62" s="51"/>
      <c r="D62" s="51"/>
      <c r="E62" s="106"/>
      <c r="F62" s="49">
        <f t="shared" si="7"/>
        <v>0</v>
      </c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3"/>
      <c r="S62" s="53"/>
      <c r="T62" s="53"/>
      <c r="U62" s="53"/>
      <c r="AA62" s="128"/>
    </row>
    <row r="63" spans="1:27" s="52" customFormat="1" x14ac:dyDescent="0.2">
      <c r="A63" s="45" t="s">
        <v>34</v>
      </c>
      <c r="B63" s="111"/>
      <c r="C63" s="51"/>
      <c r="D63" s="51"/>
      <c r="E63" s="104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51"/>
      <c r="S63" s="51"/>
      <c r="T63" s="51"/>
      <c r="U63" s="51"/>
      <c r="AA63" s="128"/>
    </row>
    <row r="64" spans="1:27" s="52" customFormat="1" ht="15.75" x14ac:dyDescent="0.25">
      <c r="A64" s="45" t="s">
        <v>35</v>
      </c>
      <c r="B64" s="111"/>
      <c r="C64" s="51"/>
      <c r="D64" s="60" t="s">
        <v>24</v>
      </c>
      <c r="E64" s="104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51"/>
      <c r="S64" s="51"/>
      <c r="T64" s="51"/>
      <c r="U64" s="51"/>
      <c r="AA64" s="128"/>
    </row>
    <row r="65" spans="1:27" s="52" customFormat="1" ht="15.75" x14ac:dyDescent="0.25">
      <c r="A65" s="50" t="s">
        <v>36</v>
      </c>
      <c r="B65" s="111"/>
      <c r="C65" s="51"/>
      <c r="D65" s="51"/>
      <c r="E65" s="105"/>
      <c r="F65" s="56" t="s">
        <v>5</v>
      </c>
      <c r="G65" s="56" t="s">
        <v>23</v>
      </c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51"/>
      <c r="S65" s="51"/>
      <c r="T65" s="51"/>
      <c r="U65" s="51"/>
      <c r="AA65" s="128"/>
    </row>
    <row r="66" spans="1:27" s="52" customFormat="1" x14ac:dyDescent="0.2">
      <c r="A66" s="45" t="s">
        <v>37</v>
      </c>
      <c r="B66" s="111"/>
      <c r="C66" s="51"/>
      <c r="D66" s="51"/>
      <c r="E66" s="106"/>
      <c r="F66" s="49">
        <f t="shared" ref="F66:F73" si="8">SUM(G66:U66)</f>
        <v>0</v>
      </c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3"/>
      <c r="S66" s="53"/>
      <c r="T66" s="53"/>
      <c r="U66" s="53"/>
      <c r="AA66" s="128"/>
    </row>
    <row r="67" spans="1:27" s="52" customFormat="1" x14ac:dyDescent="0.2">
      <c r="A67" s="51"/>
      <c r="B67" s="110"/>
      <c r="C67" s="51"/>
      <c r="D67" s="51"/>
      <c r="E67" s="106"/>
      <c r="F67" s="49">
        <f t="shared" si="8"/>
        <v>0</v>
      </c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3"/>
      <c r="S67" s="53"/>
      <c r="T67" s="53"/>
      <c r="U67" s="53"/>
      <c r="AA67" s="128"/>
    </row>
    <row r="68" spans="1:27" s="52" customFormat="1" x14ac:dyDescent="0.2">
      <c r="A68" s="51"/>
      <c r="B68" s="110"/>
      <c r="C68" s="51"/>
      <c r="D68" s="51"/>
      <c r="E68" s="106"/>
      <c r="F68" s="49">
        <f t="shared" si="8"/>
        <v>0</v>
      </c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3"/>
      <c r="S68" s="53"/>
      <c r="T68" s="53"/>
      <c r="U68" s="53"/>
      <c r="AA68" s="128"/>
    </row>
    <row r="69" spans="1:27" s="52" customFormat="1" x14ac:dyDescent="0.2">
      <c r="A69" s="51"/>
      <c r="B69" s="110"/>
      <c r="C69" s="51"/>
      <c r="D69" s="51"/>
      <c r="E69" s="106"/>
      <c r="F69" s="49">
        <f t="shared" si="8"/>
        <v>0</v>
      </c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3"/>
      <c r="S69" s="53"/>
      <c r="T69" s="53"/>
      <c r="U69" s="53"/>
      <c r="AA69" s="128"/>
    </row>
    <row r="70" spans="1:27" s="52" customFormat="1" x14ac:dyDescent="0.2">
      <c r="A70" s="51"/>
      <c r="B70" s="110"/>
      <c r="C70" s="51"/>
      <c r="D70" s="51"/>
      <c r="E70" s="106"/>
      <c r="F70" s="49">
        <f t="shared" si="8"/>
        <v>0</v>
      </c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3"/>
      <c r="S70" s="53"/>
      <c r="T70" s="53"/>
      <c r="U70" s="53"/>
      <c r="AA70" s="128"/>
    </row>
    <row r="71" spans="1:27" s="52" customFormat="1" x14ac:dyDescent="0.2">
      <c r="A71" s="51"/>
      <c r="B71" s="110"/>
      <c r="C71" s="51"/>
      <c r="D71" s="51"/>
      <c r="E71" s="106"/>
      <c r="F71" s="49">
        <f t="shared" si="8"/>
        <v>0</v>
      </c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3"/>
      <c r="S71" s="53"/>
      <c r="T71" s="53"/>
      <c r="U71" s="53"/>
      <c r="AA71" s="128"/>
    </row>
    <row r="72" spans="1:27" s="52" customFormat="1" ht="15.6" customHeight="1" x14ac:dyDescent="0.25">
      <c r="A72" s="57" t="s">
        <v>24</v>
      </c>
      <c r="B72" s="112" t="str">
        <f>IF(B54+F66+F67+F68+F69+F70+F71+F72+F73=B59+B60+B61+B62+B63+B64+B65+B66,"OK","NON")</f>
        <v>OK</v>
      </c>
      <c r="C72" s="51"/>
      <c r="D72" s="49"/>
      <c r="E72" s="106"/>
      <c r="F72" s="49">
        <f t="shared" si="8"/>
        <v>0</v>
      </c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3"/>
      <c r="S72" s="53"/>
      <c r="T72" s="53"/>
      <c r="U72" s="53"/>
      <c r="AA72" s="128"/>
    </row>
    <row r="73" spans="1:27" s="52" customFormat="1" ht="18" x14ac:dyDescent="0.25">
      <c r="A73" s="57" t="s">
        <v>25</v>
      </c>
      <c r="B73" s="112">
        <f>B56+S54-B53-F57-F58-F59-F60-F61-F62</f>
        <v>0</v>
      </c>
      <c r="C73" s="51"/>
      <c r="D73" s="77"/>
      <c r="E73" s="106"/>
      <c r="F73" s="49">
        <f t="shared" si="8"/>
        <v>0</v>
      </c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3"/>
      <c r="S73" s="53"/>
      <c r="T73" s="53"/>
      <c r="U73" s="53"/>
      <c r="AA73" s="128"/>
    </row>
    <row r="74" spans="1:27" s="52" customFormat="1" x14ac:dyDescent="0.2">
      <c r="B74" s="96"/>
      <c r="C74" s="51"/>
      <c r="D74" s="51"/>
      <c r="E74" s="107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62"/>
      <c r="S74" s="62"/>
      <c r="T74" s="62"/>
      <c r="U74" s="62"/>
      <c r="V74" s="64"/>
      <c r="AA74" s="128"/>
    </row>
    <row r="75" spans="1:27" s="46" customFormat="1" x14ac:dyDescent="0.2">
      <c r="A75" s="46" t="s">
        <v>20</v>
      </c>
      <c r="B75" s="113" t="s">
        <v>20</v>
      </c>
      <c r="C75" s="46" t="s">
        <v>20</v>
      </c>
      <c r="D75" s="46" t="s">
        <v>20</v>
      </c>
      <c r="E75" s="108" t="s">
        <v>20</v>
      </c>
      <c r="F75" s="66" t="s">
        <v>20</v>
      </c>
      <c r="G75" s="82" t="s">
        <v>20</v>
      </c>
      <c r="H75" s="82" t="s">
        <v>20</v>
      </c>
      <c r="I75" s="82" t="s">
        <v>20</v>
      </c>
      <c r="J75" s="82" t="s">
        <v>20</v>
      </c>
      <c r="K75" s="82" t="s">
        <v>20</v>
      </c>
      <c r="L75" s="82" t="s">
        <v>20</v>
      </c>
      <c r="M75" s="82" t="s">
        <v>20</v>
      </c>
      <c r="N75" s="82" t="s">
        <v>20</v>
      </c>
      <c r="O75" s="82" t="s">
        <v>20</v>
      </c>
      <c r="P75" s="82" t="s">
        <v>20</v>
      </c>
      <c r="Q75" s="82" t="s">
        <v>20</v>
      </c>
      <c r="R75" s="83" t="s">
        <v>20</v>
      </c>
      <c r="S75" s="83"/>
      <c r="T75" s="83"/>
      <c r="U75" s="83"/>
      <c r="AA75" s="129"/>
    </row>
    <row r="76" spans="1:27" s="117" customFormat="1" ht="27" thickBot="1" x14ac:dyDescent="0.45">
      <c r="A76" s="116" t="s">
        <v>20</v>
      </c>
      <c r="B76" s="115" t="s">
        <v>39</v>
      </c>
      <c r="D76" s="117" t="s">
        <v>28</v>
      </c>
      <c r="E76" s="125">
        <f>$X$16</f>
        <v>43092</v>
      </c>
      <c r="F76" s="119"/>
      <c r="G76" s="120"/>
      <c r="H76" s="121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U76" s="117">
        <v>4</v>
      </c>
      <c r="AA76" s="126"/>
    </row>
    <row r="77" spans="1:27" s="52" customFormat="1" ht="16.5" thickBot="1" x14ac:dyDescent="0.3">
      <c r="A77" s="45"/>
      <c r="B77" s="110"/>
      <c r="C77" s="51"/>
      <c r="D77" s="51"/>
      <c r="E77" s="104"/>
      <c r="F77" s="79" t="s">
        <v>70</v>
      </c>
      <c r="H77" s="103"/>
      <c r="I77" s="91">
        <v>100</v>
      </c>
      <c r="J77" s="92">
        <v>50</v>
      </c>
      <c r="K77" s="92">
        <v>20</v>
      </c>
      <c r="L77" s="92">
        <v>10</v>
      </c>
      <c r="M77" s="92">
        <v>5</v>
      </c>
      <c r="N77" s="92">
        <v>2</v>
      </c>
      <c r="O77" s="92">
        <v>1</v>
      </c>
      <c r="P77" s="92">
        <v>0.25</v>
      </c>
      <c r="Q77" s="92">
        <v>0.1</v>
      </c>
      <c r="R77" s="93">
        <v>0.05</v>
      </c>
      <c r="S77" s="51"/>
      <c r="T77" s="51"/>
      <c r="U77" s="51"/>
      <c r="AA77" s="127">
        <f>B78+B79+B80</f>
        <v>0</v>
      </c>
    </row>
    <row r="78" spans="1:27" s="52" customFormat="1" ht="15.75" x14ac:dyDescent="0.25">
      <c r="A78" s="45" t="s">
        <v>17</v>
      </c>
      <c r="B78" s="111"/>
      <c r="C78" s="51"/>
      <c r="D78" s="60" t="s">
        <v>21</v>
      </c>
      <c r="E78" s="105"/>
      <c r="F78" s="51"/>
      <c r="G78" s="62"/>
      <c r="H78" s="133" t="s">
        <v>71</v>
      </c>
      <c r="I78" s="135"/>
      <c r="J78" s="136"/>
      <c r="K78" s="136"/>
      <c r="L78" s="136"/>
      <c r="M78" s="136"/>
      <c r="N78" s="136"/>
      <c r="O78" s="136"/>
      <c r="P78" s="136"/>
      <c r="Q78" s="136"/>
      <c r="R78" s="137"/>
      <c r="S78" s="51"/>
      <c r="T78" s="51"/>
      <c r="U78" s="51"/>
      <c r="AA78" s="128"/>
    </row>
    <row r="79" spans="1:27" s="52" customFormat="1" ht="15.75" thickBot="1" x14ac:dyDescent="0.25">
      <c r="A79" s="45" t="s">
        <v>18</v>
      </c>
      <c r="B79" s="111"/>
      <c r="C79" s="51"/>
      <c r="E79" s="104"/>
      <c r="F79" s="51"/>
      <c r="G79" s="62"/>
      <c r="H79" s="89" t="s">
        <v>5</v>
      </c>
      <c r="I79" s="90">
        <f t="shared" ref="I79:R79" si="9">I77*I78</f>
        <v>0</v>
      </c>
      <c r="J79" s="80">
        <f t="shared" si="9"/>
        <v>0</v>
      </c>
      <c r="K79" s="80">
        <f t="shared" si="9"/>
        <v>0</v>
      </c>
      <c r="L79" s="80">
        <f t="shared" si="9"/>
        <v>0</v>
      </c>
      <c r="M79" s="80">
        <f t="shared" si="9"/>
        <v>0</v>
      </c>
      <c r="N79" s="80">
        <f t="shared" si="9"/>
        <v>0</v>
      </c>
      <c r="O79" s="80">
        <f t="shared" si="9"/>
        <v>0</v>
      </c>
      <c r="P79" s="80">
        <f t="shared" si="9"/>
        <v>0</v>
      </c>
      <c r="Q79" s="80">
        <f t="shared" si="9"/>
        <v>0</v>
      </c>
      <c r="R79" s="81">
        <f t="shared" si="9"/>
        <v>0</v>
      </c>
      <c r="S79" s="87">
        <f>SUM(I79:R79)</f>
        <v>0</v>
      </c>
      <c r="T79" s="51"/>
      <c r="U79" s="51"/>
      <c r="AA79" s="128"/>
    </row>
    <row r="80" spans="1:27" s="52" customFormat="1" ht="15.75" x14ac:dyDescent="0.25">
      <c r="A80" s="45" t="s">
        <v>19</v>
      </c>
      <c r="B80" s="111"/>
      <c r="C80" s="51"/>
      <c r="D80" s="60" t="s">
        <v>0</v>
      </c>
      <c r="E80" s="104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49">
        <f>SUM(I79:R79)</f>
        <v>0</v>
      </c>
      <c r="S80" s="51"/>
      <c r="T80" s="51"/>
      <c r="U80" s="51"/>
      <c r="AA80" s="128"/>
    </row>
    <row r="81" spans="1:27" s="52" customFormat="1" ht="15.75" x14ac:dyDescent="0.25">
      <c r="A81" s="45" t="s">
        <v>75</v>
      </c>
      <c r="B81" s="111"/>
      <c r="C81" s="51"/>
      <c r="D81" s="51"/>
      <c r="E81" s="105" t="s">
        <v>22</v>
      </c>
      <c r="F81" s="56" t="s">
        <v>5</v>
      </c>
      <c r="G81" s="56" t="s">
        <v>23</v>
      </c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51"/>
      <c r="S81" s="51"/>
      <c r="T81" s="51"/>
      <c r="U81" s="51"/>
      <c r="AA81" s="128"/>
    </row>
    <row r="82" spans="1:27" s="52" customFormat="1" x14ac:dyDescent="0.2">
      <c r="A82" s="45" t="s">
        <v>29</v>
      </c>
      <c r="B82" s="111"/>
      <c r="C82" s="51"/>
      <c r="D82" s="51"/>
      <c r="E82" s="106"/>
      <c r="F82" s="49">
        <f t="shared" ref="F82:F87" si="10">SUM(G82:U82)</f>
        <v>0</v>
      </c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3"/>
      <c r="S82" s="53"/>
      <c r="T82" s="53"/>
      <c r="U82" s="53"/>
      <c r="AA82" s="128"/>
    </row>
    <row r="83" spans="1:27" s="52" customFormat="1" x14ac:dyDescent="0.2">
      <c r="A83" s="45"/>
      <c r="B83" s="132"/>
      <c r="C83" s="51"/>
      <c r="D83" s="51"/>
      <c r="E83" s="106"/>
      <c r="F83" s="49">
        <f t="shared" si="10"/>
        <v>0</v>
      </c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3"/>
      <c r="S83" s="53"/>
      <c r="T83" s="53"/>
      <c r="U83" s="53"/>
      <c r="AA83" s="128"/>
    </row>
    <row r="84" spans="1:27" s="52" customFormat="1" x14ac:dyDescent="0.2">
      <c r="A84" s="45" t="s">
        <v>30</v>
      </c>
      <c r="B84" s="111"/>
      <c r="C84" s="51"/>
      <c r="D84" s="51"/>
      <c r="E84" s="106"/>
      <c r="F84" s="49">
        <f t="shared" si="10"/>
        <v>0</v>
      </c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3"/>
      <c r="S84" s="53"/>
      <c r="T84" s="53"/>
      <c r="U84" s="53"/>
      <c r="AA84" s="128"/>
    </row>
    <row r="85" spans="1:27" s="52" customFormat="1" x14ac:dyDescent="0.2">
      <c r="A85" s="45" t="s">
        <v>31</v>
      </c>
      <c r="B85" s="111"/>
      <c r="C85" s="51"/>
      <c r="D85" s="51"/>
      <c r="E85" s="106"/>
      <c r="F85" s="49">
        <f t="shared" si="10"/>
        <v>0</v>
      </c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3"/>
      <c r="S85" s="53"/>
      <c r="T85" s="53"/>
      <c r="U85" s="53"/>
      <c r="AA85" s="128"/>
    </row>
    <row r="86" spans="1:27" s="52" customFormat="1" x14ac:dyDescent="0.2">
      <c r="A86" s="45" t="s">
        <v>32</v>
      </c>
      <c r="B86" s="111"/>
      <c r="C86" s="51"/>
      <c r="D86" s="51"/>
      <c r="E86" s="106"/>
      <c r="F86" s="49">
        <f t="shared" si="10"/>
        <v>0</v>
      </c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3"/>
      <c r="S86" s="53"/>
      <c r="T86" s="53"/>
      <c r="U86" s="53"/>
      <c r="AA86" s="128"/>
    </row>
    <row r="87" spans="1:27" s="52" customFormat="1" x14ac:dyDescent="0.2">
      <c r="A87" s="45" t="s">
        <v>33</v>
      </c>
      <c r="B87" s="111"/>
      <c r="C87" s="51"/>
      <c r="D87" s="51"/>
      <c r="E87" s="106"/>
      <c r="F87" s="49">
        <f t="shared" si="10"/>
        <v>0</v>
      </c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3"/>
      <c r="S87" s="53"/>
      <c r="T87" s="53"/>
      <c r="U87" s="53"/>
      <c r="AA87" s="128"/>
    </row>
    <row r="88" spans="1:27" s="52" customFormat="1" x14ac:dyDescent="0.2">
      <c r="A88" s="45" t="s">
        <v>34</v>
      </c>
      <c r="B88" s="111"/>
      <c r="C88" s="51"/>
      <c r="D88" s="51"/>
      <c r="E88" s="104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51"/>
      <c r="S88" s="51"/>
      <c r="T88" s="51"/>
      <c r="U88" s="51"/>
      <c r="AA88" s="128"/>
    </row>
    <row r="89" spans="1:27" s="52" customFormat="1" ht="15.75" x14ac:dyDescent="0.25">
      <c r="A89" s="45" t="s">
        <v>35</v>
      </c>
      <c r="B89" s="111"/>
      <c r="C89" s="51"/>
      <c r="D89" s="60" t="s">
        <v>24</v>
      </c>
      <c r="E89" s="104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51"/>
      <c r="S89" s="51"/>
      <c r="T89" s="51"/>
      <c r="U89" s="51"/>
      <c r="AA89" s="128"/>
    </row>
    <row r="90" spans="1:27" s="52" customFormat="1" ht="15.75" x14ac:dyDescent="0.25">
      <c r="A90" s="50" t="s">
        <v>36</v>
      </c>
      <c r="B90" s="111"/>
      <c r="C90" s="51"/>
      <c r="D90" s="51"/>
      <c r="E90" s="105"/>
      <c r="F90" s="56" t="s">
        <v>5</v>
      </c>
      <c r="G90" s="56" t="s">
        <v>23</v>
      </c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51"/>
      <c r="S90" s="51"/>
      <c r="T90" s="51"/>
      <c r="U90" s="51"/>
      <c r="AA90" s="128"/>
    </row>
    <row r="91" spans="1:27" s="52" customFormat="1" x14ac:dyDescent="0.2">
      <c r="A91" s="45" t="s">
        <v>37</v>
      </c>
      <c r="B91" s="111"/>
      <c r="C91" s="51"/>
      <c r="D91" s="51"/>
      <c r="E91" s="106"/>
      <c r="F91" s="49">
        <f t="shared" ref="F91:F98" si="11">SUM(G91:U91)</f>
        <v>0</v>
      </c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3"/>
      <c r="S91" s="53"/>
      <c r="T91" s="53"/>
      <c r="U91" s="53"/>
      <c r="AA91" s="128"/>
    </row>
    <row r="92" spans="1:27" s="52" customFormat="1" x14ac:dyDescent="0.2">
      <c r="A92" s="51"/>
      <c r="B92" s="110"/>
      <c r="C92" s="51"/>
      <c r="D92" s="51"/>
      <c r="E92" s="106"/>
      <c r="F92" s="49">
        <f t="shared" si="11"/>
        <v>0</v>
      </c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3"/>
      <c r="S92" s="53"/>
      <c r="T92" s="53"/>
      <c r="U92" s="53"/>
      <c r="AA92" s="128"/>
    </row>
    <row r="93" spans="1:27" s="52" customFormat="1" x14ac:dyDescent="0.2">
      <c r="A93" s="51"/>
      <c r="B93" s="110"/>
      <c r="C93" s="51"/>
      <c r="D93" s="51"/>
      <c r="E93" s="106"/>
      <c r="F93" s="49">
        <f t="shared" si="11"/>
        <v>0</v>
      </c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3"/>
      <c r="S93" s="53"/>
      <c r="T93" s="53"/>
      <c r="U93" s="53"/>
      <c r="AA93" s="128"/>
    </row>
    <row r="94" spans="1:27" s="52" customFormat="1" x14ac:dyDescent="0.2">
      <c r="A94" s="51"/>
      <c r="B94" s="110"/>
      <c r="C94" s="51"/>
      <c r="D94" s="51"/>
      <c r="E94" s="106"/>
      <c r="F94" s="49">
        <f t="shared" si="11"/>
        <v>0</v>
      </c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3"/>
      <c r="S94" s="53"/>
      <c r="T94" s="53"/>
      <c r="U94" s="53"/>
      <c r="AA94" s="128"/>
    </row>
    <row r="95" spans="1:27" s="52" customFormat="1" x14ac:dyDescent="0.2">
      <c r="A95" s="51"/>
      <c r="B95" s="110"/>
      <c r="C95" s="51"/>
      <c r="D95" s="51"/>
      <c r="E95" s="106"/>
      <c r="F95" s="49">
        <f t="shared" si="11"/>
        <v>0</v>
      </c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3"/>
      <c r="S95" s="53"/>
      <c r="T95" s="53"/>
      <c r="U95" s="53"/>
      <c r="AA95" s="128"/>
    </row>
    <row r="96" spans="1:27" s="52" customFormat="1" x14ac:dyDescent="0.2">
      <c r="A96" s="51"/>
      <c r="B96" s="110"/>
      <c r="C96" s="51"/>
      <c r="D96" s="51"/>
      <c r="E96" s="106"/>
      <c r="F96" s="49">
        <f t="shared" si="11"/>
        <v>0</v>
      </c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3"/>
      <c r="S96" s="53"/>
      <c r="T96" s="53"/>
      <c r="U96" s="53"/>
      <c r="AA96" s="128"/>
    </row>
    <row r="97" spans="1:27" s="52" customFormat="1" ht="15.6" customHeight="1" x14ac:dyDescent="0.25">
      <c r="A97" s="57" t="s">
        <v>24</v>
      </c>
      <c r="B97" s="112" t="str">
        <f>IF(B79+F91+F92+F93+F94+F95+F96+F97+F98=B84+B85+B86+B87+B88+B89+B90+B91,"OK","NON")</f>
        <v>OK</v>
      </c>
      <c r="C97" s="51"/>
      <c r="D97" s="49"/>
      <c r="E97" s="106"/>
      <c r="F97" s="49">
        <f t="shared" si="11"/>
        <v>0</v>
      </c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3"/>
      <c r="S97" s="53"/>
      <c r="T97" s="53"/>
      <c r="U97" s="53"/>
      <c r="AA97" s="128"/>
    </row>
    <row r="98" spans="1:27" s="52" customFormat="1" ht="18" x14ac:dyDescent="0.25">
      <c r="A98" s="57" t="s">
        <v>25</v>
      </c>
      <c r="B98" s="112">
        <f>B81+S79-B78-F82-F83-F84-F85-F86-F87</f>
        <v>0</v>
      </c>
      <c r="C98" s="51"/>
      <c r="D98" s="77"/>
      <c r="E98" s="106"/>
      <c r="F98" s="49">
        <f t="shared" si="11"/>
        <v>0</v>
      </c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3"/>
      <c r="S98" s="53"/>
      <c r="T98" s="53"/>
      <c r="U98" s="53"/>
      <c r="AA98" s="128"/>
    </row>
    <row r="99" spans="1:27" s="52" customFormat="1" x14ac:dyDescent="0.2">
      <c r="B99" s="96"/>
      <c r="C99" s="51"/>
      <c r="D99" s="51"/>
      <c r="E99" s="107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62"/>
      <c r="S99" s="62"/>
      <c r="T99" s="62"/>
      <c r="U99" s="62"/>
      <c r="V99" s="64"/>
      <c r="AA99" s="128"/>
    </row>
    <row r="100" spans="1:27" s="46" customFormat="1" x14ac:dyDescent="0.2">
      <c r="A100" s="46" t="s">
        <v>20</v>
      </c>
      <c r="B100" s="113" t="s">
        <v>20</v>
      </c>
      <c r="C100" s="46" t="s">
        <v>20</v>
      </c>
      <c r="D100" s="46" t="s">
        <v>20</v>
      </c>
      <c r="E100" s="108" t="s">
        <v>20</v>
      </c>
      <c r="F100" s="66" t="s">
        <v>20</v>
      </c>
      <c r="G100" s="82" t="s">
        <v>20</v>
      </c>
      <c r="H100" s="82" t="s">
        <v>20</v>
      </c>
      <c r="I100" s="82" t="s">
        <v>20</v>
      </c>
      <c r="J100" s="82" t="s">
        <v>20</v>
      </c>
      <c r="K100" s="82" t="s">
        <v>20</v>
      </c>
      <c r="L100" s="82" t="s">
        <v>20</v>
      </c>
      <c r="M100" s="82" t="s">
        <v>20</v>
      </c>
      <c r="N100" s="82" t="s">
        <v>20</v>
      </c>
      <c r="O100" s="82" t="s">
        <v>20</v>
      </c>
      <c r="P100" s="82" t="s">
        <v>20</v>
      </c>
      <c r="Q100" s="82" t="s">
        <v>20</v>
      </c>
      <c r="R100" s="83" t="s">
        <v>20</v>
      </c>
      <c r="S100" s="83"/>
      <c r="T100" s="83"/>
      <c r="U100" s="83"/>
      <c r="AA100" s="129"/>
    </row>
    <row r="101" spans="1:27" s="117" customFormat="1" ht="27" thickBot="1" x14ac:dyDescent="0.45">
      <c r="A101" s="116" t="s">
        <v>20</v>
      </c>
      <c r="B101" s="115" t="s">
        <v>40</v>
      </c>
      <c r="D101" s="117" t="s">
        <v>28</v>
      </c>
      <c r="E101" s="125">
        <f>$X$16</f>
        <v>43092</v>
      </c>
      <c r="F101" s="119"/>
      <c r="G101" s="120"/>
      <c r="H101" s="121"/>
      <c r="I101" s="122"/>
      <c r="J101" s="122"/>
      <c r="K101" s="122"/>
      <c r="L101" s="122"/>
      <c r="M101" s="122"/>
      <c r="N101" s="122"/>
      <c r="O101" s="122"/>
      <c r="P101" s="122"/>
      <c r="Q101" s="122"/>
      <c r="R101" s="122"/>
      <c r="U101" s="117">
        <v>5</v>
      </c>
      <c r="AA101" s="126"/>
    </row>
    <row r="102" spans="1:27" s="52" customFormat="1" ht="16.5" thickBot="1" x14ac:dyDescent="0.3">
      <c r="A102" s="45"/>
      <c r="B102" s="110"/>
      <c r="C102" s="51"/>
      <c r="D102" s="51"/>
      <c r="E102" s="104"/>
      <c r="F102" s="79" t="s">
        <v>70</v>
      </c>
      <c r="H102" s="103"/>
      <c r="I102" s="91">
        <v>100</v>
      </c>
      <c r="J102" s="92">
        <v>50</v>
      </c>
      <c r="K102" s="92">
        <v>20</v>
      </c>
      <c r="L102" s="92">
        <v>10</v>
      </c>
      <c r="M102" s="92">
        <v>5</v>
      </c>
      <c r="N102" s="92">
        <v>2</v>
      </c>
      <c r="O102" s="92">
        <v>1</v>
      </c>
      <c r="P102" s="92">
        <v>0.25</v>
      </c>
      <c r="Q102" s="92">
        <v>0.1</v>
      </c>
      <c r="R102" s="93">
        <v>0.05</v>
      </c>
      <c r="S102" s="51"/>
      <c r="T102" s="51"/>
      <c r="U102" s="51"/>
      <c r="AA102" s="127">
        <f>B103+B104+B105</f>
        <v>0</v>
      </c>
    </row>
    <row r="103" spans="1:27" s="52" customFormat="1" ht="15.75" x14ac:dyDescent="0.25">
      <c r="A103" s="45" t="s">
        <v>17</v>
      </c>
      <c r="B103" s="111"/>
      <c r="C103" s="51"/>
      <c r="D103" s="60" t="s">
        <v>21</v>
      </c>
      <c r="E103" s="105"/>
      <c r="F103" s="51"/>
      <c r="G103" s="62"/>
      <c r="H103" s="133" t="s">
        <v>71</v>
      </c>
      <c r="I103" s="135"/>
      <c r="J103" s="136"/>
      <c r="K103" s="136"/>
      <c r="L103" s="136"/>
      <c r="M103" s="136"/>
      <c r="N103" s="136"/>
      <c r="O103" s="136"/>
      <c r="P103" s="136"/>
      <c r="Q103" s="136"/>
      <c r="R103" s="137"/>
      <c r="S103" s="51"/>
      <c r="T103" s="51"/>
      <c r="U103" s="51"/>
      <c r="AA103" s="128"/>
    </row>
    <row r="104" spans="1:27" s="52" customFormat="1" ht="15.75" thickBot="1" x14ac:dyDescent="0.25">
      <c r="A104" s="45" t="s">
        <v>18</v>
      </c>
      <c r="B104" s="111"/>
      <c r="C104" s="51"/>
      <c r="E104" s="104"/>
      <c r="F104" s="51"/>
      <c r="G104" s="62"/>
      <c r="H104" s="89" t="s">
        <v>5</v>
      </c>
      <c r="I104" s="90">
        <f t="shared" ref="I104:R104" si="12">I102*I103</f>
        <v>0</v>
      </c>
      <c r="J104" s="80">
        <f t="shared" si="12"/>
        <v>0</v>
      </c>
      <c r="K104" s="80">
        <f t="shared" si="12"/>
        <v>0</v>
      </c>
      <c r="L104" s="80">
        <f t="shared" si="12"/>
        <v>0</v>
      </c>
      <c r="M104" s="80">
        <f t="shared" si="12"/>
        <v>0</v>
      </c>
      <c r="N104" s="80">
        <f t="shared" si="12"/>
        <v>0</v>
      </c>
      <c r="O104" s="80">
        <f t="shared" si="12"/>
        <v>0</v>
      </c>
      <c r="P104" s="80">
        <f t="shared" si="12"/>
        <v>0</v>
      </c>
      <c r="Q104" s="80">
        <f t="shared" si="12"/>
        <v>0</v>
      </c>
      <c r="R104" s="81">
        <f t="shared" si="12"/>
        <v>0</v>
      </c>
      <c r="S104" s="87">
        <f>SUM(I104:R104)</f>
        <v>0</v>
      </c>
      <c r="T104" s="51"/>
      <c r="U104" s="51"/>
      <c r="AA104" s="128"/>
    </row>
    <row r="105" spans="1:27" s="52" customFormat="1" ht="15.75" x14ac:dyDescent="0.25">
      <c r="A105" s="45" t="s">
        <v>19</v>
      </c>
      <c r="B105" s="111"/>
      <c r="C105" s="51"/>
      <c r="D105" s="60" t="s">
        <v>0</v>
      </c>
      <c r="E105" s="104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>
        <f>SUM(I104:R104)</f>
        <v>0</v>
      </c>
      <c r="S105" s="51"/>
      <c r="T105" s="51"/>
      <c r="U105" s="51"/>
      <c r="AA105" s="128"/>
    </row>
    <row r="106" spans="1:27" s="52" customFormat="1" ht="15.75" x14ac:dyDescent="0.25">
      <c r="A106" s="45" t="s">
        <v>75</v>
      </c>
      <c r="B106" s="111"/>
      <c r="C106" s="51"/>
      <c r="D106" s="51"/>
      <c r="E106" s="105" t="s">
        <v>22</v>
      </c>
      <c r="F106" s="56" t="s">
        <v>5</v>
      </c>
      <c r="G106" s="56" t="s">
        <v>23</v>
      </c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51"/>
      <c r="S106" s="51"/>
      <c r="T106" s="51"/>
      <c r="U106" s="51"/>
      <c r="AA106" s="128"/>
    </row>
    <row r="107" spans="1:27" s="52" customFormat="1" x14ac:dyDescent="0.2">
      <c r="A107" s="45" t="s">
        <v>29</v>
      </c>
      <c r="B107" s="111"/>
      <c r="C107" s="51"/>
      <c r="D107" s="51"/>
      <c r="E107" s="106"/>
      <c r="F107" s="49">
        <f t="shared" ref="F107:F112" si="13">SUM(G107:U107)</f>
        <v>0</v>
      </c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3"/>
      <c r="S107" s="53"/>
      <c r="T107" s="53"/>
      <c r="U107" s="53"/>
      <c r="AA107" s="128"/>
    </row>
    <row r="108" spans="1:27" s="52" customFormat="1" x14ac:dyDescent="0.2">
      <c r="A108" s="45"/>
      <c r="B108" s="132"/>
      <c r="C108" s="51"/>
      <c r="D108" s="51"/>
      <c r="E108" s="106"/>
      <c r="F108" s="49">
        <f t="shared" si="13"/>
        <v>0</v>
      </c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3"/>
      <c r="S108" s="53"/>
      <c r="T108" s="53"/>
      <c r="U108" s="53"/>
      <c r="AA108" s="128"/>
    </row>
    <row r="109" spans="1:27" s="52" customFormat="1" x14ac:dyDescent="0.2">
      <c r="A109" s="45" t="s">
        <v>30</v>
      </c>
      <c r="B109" s="111"/>
      <c r="C109" s="51"/>
      <c r="D109" s="51"/>
      <c r="E109" s="106"/>
      <c r="F109" s="49">
        <f t="shared" si="13"/>
        <v>0</v>
      </c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3"/>
      <c r="S109" s="53"/>
      <c r="T109" s="53"/>
      <c r="U109" s="53"/>
      <c r="AA109" s="128"/>
    </row>
    <row r="110" spans="1:27" s="52" customFormat="1" x14ac:dyDescent="0.2">
      <c r="A110" s="45" t="s">
        <v>31</v>
      </c>
      <c r="B110" s="111"/>
      <c r="C110" s="51"/>
      <c r="D110" s="51"/>
      <c r="E110" s="106"/>
      <c r="F110" s="49">
        <f t="shared" si="13"/>
        <v>0</v>
      </c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3"/>
      <c r="S110" s="53"/>
      <c r="T110" s="53"/>
      <c r="U110" s="53"/>
      <c r="AA110" s="128"/>
    </row>
    <row r="111" spans="1:27" s="52" customFormat="1" x14ac:dyDescent="0.2">
      <c r="A111" s="45" t="s">
        <v>32</v>
      </c>
      <c r="B111" s="111"/>
      <c r="C111" s="51"/>
      <c r="D111" s="51"/>
      <c r="E111" s="106"/>
      <c r="F111" s="49">
        <f t="shared" si="13"/>
        <v>0</v>
      </c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3"/>
      <c r="S111" s="53"/>
      <c r="T111" s="53"/>
      <c r="U111" s="53"/>
      <c r="AA111" s="128"/>
    </row>
    <row r="112" spans="1:27" s="52" customFormat="1" x14ac:dyDescent="0.2">
      <c r="A112" s="45" t="s">
        <v>33</v>
      </c>
      <c r="B112" s="111"/>
      <c r="C112" s="51"/>
      <c r="D112" s="51"/>
      <c r="E112" s="106"/>
      <c r="F112" s="49">
        <f t="shared" si="13"/>
        <v>0</v>
      </c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3"/>
      <c r="S112" s="53"/>
      <c r="T112" s="53"/>
      <c r="U112" s="53"/>
      <c r="AA112" s="128"/>
    </row>
    <row r="113" spans="1:27" s="52" customFormat="1" x14ac:dyDescent="0.2">
      <c r="A113" s="45" t="s">
        <v>34</v>
      </c>
      <c r="B113" s="111"/>
      <c r="C113" s="51"/>
      <c r="D113" s="51"/>
      <c r="E113" s="104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51"/>
      <c r="S113" s="51"/>
      <c r="T113" s="51"/>
      <c r="U113" s="51"/>
      <c r="AA113" s="128"/>
    </row>
    <row r="114" spans="1:27" s="52" customFormat="1" ht="15.75" x14ac:dyDescent="0.25">
      <c r="A114" s="45" t="s">
        <v>35</v>
      </c>
      <c r="B114" s="111"/>
      <c r="C114" s="51"/>
      <c r="D114" s="60" t="s">
        <v>24</v>
      </c>
      <c r="E114" s="104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51"/>
      <c r="S114" s="51"/>
      <c r="T114" s="51"/>
      <c r="U114" s="51"/>
      <c r="AA114" s="128"/>
    </row>
    <row r="115" spans="1:27" s="52" customFormat="1" ht="15.75" x14ac:dyDescent="0.25">
      <c r="A115" s="50" t="s">
        <v>36</v>
      </c>
      <c r="B115" s="111"/>
      <c r="C115" s="51"/>
      <c r="D115" s="51"/>
      <c r="E115" s="105"/>
      <c r="F115" s="56" t="s">
        <v>5</v>
      </c>
      <c r="G115" s="56" t="s">
        <v>23</v>
      </c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51"/>
      <c r="S115" s="51"/>
      <c r="T115" s="51"/>
      <c r="U115" s="51"/>
      <c r="AA115" s="128"/>
    </row>
    <row r="116" spans="1:27" s="52" customFormat="1" x14ac:dyDescent="0.2">
      <c r="A116" s="45" t="s">
        <v>37</v>
      </c>
      <c r="B116" s="111"/>
      <c r="C116" s="51"/>
      <c r="D116" s="51"/>
      <c r="E116" s="106"/>
      <c r="F116" s="49">
        <f t="shared" ref="F116:F123" si="14">SUM(G116:U116)</f>
        <v>0</v>
      </c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3"/>
      <c r="S116" s="53"/>
      <c r="T116" s="53"/>
      <c r="U116" s="53"/>
      <c r="AA116" s="128"/>
    </row>
    <row r="117" spans="1:27" s="52" customFormat="1" x14ac:dyDescent="0.2">
      <c r="A117" s="51"/>
      <c r="B117" s="110"/>
      <c r="C117" s="51"/>
      <c r="D117" s="51"/>
      <c r="E117" s="106"/>
      <c r="F117" s="49">
        <f t="shared" si="14"/>
        <v>0</v>
      </c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3"/>
      <c r="S117" s="53"/>
      <c r="T117" s="53"/>
      <c r="U117" s="53"/>
      <c r="AA117" s="128"/>
    </row>
    <row r="118" spans="1:27" s="52" customFormat="1" x14ac:dyDescent="0.2">
      <c r="A118" s="51"/>
      <c r="B118" s="110"/>
      <c r="C118" s="51"/>
      <c r="D118" s="51"/>
      <c r="E118" s="106"/>
      <c r="F118" s="49">
        <f t="shared" si="14"/>
        <v>0</v>
      </c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3"/>
      <c r="S118" s="53"/>
      <c r="T118" s="53"/>
      <c r="U118" s="53"/>
      <c r="AA118" s="128"/>
    </row>
    <row r="119" spans="1:27" s="52" customFormat="1" x14ac:dyDescent="0.2">
      <c r="A119" s="51"/>
      <c r="B119" s="110"/>
      <c r="C119" s="51"/>
      <c r="D119" s="51"/>
      <c r="E119" s="106"/>
      <c r="F119" s="49">
        <f t="shared" si="14"/>
        <v>0</v>
      </c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3"/>
      <c r="S119" s="53"/>
      <c r="T119" s="53"/>
      <c r="U119" s="53"/>
      <c r="AA119" s="128"/>
    </row>
    <row r="120" spans="1:27" s="52" customFormat="1" x14ac:dyDescent="0.2">
      <c r="A120" s="51"/>
      <c r="B120" s="110"/>
      <c r="C120" s="51"/>
      <c r="D120" s="51"/>
      <c r="E120" s="106"/>
      <c r="F120" s="49">
        <f t="shared" si="14"/>
        <v>0</v>
      </c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3"/>
      <c r="S120" s="53"/>
      <c r="T120" s="53"/>
      <c r="U120" s="53"/>
      <c r="AA120" s="128"/>
    </row>
    <row r="121" spans="1:27" s="52" customFormat="1" x14ac:dyDescent="0.2">
      <c r="A121" s="51"/>
      <c r="B121" s="110"/>
      <c r="C121" s="51"/>
      <c r="D121" s="51"/>
      <c r="E121" s="106"/>
      <c r="F121" s="49">
        <f t="shared" si="14"/>
        <v>0</v>
      </c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3"/>
      <c r="S121" s="53"/>
      <c r="T121" s="53"/>
      <c r="U121" s="53"/>
      <c r="AA121" s="128"/>
    </row>
    <row r="122" spans="1:27" s="52" customFormat="1" ht="15.6" customHeight="1" x14ac:dyDescent="0.25">
      <c r="A122" s="57" t="s">
        <v>24</v>
      </c>
      <c r="B122" s="112" t="str">
        <f>IF(B104+F116+F117+F118+F119+F120+F121+F122+F123=B109+B110+B111+B112+B113+B114+B115+B116,"OK","NON")</f>
        <v>OK</v>
      </c>
      <c r="C122" s="51"/>
      <c r="D122" s="49"/>
      <c r="E122" s="106"/>
      <c r="F122" s="49">
        <f t="shared" si="14"/>
        <v>0</v>
      </c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3"/>
      <c r="S122" s="53"/>
      <c r="T122" s="53"/>
      <c r="U122" s="53"/>
      <c r="AA122" s="128"/>
    </row>
    <row r="123" spans="1:27" s="52" customFormat="1" ht="18" x14ac:dyDescent="0.25">
      <c r="A123" s="57" t="s">
        <v>25</v>
      </c>
      <c r="B123" s="112">
        <f>B106+S104-B103-F107-F108-F109-F110-F111-F112</f>
        <v>0</v>
      </c>
      <c r="C123" s="51"/>
      <c r="D123" s="77"/>
      <c r="E123" s="106"/>
      <c r="F123" s="49">
        <f t="shared" si="14"/>
        <v>0</v>
      </c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3"/>
      <c r="S123" s="53"/>
      <c r="T123" s="53"/>
      <c r="U123" s="53"/>
      <c r="AA123" s="128"/>
    </row>
    <row r="124" spans="1:27" s="52" customFormat="1" x14ac:dyDescent="0.2">
      <c r="B124" s="96"/>
      <c r="C124" s="51"/>
      <c r="D124" s="51"/>
      <c r="E124" s="107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62"/>
      <c r="S124" s="62"/>
      <c r="T124" s="62"/>
      <c r="U124" s="62"/>
      <c r="V124" s="64"/>
      <c r="AA124" s="128"/>
    </row>
    <row r="125" spans="1:27" s="46" customFormat="1" x14ac:dyDescent="0.2">
      <c r="A125" s="46" t="s">
        <v>20</v>
      </c>
      <c r="B125" s="113" t="s">
        <v>20</v>
      </c>
      <c r="C125" s="46" t="s">
        <v>20</v>
      </c>
      <c r="D125" s="46" t="s">
        <v>20</v>
      </c>
      <c r="E125" s="108" t="s">
        <v>20</v>
      </c>
      <c r="F125" s="66" t="s">
        <v>20</v>
      </c>
      <c r="G125" s="82" t="s">
        <v>20</v>
      </c>
      <c r="H125" s="82" t="s">
        <v>20</v>
      </c>
      <c r="I125" s="82" t="s">
        <v>20</v>
      </c>
      <c r="J125" s="82" t="s">
        <v>20</v>
      </c>
      <c r="K125" s="82" t="s">
        <v>20</v>
      </c>
      <c r="L125" s="82" t="s">
        <v>20</v>
      </c>
      <c r="M125" s="82" t="s">
        <v>20</v>
      </c>
      <c r="N125" s="82" t="s">
        <v>20</v>
      </c>
      <c r="O125" s="82" t="s">
        <v>20</v>
      </c>
      <c r="P125" s="82" t="s">
        <v>20</v>
      </c>
      <c r="Q125" s="82" t="s">
        <v>20</v>
      </c>
      <c r="R125" s="83" t="s">
        <v>20</v>
      </c>
      <c r="S125" s="83"/>
      <c r="T125" s="83"/>
      <c r="U125" s="83"/>
      <c r="AA125" s="129"/>
    </row>
    <row r="126" spans="1:27" s="117" customFormat="1" ht="27" thickBot="1" x14ac:dyDescent="0.45">
      <c r="A126" s="116" t="s">
        <v>20</v>
      </c>
      <c r="B126" s="115" t="s">
        <v>41</v>
      </c>
      <c r="D126" s="117" t="s">
        <v>28</v>
      </c>
      <c r="E126" s="125">
        <f>$X$16</f>
        <v>43092</v>
      </c>
      <c r="F126" s="119"/>
      <c r="G126" s="120"/>
      <c r="H126" s="121"/>
      <c r="I126" s="122"/>
      <c r="J126" s="122"/>
      <c r="K126" s="122"/>
      <c r="L126" s="122"/>
      <c r="M126" s="122"/>
      <c r="N126" s="122"/>
      <c r="O126" s="122"/>
      <c r="P126" s="122"/>
      <c r="Q126" s="122"/>
      <c r="R126" s="122"/>
      <c r="U126" s="117">
        <v>6</v>
      </c>
      <c r="AA126" s="126"/>
    </row>
    <row r="127" spans="1:27" s="52" customFormat="1" ht="16.5" thickBot="1" x14ac:dyDescent="0.3">
      <c r="A127" s="45"/>
      <c r="B127" s="110"/>
      <c r="C127" s="51"/>
      <c r="D127" s="51"/>
      <c r="E127" s="104"/>
      <c r="F127" s="79" t="s">
        <v>70</v>
      </c>
      <c r="H127" s="103"/>
      <c r="I127" s="91">
        <v>100</v>
      </c>
      <c r="J127" s="92">
        <v>50</v>
      </c>
      <c r="K127" s="92">
        <v>20</v>
      </c>
      <c r="L127" s="92">
        <v>10</v>
      </c>
      <c r="M127" s="92">
        <v>5</v>
      </c>
      <c r="N127" s="92">
        <v>2</v>
      </c>
      <c r="O127" s="92">
        <v>1</v>
      </c>
      <c r="P127" s="92">
        <v>0.25</v>
      </c>
      <c r="Q127" s="92">
        <v>0.1</v>
      </c>
      <c r="R127" s="93">
        <v>0.05</v>
      </c>
      <c r="S127" s="51"/>
      <c r="T127" s="51"/>
      <c r="U127" s="51"/>
      <c r="AA127" s="127">
        <f>B128+B129+B130</f>
        <v>0</v>
      </c>
    </row>
    <row r="128" spans="1:27" s="52" customFormat="1" ht="15.75" x14ac:dyDescent="0.25">
      <c r="A128" s="45" t="s">
        <v>17</v>
      </c>
      <c r="B128" s="111"/>
      <c r="C128" s="51"/>
      <c r="D128" s="60" t="s">
        <v>21</v>
      </c>
      <c r="E128" s="105"/>
      <c r="F128" s="51"/>
      <c r="G128" s="62"/>
      <c r="H128" s="133" t="s">
        <v>71</v>
      </c>
      <c r="I128" s="135"/>
      <c r="J128" s="136"/>
      <c r="K128" s="136"/>
      <c r="L128" s="136"/>
      <c r="M128" s="136"/>
      <c r="N128" s="136"/>
      <c r="O128" s="136"/>
      <c r="P128" s="136"/>
      <c r="Q128" s="136"/>
      <c r="R128" s="137"/>
      <c r="S128" s="51"/>
      <c r="T128" s="51"/>
      <c r="U128" s="51"/>
      <c r="AA128" s="128"/>
    </row>
    <row r="129" spans="1:27" s="52" customFormat="1" ht="15.75" thickBot="1" x14ac:dyDescent="0.25">
      <c r="A129" s="45" t="s">
        <v>18</v>
      </c>
      <c r="B129" s="111"/>
      <c r="C129" s="51"/>
      <c r="E129" s="104"/>
      <c r="F129" s="51"/>
      <c r="G129" s="62"/>
      <c r="H129" s="89" t="s">
        <v>5</v>
      </c>
      <c r="I129" s="90">
        <f t="shared" ref="I129:R129" si="15">I127*I128</f>
        <v>0</v>
      </c>
      <c r="J129" s="80">
        <f t="shared" si="15"/>
        <v>0</v>
      </c>
      <c r="K129" s="80">
        <f t="shared" si="15"/>
        <v>0</v>
      </c>
      <c r="L129" s="80">
        <f t="shared" si="15"/>
        <v>0</v>
      </c>
      <c r="M129" s="80">
        <f t="shared" si="15"/>
        <v>0</v>
      </c>
      <c r="N129" s="80">
        <f t="shared" si="15"/>
        <v>0</v>
      </c>
      <c r="O129" s="80">
        <f t="shared" si="15"/>
        <v>0</v>
      </c>
      <c r="P129" s="80">
        <f t="shared" si="15"/>
        <v>0</v>
      </c>
      <c r="Q129" s="80">
        <f t="shared" si="15"/>
        <v>0</v>
      </c>
      <c r="R129" s="81">
        <f t="shared" si="15"/>
        <v>0</v>
      </c>
      <c r="S129" s="87">
        <f>SUM(I129:R129)</f>
        <v>0</v>
      </c>
      <c r="T129" s="51"/>
      <c r="U129" s="51"/>
      <c r="AA129" s="128"/>
    </row>
    <row r="130" spans="1:27" s="52" customFormat="1" ht="15.75" x14ac:dyDescent="0.25">
      <c r="A130" s="45" t="s">
        <v>19</v>
      </c>
      <c r="B130" s="111"/>
      <c r="C130" s="51"/>
      <c r="D130" s="60" t="s">
        <v>0</v>
      </c>
      <c r="E130" s="104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>
        <f>SUM(I129:R129)</f>
        <v>0</v>
      </c>
      <c r="S130" s="51"/>
      <c r="T130" s="51"/>
      <c r="U130" s="51"/>
      <c r="AA130" s="128"/>
    </row>
    <row r="131" spans="1:27" s="52" customFormat="1" ht="15.75" x14ac:dyDescent="0.25">
      <c r="A131" s="45" t="s">
        <v>75</v>
      </c>
      <c r="B131" s="111"/>
      <c r="C131" s="51"/>
      <c r="D131" s="51"/>
      <c r="E131" s="105" t="s">
        <v>22</v>
      </c>
      <c r="F131" s="56" t="s">
        <v>5</v>
      </c>
      <c r="G131" s="56" t="s">
        <v>23</v>
      </c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51"/>
      <c r="S131" s="51"/>
      <c r="T131" s="51"/>
      <c r="U131" s="51"/>
      <c r="AA131" s="128"/>
    </row>
    <row r="132" spans="1:27" s="52" customFormat="1" x14ac:dyDescent="0.2">
      <c r="A132" s="45" t="s">
        <v>29</v>
      </c>
      <c r="B132" s="111"/>
      <c r="C132" s="51"/>
      <c r="D132" s="51"/>
      <c r="E132" s="106"/>
      <c r="F132" s="49">
        <f t="shared" ref="F132:F137" si="16">SUM(G132:U132)</f>
        <v>0</v>
      </c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3"/>
      <c r="S132" s="53"/>
      <c r="T132" s="53"/>
      <c r="U132" s="53"/>
      <c r="AA132" s="128"/>
    </row>
    <row r="133" spans="1:27" s="52" customFormat="1" x14ac:dyDescent="0.2">
      <c r="A133" s="45"/>
      <c r="B133" s="132"/>
      <c r="C133" s="51"/>
      <c r="D133" s="51"/>
      <c r="E133" s="106"/>
      <c r="F133" s="49">
        <f t="shared" si="16"/>
        <v>0</v>
      </c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3"/>
      <c r="S133" s="53"/>
      <c r="T133" s="53"/>
      <c r="U133" s="53"/>
      <c r="AA133" s="128"/>
    </row>
    <row r="134" spans="1:27" s="52" customFormat="1" x14ac:dyDescent="0.2">
      <c r="A134" s="45" t="s">
        <v>30</v>
      </c>
      <c r="B134" s="111"/>
      <c r="C134" s="51"/>
      <c r="D134" s="51"/>
      <c r="E134" s="106"/>
      <c r="F134" s="49">
        <f t="shared" si="16"/>
        <v>0</v>
      </c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3"/>
      <c r="S134" s="53"/>
      <c r="T134" s="53"/>
      <c r="U134" s="53"/>
      <c r="AA134" s="128"/>
    </row>
    <row r="135" spans="1:27" s="52" customFormat="1" x14ac:dyDescent="0.2">
      <c r="A135" s="45" t="s">
        <v>31</v>
      </c>
      <c r="B135" s="111"/>
      <c r="C135" s="51"/>
      <c r="D135" s="51"/>
      <c r="E135" s="106"/>
      <c r="F135" s="49">
        <f t="shared" si="16"/>
        <v>0</v>
      </c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3"/>
      <c r="S135" s="53"/>
      <c r="T135" s="53"/>
      <c r="U135" s="53"/>
      <c r="AA135" s="128"/>
    </row>
    <row r="136" spans="1:27" s="52" customFormat="1" x14ac:dyDescent="0.2">
      <c r="A136" s="45" t="s">
        <v>32</v>
      </c>
      <c r="B136" s="111"/>
      <c r="C136" s="51"/>
      <c r="D136" s="51"/>
      <c r="E136" s="106"/>
      <c r="F136" s="49">
        <f t="shared" si="16"/>
        <v>0</v>
      </c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3"/>
      <c r="S136" s="53"/>
      <c r="T136" s="53"/>
      <c r="U136" s="53"/>
      <c r="AA136" s="128"/>
    </row>
    <row r="137" spans="1:27" s="52" customFormat="1" x14ac:dyDescent="0.2">
      <c r="A137" s="45" t="s">
        <v>33</v>
      </c>
      <c r="B137" s="111"/>
      <c r="C137" s="51"/>
      <c r="D137" s="51"/>
      <c r="E137" s="106"/>
      <c r="F137" s="49">
        <f t="shared" si="16"/>
        <v>0</v>
      </c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3"/>
      <c r="S137" s="53"/>
      <c r="T137" s="53"/>
      <c r="U137" s="53"/>
      <c r="AA137" s="128"/>
    </row>
    <row r="138" spans="1:27" s="52" customFormat="1" x14ac:dyDescent="0.2">
      <c r="A138" s="45" t="s">
        <v>34</v>
      </c>
      <c r="B138" s="111"/>
      <c r="C138" s="51"/>
      <c r="D138" s="51"/>
      <c r="E138" s="104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51"/>
      <c r="S138" s="51"/>
      <c r="T138" s="51"/>
      <c r="U138" s="51"/>
      <c r="AA138" s="128"/>
    </row>
    <row r="139" spans="1:27" s="52" customFormat="1" ht="15.75" x14ac:dyDescent="0.25">
      <c r="A139" s="45" t="s">
        <v>35</v>
      </c>
      <c r="B139" s="111"/>
      <c r="C139" s="51"/>
      <c r="D139" s="60" t="s">
        <v>24</v>
      </c>
      <c r="E139" s="104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51"/>
      <c r="S139" s="51"/>
      <c r="T139" s="51"/>
      <c r="U139" s="51"/>
      <c r="AA139" s="128"/>
    </row>
    <row r="140" spans="1:27" s="52" customFormat="1" ht="15.75" x14ac:dyDescent="0.25">
      <c r="A140" s="50" t="s">
        <v>36</v>
      </c>
      <c r="B140" s="111"/>
      <c r="C140" s="51"/>
      <c r="D140" s="51"/>
      <c r="E140" s="105"/>
      <c r="F140" s="56" t="s">
        <v>5</v>
      </c>
      <c r="G140" s="56" t="s">
        <v>23</v>
      </c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51"/>
      <c r="S140" s="51"/>
      <c r="T140" s="51"/>
      <c r="U140" s="51"/>
      <c r="AA140" s="128"/>
    </row>
    <row r="141" spans="1:27" s="52" customFormat="1" x14ac:dyDescent="0.2">
      <c r="A141" s="45" t="s">
        <v>37</v>
      </c>
      <c r="B141" s="111"/>
      <c r="C141" s="51"/>
      <c r="D141" s="51"/>
      <c r="E141" s="106"/>
      <c r="F141" s="49">
        <f t="shared" ref="F141:F148" si="17">SUM(G141:U141)</f>
        <v>0</v>
      </c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3"/>
      <c r="S141" s="53"/>
      <c r="T141" s="53"/>
      <c r="U141" s="53"/>
      <c r="AA141" s="128"/>
    </row>
    <row r="142" spans="1:27" s="52" customFormat="1" x14ac:dyDescent="0.2">
      <c r="A142" s="51"/>
      <c r="B142" s="110"/>
      <c r="C142" s="51"/>
      <c r="D142" s="51"/>
      <c r="E142" s="106"/>
      <c r="F142" s="49">
        <f t="shared" si="17"/>
        <v>0</v>
      </c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3"/>
      <c r="S142" s="53"/>
      <c r="T142" s="53"/>
      <c r="U142" s="53"/>
      <c r="AA142" s="128"/>
    </row>
    <row r="143" spans="1:27" s="52" customFormat="1" x14ac:dyDescent="0.2">
      <c r="A143" s="51"/>
      <c r="B143" s="110"/>
      <c r="C143" s="51"/>
      <c r="D143" s="51"/>
      <c r="E143" s="106"/>
      <c r="F143" s="49">
        <f t="shared" si="17"/>
        <v>0</v>
      </c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3"/>
      <c r="S143" s="53"/>
      <c r="T143" s="53"/>
      <c r="U143" s="53"/>
      <c r="AA143" s="128"/>
    </row>
    <row r="144" spans="1:27" s="52" customFormat="1" x14ac:dyDescent="0.2">
      <c r="A144" s="51"/>
      <c r="B144" s="110"/>
      <c r="C144" s="51"/>
      <c r="D144" s="51"/>
      <c r="E144" s="106"/>
      <c r="F144" s="49">
        <f t="shared" si="17"/>
        <v>0</v>
      </c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3"/>
      <c r="S144" s="53"/>
      <c r="T144" s="53"/>
      <c r="U144" s="53"/>
      <c r="AA144" s="128"/>
    </row>
    <row r="145" spans="1:27" s="52" customFormat="1" x14ac:dyDescent="0.2">
      <c r="A145" s="51"/>
      <c r="B145" s="110"/>
      <c r="C145" s="51"/>
      <c r="D145" s="51"/>
      <c r="E145" s="106"/>
      <c r="F145" s="49">
        <f t="shared" si="17"/>
        <v>0</v>
      </c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3"/>
      <c r="S145" s="53"/>
      <c r="T145" s="53"/>
      <c r="U145" s="53"/>
      <c r="AA145" s="128"/>
    </row>
    <row r="146" spans="1:27" s="52" customFormat="1" x14ac:dyDescent="0.2">
      <c r="A146" s="51"/>
      <c r="B146" s="110"/>
      <c r="C146" s="51"/>
      <c r="D146" s="51"/>
      <c r="E146" s="106"/>
      <c r="F146" s="49">
        <f t="shared" si="17"/>
        <v>0</v>
      </c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3"/>
      <c r="S146" s="53"/>
      <c r="T146" s="53"/>
      <c r="U146" s="53"/>
      <c r="AA146" s="128"/>
    </row>
    <row r="147" spans="1:27" s="52" customFormat="1" ht="15.6" customHeight="1" x14ac:dyDescent="0.25">
      <c r="A147" s="57" t="s">
        <v>24</v>
      </c>
      <c r="B147" s="112" t="str">
        <f>IF(B129+F141+F142+F143+F144+F145+F146+F147+F148=B134+B135+B136+B137+B138+B139+B140+B141,"OK","NON")</f>
        <v>OK</v>
      </c>
      <c r="C147" s="51"/>
      <c r="D147" s="49"/>
      <c r="E147" s="106"/>
      <c r="F147" s="49">
        <f t="shared" si="17"/>
        <v>0</v>
      </c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3"/>
      <c r="S147" s="53"/>
      <c r="T147" s="53"/>
      <c r="U147" s="53"/>
      <c r="AA147" s="128"/>
    </row>
    <row r="148" spans="1:27" s="52" customFormat="1" ht="18" x14ac:dyDescent="0.25">
      <c r="A148" s="57" t="s">
        <v>25</v>
      </c>
      <c r="B148" s="112">
        <f>B131+S129-B128-F132-F133-F134-F135-F136-F137</f>
        <v>0</v>
      </c>
      <c r="C148" s="51"/>
      <c r="D148" s="77"/>
      <c r="E148" s="106"/>
      <c r="F148" s="49">
        <f t="shared" si="17"/>
        <v>0</v>
      </c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3"/>
      <c r="S148" s="53"/>
      <c r="T148" s="53"/>
      <c r="U148" s="53"/>
      <c r="AA148" s="128"/>
    </row>
    <row r="149" spans="1:27" s="52" customFormat="1" x14ac:dyDescent="0.2">
      <c r="B149" s="96"/>
      <c r="C149" s="51"/>
      <c r="D149" s="51"/>
      <c r="E149" s="107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62"/>
      <c r="S149" s="62"/>
      <c r="T149" s="62"/>
      <c r="U149" s="62"/>
      <c r="V149" s="64"/>
      <c r="AA149" s="128"/>
    </row>
    <row r="150" spans="1:27" s="46" customFormat="1" x14ac:dyDescent="0.2">
      <c r="A150" s="46" t="s">
        <v>20</v>
      </c>
      <c r="B150" s="113" t="s">
        <v>20</v>
      </c>
      <c r="C150" s="46" t="s">
        <v>20</v>
      </c>
      <c r="D150" s="46" t="s">
        <v>20</v>
      </c>
      <c r="E150" s="108" t="s">
        <v>20</v>
      </c>
      <c r="F150" s="66" t="s">
        <v>20</v>
      </c>
      <c r="G150" s="82" t="s">
        <v>20</v>
      </c>
      <c r="H150" s="82" t="s">
        <v>20</v>
      </c>
      <c r="I150" s="82" t="s">
        <v>20</v>
      </c>
      <c r="J150" s="82" t="s">
        <v>20</v>
      </c>
      <c r="K150" s="82" t="s">
        <v>20</v>
      </c>
      <c r="L150" s="82" t="s">
        <v>20</v>
      </c>
      <c r="M150" s="82" t="s">
        <v>20</v>
      </c>
      <c r="N150" s="82" t="s">
        <v>20</v>
      </c>
      <c r="O150" s="82" t="s">
        <v>20</v>
      </c>
      <c r="P150" s="82" t="s">
        <v>20</v>
      </c>
      <c r="Q150" s="82" t="s">
        <v>20</v>
      </c>
      <c r="R150" s="83" t="s">
        <v>20</v>
      </c>
      <c r="S150" s="83"/>
      <c r="T150" s="83"/>
      <c r="U150" s="83"/>
      <c r="AA150" s="129"/>
    </row>
    <row r="151" spans="1:27" s="117" customFormat="1" ht="27" thickBot="1" x14ac:dyDescent="0.45">
      <c r="A151" s="116" t="s">
        <v>20</v>
      </c>
      <c r="B151" s="115" t="s">
        <v>55</v>
      </c>
      <c r="D151" s="117" t="s">
        <v>28</v>
      </c>
      <c r="E151" s="125">
        <f>$X$16</f>
        <v>43092</v>
      </c>
      <c r="F151" s="119"/>
      <c r="G151" s="120"/>
      <c r="H151" s="121"/>
      <c r="I151" s="122"/>
      <c r="J151" s="122"/>
      <c r="K151" s="122"/>
      <c r="L151" s="122"/>
      <c r="M151" s="122"/>
      <c r="N151" s="122"/>
      <c r="O151" s="122"/>
      <c r="P151" s="122"/>
      <c r="Q151" s="122"/>
      <c r="R151" s="122"/>
      <c r="U151" s="117">
        <v>7</v>
      </c>
      <c r="AA151" s="126"/>
    </row>
    <row r="152" spans="1:27" s="52" customFormat="1" ht="16.5" thickBot="1" x14ac:dyDescent="0.3">
      <c r="A152" s="45"/>
      <c r="B152" s="110"/>
      <c r="C152" s="51"/>
      <c r="D152" s="51"/>
      <c r="E152" s="104"/>
      <c r="F152" s="79" t="s">
        <v>70</v>
      </c>
      <c r="H152" s="103"/>
      <c r="I152" s="91">
        <v>100</v>
      </c>
      <c r="J152" s="92">
        <v>50</v>
      </c>
      <c r="K152" s="92">
        <v>20</v>
      </c>
      <c r="L152" s="92">
        <v>10</v>
      </c>
      <c r="M152" s="92">
        <v>5</v>
      </c>
      <c r="N152" s="92">
        <v>2</v>
      </c>
      <c r="O152" s="92">
        <v>1</v>
      </c>
      <c r="P152" s="92">
        <v>0.25</v>
      </c>
      <c r="Q152" s="92">
        <v>0.1</v>
      </c>
      <c r="R152" s="93">
        <v>0.05</v>
      </c>
      <c r="S152" s="51"/>
      <c r="T152" s="51"/>
      <c r="U152" s="51"/>
      <c r="AA152" s="127">
        <f>B153+B154+B155</f>
        <v>0</v>
      </c>
    </row>
    <row r="153" spans="1:27" s="52" customFormat="1" ht="15.75" x14ac:dyDescent="0.25">
      <c r="A153" s="45" t="s">
        <v>17</v>
      </c>
      <c r="B153" s="111"/>
      <c r="C153" s="51"/>
      <c r="D153" s="60" t="s">
        <v>21</v>
      </c>
      <c r="E153" s="105"/>
      <c r="F153" s="51"/>
      <c r="G153" s="62"/>
      <c r="H153" s="133" t="s">
        <v>71</v>
      </c>
      <c r="I153" s="135"/>
      <c r="J153" s="136"/>
      <c r="K153" s="136"/>
      <c r="L153" s="136"/>
      <c r="M153" s="136"/>
      <c r="N153" s="136"/>
      <c r="O153" s="136"/>
      <c r="P153" s="136"/>
      <c r="Q153" s="136"/>
      <c r="R153" s="137"/>
      <c r="S153" s="51"/>
      <c r="T153" s="51"/>
      <c r="U153" s="51"/>
      <c r="AA153" s="128"/>
    </row>
    <row r="154" spans="1:27" s="52" customFormat="1" ht="15.75" thickBot="1" x14ac:dyDescent="0.25">
      <c r="A154" s="45" t="s">
        <v>18</v>
      </c>
      <c r="B154" s="111"/>
      <c r="C154" s="51"/>
      <c r="E154" s="104"/>
      <c r="F154" s="51"/>
      <c r="G154" s="62"/>
      <c r="H154" s="89" t="s">
        <v>5</v>
      </c>
      <c r="I154" s="90">
        <f t="shared" ref="I154:R154" si="18">I152*I153</f>
        <v>0</v>
      </c>
      <c r="J154" s="80">
        <f t="shared" si="18"/>
        <v>0</v>
      </c>
      <c r="K154" s="80">
        <f t="shared" si="18"/>
        <v>0</v>
      </c>
      <c r="L154" s="80">
        <f t="shared" si="18"/>
        <v>0</v>
      </c>
      <c r="M154" s="80">
        <f t="shared" si="18"/>
        <v>0</v>
      </c>
      <c r="N154" s="80">
        <f t="shared" si="18"/>
        <v>0</v>
      </c>
      <c r="O154" s="80">
        <f t="shared" si="18"/>
        <v>0</v>
      </c>
      <c r="P154" s="80">
        <f t="shared" si="18"/>
        <v>0</v>
      </c>
      <c r="Q154" s="80">
        <f t="shared" si="18"/>
        <v>0</v>
      </c>
      <c r="R154" s="81">
        <f t="shared" si="18"/>
        <v>0</v>
      </c>
      <c r="S154" s="87">
        <f>SUM(I154:R154)</f>
        <v>0</v>
      </c>
      <c r="T154" s="51"/>
      <c r="U154" s="51"/>
      <c r="AA154" s="128"/>
    </row>
    <row r="155" spans="1:27" s="52" customFormat="1" ht="15.75" x14ac:dyDescent="0.25">
      <c r="A155" s="45" t="s">
        <v>19</v>
      </c>
      <c r="B155" s="111"/>
      <c r="C155" s="51"/>
      <c r="D155" s="60" t="s">
        <v>0</v>
      </c>
      <c r="E155" s="104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>
        <f>SUM(I154:R154)</f>
        <v>0</v>
      </c>
      <c r="S155" s="51"/>
      <c r="T155" s="51"/>
      <c r="U155" s="51"/>
      <c r="AA155" s="128"/>
    </row>
    <row r="156" spans="1:27" s="52" customFormat="1" ht="15.75" x14ac:dyDescent="0.25">
      <c r="A156" s="45" t="s">
        <v>75</v>
      </c>
      <c r="B156" s="111"/>
      <c r="C156" s="51"/>
      <c r="D156" s="51"/>
      <c r="E156" s="105" t="s">
        <v>22</v>
      </c>
      <c r="F156" s="56" t="s">
        <v>5</v>
      </c>
      <c r="G156" s="56" t="s">
        <v>23</v>
      </c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51"/>
      <c r="S156" s="51"/>
      <c r="T156" s="51"/>
      <c r="U156" s="51"/>
      <c r="AA156" s="128"/>
    </row>
    <row r="157" spans="1:27" s="52" customFormat="1" x14ac:dyDescent="0.2">
      <c r="A157" s="45" t="s">
        <v>29</v>
      </c>
      <c r="B157" s="111"/>
      <c r="C157" s="51"/>
      <c r="D157" s="51"/>
      <c r="E157" s="106"/>
      <c r="F157" s="49">
        <f t="shared" ref="F157:F162" si="19">SUM(G157:U157)</f>
        <v>0</v>
      </c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3"/>
      <c r="S157" s="53"/>
      <c r="T157" s="53"/>
      <c r="U157" s="53"/>
      <c r="AA157" s="128"/>
    </row>
    <row r="158" spans="1:27" s="52" customFormat="1" x14ac:dyDescent="0.2">
      <c r="A158" s="45"/>
      <c r="B158" s="132"/>
      <c r="C158" s="51"/>
      <c r="D158" s="51"/>
      <c r="E158" s="106"/>
      <c r="F158" s="49">
        <f t="shared" si="19"/>
        <v>0</v>
      </c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3"/>
      <c r="S158" s="53"/>
      <c r="T158" s="53"/>
      <c r="U158" s="53"/>
      <c r="AA158" s="128"/>
    </row>
    <row r="159" spans="1:27" s="52" customFormat="1" x14ac:dyDescent="0.2">
      <c r="A159" s="45" t="s">
        <v>30</v>
      </c>
      <c r="B159" s="111"/>
      <c r="C159" s="51"/>
      <c r="D159" s="51"/>
      <c r="E159" s="106"/>
      <c r="F159" s="49">
        <f t="shared" si="19"/>
        <v>0</v>
      </c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3"/>
      <c r="S159" s="53"/>
      <c r="T159" s="53"/>
      <c r="U159" s="53"/>
      <c r="AA159" s="128"/>
    </row>
    <row r="160" spans="1:27" s="52" customFormat="1" x14ac:dyDescent="0.2">
      <c r="A160" s="45" t="s">
        <v>31</v>
      </c>
      <c r="B160" s="111"/>
      <c r="C160" s="51"/>
      <c r="D160" s="51"/>
      <c r="E160" s="106"/>
      <c r="F160" s="49">
        <f t="shared" si="19"/>
        <v>0</v>
      </c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3"/>
      <c r="S160" s="53"/>
      <c r="T160" s="53"/>
      <c r="U160" s="53"/>
      <c r="AA160" s="128"/>
    </row>
    <row r="161" spans="1:27" s="52" customFormat="1" x14ac:dyDescent="0.2">
      <c r="A161" s="45" t="s">
        <v>32</v>
      </c>
      <c r="B161" s="111"/>
      <c r="C161" s="51"/>
      <c r="D161" s="51"/>
      <c r="E161" s="106"/>
      <c r="F161" s="49">
        <f t="shared" si="19"/>
        <v>0</v>
      </c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3"/>
      <c r="S161" s="53"/>
      <c r="T161" s="53"/>
      <c r="U161" s="53"/>
      <c r="AA161" s="128"/>
    </row>
    <row r="162" spans="1:27" s="52" customFormat="1" x14ac:dyDescent="0.2">
      <c r="A162" s="45" t="s">
        <v>33</v>
      </c>
      <c r="B162" s="111"/>
      <c r="C162" s="51"/>
      <c r="D162" s="51"/>
      <c r="E162" s="106"/>
      <c r="F162" s="49">
        <f t="shared" si="19"/>
        <v>0</v>
      </c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3"/>
      <c r="S162" s="53"/>
      <c r="T162" s="53"/>
      <c r="U162" s="53"/>
      <c r="AA162" s="128"/>
    </row>
    <row r="163" spans="1:27" s="52" customFormat="1" x14ac:dyDescent="0.2">
      <c r="A163" s="45" t="s">
        <v>34</v>
      </c>
      <c r="B163" s="111"/>
      <c r="C163" s="51"/>
      <c r="D163" s="51"/>
      <c r="E163" s="104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51"/>
      <c r="S163" s="51"/>
      <c r="T163" s="51"/>
      <c r="U163" s="51"/>
      <c r="AA163" s="128"/>
    </row>
    <row r="164" spans="1:27" s="52" customFormat="1" ht="15.75" x14ac:dyDescent="0.25">
      <c r="A164" s="45" t="s">
        <v>35</v>
      </c>
      <c r="B164" s="111"/>
      <c r="C164" s="51"/>
      <c r="D164" s="60" t="s">
        <v>24</v>
      </c>
      <c r="E164" s="104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51"/>
      <c r="S164" s="51"/>
      <c r="T164" s="51"/>
      <c r="U164" s="51"/>
      <c r="AA164" s="128"/>
    </row>
    <row r="165" spans="1:27" s="52" customFormat="1" ht="15.75" x14ac:dyDescent="0.25">
      <c r="A165" s="50" t="s">
        <v>36</v>
      </c>
      <c r="B165" s="111"/>
      <c r="C165" s="51"/>
      <c r="D165" s="51"/>
      <c r="E165" s="105"/>
      <c r="F165" s="56" t="s">
        <v>5</v>
      </c>
      <c r="G165" s="56" t="s">
        <v>23</v>
      </c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51"/>
      <c r="S165" s="51"/>
      <c r="T165" s="51"/>
      <c r="U165" s="51"/>
      <c r="AA165" s="128"/>
    </row>
    <row r="166" spans="1:27" s="52" customFormat="1" x14ac:dyDescent="0.2">
      <c r="A166" s="45" t="s">
        <v>37</v>
      </c>
      <c r="B166" s="111"/>
      <c r="C166" s="51"/>
      <c r="D166" s="51"/>
      <c r="E166" s="106"/>
      <c r="F166" s="49">
        <f t="shared" ref="F166:F173" si="20">SUM(G166:U166)</f>
        <v>0</v>
      </c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3"/>
      <c r="S166" s="53"/>
      <c r="T166" s="53"/>
      <c r="U166" s="53"/>
      <c r="AA166" s="128"/>
    </row>
    <row r="167" spans="1:27" s="52" customFormat="1" x14ac:dyDescent="0.2">
      <c r="A167" s="51"/>
      <c r="B167" s="110"/>
      <c r="C167" s="51"/>
      <c r="D167" s="51"/>
      <c r="E167" s="106"/>
      <c r="F167" s="49">
        <f t="shared" si="20"/>
        <v>0</v>
      </c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3"/>
      <c r="S167" s="53"/>
      <c r="T167" s="53"/>
      <c r="U167" s="53"/>
      <c r="AA167" s="128"/>
    </row>
    <row r="168" spans="1:27" s="52" customFormat="1" x14ac:dyDescent="0.2">
      <c r="A168" s="51"/>
      <c r="B168" s="110"/>
      <c r="C168" s="51"/>
      <c r="D168" s="51"/>
      <c r="E168" s="106"/>
      <c r="F168" s="49">
        <f t="shared" si="20"/>
        <v>0</v>
      </c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3"/>
      <c r="S168" s="53"/>
      <c r="T168" s="53"/>
      <c r="U168" s="53"/>
      <c r="AA168" s="128"/>
    </row>
    <row r="169" spans="1:27" s="52" customFormat="1" x14ac:dyDescent="0.2">
      <c r="A169" s="51"/>
      <c r="B169" s="110"/>
      <c r="C169" s="51"/>
      <c r="D169" s="51"/>
      <c r="E169" s="106"/>
      <c r="F169" s="49">
        <f t="shared" si="20"/>
        <v>0</v>
      </c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3"/>
      <c r="S169" s="53"/>
      <c r="T169" s="53"/>
      <c r="U169" s="53"/>
      <c r="AA169" s="128"/>
    </row>
    <row r="170" spans="1:27" s="52" customFormat="1" x14ac:dyDescent="0.2">
      <c r="A170" s="51"/>
      <c r="B170" s="110"/>
      <c r="C170" s="51"/>
      <c r="D170" s="51"/>
      <c r="E170" s="106"/>
      <c r="F170" s="49">
        <f t="shared" si="20"/>
        <v>0</v>
      </c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3"/>
      <c r="S170" s="53"/>
      <c r="T170" s="53"/>
      <c r="U170" s="53"/>
      <c r="AA170" s="128"/>
    </row>
    <row r="171" spans="1:27" s="52" customFormat="1" x14ac:dyDescent="0.2">
      <c r="A171" s="51"/>
      <c r="B171" s="110"/>
      <c r="C171" s="51"/>
      <c r="D171" s="51"/>
      <c r="E171" s="106"/>
      <c r="F171" s="49">
        <f t="shared" si="20"/>
        <v>0</v>
      </c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3"/>
      <c r="S171" s="53"/>
      <c r="T171" s="53"/>
      <c r="U171" s="53"/>
      <c r="AA171" s="128"/>
    </row>
    <row r="172" spans="1:27" s="52" customFormat="1" ht="15.6" customHeight="1" x14ac:dyDescent="0.25">
      <c r="A172" s="57" t="s">
        <v>24</v>
      </c>
      <c r="B172" s="112" t="str">
        <f>IF(B154+F166+F167+F168+F169+F170+F171+F172+F173=B159+B160+B161+B162+B163+B164+B165+B166,"OK","NON")</f>
        <v>OK</v>
      </c>
      <c r="C172" s="51"/>
      <c r="D172" s="49"/>
      <c r="E172" s="106"/>
      <c r="F172" s="49">
        <f t="shared" si="20"/>
        <v>0</v>
      </c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3"/>
      <c r="S172" s="53"/>
      <c r="T172" s="53"/>
      <c r="U172" s="53"/>
      <c r="AA172" s="128"/>
    </row>
    <row r="173" spans="1:27" s="52" customFormat="1" ht="18" x14ac:dyDescent="0.25">
      <c r="A173" s="57" t="s">
        <v>25</v>
      </c>
      <c r="B173" s="112">
        <f>B156+S154-B153-F157-F158-F159-F160-F161-F162</f>
        <v>0</v>
      </c>
      <c r="C173" s="51"/>
      <c r="D173" s="77"/>
      <c r="E173" s="106"/>
      <c r="F173" s="49">
        <f t="shared" si="20"/>
        <v>0</v>
      </c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3"/>
      <c r="S173" s="53"/>
      <c r="T173" s="53"/>
      <c r="U173" s="53"/>
      <c r="AA173" s="128"/>
    </row>
    <row r="174" spans="1:27" s="52" customFormat="1" x14ac:dyDescent="0.2">
      <c r="B174" s="96"/>
      <c r="C174" s="51"/>
      <c r="D174" s="51"/>
      <c r="E174" s="107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62"/>
      <c r="S174" s="62"/>
      <c r="T174" s="62"/>
      <c r="U174" s="62"/>
      <c r="V174" s="64"/>
      <c r="AA174" s="128"/>
    </row>
    <row r="175" spans="1:27" s="46" customFormat="1" x14ac:dyDescent="0.2">
      <c r="A175" s="46" t="s">
        <v>20</v>
      </c>
      <c r="B175" s="113" t="s">
        <v>20</v>
      </c>
      <c r="C175" s="46" t="s">
        <v>20</v>
      </c>
      <c r="D175" s="46" t="s">
        <v>20</v>
      </c>
      <c r="E175" s="108" t="s">
        <v>20</v>
      </c>
      <c r="F175" s="66" t="s">
        <v>20</v>
      </c>
      <c r="G175" s="82" t="s">
        <v>20</v>
      </c>
      <c r="H175" s="82" t="s">
        <v>20</v>
      </c>
      <c r="I175" s="82" t="s">
        <v>20</v>
      </c>
      <c r="J175" s="82" t="s">
        <v>20</v>
      </c>
      <c r="K175" s="82" t="s">
        <v>20</v>
      </c>
      <c r="L175" s="82" t="s">
        <v>20</v>
      </c>
      <c r="M175" s="82" t="s">
        <v>20</v>
      </c>
      <c r="N175" s="82" t="s">
        <v>20</v>
      </c>
      <c r="O175" s="82" t="s">
        <v>20</v>
      </c>
      <c r="P175" s="82" t="s">
        <v>20</v>
      </c>
      <c r="Q175" s="82" t="s">
        <v>20</v>
      </c>
      <c r="R175" s="83" t="s">
        <v>20</v>
      </c>
      <c r="S175" s="83"/>
      <c r="T175" s="83"/>
      <c r="U175" s="83"/>
      <c r="AA175" s="129"/>
    </row>
    <row r="176" spans="1:27" s="117" customFormat="1" ht="27" thickBot="1" x14ac:dyDescent="0.45">
      <c r="A176" s="116" t="s">
        <v>20</v>
      </c>
      <c r="B176" s="115" t="s">
        <v>56</v>
      </c>
      <c r="D176" s="117" t="s">
        <v>28</v>
      </c>
      <c r="E176" s="125">
        <f>$X$16</f>
        <v>43092</v>
      </c>
      <c r="F176" s="119"/>
      <c r="G176" s="120"/>
      <c r="H176" s="121"/>
      <c r="I176" s="122"/>
      <c r="J176" s="122"/>
      <c r="K176" s="122"/>
      <c r="L176" s="122"/>
      <c r="M176" s="122"/>
      <c r="N176" s="122"/>
      <c r="O176" s="122"/>
      <c r="P176" s="122"/>
      <c r="Q176" s="122"/>
      <c r="R176" s="122"/>
      <c r="U176" s="117">
        <v>8</v>
      </c>
      <c r="AA176" s="126"/>
    </row>
    <row r="177" spans="1:27" s="52" customFormat="1" ht="16.5" thickBot="1" x14ac:dyDescent="0.3">
      <c r="A177" s="45"/>
      <c r="B177" s="110"/>
      <c r="C177" s="51"/>
      <c r="D177" s="51"/>
      <c r="E177" s="104"/>
      <c r="F177" s="79" t="s">
        <v>70</v>
      </c>
      <c r="H177" s="103"/>
      <c r="I177" s="91">
        <v>100</v>
      </c>
      <c r="J177" s="92">
        <v>50</v>
      </c>
      <c r="K177" s="92">
        <v>20</v>
      </c>
      <c r="L177" s="92">
        <v>10</v>
      </c>
      <c r="M177" s="92">
        <v>5</v>
      </c>
      <c r="N177" s="92">
        <v>2</v>
      </c>
      <c r="O177" s="92">
        <v>1</v>
      </c>
      <c r="P177" s="92">
        <v>0.25</v>
      </c>
      <c r="Q177" s="92">
        <v>0.1</v>
      </c>
      <c r="R177" s="93">
        <v>0.05</v>
      </c>
      <c r="S177" s="51"/>
      <c r="T177" s="51"/>
      <c r="U177" s="51"/>
      <c r="AA177" s="127">
        <f>B178+B179+B180</f>
        <v>0</v>
      </c>
    </row>
    <row r="178" spans="1:27" s="52" customFormat="1" ht="15.75" x14ac:dyDescent="0.25">
      <c r="A178" s="45" t="s">
        <v>17</v>
      </c>
      <c r="B178" s="111"/>
      <c r="C178" s="51"/>
      <c r="D178" s="60" t="s">
        <v>21</v>
      </c>
      <c r="E178" s="105"/>
      <c r="F178" s="51"/>
      <c r="G178" s="62"/>
      <c r="H178" s="133" t="s">
        <v>71</v>
      </c>
      <c r="I178" s="135"/>
      <c r="J178" s="136"/>
      <c r="K178" s="136"/>
      <c r="L178" s="136"/>
      <c r="M178" s="136"/>
      <c r="N178" s="136"/>
      <c r="O178" s="136"/>
      <c r="P178" s="136"/>
      <c r="Q178" s="136"/>
      <c r="R178" s="137"/>
      <c r="S178" s="51"/>
      <c r="T178" s="51"/>
      <c r="U178" s="51"/>
      <c r="AA178" s="128"/>
    </row>
    <row r="179" spans="1:27" s="52" customFormat="1" ht="15.75" thickBot="1" x14ac:dyDescent="0.25">
      <c r="A179" s="45" t="s">
        <v>18</v>
      </c>
      <c r="B179" s="111"/>
      <c r="C179" s="51"/>
      <c r="E179" s="104"/>
      <c r="F179" s="51"/>
      <c r="G179" s="62"/>
      <c r="H179" s="89" t="s">
        <v>5</v>
      </c>
      <c r="I179" s="90">
        <f t="shared" ref="I179:R179" si="21">I177*I178</f>
        <v>0</v>
      </c>
      <c r="J179" s="80">
        <f t="shared" si="21"/>
        <v>0</v>
      </c>
      <c r="K179" s="80">
        <f t="shared" si="21"/>
        <v>0</v>
      </c>
      <c r="L179" s="80">
        <f t="shared" si="21"/>
        <v>0</v>
      </c>
      <c r="M179" s="80">
        <f t="shared" si="21"/>
        <v>0</v>
      </c>
      <c r="N179" s="80">
        <f t="shared" si="21"/>
        <v>0</v>
      </c>
      <c r="O179" s="80">
        <f t="shared" si="21"/>
        <v>0</v>
      </c>
      <c r="P179" s="80">
        <f t="shared" si="21"/>
        <v>0</v>
      </c>
      <c r="Q179" s="80">
        <f t="shared" si="21"/>
        <v>0</v>
      </c>
      <c r="R179" s="81">
        <f t="shared" si="21"/>
        <v>0</v>
      </c>
      <c r="S179" s="87">
        <f>SUM(I179:R179)</f>
        <v>0</v>
      </c>
      <c r="T179" s="51"/>
      <c r="U179" s="51"/>
      <c r="AA179" s="128"/>
    </row>
    <row r="180" spans="1:27" s="52" customFormat="1" ht="15.75" x14ac:dyDescent="0.25">
      <c r="A180" s="45" t="s">
        <v>19</v>
      </c>
      <c r="B180" s="111"/>
      <c r="C180" s="51"/>
      <c r="D180" s="60" t="s">
        <v>0</v>
      </c>
      <c r="E180" s="104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>
        <f>SUM(I179:R179)</f>
        <v>0</v>
      </c>
      <c r="S180" s="51"/>
      <c r="T180" s="51"/>
      <c r="U180" s="51"/>
      <c r="AA180" s="128"/>
    </row>
    <row r="181" spans="1:27" s="52" customFormat="1" ht="15.75" x14ac:dyDescent="0.25">
      <c r="A181" s="45" t="s">
        <v>75</v>
      </c>
      <c r="B181" s="111"/>
      <c r="C181" s="51"/>
      <c r="D181" s="51"/>
      <c r="E181" s="105" t="s">
        <v>22</v>
      </c>
      <c r="F181" s="56" t="s">
        <v>5</v>
      </c>
      <c r="G181" s="56" t="s">
        <v>23</v>
      </c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51"/>
      <c r="S181" s="51"/>
      <c r="T181" s="51"/>
      <c r="U181" s="51"/>
      <c r="AA181" s="128"/>
    </row>
    <row r="182" spans="1:27" s="52" customFormat="1" x14ac:dyDescent="0.2">
      <c r="A182" s="45" t="s">
        <v>29</v>
      </c>
      <c r="B182" s="111"/>
      <c r="C182" s="51"/>
      <c r="D182" s="51"/>
      <c r="E182" s="106"/>
      <c r="F182" s="49">
        <f t="shared" ref="F182:F187" si="22">SUM(G182:U182)</f>
        <v>0</v>
      </c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3"/>
      <c r="S182" s="53"/>
      <c r="T182" s="53"/>
      <c r="U182" s="53"/>
      <c r="AA182" s="128"/>
    </row>
    <row r="183" spans="1:27" s="52" customFormat="1" x14ac:dyDescent="0.2">
      <c r="A183" s="45"/>
      <c r="B183" s="132"/>
      <c r="C183" s="51"/>
      <c r="D183" s="51"/>
      <c r="E183" s="106"/>
      <c r="F183" s="49">
        <f t="shared" si="22"/>
        <v>0</v>
      </c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3"/>
      <c r="S183" s="53"/>
      <c r="T183" s="53"/>
      <c r="U183" s="53"/>
      <c r="AA183" s="128"/>
    </row>
    <row r="184" spans="1:27" s="52" customFormat="1" x14ac:dyDescent="0.2">
      <c r="A184" s="45" t="s">
        <v>30</v>
      </c>
      <c r="B184" s="111"/>
      <c r="C184" s="51"/>
      <c r="D184" s="51"/>
      <c r="E184" s="106"/>
      <c r="F184" s="49">
        <f t="shared" si="22"/>
        <v>0</v>
      </c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3"/>
      <c r="S184" s="53"/>
      <c r="T184" s="53"/>
      <c r="U184" s="53"/>
      <c r="AA184" s="128"/>
    </row>
    <row r="185" spans="1:27" s="52" customFormat="1" x14ac:dyDescent="0.2">
      <c r="A185" s="45" t="s">
        <v>31</v>
      </c>
      <c r="B185" s="111"/>
      <c r="C185" s="51"/>
      <c r="D185" s="51"/>
      <c r="E185" s="106"/>
      <c r="F185" s="49">
        <f t="shared" si="22"/>
        <v>0</v>
      </c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3"/>
      <c r="S185" s="53"/>
      <c r="T185" s="53"/>
      <c r="U185" s="53"/>
      <c r="AA185" s="128"/>
    </row>
    <row r="186" spans="1:27" s="52" customFormat="1" x14ac:dyDescent="0.2">
      <c r="A186" s="45" t="s">
        <v>32</v>
      </c>
      <c r="B186" s="111"/>
      <c r="C186" s="51"/>
      <c r="D186" s="51"/>
      <c r="E186" s="106"/>
      <c r="F186" s="49">
        <f t="shared" si="22"/>
        <v>0</v>
      </c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3"/>
      <c r="S186" s="53"/>
      <c r="T186" s="53"/>
      <c r="U186" s="53"/>
      <c r="AA186" s="128"/>
    </row>
    <row r="187" spans="1:27" s="52" customFormat="1" x14ac:dyDescent="0.2">
      <c r="A187" s="45" t="s">
        <v>33</v>
      </c>
      <c r="B187" s="111"/>
      <c r="C187" s="51"/>
      <c r="D187" s="51"/>
      <c r="E187" s="106"/>
      <c r="F187" s="49">
        <f t="shared" si="22"/>
        <v>0</v>
      </c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3"/>
      <c r="S187" s="53"/>
      <c r="T187" s="53"/>
      <c r="U187" s="53"/>
      <c r="AA187" s="128"/>
    </row>
    <row r="188" spans="1:27" s="52" customFormat="1" x14ac:dyDescent="0.2">
      <c r="A188" s="45" t="s">
        <v>34</v>
      </c>
      <c r="B188" s="111"/>
      <c r="C188" s="51"/>
      <c r="D188" s="51"/>
      <c r="E188" s="104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51"/>
      <c r="S188" s="51"/>
      <c r="T188" s="51"/>
      <c r="U188" s="51"/>
      <c r="AA188" s="128"/>
    </row>
    <row r="189" spans="1:27" s="52" customFormat="1" ht="15.75" x14ac:dyDescent="0.25">
      <c r="A189" s="45" t="s">
        <v>35</v>
      </c>
      <c r="B189" s="111"/>
      <c r="C189" s="51"/>
      <c r="D189" s="60" t="s">
        <v>24</v>
      </c>
      <c r="E189" s="104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51"/>
      <c r="S189" s="51"/>
      <c r="T189" s="51"/>
      <c r="U189" s="51"/>
      <c r="AA189" s="128"/>
    </row>
    <row r="190" spans="1:27" s="52" customFormat="1" ht="15.75" x14ac:dyDescent="0.25">
      <c r="A190" s="50" t="s">
        <v>36</v>
      </c>
      <c r="B190" s="111"/>
      <c r="C190" s="51"/>
      <c r="D190" s="51"/>
      <c r="E190" s="105"/>
      <c r="F190" s="56" t="s">
        <v>5</v>
      </c>
      <c r="G190" s="56" t="s">
        <v>23</v>
      </c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51"/>
      <c r="S190" s="51"/>
      <c r="T190" s="51"/>
      <c r="U190" s="51"/>
      <c r="AA190" s="128"/>
    </row>
    <row r="191" spans="1:27" s="52" customFormat="1" x14ac:dyDescent="0.2">
      <c r="A191" s="45" t="s">
        <v>37</v>
      </c>
      <c r="B191" s="111"/>
      <c r="C191" s="51"/>
      <c r="D191" s="51"/>
      <c r="E191" s="106"/>
      <c r="F191" s="49">
        <f t="shared" ref="F191:F198" si="23">SUM(G191:U191)</f>
        <v>0</v>
      </c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3"/>
      <c r="S191" s="53"/>
      <c r="T191" s="53"/>
      <c r="U191" s="53"/>
      <c r="AA191" s="128"/>
    </row>
    <row r="192" spans="1:27" s="52" customFormat="1" x14ac:dyDescent="0.2">
      <c r="A192" s="51"/>
      <c r="B192" s="110"/>
      <c r="C192" s="51"/>
      <c r="D192" s="51"/>
      <c r="E192" s="106"/>
      <c r="F192" s="49">
        <f t="shared" si="23"/>
        <v>0</v>
      </c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3"/>
      <c r="S192" s="53"/>
      <c r="T192" s="53"/>
      <c r="U192" s="53"/>
      <c r="AA192" s="128"/>
    </row>
    <row r="193" spans="1:27" s="52" customFormat="1" x14ac:dyDescent="0.2">
      <c r="A193" s="51"/>
      <c r="B193" s="110"/>
      <c r="C193" s="51"/>
      <c r="D193" s="51"/>
      <c r="E193" s="106"/>
      <c r="F193" s="49">
        <f t="shared" si="23"/>
        <v>0</v>
      </c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3"/>
      <c r="S193" s="53"/>
      <c r="T193" s="53"/>
      <c r="U193" s="53"/>
      <c r="AA193" s="128"/>
    </row>
    <row r="194" spans="1:27" s="52" customFormat="1" x14ac:dyDescent="0.2">
      <c r="A194" s="51"/>
      <c r="B194" s="110"/>
      <c r="C194" s="51"/>
      <c r="D194" s="51"/>
      <c r="E194" s="106"/>
      <c r="F194" s="49">
        <f t="shared" si="23"/>
        <v>0</v>
      </c>
      <c r="G194" s="54"/>
      <c r="H194" s="54"/>
      <c r="I194" s="54"/>
      <c r="J194" s="54"/>
      <c r="K194" s="54"/>
      <c r="L194" s="54"/>
      <c r="M194" s="54"/>
      <c r="N194" s="54"/>
      <c r="O194" s="54"/>
      <c r="P194" s="54"/>
      <c r="Q194" s="54"/>
      <c r="R194" s="53"/>
      <c r="S194" s="53"/>
      <c r="T194" s="53"/>
      <c r="U194" s="53"/>
      <c r="AA194" s="128"/>
    </row>
    <row r="195" spans="1:27" s="52" customFormat="1" x14ac:dyDescent="0.2">
      <c r="A195" s="51"/>
      <c r="B195" s="110"/>
      <c r="C195" s="51"/>
      <c r="D195" s="51"/>
      <c r="E195" s="106"/>
      <c r="F195" s="49">
        <f t="shared" si="23"/>
        <v>0</v>
      </c>
      <c r="G195" s="54"/>
      <c r="H195" s="54"/>
      <c r="I195" s="54"/>
      <c r="J195" s="54"/>
      <c r="K195" s="54"/>
      <c r="L195" s="54"/>
      <c r="M195" s="54"/>
      <c r="N195" s="54"/>
      <c r="O195" s="54"/>
      <c r="P195" s="54"/>
      <c r="Q195" s="54"/>
      <c r="R195" s="53"/>
      <c r="S195" s="53"/>
      <c r="T195" s="53"/>
      <c r="U195" s="53"/>
      <c r="AA195" s="128"/>
    </row>
    <row r="196" spans="1:27" s="52" customFormat="1" x14ac:dyDescent="0.2">
      <c r="A196" s="51"/>
      <c r="B196" s="110"/>
      <c r="C196" s="51"/>
      <c r="D196" s="51"/>
      <c r="E196" s="106"/>
      <c r="F196" s="49">
        <f t="shared" si="23"/>
        <v>0</v>
      </c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3"/>
      <c r="S196" s="53"/>
      <c r="T196" s="53"/>
      <c r="U196" s="53"/>
      <c r="AA196" s="128"/>
    </row>
    <row r="197" spans="1:27" s="52" customFormat="1" ht="15.6" customHeight="1" x14ac:dyDescent="0.25">
      <c r="A197" s="57" t="s">
        <v>24</v>
      </c>
      <c r="B197" s="112" t="str">
        <f>IF(B179+F191+F192+F193+F194+F195+F196+F197+F198=B184+B185+B186+B187+B188+B189+B190+B191,"OK","NON")</f>
        <v>OK</v>
      </c>
      <c r="C197" s="51"/>
      <c r="D197" s="49"/>
      <c r="E197" s="106"/>
      <c r="F197" s="49">
        <f t="shared" si="23"/>
        <v>0</v>
      </c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3"/>
      <c r="S197" s="53"/>
      <c r="T197" s="53"/>
      <c r="U197" s="53"/>
      <c r="AA197" s="128"/>
    </row>
    <row r="198" spans="1:27" s="52" customFormat="1" ht="18" x14ac:dyDescent="0.25">
      <c r="A198" s="57" t="s">
        <v>25</v>
      </c>
      <c r="B198" s="112">
        <f>B181+S179-B178-F182-F183-F184-F185-F186-F187</f>
        <v>0</v>
      </c>
      <c r="C198" s="51"/>
      <c r="D198" s="77"/>
      <c r="E198" s="106"/>
      <c r="F198" s="49">
        <f t="shared" si="23"/>
        <v>0</v>
      </c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3"/>
      <c r="S198" s="53"/>
      <c r="T198" s="53"/>
      <c r="U198" s="53"/>
      <c r="AA198" s="128"/>
    </row>
    <row r="199" spans="1:27" s="52" customFormat="1" x14ac:dyDescent="0.2">
      <c r="B199" s="96"/>
      <c r="C199" s="51"/>
      <c r="D199" s="51"/>
      <c r="E199" s="107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62"/>
      <c r="S199" s="62"/>
      <c r="T199" s="62"/>
      <c r="U199" s="62"/>
      <c r="V199" s="64"/>
      <c r="AA199" s="128"/>
    </row>
    <row r="200" spans="1:27" s="46" customFormat="1" x14ac:dyDescent="0.2">
      <c r="A200" s="46" t="s">
        <v>20</v>
      </c>
      <c r="B200" s="113" t="s">
        <v>20</v>
      </c>
      <c r="C200" s="46" t="s">
        <v>20</v>
      </c>
      <c r="D200" s="46" t="s">
        <v>20</v>
      </c>
      <c r="E200" s="108" t="s">
        <v>20</v>
      </c>
      <c r="F200" s="66" t="s">
        <v>20</v>
      </c>
      <c r="G200" s="82" t="s">
        <v>20</v>
      </c>
      <c r="H200" s="82" t="s">
        <v>20</v>
      </c>
      <c r="I200" s="82" t="s">
        <v>20</v>
      </c>
      <c r="J200" s="82" t="s">
        <v>20</v>
      </c>
      <c r="K200" s="82" t="s">
        <v>20</v>
      </c>
      <c r="L200" s="82" t="s">
        <v>20</v>
      </c>
      <c r="M200" s="82" t="s">
        <v>20</v>
      </c>
      <c r="N200" s="82" t="s">
        <v>20</v>
      </c>
      <c r="O200" s="82" t="s">
        <v>20</v>
      </c>
      <c r="P200" s="82" t="s">
        <v>20</v>
      </c>
      <c r="Q200" s="82" t="s">
        <v>20</v>
      </c>
      <c r="R200" s="83" t="s">
        <v>20</v>
      </c>
      <c r="S200" s="83"/>
      <c r="T200" s="83"/>
      <c r="U200" s="83"/>
      <c r="AA200" s="129"/>
    </row>
    <row r="201" spans="1:27" s="117" customFormat="1" ht="27" thickBot="1" x14ac:dyDescent="0.45">
      <c r="A201" s="116" t="s">
        <v>20</v>
      </c>
      <c r="B201" s="115" t="s">
        <v>57</v>
      </c>
      <c r="D201" s="117" t="s">
        <v>28</v>
      </c>
      <c r="E201" s="125">
        <f>$X$16</f>
        <v>43092</v>
      </c>
      <c r="F201" s="119"/>
      <c r="G201" s="120"/>
      <c r="H201" s="121"/>
      <c r="I201" s="122"/>
      <c r="J201" s="122"/>
      <c r="K201" s="122"/>
      <c r="L201" s="122"/>
      <c r="M201" s="122"/>
      <c r="N201" s="122"/>
      <c r="O201" s="122"/>
      <c r="P201" s="122"/>
      <c r="Q201" s="122"/>
      <c r="R201" s="122"/>
      <c r="U201" s="117">
        <v>9</v>
      </c>
      <c r="AA201" s="126"/>
    </row>
    <row r="202" spans="1:27" s="52" customFormat="1" ht="16.5" thickBot="1" x14ac:dyDescent="0.3">
      <c r="A202" s="45"/>
      <c r="B202" s="110"/>
      <c r="C202" s="51"/>
      <c r="D202" s="51"/>
      <c r="E202" s="104"/>
      <c r="F202" s="79" t="s">
        <v>70</v>
      </c>
      <c r="H202" s="103"/>
      <c r="I202" s="91">
        <v>100</v>
      </c>
      <c r="J202" s="92">
        <v>50</v>
      </c>
      <c r="K202" s="92">
        <v>20</v>
      </c>
      <c r="L202" s="92">
        <v>10</v>
      </c>
      <c r="M202" s="92">
        <v>5</v>
      </c>
      <c r="N202" s="92">
        <v>2</v>
      </c>
      <c r="O202" s="92">
        <v>1</v>
      </c>
      <c r="P202" s="92">
        <v>0.25</v>
      </c>
      <c r="Q202" s="92">
        <v>0.1</v>
      </c>
      <c r="R202" s="93">
        <v>0.05</v>
      </c>
      <c r="S202" s="51"/>
      <c r="T202" s="51"/>
      <c r="U202" s="51"/>
      <c r="AA202" s="127">
        <f>B203+B204+B205</f>
        <v>0</v>
      </c>
    </row>
    <row r="203" spans="1:27" s="52" customFormat="1" ht="15.75" x14ac:dyDescent="0.25">
      <c r="A203" s="45" t="s">
        <v>17</v>
      </c>
      <c r="B203" s="111"/>
      <c r="C203" s="51"/>
      <c r="D203" s="60" t="s">
        <v>21</v>
      </c>
      <c r="E203" s="105"/>
      <c r="F203" s="51"/>
      <c r="G203" s="62"/>
      <c r="H203" s="133" t="s">
        <v>71</v>
      </c>
      <c r="I203" s="135"/>
      <c r="J203" s="136"/>
      <c r="K203" s="136"/>
      <c r="L203" s="136"/>
      <c r="M203" s="136"/>
      <c r="N203" s="136"/>
      <c r="O203" s="136"/>
      <c r="P203" s="136"/>
      <c r="Q203" s="136"/>
      <c r="R203" s="137"/>
      <c r="S203" s="51"/>
      <c r="T203" s="51"/>
      <c r="U203" s="51"/>
      <c r="AA203" s="128"/>
    </row>
    <row r="204" spans="1:27" s="52" customFormat="1" ht="15.75" thickBot="1" x14ac:dyDescent="0.25">
      <c r="A204" s="45" t="s">
        <v>18</v>
      </c>
      <c r="B204" s="111"/>
      <c r="C204" s="51"/>
      <c r="E204" s="104"/>
      <c r="F204" s="51"/>
      <c r="G204" s="62"/>
      <c r="H204" s="89" t="s">
        <v>5</v>
      </c>
      <c r="I204" s="90">
        <f t="shared" ref="I204:R204" si="24">I202*I203</f>
        <v>0</v>
      </c>
      <c r="J204" s="80">
        <f t="shared" si="24"/>
        <v>0</v>
      </c>
      <c r="K204" s="80">
        <f t="shared" si="24"/>
        <v>0</v>
      </c>
      <c r="L204" s="80">
        <f t="shared" si="24"/>
        <v>0</v>
      </c>
      <c r="M204" s="80">
        <f t="shared" si="24"/>
        <v>0</v>
      </c>
      <c r="N204" s="80">
        <f t="shared" si="24"/>
        <v>0</v>
      </c>
      <c r="O204" s="80">
        <f t="shared" si="24"/>
        <v>0</v>
      </c>
      <c r="P204" s="80">
        <f t="shared" si="24"/>
        <v>0</v>
      </c>
      <c r="Q204" s="80">
        <f t="shared" si="24"/>
        <v>0</v>
      </c>
      <c r="R204" s="81">
        <f t="shared" si="24"/>
        <v>0</v>
      </c>
      <c r="S204" s="87">
        <f>SUM(I204:R204)</f>
        <v>0</v>
      </c>
      <c r="T204" s="51"/>
      <c r="U204" s="51"/>
      <c r="AA204" s="128"/>
    </row>
    <row r="205" spans="1:27" s="52" customFormat="1" ht="15.75" x14ac:dyDescent="0.25">
      <c r="A205" s="45" t="s">
        <v>19</v>
      </c>
      <c r="B205" s="111"/>
      <c r="C205" s="51"/>
      <c r="D205" s="60" t="s">
        <v>0</v>
      </c>
      <c r="E205" s="104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49">
        <f>SUM(I204:R204)</f>
        <v>0</v>
      </c>
      <c r="S205" s="51"/>
      <c r="T205" s="51"/>
      <c r="U205" s="51"/>
      <c r="AA205" s="128"/>
    </row>
    <row r="206" spans="1:27" s="52" customFormat="1" ht="15.75" x14ac:dyDescent="0.25">
      <c r="A206" s="45" t="s">
        <v>75</v>
      </c>
      <c r="B206" s="111"/>
      <c r="C206" s="51"/>
      <c r="D206" s="51"/>
      <c r="E206" s="105" t="s">
        <v>22</v>
      </c>
      <c r="F206" s="56" t="s">
        <v>5</v>
      </c>
      <c r="G206" s="56" t="s">
        <v>23</v>
      </c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51"/>
      <c r="S206" s="51"/>
      <c r="T206" s="51"/>
      <c r="U206" s="51"/>
      <c r="AA206" s="128"/>
    </row>
    <row r="207" spans="1:27" s="52" customFormat="1" x14ac:dyDescent="0.2">
      <c r="A207" s="45" t="s">
        <v>29</v>
      </c>
      <c r="B207" s="111"/>
      <c r="C207" s="51"/>
      <c r="D207" s="51"/>
      <c r="E207" s="106"/>
      <c r="F207" s="49">
        <f t="shared" ref="F207:F212" si="25">SUM(G207:U207)</f>
        <v>0</v>
      </c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3"/>
      <c r="S207" s="53"/>
      <c r="T207" s="53"/>
      <c r="U207" s="53"/>
      <c r="AA207" s="128"/>
    </row>
    <row r="208" spans="1:27" s="52" customFormat="1" x14ac:dyDescent="0.2">
      <c r="A208" s="45"/>
      <c r="B208" s="132"/>
      <c r="C208" s="51"/>
      <c r="D208" s="51"/>
      <c r="E208" s="106"/>
      <c r="F208" s="49">
        <f t="shared" si="25"/>
        <v>0</v>
      </c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3"/>
      <c r="S208" s="53"/>
      <c r="T208" s="53"/>
      <c r="U208" s="53"/>
      <c r="AA208" s="128"/>
    </row>
    <row r="209" spans="1:27" s="52" customFormat="1" x14ac:dyDescent="0.2">
      <c r="A209" s="45" t="s">
        <v>30</v>
      </c>
      <c r="B209" s="111"/>
      <c r="C209" s="51"/>
      <c r="D209" s="51"/>
      <c r="E209" s="106"/>
      <c r="F209" s="49">
        <f t="shared" si="25"/>
        <v>0</v>
      </c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3"/>
      <c r="S209" s="53"/>
      <c r="T209" s="53"/>
      <c r="U209" s="53"/>
      <c r="AA209" s="128"/>
    </row>
    <row r="210" spans="1:27" s="52" customFormat="1" x14ac:dyDescent="0.2">
      <c r="A210" s="45" t="s">
        <v>31</v>
      </c>
      <c r="B210" s="111"/>
      <c r="C210" s="51"/>
      <c r="D210" s="51"/>
      <c r="E210" s="106"/>
      <c r="F210" s="49">
        <f t="shared" si="25"/>
        <v>0</v>
      </c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3"/>
      <c r="S210" s="53"/>
      <c r="T210" s="53"/>
      <c r="U210" s="53"/>
      <c r="AA210" s="128"/>
    </row>
    <row r="211" spans="1:27" s="52" customFormat="1" x14ac:dyDescent="0.2">
      <c r="A211" s="45" t="s">
        <v>32</v>
      </c>
      <c r="B211" s="111"/>
      <c r="C211" s="51"/>
      <c r="D211" s="51"/>
      <c r="E211" s="106"/>
      <c r="F211" s="49">
        <f t="shared" si="25"/>
        <v>0</v>
      </c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3"/>
      <c r="S211" s="53"/>
      <c r="T211" s="53"/>
      <c r="U211" s="53"/>
      <c r="AA211" s="128"/>
    </row>
    <row r="212" spans="1:27" s="52" customFormat="1" x14ac:dyDescent="0.2">
      <c r="A212" s="45" t="s">
        <v>33</v>
      </c>
      <c r="B212" s="111"/>
      <c r="C212" s="51"/>
      <c r="D212" s="51"/>
      <c r="E212" s="106"/>
      <c r="F212" s="49">
        <f t="shared" si="25"/>
        <v>0</v>
      </c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3"/>
      <c r="S212" s="53"/>
      <c r="T212" s="53"/>
      <c r="U212" s="53"/>
      <c r="AA212" s="128"/>
    </row>
    <row r="213" spans="1:27" s="52" customFormat="1" x14ac:dyDescent="0.2">
      <c r="A213" s="45" t="s">
        <v>34</v>
      </c>
      <c r="B213" s="111"/>
      <c r="C213" s="51"/>
      <c r="D213" s="51"/>
      <c r="E213" s="104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51"/>
      <c r="S213" s="51"/>
      <c r="T213" s="51"/>
      <c r="U213" s="51"/>
      <c r="AA213" s="128"/>
    </row>
    <row r="214" spans="1:27" s="52" customFormat="1" ht="15.75" x14ac:dyDescent="0.25">
      <c r="A214" s="45" t="s">
        <v>35</v>
      </c>
      <c r="B214" s="111"/>
      <c r="C214" s="51"/>
      <c r="D214" s="60" t="s">
        <v>24</v>
      </c>
      <c r="E214" s="104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51"/>
      <c r="S214" s="51"/>
      <c r="T214" s="51"/>
      <c r="U214" s="51"/>
      <c r="AA214" s="128"/>
    </row>
    <row r="215" spans="1:27" s="52" customFormat="1" ht="15.75" x14ac:dyDescent="0.25">
      <c r="A215" s="50" t="s">
        <v>36</v>
      </c>
      <c r="B215" s="111"/>
      <c r="C215" s="51"/>
      <c r="D215" s="51"/>
      <c r="E215" s="105"/>
      <c r="F215" s="56" t="s">
        <v>5</v>
      </c>
      <c r="G215" s="56" t="s">
        <v>23</v>
      </c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51"/>
      <c r="S215" s="51"/>
      <c r="T215" s="51"/>
      <c r="U215" s="51"/>
      <c r="AA215" s="128"/>
    </row>
    <row r="216" spans="1:27" s="52" customFormat="1" x14ac:dyDescent="0.2">
      <c r="A216" s="45" t="s">
        <v>37</v>
      </c>
      <c r="B216" s="111"/>
      <c r="C216" s="51"/>
      <c r="D216" s="51"/>
      <c r="E216" s="106"/>
      <c r="F216" s="49">
        <f t="shared" ref="F216:F223" si="26">SUM(G216:U216)</f>
        <v>0</v>
      </c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3"/>
      <c r="S216" s="53"/>
      <c r="T216" s="53"/>
      <c r="U216" s="53"/>
      <c r="AA216" s="128"/>
    </row>
    <row r="217" spans="1:27" s="52" customFormat="1" x14ac:dyDescent="0.2">
      <c r="A217" s="51"/>
      <c r="B217" s="110"/>
      <c r="C217" s="51"/>
      <c r="D217" s="51"/>
      <c r="E217" s="106"/>
      <c r="F217" s="49">
        <f t="shared" si="26"/>
        <v>0</v>
      </c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3"/>
      <c r="S217" s="53"/>
      <c r="T217" s="53"/>
      <c r="U217" s="53"/>
      <c r="AA217" s="128"/>
    </row>
    <row r="218" spans="1:27" s="52" customFormat="1" x14ac:dyDescent="0.2">
      <c r="A218" s="45" t="s">
        <v>79</v>
      </c>
      <c r="B218" s="148"/>
      <c r="C218" s="51"/>
      <c r="D218" s="51"/>
      <c r="E218" s="106"/>
      <c r="F218" s="49">
        <f t="shared" si="26"/>
        <v>0</v>
      </c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3"/>
      <c r="S218" s="53"/>
      <c r="T218" s="53"/>
      <c r="U218" s="53"/>
      <c r="AA218" s="128"/>
    </row>
    <row r="219" spans="1:27" s="52" customFormat="1" x14ac:dyDescent="0.2">
      <c r="A219" s="45" t="s">
        <v>80</v>
      </c>
      <c r="B219" s="148"/>
      <c r="C219" s="51"/>
      <c r="D219" s="51"/>
      <c r="E219" s="106"/>
      <c r="F219" s="49">
        <f t="shared" si="26"/>
        <v>0</v>
      </c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3"/>
      <c r="S219" s="53"/>
      <c r="T219" s="53"/>
      <c r="U219" s="53"/>
      <c r="AA219" s="128"/>
    </row>
    <row r="220" spans="1:27" s="52" customFormat="1" x14ac:dyDescent="0.2">
      <c r="A220" s="51"/>
      <c r="B220" s="110"/>
      <c r="C220" s="51"/>
      <c r="D220" s="51"/>
      <c r="E220" s="106"/>
      <c r="F220" s="49">
        <f t="shared" si="26"/>
        <v>0</v>
      </c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3"/>
      <c r="S220" s="53"/>
      <c r="T220" s="53"/>
      <c r="U220" s="53"/>
      <c r="AA220" s="128"/>
    </row>
    <row r="221" spans="1:27" s="52" customFormat="1" x14ac:dyDescent="0.2">
      <c r="A221" s="51"/>
      <c r="B221" s="110"/>
      <c r="C221" s="51"/>
      <c r="D221" s="51"/>
      <c r="E221" s="106"/>
      <c r="F221" s="49">
        <f t="shared" si="26"/>
        <v>0</v>
      </c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3"/>
      <c r="S221" s="53"/>
      <c r="T221" s="53"/>
      <c r="U221" s="53"/>
      <c r="AA221" s="128"/>
    </row>
    <row r="222" spans="1:27" s="52" customFormat="1" ht="15.6" customHeight="1" x14ac:dyDescent="0.25">
      <c r="A222" s="57" t="s">
        <v>24</v>
      </c>
      <c r="B222" s="112" t="str">
        <f>IF(B204+F216+F217+F218+F219+F220+F221+F222+F223=B209+B210+B211+B212+B213+B214+B215+B216,"OK","NON")</f>
        <v>OK</v>
      </c>
      <c r="C222" s="51"/>
      <c r="D222" s="49"/>
      <c r="E222" s="106"/>
      <c r="F222" s="49">
        <f t="shared" si="26"/>
        <v>0</v>
      </c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3"/>
      <c r="S222" s="53"/>
      <c r="T222" s="53"/>
      <c r="U222" s="53"/>
      <c r="AA222" s="128"/>
    </row>
    <row r="223" spans="1:27" s="52" customFormat="1" ht="18" x14ac:dyDescent="0.25">
      <c r="A223" s="57" t="s">
        <v>25</v>
      </c>
      <c r="B223" s="112">
        <f>B206+S204-B203-F207-F208-F209-F210-F211-F212</f>
        <v>0</v>
      </c>
      <c r="C223" s="51"/>
      <c r="D223" s="77"/>
      <c r="E223" s="106"/>
      <c r="F223" s="49">
        <f t="shared" si="26"/>
        <v>0</v>
      </c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3"/>
      <c r="S223" s="53"/>
      <c r="T223" s="53"/>
      <c r="U223" s="53"/>
      <c r="AA223" s="128"/>
    </row>
    <row r="224" spans="1:27" s="52" customFormat="1" x14ac:dyDescent="0.2">
      <c r="B224" s="96"/>
      <c r="C224" s="51"/>
      <c r="D224" s="51"/>
      <c r="E224" s="107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62"/>
      <c r="S224" s="62"/>
      <c r="T224" s="62"/>
      <c r="U224" s="62"/>
      <c r="V224" s="64"/>
      <c r="AA224" s="128"/>
    </row>
    <row r="225" spans="1:27" s="46" customFormat="1" x14ac:dyDescent="0.2">
      <c r="A225" s="46" t="s">
        <v>20</v>
      </c>
      <c r="B225" s="113" t="s">
        <v>20</v>
      </c>
      <c r="C225" s="46" t="s">
        <v>20</v>
      </c>
      <c r="D225" s="46" t="s">
        <v>20</v>
      </c>
      <c r="E225" s="108" t="s">
        <v>20</v>
      </c>
      <c r="F225" s="66" t="s">
        <v>20</v>
      </c>
      <c r="G225" s="82" t="s">
        <v>20</v>
      </c>
      <c r="H225" s="82" t="s">
        <v>20</v>
      </c>
      <c r="I225" s="82" t="s">
        <v>20</v>
      </c>
      <c r="J225" s="82" t="s">
        <v>20</v>
      </c>
      <c r="K225" s="82" t="s">
        <v>20</v>
      </c>
      <c r="L225" s="82" t="s">
        <v>20</v>
      </c>
      <c r="M225" s="82" t="s">
        <v>20</v>
      </c>
      <c r="N225" s="82" t="s">
        <v>20</v>
      </c>
      <c r="O225" s="82" t="s">
        <v>20</v>
      </c>
      <c r="P225" s="82" t="s">
        <v>20</v>
      </c>
      <c r="Q225" s="82" t="s">
        <v>20</v>
      </c>
      <c r="R225" s="83" t="s">
        <v>20</v>
      </c>
      <c r="S225" s="83"/>
      <c r="T225" s="83"/>
      <c r="U225" s="83"/>
      <c r="AA225" s="129"/>
    </row>
    <row r="226" spans="1:27" s="117" customFormat="1" ht="27" thickBot="1" x14ac:dyDescent="0.45">
      <c r="A226" s="116" t="s">
        <v>20</v>
      </c>
      <c r="B226" s="115" t="s">
        <v>42</v>
      </c>
      <c r="D226" s="117" t="s">
        <v>28</v>
      </c>
      <c r="E226" s="125">
        <f>$X$16</f>
        <v>43092</v>
      </c>
      <c r="F226" s="119"/>
      <c r="G226" s="120"/>
      <c r="H226" s="121"/>
      <c r="I226" s="122"/>
      <c r="J226" s="122"/>
      <c r="K226" s="122"/>
      <c r="L226" s="122"/>
      <c r="M226" s="122"/>
      <c r="N226" s="122"/>
      <c r="O226" s="122"/>
      <c r="P226" s="122"/>
      <c r="Q226" s="122"/>
      <c r="R226" s="122"/>
      <c r="U226" s="117">
        <v>10</v>
      </c>
      <c r="AA226" s="126"/>
    </row>
    <row r="227" spans="1:27" s="52" customFormat="1" ht="16.5" thickBot="1" x14ac:dyDescent="0.3">
      <c r="A227" s="45"/>
      <c r="B227" s="110"/>
      <c r="C227" s="51"/>
      <c r="D227" s="51"/>
      <c r="E227" s="104"/>
      <c r="F227" s="79" t="s">
        <v>70</v>
      </c>
      <c r="H227" s="103"/>
      <c r="I227" s="91">
        <v>100</v>
      </c>
      <c r="J227" s="92">
        <v>50</v>
      </c>
      <c r="K227" s="92">
        <v>20</v>
      </c>
      <c r="L227" s="92">
        <v>10</v>
      </c>
      <c r="M227" s="92">
        <v>5</v>
      </c>
      <c r="N227" s="92">
        <v>2</v>
      </c>
      <c r="O227" s="92">
        <v>1</v>
      </c>
      <c r="P227" s="92">
        <v>0.25</v>
      </c>
      <c r="Q227" s="92">
        <v>0.1</v>
      </c>
      <c r="R227" s="93">
        <v>0.05</v>
      </c>
      <c r="S227" s="51"/>
      <c r="T227" s="51"/>
      <c r="U227" s="51"/>
      <c r="AA227" s="127">
        <f>B228+B229+B230</f>
        <v>0</v>
      </c>
    </row>
    <row r="228" spans="1:27" s="52" customFormat="1" ht="15.75" x14ac:dyDescent="0.25">
      <c r="A228" s="45" t="s">
        <v>17</v>
      </c>
      <c r="B228" s="111"/>
      <c r="C228" s="51"/>
      <c r="D228" s="60" t="s">
        <v>21</v>
      </c>
      <c r="E228" s="105"/>
      <c r="F228" s="51"/>
      <c r="G228" s="62"/>
      <c r="H228" s="133" t="s">
        <v>71</v>
      </c>
      <c r="I228" s="135"/>
      <c r="J228" s="136"/>
      <c r="K228" s="136"/>
      <c r="L228" s="136"/>
      <c r="M228" s="136"/>
      <c r="N228" s="136"/>
      <c r="O228" s="136"/>
      <c r="P228" s="136"/>
      <c r="Q228" s="136"/>
      <c r="R228" s="137"/>
      <c r="S228" s="51"/>
      <c r="T228" s="51"/>
      <c r="U228" s="51"/>
      <c r="AA228" s="128"/>
    </row>
    <row r="229" spans="1:27" s="52" customFormat="1" ht="15.75" thickBot="1" x14ac:dyDescent="0.25">
      <c r="A229" s="45" t="s">
        <v>18</v>
      </c>
      <c r="B229" s="111"/>
      <c r="C229" s="51"/>
      <c r="E229" s="104"/>
      <c r="F229" s="51"/>
      <c r="G229" s="62"/>
      <c r="H229" s="89" t="s">
        <v>5</v>
      </c>
      <c r="I229" s="90">
        <f t="shared" ref="I229:R229" si="27">I227*I228</f>
        <v>0</v>
      </c>
      <c r="J229" s="80">
        <f t="shared" si="27"/>
        <v>0</v>
      </c>
      <c r="K229" s="80">
        <f t="shared" si="27"/>
        <v>0</v>
      </c>
      <c r="L229" s="80">
        <f t="shared" si="27"/>
        <v>0</v>
      </c>
      <c r="M229" s="80">
        <f t="shared" si="27"/>
        <v>0</v>
      </c>
      <c r="N229" s="80">
        <f t="shared" si="27"/>
        <v>0</v>
      </c>
      <c r="O229" s="80">
        <f t="shared" si="27"/>
        <v>0</v>
      </c>
      <c r="P229" s="80">
        <f t="shared" si="27"/>
        <v>0</v>
      </c>
      <c r="Q229" s="80">
        <f t="shared" si="27"/>
        <v>0</v>
      </c>
      <c r="R229" s="81">
        <f t="shared" si="27"/>
        <v>0</v>
      </c>
      <c r="S229" s="87">
        <f>SUM(I229:R229)</f>
        <v>0</v>
      </c>
      <c r="T229" s="51"/>
      <c r="U229" s="51"/>
      <c r="AA229" s="128"/>
    </row>
    <row r="230" spans="1:27" s="52" customFormat="1" ht="15.75" x14ac:dyDescent="0.25">
      <c r="A230" s="45" t="s">
        <v>19</v>
      </c>
      <c r="B230" s="111"/>
      <c r="C230" s="51"/>
      <c r="D230" s="60" t="s">
        <v>0</v>
      </c>
      <c r="E230" s="104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49">
        <f>SUM(I229:R229)</f>
        <v>0</v>
      </c>
      <c r="S230" s="51"/>
      <c r="T230" s="51"/>
      <c r="U230" s="51"/>
      <c r="AA230" s="128"/>
    </row>
    <row r="231" spans="1:27" s="52" customFormat="1" ht="15.75" x14ac:dyDescent="0.25">
      <c r="A231" s="45" t="s">
        <v>75</v>
      </c>
      <c r="B231" s="111"/>
      <c r="C231" s="51"/>
      <c r="D231" s="51"/>
      <c r="E231" s="105" t="s">
        <v>22</v>
      </c>
      <c r="F231" s="56" t="s">
        <v>5</v>
      </c>
      <c r="G231" s="56" t="s">
        <v>23</v>
      </c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51"/>
      <c r="S231" s="51"/>
      <c r="T231" s="51"/>
      <c r="U231" s="51"/>
      <c r="AA231" s="128"/>
    </row>
    <row r="232" spans="1:27" s="52" customFormat="1" x14ac:dyDescent="0.2">
      <c r="A232" s="45" t="s">
        <v>29</v>
      </c>
      <c r="B232" s="111"/>
      <c r="C232" s="51"/>
      <c r="D232" s="51"/>
      <c r="E232" s="106"/>
      <c r="F232" s="49">
        <f t="shared" ref="F232:F237" si="28">SUM(G232:U232)</f>
        <v>0</v>
      </c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3"/>
      <c r="S232" s="53"/>
      <c r="T232" s="53"/>
      <c r="U232" s="53"/>
      <c r="AA232" s="128"/>
    </row>
    <row r="233" spans="1:27" s="52" customFormat="1" x14ac:dyDescent="0.2">
      <c r="A233" s="45"/>
      <c r="B233" s="132"/>
      <c r="C233" s="51"/>
      <c r="D233" s="51"/>
      <c r="E233" s="106"/>
      <c r="F233" s="49">
        <f t="shared" si="28"/>
        <v>0</v>
      </c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3"/>
      <c r="S233" s="53"/>
      <c r="T233" s="53"/>
      <c r="U233" s="53"/>
      <c r="AA233" s="128"/>
    </row>
    <row r="234" spans="1:27" s="52" customFormat="1" x14ac:dyDescent="0.2">
      <c r="A234" s="45" t="s">
        <v>30</v>
      </c>
      <c r="B234" s="111"/>
      <c r="C234" s="51"/>
      <c r="D234" s="51"/>
      <c r="E234" s="106"/>
      <c r="F234" s="49">
        <f t="shared" si="28"/>
        <v>0</v>
      </c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3"/>
      <c r="S234" s="53"/>
      <c r="T234" s="53"/>
      <c r="U234" s="53"/>
      <c r="AA234" s="128"/>
    </row>
    <row r="235" spans="1:27" s="52" customFormat="1" x14ac:dyDescent="0.2">
      <c r="A235" s="45" t="s">
        <v>31</v>
      </c>
      <c r="B235" s="111"/>
      <c r="C235" s="51"/>
      <c r="D235" s="51"/>
      <c r="E235" s="106"/>
      <c r="F235" s="49">
        <f t="shared" si="28"/>
        <v>0</v>
      </c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3"/>
      <c r="S235" s="53"/>
      <c r="T235" s="53"/>
      <c r="U235" s="53"/>
      <c r="AA235" s="128"/>
    </row>
    <row r="236" spans="1:27" s="52" customFormat="1" x14ac:dyDescent="0.2">
      <c r="A236" s="45" t="s">
        <v>32</v>
      </c>
      <c r="B236" s="111"/>
      <c r="C236" s="51"/>
      <c r="D236" s="51"/>
      <c r="E236" s="106"/>
      <c r="F236" s="49">
        <f t="shared" si="28"/>
        <v>0</v>
      </c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3"/>
      <c r="S236" s="53"/>
      <c r="T236" s="53"/>
      <c r="U236" s="53"/>
      <c r="AA236" s="128"/>
    </row>
    <row r="237" spans="1:27" s="52" customFormat="1" x14ac:dyDescent="0.2">
      <c r="A237" s="45" t="s">
        <v>33</v>
      </c>
      <c r="B237" s="111"/>
      <c r="C237" s="51"/>
      <c r="D237" s="51"/>
      <c r="E237" s="106"/>
      <c r="F237" s="49">
        <f t="shared" si="28"/>
        <v>0</v>
      </c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3"/>
      <c r="S237" s="53"/>
      <c r="T237" s="53"/>
      <c r="U237" s="53"/>
      <c r="AA237" s="128"/>
    </row>
    <row r="238" spans="1:27" s="52" customFormat="1" x14ac:dyDescent="0.2">
      <c r="A238" s="45" t="s">
        <v>34</v>
      </c>
      <c r="B238" s="111"/>
      <c r="C238" s="51"/>
      <c r="D238" s="51"/>
      <c r="E238" s="104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51"/>
      <c r="S238" s="51"/>
      <c r="T238" s="51"/>
      <c r="U238" s="51"/>
      <c r="AA238" s="128"/>
    </row>
    <row r="239" spans="1:27" s="52" customFormat="1" ht="15.75" x14ac:dyDescent="0.25">
      <c r="A239" s="45" t="s">
        <v>35</v>
      </c>
      <c r="B239" s="111"/>
      <c r="C239" s="51"/>
      <c r="D239" s="60" t="s">
        <v>24</v>
      </c>
      <c r="E239" s="104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51"/>
      <c r="S239" s="51"/>
      <c r="T239" s="51"/>
      <c r="U239" s="51"/>
      <c r="AA239" s="128"/>
    </row>
    <row r="240" spans="1:27" s="52" customFormat="1" ht="15.75" x14ac:dyDescent="0.25">
      <c r="A240" s="50" t="s">
        <v>36</v>
      </c>
      <c r="B240" s="111"/>
      <c r="C240" s="51"/>
      <c r="D240" s="51"/>
      <c r="E240" s="105"/>
      <c r="F240" s="56" t="s">
        <v>5</v>
      </c>
      <c r="G240" s="56" t="s">
        <v>23</v>
      </c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51"/>
      <c r="S240" s="51"/>
      <c r="T240" s="51"/>
      <c r="U240" s="51"/>
      <c r="AA240" s="128"/>
    </row>
    <row r="241" spans="1:27" s="52" customFormat="1" x14ac:dyDescent="0.2">
      <c r="A241" s="45" t="s">
        <v>37</v>
      </c>
      <c r="B241" s="111"/>
      <c r="C241" s="51"/>
      <c r="D241" s="51"/>
      <c r="E241" s="106"/>
      <c r="F241" s="49">
        <f t="shared" ref="F241:F248" si="29">SUM(G241:U241)</f>
        <v>0</v>
      </c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3"/>
      <c r="S241" s="53"/>
      <c r="T241" s="53"/>
      <c r="U241" s="53"/>
      <c r="AA241" s="128"/>
    </row>
    <row r="242" spans="1:27" s="52" customFormat="1" x14ac:dyDescent="0.2">
      <c r="A242" s="51"/>
      <c r="B242" s="110"/>
      <c r="C242" s="51"/>
      <c r="D242" s="51"/>
      <c r="E242" s="106"/>
      <c r="F242" s="49">
        <f t="shared" si="29"/>
        <v>0</v>
      </c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3"/>
      <c r="S242" s="53"/>
      <c r="T242" s="53"/>
      <c r="U242" s="53"/>
      <c r="AA242" s="128"/>
    </row>
    <row r="243" spans="1:27" s="52" customFormat="1" x14ac:dyDescent="0.2">
      <c r="A243" s="51"/>
      <c r="B243" s="110"/>
      <c r="C243" s="51"/>
      <c r="D243" s="51"/>
      <c r="E243" s="106"/>
      <c r="F243" s="49">
        <f t="shared" si="29"/>
        <v>0</v>
      </c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3"/>
      <c r="S243" s="53"/>
      <c r="T243" s="53"/>
      <c r="U243" s="53"/>
      <c r="AA243" s="128"/>
    </row>
    <row r="244" spans="1:27" s="52" customFormat="1" x14ac:dyDescent="0.2">
      <c r="A244" s="51"/>
      <c r="B244" s="110"/>
      <c r="C244" s="51"/>
      <c r="D244" s="51"/>
      <c r="E244" s="106"/>
      <c r="F244" s="49">
        <f t="shared" si="29"/>
        <v>0</v>
      </c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3"/>
      <c r="S244" s="53"/>
      <c r="T244" s="53"/>
      <c r="U244" s="53"/>
      <c r="AA244" s="128"/>
    </row>
    <row r="245" spans="1:27" s="52" customFormat="1" x14ac:dyDescent="0.2">
      <c r="A245" s="51"/>
      <c r="B245" s="110"/>
      <c r="C245" s="51"/>
      <c r="D245" s="51"/>
      <c r="E245" s="106"/>
      <c r="F245" s="49">
        <f t="shared" si="29"/>
        <v>0</v>
      </c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3"/>
      <c r="S245" s="53"/>
      <c r="T245" s="53"/>
      <c r="U245" s="53"/>
      <c r="AA245" s="128"/>
    </row>
    <row r="246" spans="1:27" s="52" customFormat="1" x14ac:dyDescent="0.2">
      <c r="A246" s="51"/>
      <c r="B246" s="110"/>
      <c r="C246" s="51"/>
      <c r="D246" s="51"/>
      <c r="E246" s="106"/>
      <c r="F246" s="49">
        <f t="shared" si="29"/>
        <v>0</v>
      </c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3"/>
      <c r="S246" s="53"/>
      <c r="T246" s="53"/>
      <c r="U246" s="53"/>
      <c r="AA246" s="128"/>
    </row>
    <row r="247" spans="1:27" s="52" customFormat="1" ht="15.6" customHeight="1" x14ac:dyDescent="0.25">
      <c r="A247" s="57" t="s">
        <v>24</v>
      </c>
      <c r="B247" s="112" t="str">
        <f>IF(B229+F241+F242+F243+F244+F245+F246+F247+F248=B234+B235+B236+B237+B238+B239+B240+B241,"OK","NON")</f>
        <v>OK</v>
      </c>
      <c r="C247" s="51"/>
      <c r="D247" s="49"/>
      <c r="E247" s="106"/>
      <c r="F247" s="49">
        <f t="shared" si="29"/>
        <v>0</v>
      </c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3"/>
      <c r="S247" s="53"/>
      <c r="T247" s="53"/>
      <c r="U247" s="53"/>
      <c r="AA247" s="128"/>
    </row>
    <row r="248" spans="1:27" s="52" customFormat="1" ht="18" x14ac:dyDescent="0.25">
      <c r="A248" s="57" t="s">
        <v>25</v>
      </c>
      <c r="B248" s="112">
        <f>B231+S229-B228-F232-F233-F234-F235-F236-F237</f>
        <v>0</v>
      </c>
      <c r="C248" s="51"/>
      <c r="D248" s="77"/>
      <c r="E248" s="106"/>
      <c r="F248" s="49">
        <f t="shared" si="29"/>
        <v>0</v>
      </c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3"/>
      <c r="S248" s="53"/>
      <c r="T248" s="53"/>
      <c r="U248" s="53"/>
      <c r="AA248" s="128"/>
    </row>
    <row r="249" spans="1:27" s="52" customFormat="1" x14ac:dyDescent="0.2">
      <c r="B249" s="96"/>
      <c r="C249" s="51"/>
      <c r="D249" s="51"/>
      <c r="E249" s="107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62"/>
      <c r="S249" s="62"/>
      <c r="T249" s="62"/>
      <c r="U249" s="62"/>
      <c r="V249" s="64"/>
      <c r="AA249" s="128"/>
    </row>
    <row r="250" spans="1:27" s="46" customFormat="1" x14ac:dyDescent="0.2">
      <c r="A250" s="46" t="s">
        <v>20</v>
      </c>
      <c r="B250" s="113" t="s">
        <v>20</v>
      </c>
      <c r="C250" s="46" t="s">
        <v>20</v>
      </c>
      <c r="D250" s="46" t="s">
        <v>20</v>
      </c>
      <c r="E250" s="108" t="s">
        <v>20</v>
      </c>
      <c r="F250" s="66" t="s">
        <v>20</v>
      </c>
      <c r="G250" s="82" t="s">
        <v>20</v>
      </c>
      <c r="H250" s="82" t="s">
        <v>20</v>
      </c>
      <c r="I250" s="82" t="s">
        <v>20</v>
      </c>
      <c r="J250" s="82" t="s">
        <v>20</v>
      </c>
      <c r="K250" s="82" t="s">
        <v>20</v>
      </c>
      <c r="L250" s="82" t="s">
        <v>20</v>
      </c>
      <c r="M250" s="82" t="s">
        <v>20</v>
      </c>
      <c r="N250" s="82" t="s">
        <v>20</v>
      </c>
      <c r="O250" s="82" t="s">
        <v>20</v>
      </c>
      <c r="P250" s="82" t="s">
        <v>20</v>
      </c>
      <c r="Q250" s="82" t="s">
        <v>20</v>
      </c>
      <c r="R250" s="83" t="s">
        <v>20</v>
      </c>
      <c r="S250" s="83"/>
      <c r="T250" s="83"/>
      <c r="U250" s="83"/>
      <c r="AA250" s="129"/>
    </row>
    <row r="251" spans="1:27" s="117" customFormat="1" ht="27" thickBot="1" x14ac:dyDescent="0.45">
      <c r="A251" s="116" t="s">
        <v>20</v>
      </c>
      <c r="B251" s="115" t="s">
        <v>43</v>
      </c>
      <c r="D251" s="117" t="s">
        <v>28</v>
      </c>
      <c r="E251" s="125">
        <f>$X$16</f>
        <v>43092</v>
      </c>
      <c r="F251" s="119"/>
      <c r="G251" s="120"/>
      <c r="H251" s="121"/>
      <c r="I251" s="122"/>
      <c r="J251" s="122"/>
      <c r="K251" s="122"/>
      <c r="L251" s="122"/>
      <c r="M251" s="122"/>
      <c r="N251" s="122"/>
      <c r="O251" s="122"/>
      <c r="P251" s="122"/>
      <c r="Q251" s="122"/>
      <c r="R251" s="122"/>
      <c r="U251" s="117">
        <v>11</v>
      </c>
      <c r="AA251" s="126"/>
    </row>
    <row r="252" spans="1:27" s="52" customFormat="1" ht="16.5" thickBot="1" x14ac:dyDescent="0.3">
      <c r="A252" s="45"/>
      <c r="B252" s="110"/>
      <c r="C252" s="51"/>
      <c r="D252" s="51"/>
      <c r="E252" s="104"/>
      <c r="F252" s="79" t="s">
        <v>70</v>
      </c>
      <c r="H252" s="103"/>
      <c r="I252" s="91">
        <v>100</v>
      </c>
      <c r="J252" s="92">
        <v>50</v>
      </c>
      <c r="K252" s="92">
        <v>20</v>
      </c>
      <c r="L252" s="92">
        <v>10</v>
      </c>
      <c r="M252" s="92">
        <v>5</v>
      </c>
      <c r="N252" s="92">
        <v>2</v>
      </c>
      <c r="O252" s="92">
        <v>1</v>
      </c>
      <c r="P252" s="92">
        <v>0.25</v>
      </c>
      <c r="Q252" s="92">
        <v>0.1</v>
      </c>
      <c r="R252" s="93">
        <v>0.05</v>
      </c>
      <c r="S252" s="51"/>
      <c r="T252" s="51"/>
      <c r="U252" s="51"/>
      <c r="AA252" s="127">
        <f>B253+B254+B255</f>
        <v>0</v>
      </c>
    </row>
    <row r="253" spans="1:27" s="52" customFormat="1" ht="15.75" x14ac:dyDescent="0.25">
      <c r="A253" s="45" t="s">
        <v>17</v>
      </c>
      <c r="B253" s="111"/>
      <c r="C253" s="51"/>
      <c r="D253" s="60" t="s">
        <v>21</v>
      </c>
      <c r="E253" s="105"/>
      <c r="F253" s="51"/>
      <c r="G253" s="62"/>
      <c r="H253" s="133" t="s">
        <v>71</v>
      </c>
      <c r="I253" s="135"/>
      <c r="J253" s="136"/>
      <c r="K253" s="136"/>
      <c r="L253" s="136"/>
      <c r="M253" s="136"/>
      <c r="N253" s="136"/>
      <c r="O253" s="136"/>
      <c r="P253" s="136"/>
      <c r="Q253" s="136"/>
      <c r="R253" s="137"/>
      <c r="S253" s="51"/>
      <c r="T253" s="51"/>
      <c r="U253" s="51"/>
      <c r="AA253" s="128"/>
    </row>
    <row r="254" spans="1:27" s="52" customFormat="1" ht="15.75" thickBot="1" x14ac:dyDescent="0.25">
      <c r="A254" s="45" t="s">
        <v>18</v>
      </c>
      <c r="B254" s="111"/>
      <c r="C254" s="51"/>
      <c r="E254" s="104"/>
      <c r="F254" s="51"/>
      <c r="G254" s="62"/>
      <c r="H254" s="89" t="s">
        <v>5</v>
      </c>
      <c r="I254" s="90">
        <f t="shared" ref="I254:R254" si="30">I252*I253</f>
        <v>0</v>
      </c>
      <c r="J254" s="80">
        <f t="shared" si="30"/>
        <v>0</v>
      </c>
      <c r="K254" s="80">
        <f t="shared" si="30"/>
        <v>0</v>
      </c>
      <c r="L254" s="80">
        <f t="shared" si="30"/>
        <v>0</v>
      </c>
      <c r="M254" s="80">
        <f t="shared" si="30"/>
        <v>0</v>
      </c>
      <c r="N254" s="80">
        <f t="shared" si="30"/>
        <v>0</v>
      </c>
      <c r="O254" s="80">
        <f t="shared" si="30"/>
        <v>0</v>
      </c>
      <c r="P254" s="80">
        <f t="shared" si="30"/>
        <v>0</v>
      </c>
      <c r="Q254" s="80">
        <f t="shared" si="30"/>
        <v>0</v>
      </c>
      <c r="R254" s="81">
        <f t="shared" si="30"/>
        <v>0</v>
      </c>
      <c r="S254" s="87">
        <f>SUM(I254:R254)</f>
        <v>0</v>
      </c>
      <c r="T254" s="51"/>
      <c r="U254" s="51"/>
      <c r="AA254" s="128"/>
    </row>
    <row r="255" spans="1:27" s="52" customFormat="1" ht="15.75" x14ac:dyDescent="0.25">
      <c r="A255" s="45" t="s">
        <v>19</v>
      </c>
      <c r="B255" s="111"/>
      <c r="C255" s="51"/>
      <c r="D255" s="60" t="s">
        <v>0</v>
      </c>
      <c r="E255" s="104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49">
        <f>SUM(I254:R254)</f>
        <v>0</v>
      </c>
      <c r="S255" s="51"/>
      <c r="T255" s="51"/>
      <c r="U255" s="51"/>
      <c r="AA255" s="128"/>
    </row>
    <row r="256" spans="1:27" s="52" customFormat="1" ht="15.75" x14ac:dyDescent="0.25">
      <c r="A256" s="45" t="s">
        <v>75</v>
      </c>
      <c r="B256" s="111"/>
      <c r="C256" s="51"/>
      <c r="D256" s="51"/>
      <c r="E256" s="105" t="s">
        <v>22</v>
      </c>
      <c r="F256" s="56" t="s">
        <v>5</v>
      </c>
      <c r="G256" s="56" t="s">
        <v>23</v>
      </c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51"/>
      <c r="S256" s="51"/>
      <c r="T256" s="51"/>
      <c r="U256" s="51"/>
      <c r="AA256" s="128"/>
    </row>
    <row r="257" spans="1:27" s="52" customFormat="1" x14ac:dyDescent="0.2">
      <c r="A257" s="45" t="s">
        <v>29</v>
      </c>
      <c r="B257" s="111"/>
      <c r="C257" s="51"/>
      <c r="D257" s="51"/>
      <c r="E257" s="106"/>
      <c r="F257" s="49">
        <f t="shared" ref="F257:F262" si="31">SUM(G257:U257)</f>
        <v>0</v>
      </c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3"/>
      <c r="S257" s="53"/>
      <c r="T257" s="53"/>
      <c r="U257" s="53"/>
      <c r="AA257" s="128"/>
    </row>
    <row r="258" spans="1:27" s="52" customFormat="1" x14ac:dyDescent="0.2">
      <c r="A258" s="45"/>
      <c r="B258" s="132"/>
      <c r="C258" s="51"/>
      <c r="D258" s="51"/>
      <c r="E258" s="106"/>
      <c r="F258" s="49">
        <f t="shared" si="31"/>
        <v>0</v>
      </c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3"/>
      <c r="S258" s="53"/>
      <c r="T258" s="53"/>
      <c r="U258" s="53"/>
      <c r="AA258" s="128"/>
    </row>
    <row r="259" spans="1:27" s="52" customFormat="1" x14ac:dyDescent="0.2">
      <c r="A259" s="45" t="s">
        <v>30</v>
      </c>
      <c r="B259" s="111"/>
      <c r="C259" s="51"/>
      <c r="D259" s="51"/>
      <c r="E259" s="106"/>
      <c r="F259" s="49">
        <f t="shared" si="31"/>
        <v>0</v>
      </c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3"/>
      <c r="S259" s="53"/>
      <c r="T259" s="53"/>
      <c r="U259" s="53"/>
      <c r="AA259" s="128"/>
    </row>
    <row r="260" spans="1:27" s="52" customFormat="1" x14ac:dyDescent="0.2">
      <c r="A260" s="45" t="s">
        <v>31</v>
      </c>
      <c r="B260" s="111"/>
      <c r="C260" s="51"/>
      <c r="D260" s="51"/>
      <c r="E260" s="106"/>
      <c r="F260" s="49">
        <f t="shared" si="31"/>
        <v>0</v>
      </c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3"/>
      <c r="S260" s="53"/>
      <c r="T260" s="53"/>
      <c r="U260" s="53"/>
      <c r="AA260" s="128"/>
    </row>
    <row r="261" spans="1:27" s="52" customFormat="1" x14ac:dyDescent="0.2">
      <c r="A261" s="45" t="s">
        <v>32</v>
      </c>
      <c r="B261" s="111"/>
      <c r="C261" s="51"/>
      <c r="D261" s="51"/>
      <c r="E261" s="106"/>
      <c r="F261" s="49">
        <f t="shared" si="31"/>
        <v>0</v>
      </c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3"/>
      <c r="S261" s="53"/>
      <c r="T261" s="53"/>
      <c r="U261" s="53"/>
      <c r="AA261" s="128"/>
    </row>
    <row r="262" spans="1:27" s="52" customFormat="1" x14ac:dyDescent="0.2">
      <c r="A262" s="45" t="s">
        <v>33</v>
      </c>
      <c r="B262" s="111"/>
      <c r="C262" s="51"/>
      <c r="D262" s="51"/>
      <c r="E262" s="106"/>
      <c r="F262" s="49">
        <f t="shared" si="31"/>
        <v>0</v>
      </c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3"/>
      <c r="S262" s="53"/>
      <c r="T262" s="53"/>
      <c r="U262" s="53"/>
      <c r="AA262" s="128"/>
    </row>
    <row r="263" spans="1:27" s="52" customFormat="1" x14ac:dyDescent="0.2">
      <c r="A263" s="45" t="s">
        <v>34</v>
      </c>
      <c r="B263" s="111"/>
      <c r="C263" s="51"/>
      <c r="D263" s="51"/>
      <c r="E263" s="104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51"/>
      <c r="S263" s="51"/>
      <c r="T263" s="51"/>
      <c r="U263" s="51"/>
      <c r="AA263" s="128"/>
    </row>
    <row r="264" spans="1:27" s="52" customFormat="1" ht="15.75" x14ac:dyDescent="0.25">
      <c r="A264" s="45" t="s">
        <v>35</v>
      </c>
      <c r="B264" s="111"/>
      <c r="C264" s="51"/>
      <c r="D264" s="60" t="s">
        <v>24</v>
      </c>
      <c r="E264" s="104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51"/>
      <c r="S264" s="51"/>
      <c r="T264" s="51"/>
      <c r="U264" s="51"/>
      <c r="AA264" s="128"/>
    </row>
    <row r="265" spans="1:27" s="52" customFormat="1" ht="15.75" x14ac:dyDescent="0.25">
      <c r="A265" s="50" t="s">
        <v>36</v>
      </c>
      <c r="B265" s="111"/>
      <c r="C265" s="51"/>
      <c r="D265" s="51"/>
      <c r="E265" s="105"/>
      <c r="F265" s="56" t="s">
        <v>5</v>
      </c>
      <c r="G265" s="56" t="s">
        <v>23</v>
      </c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51"/>
      <c r="S265" s="51"/>
      <c r="T265" s="51"/>
      <c r="U265" s="51"/>
      <c r="AA265" s="128"/>
    </row>
    <row r="266" spans="1:27" s="52" customFormat="1" x14ac:dyDescent="0.2">
      <c r="A266" s="45" t="s">
        <v>37</v>
      </c>
      <c r="B266" s="111"/>
      <c r="C266" s="51"/>
      <c r="D266" s="51"/>
      <c r="E266" s="106"/>
      <c r="F266" s="49">
        <f t="shared" ref="F266:F273" si="32">SUM(G266:U266)</f>
        <v>0</v>
      </c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3"/>
      <c r="S266" s="53"/>
      <c r="T266" s="53"/>
      <c r="U266" s="53"/>
      <c r="AA266" s="128"/>
    </row>
    <row r="267" spans="1:27" s="52" customFormat="1" x14ac:dyDescent="0.2">
      <c r="A267" s="51"/>
      <c r="B267" s="110"/>
      <c r="C267" s="51"/>
      <c r="D267" s="51"/>
      <c r="E267" s="106"/>
      <c r="F267" s="49">
        <f t="shared" si="32"/>
        <v>0</v>
      </c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3"/>
      <c r="S267" s="53"/>
      <c r="T267" s="53"/>
      <c r="U267" s="53"/>
      <c r="AA267" s="128"/>
    </row>
    <row r="268" spans="1:27" s="52" customFormat="1" x14ac:dyDescent="0.2">
      <c r="A268" s="51"/>
      <c r="B268" s="110"/>
      <c r="C268" s="51"/>
      <c r="D268" s="51"/>
      <c r="E268" s="106"/>
      <c r="F268" s="49">
        <f t="shared" si="32"/>
        <v>0</v>
      </c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3"/>
      <c r="S268" s="53"/>
      <c r="T268" s="53"/>
      <c r="U268" s="53"/>
      <c r="AA268" s="128"/>
    </row>
    <row r="269" spans="1:27" s="52" customFormat="1" x14ac:dyDescent="0.2">
      <c r="A269" s="51"/>
      <c r="B269" s="110"/>
      <c r="C269" s="51"/>
      <c r="D269" s="51"/>
      <c r="E269" s="106"/>
      <c r="F269" s="49">
        <f t="shared" si="32"/>
        <v>0</v>
      </c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3"/>
      <c r="S269" s="53"/>
      <c r="T269" s="53"/>
      <c r="U269" s="53"/>
      <c r="AA269" s="128"/>
    </row>
    <row r="270" spans="1:27" s="52" customFormat="1" x14ac:dyDescent="0.2">
      <c r="A270" s="51"/>
      <c r="B270" s="110"/>
      <c r="C270" s="51"/>
      <c r="D270" s="51"/>
      <c r="E270" s="106"/>
      <c r="F270" s="49">
        <f t="shared" si="32"/>
        <v>0</v>
      </c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3"/>
      <c r="S270" s="53"/>
      <c r="T270" s="53"/>
      <c r="U270" s="53"/>
      <c r="AA270" s="128"/>
    </row>
    <row r="271" spans="1:27" s="52" customFormat="1" x14ac:dyDescent="0.2">
      <c r="A271" s="51"/>
      <c r="B271" s="110"/>
      <c r="C271" s="51"/>
      <c r="D271" s="51"/>
      <c r="E271" s="106"/>
      <c r="F271" s="49">
        <f t="shared" si="32"/>
        <v>0</v>
      </c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3"/>
      <c r="S271" s="53"/>
      <c r="T271" s="53"/>
      <c r="U271" s="53"/>
      <c r="AA271" s="128"/>
    </row>
    <row r="272" spans="1:27" s="52" customFormat="1" ht="15.6" customHeight="1" x14ac:dyDescent="0.25">
      <c r="A272" s="57" t="s">
        <v>24</v>
      </c>
      <c r="B272" s="112" t="str">
        <f>IF(B254+F266+F267+F268+F269+F270+F271+F272+F273=B259+B260+B261+B262+B263+B264+B265+B266,"OK","NON")</f>
        <v>OK</v>
      </c>
      <c r="C272" s="51"/>
      <c r="D272" s="49"/>
      <c r="E272" s="106"/>
      <c r="F272" s="49">
        <f t="shared" si="32"/>
        <v>0</v>
      </c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3"/>
      <c r="S272" s="53"/>
      <c r="T272" s="53"/>
      <c r="U272" s="53"/>
      <c r="AA272" s="128"/>
    </row>
    <row r="273" spans="1:27" s="52" customFormat="1" ht="18" x14ac:dyDescent="0.25">
      <c r="A273" s="57" t="s">
        <v>25</v>
      </c>
      <c r="B273" s="112">
        <f>B256+S254-B253-F257-F258-F259-F260-F261-F262</f>
        <v>0</v>
      </c>
      <c r="C273" s="51"/>
      <c r="D273" s="77"/>
      <c r="E273" s="106"/>
      <c r="F273" s="49">
        <f t="shared" si="32"/>
        <v>0</v>
      </c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3"/>
      <c r="S273" s="53"/>
      <c r="T273" s="53"/>
      <c r="U273" s="53"/>
      <c r="AA273" s="128"/>
    </row>
    <row r="274" spans="1:27" s="52" customFormat="1" x14ac:dyDescent="0.2">
      <c r="B274" s="96"/>
      <c r="C274" s="51"/>
      <c r="D274" s="51"/>
      <c r="E274" s="107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62"/>
      <c r="S274" s="62"/>
      <c r="T274" s="62"/>
      <c r="U274" s="62"/>
      <c r="V274" s="64"/>
      <c r="AA274" s="128"/>
    </row>
    <row r="275" spans="1:27" s="46" customFormat="1" x14ac:dyDescent="0.2">
      <c r="A275" s="46" t="s">
        <v>20</v>
      </c>
      <c r="B275" s="113" t="s">
        <v>20</v>
      </c>
      <c r="C275" s="46" t="s">
        <v>20</v>
      </c>
      <c r="D275" s="46" t="s">
        <v>20</v>
      </c>
      <c r="E275" s="108" t="s">
        <v>20</v>
      </c>
      <c r="F275" s="66" t="s">
        <v>20</v>
      </c>
      <c r="G275" s="82" t="s">
        <v>20</v>
      </c>
      <c r="H275" s="82" t="s">
        <v>20</v>
      </c>
      <c r="I275" s="82" t="s">
        <v>20</v>
      </c>
      <c r="J275" s="82" t="s">
        <v>20</v>
      </c>
      <c r="K275" s="82" t="s">
        <v>20</v>
      </c>
      <c r="L275" s="82" t="s">
        <v>20</v>
      </c>
      <c r="M275" s="82" t="s">
        <v>20</v>
      </c>
      <c r="N275" s="82" t="s">
        <v>20</v>
      </c>
      <c r="O275" s="82" t="s">
        <v>20</v>
      </c>
      <c r="P275" s="82" t="s">
        <v>20</v>
      </c>
      <c r="Q275" s="82" t="s">
        <v>20</v>
      </c>
      <c r="R275" s="83" t="s">
        <v>20</v>
      </c>
      <c r="S275" s="83"/>
      <c r="T275" s="83"/>
      <c r="U275" s="83"/>
      <c r="AA275" s="129"/>
    </row>
    <row r="276" spans="1:27" s="117" customFormat="1" ht="27" thickBot="1" x14ac:dyDescent="0.45">
      <c r="A276" s="116" t="s">
        <v>20</v>
      </c>
      <c r="B276" s="115" t="s">
        <v>44</v>
      </c>
      <c r="D276" s="117" t="s">
        <v>28</v>
      </c>
      <c r="E276" s="125">
        <f>$X$16</f>
        <v>43092</v>
      </c>
      <c r="F276" s="119"/>
      <c r="G276" s="120"/>
      <c r="H276" s="121"/>
      <c r="I276" s="122"/>
      <c r="J276" s="122"/>
      <c r="K276" s="122"/>
      <c r="L276" s="122"/>
      <c r="M276" s="122"/>
      <c r="N276" s="122"/>
      <c r="O276" s="122"/>
      <c r="P276" s="122"/>
      <c r="Q276" s="122"/>
      <c r="R276" s="122"/>
      <c r="U276" s="117">
        <v>12</v>
      </c>
      <c r="AA276" s="126"/>
    </row>
    <row r="277" spans="1:27" s="52" customFormat="1" ht="16.5" thickBot="1" x14ac:dyDescent="0.3">
      <c r="A277" s="45"/>
      <c r="B277" s="110"/>
      <c r="C277" s="51"/>
      <c r="D277" s="51"/>
      <c r="E277" s="104"/>
      <c r="F277" s="79" t="s">
        <v>70</v>
      </c>
      <c r="H277" s="103"/>
      <c r="I277" s="91">
        <v>100</v>
      </c>
      <c r="J277" s="92">
        <v>50</v>
      </c>
      <c r="K277" s="92">
        <v>20</v>
      </c>
      <c r="L277" s="92">
        <v>10</v>
      </c>
      <c r="M277" s="92">
        <v>5</v>
      </c>
      <c r="N277" s="92">
        <v>2</v>
      </c>
      <c r="O277" s="92">
        <v>1</v>
      </c>
      <c r="P277" s="92">
        <v>0.25</v>
      </c>
      <c r="Q277" s="92">
        <v>0.1</v>
      </c>
      <c r="R277" s="93">
        <v>0.05</v>
      </c>
      <c r="S277" s="51"/>
      <c r="T277" s="51"/>
      <c r="U277" s="51"/>
      <c r="AA277" s="127">
        <f>B278+B279+B280</f>
        <v>0</v>
      </c>
    </row>
    <row r="278" spans="1:27" s="52" customFormat="1" ht="15.75" x14ac:dyDescent="0.25">
      <c r="A278" s="45" t="s">
        <v>17</v>
      </c>
      <c r="B278" s="111"/>
      <c r="C278" s="51"/>
      <c r="D278" s="60" t="s">
        <v>21</v>
      </c>
      <c r="E278" s="105"/>
      <c r="F278" s="51"/>
      <c r="G278" s="62"/>
      <c r="H278" s="133" t="s">
        <v>71</v>
      </c>
      <c r="I278" s="135"/>
      <c r="J278" s="136"/>
      <c r="K278" s="136"/>
      <c r="L278" s="136"/>
      <c r="M278" s="136"/>
      <c r="N278" s="136"/>
      <c r="O278" s="136"/>
      <c r="P278" s="136"/>
      <c r="Q278" s="136"/>
      <c r="R278" s="137"/>
      <c r="S278" s="51"/>
      <c r="T278" s="51"/>
      <c r="U278" s="51"/>
      <c r="AA278" s="128"/>
    </row>
    <row r="279" spans="1:27" s="52" customFormat="1" ht="15.75" thickBot="1" x14ac:dyDescent="0.25">
      <c r="A279" s="45" t="s">
        <v>18</v>
      </c>
      <c r="B279" s="111"/>
      <c r="C279" s="51"/>
      <c r="E279" s="104"/>
      <c r="F279" s="51"/>
      <c r="G279" s="62"/>
      <c r="H279" s="89" t="s">
        <v>5</v>
      </c>
      <c r="I279" s="90">
        <f t="shared" ref="I279:R279" si="33">I277*I278</f>
        <v>0</v>
      </c>
      <c r="J279" s="80">
        <f t="shared" si="33"/>
        <v>0</v>
      </c>
      <c r="K279" s="80">
        <f t="shared" si="33"/>
        <v>0</v>
      </c>
      <c r="L279" s="80">
        <f t="shared" si="33"/>
        <v>0</v>
      </c>
      <c r="M279" s="80">
        <f t="shared" si="33"/>
        <v>0</v>
      </c>
      <c r="N279" s="80">
        <f t="shared" si="33"/>
        <v>0</v>
      </c>
      <c r="O279" s="80">
        <f t="shared" si="33"/>
        <v>0</v>
      </c>
      <c r="P279" s="80">
        <f t="shared" si="33"/>
        <v>0</v>
      </c>
      <c r="Q279" s="80">
        <f t="shared" si="33"/>
        <v>0</v>
      </c>
      <c r="R279" s="81">
        <f t="shared" si="33"/>
        <v>0</v>
      </c>
      <c r="S279" s="87">
        <f>SUM(I279:R279)</f>
        <v>0</v>
      </c>
      <c r="T279" s="51"/>
      <c r="U279" s="51"/>
      <c r="AA279" s="128"/>
    </row>
    <row r="280" spans="1:27" s="52" customFormat="1" ht="15.75" x14ac:dyDescent="0.25">
      <c r="A280" s="45" t="s">
        <v>19</v>
      </c>
      <c r="B280" s="111"/>
      <c r="C280" s="51"/>
      <c r="D280" s="60" t="s">
        <v>0</v>
      </c>
      <c r="E280" s="104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49">
        <f>SUM(I279:R279)</f>
        <v>0</v>
      </c>
      <c r="S280" s="51"/>
      <c r="T280" s="51"/>
      <c r="U280" s="51"/>
      <c r="AA280" s="128"/>
    </row>
    <row r="281" spans="1:27" s="52" customFormat="1" ht="15.75" x14ac:dyDescent="0.25">
      <c r="A281" s="45" t="s">
        <v>75</v>
      </c>
      <c r="B281" s="111"/>
      <c r="C281" s="51"/>
      <c r="D281" s="51"/>
      <c r="E281" s="105" t="s">
        <v>22</v>
      </c>
      <c r="F281" s="56" t="s">
        <v>5</v>
      </c>
      <c r="G281" s="56" t="s">
        <v>23</v>
      </c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51"/>
      <c r="S281" s="51"/>
      <c r="T281" s="51"/>
      <c r="U281" s="51"/>
      <c r="AA281" s="128"/>
    </row>
    <row r="282" spans="1:27" s="52" customFormat="1" x14ac:dyDescent="0.2">
      <c r="A282" s="45" t="s">
        <v>29</v>
      </c>
      <c r="B282" s="111"/>
      <c r="C282" s="51"/>
      <c r="D282" s="51"/>
      <c r="E282" s="106"/>
      <c r="F282" s="49">
        <f t="shared" ref="F282:F287" si="34">SUM(G282:U282)</f>
        <v>0</v>
      </c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3"/>
      <c r="S282" s="53"/>
      <c r="T282" s="53"/>
      <c r="U282" s="53"/>
      <c r="AA282" s="128"/>
    </row>
    <row r="283" spans="1:27" s="52" customFormat="1" x14ac:dyDescent="0.2">
      <c r="A283" s="45"/>
      <c r="B283" s="132"/>
      <c r="C283" s="51"/>
      <c r="D283" s="51"/>
      <c r="E283" s="106"/>
      <c r="F283" s="49">
        <f t="shared" si="34"/>
        <v>0</v>
      </c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3"/>
      <c r="S283" s="53"/>
      <c r="T283" s="53"/>
      <c r="U283" s="53"/>
      <c r="AA283" s="128"/>
    </row>
    <row r="284" spans="1:27" s="52" customFormat="1" x14ac:dyDescent="0.2">
      <c r="A284" s="45" t="s">
        <v>30</v>
      </c>
      <c r="B284" s="111"/>
      <c r="C284" s="51"/>
      <c r="D284" s="51"/>
      <c r="E284" s="106"/>
      <c r="F284" s="49">
        <f t="shared" si="34"/>
        <v>0</v>
      </c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3"/>
      <c r="S284" s="53"/>
      <c r="T284" s="53"/>
      <c r="U284" s="53"/>
      <c r="AA284" s="128"/>
    </row>
    <row r="285" spans="1:27" s="52" customFormat="1" x14ac:dyDescent="0.2">
      <c r="A285" s="45" t="s">
        <v>31</v>
      </c>
      <c r="B285" s="111"/>
      <c r="C285" s="51"/>
      <c r="D285" s="51"/>
      <c r="E285" s="106"/>
      <c r="F285" s="49">
        <f t="shared" si="34"/>
        <v>0</v>
      </c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3"/>
      <c r="S285" s="53"/>
      <c r="T285" s="53"/>
      <c r="U285" s="53"/>
      <c r="AA285" s="128"/>
    </row>
    <row r="286" spans="1:27" s="52" customFormat="1" x14ac:dyDescent="0.2">
      <c r="A286" s="45" t="s">
        <v>32</v>
      </c>
      <c r="B286" s="111"/>
      <c r="C286" s="51"/>
      <c r="D286" s="51"/>
      <c r="E286" s="106"/>
      <c r="F286" s="49">
        <f t="shared" si="34"/>
        <v>0</v>
      </c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3"/>
      <c r="S286" s="53"/>
      <c r="T286" s="53"/>
      <c r="U286" s="53"/>
      <c r="AA286" s="128"/>
    </row>
    <row r="287" spans="1:27" s="52" customFormat="1" x14ac:dyDescent="0.2">
      <c r="A287" s="45" t="s">
        <v>33</v>
      </c>
      <c r="B287" s="111"/>
      <c r="C287" s="51"/>
      <c r="D287" s="51"/>
      <c r="E287" s="106"/>
      <c r="F287" s="49">
        <f t="shared" si="34"/>
        <v>0</v>
      </c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3"/>
      <c r="S287" s="53"/>
      <c r="T287" s="53"/>
      <c r="U287" s="53"/>
      <c r="AA287" s="128"/>
    </row>
    <row r="288" spans="1:27" s="52" customFormat="1" x14ac:dyDescent="0.2">
      <c r="A288" s="45" t="s">
        <v>34</v>
      </c>
      <c r="B288" s="111"/>
      <c r="C288" s="51"/>
      <c r="D288" s="51"/>
      <c r="E288" s="104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51"/>
      <c r="S288" s="51"/>
      <c r="T288" s="51"/>
      <c r="U288" s="51"/>
      <c r="AA288" s="128"/>
    </row>
    <row r="289" spans="1:27" s="52" customFormat="1" ht="15.75" x14ac:dyDescent="0.25">
      <c r="A289" s="45" t="s">
        <v>35</v>
      </c>
      <c r="B289" s="111"/>
      <c r="C289" s="51"/>
      <c r="D289" s="60" t="s">
        <v>24</v>
      </c>
      <c r="E289" s="104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51"/>
      <c r="S289" s="51"/>
      <c r="T289" s="51"/>
      <c r="U289" s="51"/>
      <c r="AA289" s="128"/>
    </row>
    <row r="290" spans="1:27" s="52" customFormat="1" ht="15.75" x14ac:dyDescent="0.25">
      <c r="A290" s="50" t="s">
        <v>36</v>
      </c>
      <c r="B290" s="111"/>
      <c r="C290" s="51"/>
      <c r="D290" s="51"/>
      <c r="E290" s="105"/>
      <c r="F290" s="56" t="s">
        <v>5</v>
      </c>
      <c r="G290" s="56" t="s">
        <v>23</v>
      </c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51"/>
      <c r="S290" s="51"/>
      <c r="T290" s="51"/>
      <c r="U290" s="51"/>
      <c r="AA290" s="128"/>
    </row>
    <row r="291" spans="1:27" s="52" customFormat="1" x14ac:dyDescent="0.2">
      <c r="A291" s="45" t="s">
        <v>37</v>
      </c>
      <c r="B291" s="111"/>
      <c r="C291" s="51"/>
      <c r="D291" s="51"/>
      <c r="E291" s="106"/>
      <c r="F291" s="49">
        <f t="shared" ref="F291:F298" si="35">SUM(G291:U291)</f>
        <v>0</v>
      </c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3"/>
      <c r="S291" s="53"/>
      <c r="T291" s="53"/>
      <c r="U291" s="53"/>
      <c r="AA291" s="128"/>
    </row>
    <row r="292" spans="1:27" s="52" customFormat="1" x14ac:dyDescent="0.2">
      <c r="A292" s="51"/>
      <c r="B292" s="110"/>
      <c r="C292" s="51"/>
      <c r="D292" s="51"/>
      <c r="E292" s="106"/>
      <c r="F292" s="49">
        <f t="shared" si="35"/>
        <v>0</v>
      </c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3"/>
      <c r="S292" s="53"/>
      <c r="T292" s="53"/>
      <c r="U292" s="53"/>
      <c r="AA292" s="128"/>
    </row>
    <row r="293" spans="1:27" s="52" customFormat="1" x14ac:dyDescent="0.2">
      <c r="A293" s="51"/>
      <c r="B293" s="110"/>
      <c r="C293" s="51"/>
      <c r="D293" s="51"/>
      <c r="E293" s="106"/>
      <c r="F293" s="49">
        <f t="shared" si="35"/>
        <v>0</v>
      </c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3"/>
      <c r="S293" s="53"/>
      <c r="T293" s="53"/>
      <c r="U293" s="53"/>
      <c r="AA293" s="128"/>
    </row>
    <row r="294" spans="1:27" s="52" customFormat="1" x14ac:dyDescent="0.2">
      <c r="A294" s="51"/>
      <c r="B294" s="110"/>
      <c r="C294" s="51"/>
      <c r="D294" s="51"/>
      <c r="E294" s="106"/>
      <c r="F294" s="49">
        <f t="shared" si="35"/>
        <v>0</v>
      </c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3"/>
      <c r="S294" s="53"/>
      <c r="T294" s="53"/>
      <c r="U294" s="53"/>
      <c r="AA294" s="128"/>
    </row>
    <row r="295" spans="1:27" s="52" customFormat="1" x14ac:dyDescent="0.2">
      <c r="A295" s="51"/>
      <c r="B295" s="110"/>
      <c r="C295" s="51"/>
      <c r="D295" s="51"/>
      <c r="E295" s="106"/>
      <c r="F295" s="49">
        <f t="shared" si="35"/>
        <v>0</v>
      </c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3"/>
      <c r="S295" s="53"/>
      <c r="T295" s="53"/>
      <c r="U295" s="53"/>
      <c r="AA295" s="128"/>
    </row>
    <row r="296" spans="1:27" s="52" customFormat="1" x14ac:dyDescent="0.2">
      <c r="A296" s="51"/>
      <c r="B296" s="110"/>
      <c r="C296" s="51"/>
      <c r="D296" s="51"/>
      <c r="E296" s="106"/>
      <c r="F296" s="49">
        <f t="shared" si="35"/>
        <v>0</v>
      </c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3"/>
      <c r="S296" s="53"/>
      <c r="T296" s="53"/>
      <c r="U296" s="53"/>
      <c r="AA296" s="128"/>
    </row>
    <row r="297" spans="1:27" s="52" customFormat="1" ht="15.6" customHeight="1" x14ac:dyDescent="0.25">
      <c r="A297" s="57" t="s">
        <v>24</v>
      </c>
      <c r="B297" s="112" t="str">
        <f>IF(B279+F291+F292+F293+F294+F295+F296+F297+F298=B284+B285+B286+B287+B288+B289+B290+B291,"OK","NON")</f>
        <v>OK</v>
      </c>
      <c r="C297" s="51"/>
      <c r="D297" s="49"/>
      <c r="E297" s="106"/>
      <c r="F297" s="49">
        <f t="shared" si="35"/>
        <v>0</v>
      </c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3"/>
      <c r="S297" s="53"/>
      <c r="T297" s="53"/>
      <c r="U297" s="53"/>
      <c r="AA297" s="128"/>
    </row>
    <row r="298" spans="1:27" s="52" customFormat="1" ht="18" x14ac:dyDescent="0.25">
      <c r="A298" s="57" t="s">
        <v>25</v>
      </c>
      <c r="B298" s="112">
        <f>B281+S279-B278-F282-F283-F284-F285-F286-F287</f>
        <v>0</v>
      </c>
      <c r="C298" s="51"/>
      <c r="D298" s="77"/>
      <c r="E298" s="106"/>
      <c r="F298" s="49">
        <f t="shared" si="35"/>
        <v>0</v>
      </c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3"/>
      <c r="S298" s="53"/>
      <c r="T298" s="53"/>
      <c r="U298" s="53"/>
      <c r="AA298" s="128"/>
    </row>
    <row r="299" spans="1:27" s="52" customFormat="1" x14ac:dyDescent="0.2">
      <c r="B299" s="96"/>
      <c r="C299" s="51"/>
      <c r="D299" s="51"/>
      <c r="E299" s="107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62"/>
      <c r="S299" s="62"/>
      <c r="T299" s="62"/>
      <c r="U299" s="62"/>
      <c r="V299" s="64"/>
      <c r="AA299" s="128"/>
    </row>
    <row r="300" spans="1:27" s="46" customFormat="1" x14ac:dyDescent="0.2">
      <c r="A300" s="46" t="s">
        <v>20</v>
      </c>
      <c r="B300" s="113" t="s">
        <v>20</v>
      </c>
      <c r="C300" s="46" t="s">
        <v>20</v>
      </c>
      <c r="D300" s="46" t="s">
        <v>20</v>
      </c>
      <c r="E300" s="108" t="s">
        <v>20</v>
      </c>
      <c r="F300" s="66" t="s">
        <v>20</v>
      </c>
      <c r="G300" s="82" t="s">
        <v>20</v>
      </c>
      <c r="H300" s="82" t="s">
        <v>20</v>
      </c>
      <c r="I300" s="82" t="s">
        <v>20</v>
      </c>
      <c r="J300" s="82" t="s">
        <v>20</v>
      </c>
      <c r="K300" s="82" t="s">
        <v>20</v>
      </c>
      <c r="L300" s="82" t="s">
        <v>20</v>
      </c>
      <c r="M300" s="82" t="s">
        <v>20</v>
      </c>
      <c r="N300" s="82" t="s">
        <v>20</v>
      </c>
      <c r="O300" s="82" t="s">
        <v>20</v>
      </c>
      <c r="P300" s="82" t="s">
        <v>20</v>
      </c>
      <c r="Q300" s="82" t="s">
        <v>20</v>
      </c>
      <c r="R300" s="83" t="s">
        <v>20</v>
      </c>
      <c r="S300" s="83"/>
      <c r="T300" s="83"/>
      <c r="U300" s="83"/>
      <c r="AA300" s="129"/>
    </row>
    <row r="301" spans="1:27" s="117" customFormat="1" ht="27" thickBot="1" x14ac:dyDescent="0.45">
      <c r="A301" s="116" t="s">
        <v>20</v>
      </c>
      <c r="B301" s="115" t="s">
        <v>45</v>
      </c>
      <c r="D301" s="117" t="s">
        <v>28</v>
      </c>
      <c r="E301" s="125">
        <f>$X$16</f>
        <v>43092</v>
      </c>
      <c r="F301" s="119"/>
      <c r="G301" s="120"/>
      <c r="H301" s="121"/>
      <c r="I301" s="122"/>
      <c r="J301" s="122"/>
      <c r="K301" s="122"/>
      <c r="L301" s="122"/>
      <c r="M301" s="122"/>
      <c r="N301" s="122"/>
      <c r="O301" s="122"/>
      <c r="P301" s="122"/>
      <c r="Q301" s="122"/>
      <c r="R301" s="122"/>
      <c r="U301" s="117">
        <v>13</v>
      </c>
      <c r="AA301" s="126"/>
    </row>
    <row r="302" spans="1:27" s="52" customFormat="1" ht="16.5" thickBot="1" x14ac:dyDescent="0.3">
      <c r="A302" s="45"/>
      <c r="B302" s="110"/>
      <c r="C302" s="51"/>
      <c r="D302" s="51"/>
      <c r="E302" s="104"/>
      <c r="F302" s="79" t="s">
        <v>70</v>
      </c>
      <c r="H302" s="103"/>
      <c r="I302" s="91">
        <v>100</v>
      </c>
      <c r="J302" s="92">
        <v>50</v>
      </c>
      <c r="K302" s="92">
        <v>20</v>
      </c>
      <c r="L302" s="92">
        <v>10</v>
      </c>
      <c r="M302" s="92">
        <v>5</v>
      </c>
      <c r="N302" s="92">
        <v>2</v>
      </c>
      <c r="O302" s="92">
        <v>1</v>
      </c>
      <c r="P302" s="92">
        <v>0.25</v>
      </c>
      <c r="Q302" s="92">
        <v>0.1</v>
      </c>
      <c r="R302" s="93">
        <v>0.05</v>
      </c>
      <c r="S302" s="51"/>
      <c r="T302" s="51"/>
      <c r="U302" s="51"/>
      <c r="AA302" s="127">
        <f>B303+B304+B305</f>
        <v>0</v>
      </c>
    </row>
    <row r="303" spans="1:27" s="52" customFormat="1" ht="15.75" x14ac:dyDescent="0.25">
      <c r="A303" s="45" t="s">
        <v>17</v>
      </c>
      <c r="B303" s="111"/>
      <c r="C303" s="51"/>
      <c r="D303" s="60" t="s">
        <v>21</v>
      </c>
      <c r="E303" s="105"/>
      <c r="F303" s="51"/>
      <c r="G303" s="62"/>
      <c r="H303" s="133" t="s">
        <v>71</v>
      </c>
      <c r="I303" s="135"/>
      <c r="J303" s="136"/>
      <c r="K303" s="136"/>
      <c r="L303" s="136"/>
      <c r="M303" s="136"/>
      <c r="N303" s="136"/>
      <c r="O303" s="136"/>
      <c r="P303" s="136"/>
      <c r="Q303" s="136"/>
      <c r="R303" s="137"/>
      <c r="S303" s="51"/>
      <c r="T303" s="51"/>
      <c r="U303" s="51"/>
      <c r="AA303" s="128"/>
    </row>
    <row r="304" spans="1:27" s="52" customFormat="1" ht="15.75" thickBot="1" x14ac:dyDescent="0.25">
      <c r="A304" s="45" t="s">
        <v>18</v>
      </c>
      <c r="B304" s="111"/>
      <c r="C304" s="51"/>
      <c r="E304" s="104"/>
      <c r="F304" s="51"/>
      <c r="G304" s="62"/>
      <c r="H304" s="89" t="s">
        <v>5</v>
      </c>
      <c r="I304" s="90">
        <f t="shared" ref="I304:R304" si="36">I302*I303</f>
        <v>0</v>
      </c>
      <c r="J304" s="80">
        <f t="shared" si="36"/>
        <v>0</v>
      </c>
      <c r="K304" s="80">
        <f t="shared" si="36"/>
        <v>0</v>
      </c>
      <c r="L304" s="80">
        <f t="shared" si="36"/>
        <v>0</v>
      </c>
      <c r="M304" s="80">
        <f t="shared" si="36"/>
        <v>0</v>
      </c>
      <c r="N304" s="80">
        <f t="shared" si="36"/>
        <v>0</v>
      </c>
      <c r="O304" s="80">
        <f t="shared" si="36"/>
        <v>0</v>
      </c>
      <c r="P304" s="80">
        <f t="shared" si="36"/>
        <v>0</v>
      </c>
      <c r="Q304" s="80">
        <f t="shared" si="36"/>
        <v>0</v>
      </c>
      <c r="R304" s="81">
        <f t="shared" si="36"/>
        <v>0</v>
      </c>
      <c r="S304" s="87">
        <f>SUM(I304:R304)</f>
        <v>0</v>
      </c>
      <c r="T304" s="51"/>
      <c r="U304" s="51"/>
      <c r="AA304" s="128"/>
    </row>
    <row r="305" spans="1:27" s="52" customFormat="1" ht="15.75" x14ac:dyDescent="0.25">
      <c r="A305" s="45" t="s">
        <v>19</v>
      </c>
      <c r="B305" s="111"/>
      <c r="C305" s="51"/>
      <c r="D305" s="60" t="s">
        <v>0</v>
      </c>
      <c r="E305" s="104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49">
        <f>SUM(I304:R304)</f>
        <v>0</v>
      </c>
      <c r="S305" s="51"/>
      <c r="T305" s="51"/>
      <c r="U305" s="51"/>
      <c r="AA305" s="128"/>
    </row>
    <row r="306" spans="1:27" s="52" customFormat="1" ht="15.75" x14ac:dyDescent="0.25">
      <c r="A306" s="45" t="s">
        <v>75</v>
      </c>
      <c r="B306" s="111"/>
      <c r="C306" s="51"/>
      <c r="D306" s="51"/>
      <c r="E306" s="105" t="s">
        <v>22</v>
      </c>
      <c r="F306" s="56" t="s">
        <v>5</v>
      </c>
      <c r="G306" s="56" t="s">
        <v>23</v>
      </c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51"/>
      <c r="S306" s="51"/>
      <c r="T306" s="51"/>
      <c r="U306" s="51"/>
      <c r="AA306" s="128"/>
    </row>
    <row r="307" spans="1:27" s="52" customFormat="1" x14ac:dyDescent="0.2">
      <c r="A307" s="45" t="s">
        <v>29</v>
      </c>
      <c r="B307" s="111"/>
      <c r="C307" s="51"/>
      <c r="D307" s="51"/>
      <c r="E307" s="106"/>
      <c r="F307" s="49">
        <f t="shared" ref="F307:F312" si="37">SUM(G307:U307)</f>
        <v>0</v>
      </c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3"/>
      <c r="S307" s="53"/>
      <c r="T307" s="53"/>
      <c r="U307" s="53"/>
      <c r="AA307" s="128"/>
    </row>
    <row r="308" spans="1:27" s="52" customFormat="1" x14ac:dyDescent="0.2">
      <c r="A308" s="45"/>
      <c r="B308" s="132"/>
      <c r="C308" s="51"/>
      <c r="D308" s="51"/>
      <c r="E308" s="106"/>
      <c r="F308" s="49">
        <f t="shared" si="37"/>
        <v>0</v>
      </c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3"/>
      <c r="S308" s="53"/>
      <c r="T308" s="53"/>
      <c r="U308" s="53"/>
      <c r="AA308" s="128"/>
    </row>
    <row r="309" spans="1:27" s="52" customFormat="1" x14ac:dyDescent="0.2">
      <c r="A309" s="45" t="s">
        <v>30</v>
      </c>
      <c r="B309" s="111"/>
      <c r="C309" s="51"/>
      <c r="D309" s="51"/>
      <c r="E309" s="106"/>
      <c r="F309" s="49">
        <f t="shared" si="37"/>
        <v>0</v>
      </c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3"/>
      <c r="S309" s="53"/>
      <c r="T309" s="53"/>
      <c r="U309" s="53"/>
      <c r="AA309" s="128"/>
    </row>
    <row r="310" spans="1:27" s="52" customFormat="1" x14ac:dyDescent="0.2">
      <c r="A310" s="45" t="s">
        <v>31</v>
      </c>
      <c r="B310" s="111"/>
      <c r="C310" s="51"/>
      <c r="D310" s="51"/>
      <c r="E310" s="106"/>
      <c r="F310" s="49">
        <f t="shared" si="37"/>
        <v>0</v>
      </c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3"/>
      <c r="S310" s="53"/>
      <c r="T310" s="53"/>
      <c r="U310" s="53"/>
      <c r="AA310" s="128"/>
    </row>
    <row r="311" spans="1:27" s="52" customFormat="1" x14ac:dyDescent="0.2">
      <c r="A311" s="45" t="s">
        <v>32</v>
      </c>
      <c r="B311" s="111"/>
      <c r="C311" s="51"/>
      <c r="D311" s="51"/>
      <c r="E311" s="106"/>
      <c r="F311" s="49">
        <f t="shared" si="37"/>
        <v>0</v>
      </c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3"/>
      <c r="S311" s="53"/>
      <c r="T311" s="53"/>
      <c r="U311" s="53"/>
      <c r="AA311" s="128"/>
    </row>
    <row r="312" spans="1:27" s="52" customFormat="1" x14ac:dyDescent="0.2">
      <c r="A312" s="45" t="s">
        <v>33</v>
      </c>
      <c r="B312" s="111"/>
      <c r="C312" s="51"/>
      <c r="D312" s="51"/>
      <c r="E312" s="106"/>
      <c r="F312" s="49">
        <f t="shared" si="37"/>
        <v>0</v>
      </c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3"/>
      <c r="S312" s="53"/>
      <c r="T312" s="53"/>
      <c r="U312" s="53"/>
      <c r="AA312" s="128"/>
    </row>
    <row r="313" spans="1:27" s="52" customFormat="1" x14ac:dyDescent="0.2">
      <c r="A313" s="45" t="s">
        <v>34</v>
      </c>
      <c r="B313" s="111"/>
      <c r="C313" s="51"/>
      <c r="D313" s="51"/>
      <c r="E313" s="104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51"/>
      <c r="S313" s="51"/>
      <c r="T313" s="51"/>
      <c r="U313" s="51"/>
      <c r="AA313" s="128"/>
    </row>
    <row r="314" spans="1:27" s="52" customFormat="1" ht="15.75" x14ac:dyDescent="0.25">
      <c r="A314" s="45" t="s">
        <v>35</v>
      </c>
      <c r="B314" s="111"/>
      <c r="C314" s="51"/>
      <c r="D314" s="60" t="s">
        <v>24</v>
      </c>
      <c r="E314" s="104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51"/>
      <c r="S314" s="51"/>
      <c r="T314" s="51"/>
      <c r="U314" s="51"/>
      <c r="AA314" s="128"/>
    </row>
    <row r="315" spans="1:27" s="52" customFormat="1" ht="15.75" x14ac:dyDescent="0.25">
      <c r="A315" s="50" t="s">
        <v>36</v>
      </c>
      <c r="B315" s="111"/>
      <c r="C315" s="51"/>
      <c r="D315" s="51"/>
      <c r="E315" s="105"/>
      <c r="F315" s="56" t="s">
        <v>5</v>
      </c>
      <c r="G315" s="56" t="s">
        <v>23</v>
      </c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51"/>
      <c r="S315" s="51"/>
      <c r="T315" s="51"/>
      <c r="U315" s="51"/>
      <c r="AA315" s="128"/>
    </row>
    <row r="316" spans="1:27" s="52" customFormat="1" x14ac:dyDescent="0.2">
      <c r="A316" s="45" t="s">
        <v>37</v>
      </c>
      <c r="B316" s="111"/>
      <c r="C316" s="51"/>
      <c r="D316" s="51"/>
      <c r="E316" s="106"/>
      <c r="F316" s="49">
        <f t="shared" ref="F316:F323" si="38">SUM(G316:U316)</f>
        <v>0</v>
      </c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3"/>
      <c r="S316" s="53"/>
      <c r="T316" s="53"/>
      <c r="U316" s="53"/>
      <c r="AA316" s="128"/>
    </row>
    <row r="317" spans="1:27" s="52" customFormat="1" x14ac:dyDescent="0.2">
      <c r="A317" s="51"/>
      <c r="B317" s="110"/>
      <c r="C317" s="51"/>
      <c r="D317" s="51"/>
      <c r="E317" s="106"/>
      <c r="F317" s="49">
        <f t="shared" si="38"/>
        <v>0</v>
      </c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3"/>
      <c r="S317" s="53"/>
      <c r="T317" s="53"/>
      <c r="U317" s="53"/>
      <c r="AA317" s="128"/>
    </row>
    <row r="318" spans="1:27" s="52" customFormat="1" x14ac:dyDescent="0.2">
      <c r="A318" s="51"/>
      <c r="B318" s="110"/>
      <c r="C318" s="51"/>
      <c r="D318" s="51"/>
      <c r="E318" s="106"/>
      <c r="F318" s="49">
        <f t="shared" si="38"/>
        <v>0</v>
      </c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3"/>
      <c r="S318" s="53"/>
      <c r="T318" s="53"/>
      <c r="U318" s="53"/>
      <c r="AA318" s="128"/>
    </row>
    <row r="319" spans="1:27" s="52" customFormat="1" x14ac:dyDescent="0.2">
      <c r="A319" s="51"/>
      <c r="B319" s="110"/>
      <c r="C319" s="51"/>
      <c r="D319" s="51"/>
      <c r="E319" s="106"/>
      <c r="F319" s="49">
        <f t="shared" si="38"/>
        <v>0</v>
      </c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3"/>
      <c r="S319" s="53"/>
      <c r="T319" s="53"/>
      <c r="U319" s="53"/>
      <c r="AA319" s="128"/>
    </row>
    <row r="320" spans="1:27" s="52" customFormat="1" x14ac:dyDescent="0.2">
      <c r="A320" s="51"/>
      <c r="B320" s="110"/>
      <c r="C320" s="51"/>
      <c r="D320" s="51"/>
      <c r="E320" s="106"/>
      <c r="F320" s="49">
        <f t="shared" si="38"/>
        <v>0</v>
      </c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3"/>
      <c r="S320" s="53"/>
      <c r="T320" s="53"/>
      <c r="U320" s="53"/>
      <c r="AA320" s="128"/>
    </row>
    <row r="321" spans="1:27" s="52" customFormat="1" x14ac:dyDescent="0.2">
      <c r="A321" s="51"/>
      <c r="B321" s="110"/>
      <c r="C321" s="51"/>
      <c r="D321" s="51"/>
      <c r="E321" s="106"/>
      <c r="F321" s="49">
        <f t="shared" si="38"/>
        <v>0</v>
      </c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3"/>
      <c r="S321" s="53"/>
      <c r="T321" s="53"/>
      <c r="U321" s="53"/>
      <c r="AA321" s="128"/>
    </row>
    <row r="322" spans="1:27" s="52" customFormat="1" ht="15.6" customHeight="1" x14ac:dyDescent="0.25">
      <c r="A322" s="57" t="s">
        <v>24</v>
      </c>
      <c r="B322" s="112" t="str">
        <f>IF(B304+F316+F317+F318+F319+F320+F321+F322+F323=B309+B310+B311+B312+B313+B314+B315+B316,"OK","NON")</f>
        <v>OK</v>
      </c>
      <c r="C322" s="51"/>
      <c r="D322" s="49"/>
      <c r="E322" s="106"/>
      <c r="F322" s="49">
        <f t="shared" si="38"/>
        <v>0</v>
      </c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3"/>
      <c r="S322" s="53"/>
      <c r="T322" s="53"/>
      <c r="U322" s="53"/>
      <c r="AA322" s="128"/>
    </row>
    <row r="323" spans="1:27" s="52" customFormat="1" ht="18" x14ac:dyDescent="0.25">
      <c r="A323" s="57" t="s">
        <v>25</v>
      </c>
      <c r="B323" s="112">
        <f>B306+S304-B303-F307-F308-F309-F310-F311-F312</f>
        <v>0</v>
      </c>
      <c r="C323" s="51"/>
      <c r="D323" s="77"/>
      <c r="E323" s="106"/>
      <c r="F323" s="49">
        <f t="shared" si="38"/>
        <v>0</v>
      </c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3"/>
      <c r="S323" s="53"/>
      <c r="T323" s="53"/>
      <c r="U323" s="53"/>
      <c r="AA323" s="128"/>
    </row>
    <row r="324" spans="1:27" s="52" customFormat="1" x14ac:dyDescent="0.2">
      <c r="B324" s="96"/>
      <c r="C324" s="51"/>
      <c r="D324" s="51"/>
      <c r="E324" s="107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62"/>
      <c r="S324" s="62"/>
      <c r="T324" s="62"/>
      <c r="U324" s="62"/>
      <c r="V324" s="64"/>
      <c r="AA324" s="128"/>
    </row>
    <row r="325" spans="1:27" s="46" customFormat="1" x14ac:dyDescent="0.2">
      <c r="A325" s="46" t="s">
        <v>20</v>
      </c>
      <c r="B325" s="113" t="s">
        <v>20</v>
      </c>
      <c r="C325" s="46" t="s">
        <v>20</v>
      </c>
      <c r="D325" s="46" t="s">
        <v>20</v>
      </c>
      <c r="E325" s="108" t="s">
        <v>20</v>
      </c>
      <c r="F325" s="66" t="s">
        <v>20</v>
      </c>
      <c r="G325" s="82" t="s">
        <v>20</v>
      </c>
      <c r="H325" s="82" t="s">
        <v>20</v>
      </c>
      <c r="I325" s="82" t="s">
        <v>20</v>
      </c>
      <c r="J325" s="82" t="s">
        <v>20</v>
      </c>
      <c r="K325" s="82" t="s">
        <v>20</v>
      </c>
      <c r="L325" s="82" t="s">
        <v>20</v>
      </c>
      <c r="M325" s="82" t="s">
        <v>20</v>
      </c>
      <c r="N325" s="82" t="s">
        <v>20</v>
      </c>
      <c r="O325" s="82" t="s">
        <v>20</v>
      </c>
      <c r="P325" s="82" t="s">
        <v>20</v>
      </c>
      <c r="Q325" s="82" t="s">
        <v>20</v>
      </c>
      <c r="R325" s="83" t="s">
        <v>20</v>
      </c>
      <c r="S325" s="83"/>
      <c r="T325" s="83"/>
      <c r="U325" s="83"/>
      <c r="AA325" s="129"/>
    </row>
    <row r="326" spans="1:27" s="117" customFormat="1" ht="27" thickBot="1" x14ac:dyDescent="0.45">
      <c r="A326" s="116" t="s">
        <v>20</v>
      </c>
      <c r="B326" s="115" t="s">
        <v>46</v>
      </c>
      <c r="D326" s="117" t="s">
        <v>28</v>
      </c>
      <c r="E326" s="125">
        <f>$X$16</f>
        <v>43092</v>
      </c>
      <c r="F326" s="119"/>
      <c r="G326" s="120"/>
      <c r="H326" s="121"/>
      <c r="I326" s="122"/>
      <c r="J326" s="122"/>
      <c r="K326" s="122"/>
      <c r="L326" s="122"/>
      <c r="M326" s="122"/>
      <c r="N326" s="122"/>
      <c r="O326" s="122"/>
      <c r="P326" s="122"/>
      <c r="Q326" s="122"/>
      <c r="R326" s="122"/>
      <c r="U326" s="117">
        <v>14</v>
      </c>
      <c r="AA326" s="126"/>
    </row>
    <row r="327" spans="1:27" s="52" customFormat="1" ht="16.5" thickBot="1" x14ac:dyDescent="0.3">
      <c r="A327" s="45"/>
      <c r="B327" s="110"/>
      <c r="C327" s="51"/>
      <c r="D327" s="51"/>
      <c r="E327" s="104"/>
      <c r="F327" s="79" t="s">
        <v>70</v>
      </c>
      <c r="H327" s="103"/>
      <c r="I327" s="91">
        <v>100</v>
      </c>
      <c r="J327" s="92">
        <v>50</v>
      </c>
      <c r="K327" s="92">
        <v>20</v>
      </c>
      <c r="L327" s="92">
        <v>10</v>
      </c>
      <c r="M327" s="92">
        <v>5</v>
      </c>
      <c r="N327" s="92">
        <v>2</v>
      </c>
      <c r="O327" s="92">
        <v>1</v>
      </c>
      <c r="P327" s="92">
        <v>0.25</v>
      </c>
      <c r="Q327" s="92">
        <v>0.1</v>
      </c>
      <c r="R327" s="93">
        <v>0.05</v>
      </c>
      <c r="S327" s="51"/>
      <c r="T327" s="51"/>
      <c r="U327" s="51"/>
      <c r="AA327" s="127">
        <f>B328+B329+B330</f>
        <v>0</v>
      </c>
    </row>
    <row r="328" spans="1:27" s="52" customFormat="1" ht="15.75" x14ac:dyDescent="0.25">
      <c r="A328" s="45" t="s">
        <v>17</v>
      </c>
      <c r="B328" s="111"/>
      <c r="C328" s="51"/>
      <c r="D328" s="60" t="s">
        <v>21</v>
      </c>
      <c r="E328" s="105"/>
      <c r="F328" s="51"/>
      <c r="G328" s="62"/>
      <c r="H328" s="133" t="s">
        <v>71</v>
      </c>
      <c r="I328" s="135"/>
      <c r="J328" s="136"/>
      <c r="K328" s="136"/>
      <c r="L328" s="136"/>
      <c r="M328" s="136"/>
      <c r="N328" s="136"/>
      <c r="O328" s="136"/>
      <c r="P328" s="136"/>
      <c r="Q328" s="136"/>
      <c r="R328" s="137"/>
      <c r="S328" s="51"/>
      <c r="T328" s="51"/>
      <c r="U328" s="51"/>
      <c r="AA328" s="128"/>
    </row>
    <row r="329" spans="1:27" s="52" customFormat="1" ht="15.75" thickBot="1" x14ac:dyDescent="0.25">
      <c r="A329" s="45" t="s">
        <v>18</v>
      </c>
      <c r="B329" s="111"/>
      <c r="C329" s="51"/>
      <c r="E329" s="104"/>
      <c r="F329" s="51"/>
      <c r="G329" s="62"/>
      <c r="H329" s="89" t="s">
        <v>5</v>
      </c>
      <c r="I329" s="90">
        <f t="shared" ref="I329:R329" si="39">I327*I328</f>
        <v>0</v>
      </c>
      <c r="J329" s="80">
        <f t="shared" si="39"/>
        <v>0</v>
      </c>
      <c r="K329" s="80">
        <f t="shared" si="39"/>
        <v>0</v>
      </c>
      <c r="L329" s="80">
        <f t="shared" si="39"/>
        <v>0</v>
      </c>
      <c r="M329" s="80">
        <f t="shared" si="39"/>
        <v>0</v>
      </c>
      <c r="N329" s="80">
        <f t="shared" si="39"/>
        <v>0</v>
      </c>
      <c r="O329" s="80">
        <f t="shared" si="39"/>
        <v>0</v>
      </c>
      <c r="P329" s="80">
        <f t="shared" si="39"/>
        <v>0</v>
      </c>
      <c r="Q329" s="80">
        <f t="shared" si="39"/>
        <v>0</v>
      </c>
      <c r="R329" s="81">
        <f t="shared" si="39"/>
        <v>0</v>
      </c>
      <c r="S329" s="87">
        <f>SUM(I329:R329)</f>
        <v>0</v>
      </c>
      <c r="T329" s="51"/>
      <c r="U329" s="51"/>
      <c r="AA329" s="128"/>
    </row>
    <row r="330" spans="1:27" s="52" customFormat="1" ht="15.75" x14ac:dyDescent="0.25">
      <c r="A330" s="45" t="s">
        <v>19</v>
      </c>
      <c r="B330" s="111"/>
      <c r="C330" s="51"/>
      <c r="D330" s="60" t="s">
        <v>0</v>
      </c>
      <c r="E330" s="104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49">
        <f>SUM(I329:R329)</f>
        <v>0</v>
      </c>
      <c r="S330" s="51"/>
      <c r="T330" s="51"/>
      <c r="U330" s="51"/>
      <c r="AA330" s="128"/>
    </row>
    <row r="331" spans="1:27" s="52" customFormat="1" ht="15.75" x14ac:dyDescent="0.25">
      <c r="A331" s="45" t="s">
        <v>75</v>
      </c>
      <c r="B331" s="111"/>
      <c r="C331" s="51"/>
      <c r="D331" s="51"/>
      <c r="E331" s="105" t="s">
        <v>22</v>
      </c>
      <c r="F331" s="56" t="s">
        <v>5</v>
      </c>
      <c r="G331" s="56" t="s">
        <v>23</v>
      </c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51"/>
      <c r="S331" s="51"/>
      <c r="T331" s="51"/>
      <c r="U331" s="51"/>
      <c r="AA331" s="128"/>
    </row>
    <row r="332" spans="1:27" s="52" customFormat="1" x14ac:dyDescent="0.2">
      <c r="A332" s="45" t="s">
        <v>29</v>
      </c>
      <c r="B332" s="111"/>
      <c r="C332" s="51"/>
      <c r="D332" s="51"/>
      <c r="E332" s="106"/>
      <c r="F332" s="49">
        <f t="shared" ref="F332:F337" si="40">SUM(G332:U332)</f>
        <v>0</v>
      </c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3"/>
      <c r="S332" s="53"/>
      <c r="T332" s="53"/>
      <c r="U332" s="53"/>
      <c r="AA332" s="128"/>
    </row>
    <row r="333" spans="1:27" s="52" customFormat="1" x14ac:dyDescent="0.2">
      <c r="A333" s="45"/>
      <c r="B333" s="132"/>
      <c r="C333" s="51"/>
      <c r="D333" s="51"/>
      <c r="E333" s="106"/>
      <c r="F333" s="49">
        <f t="shared" si="40"/>
        <v>0</v>
      </c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3"/>
      <c r="S333" s="53"/>
      <c r="T333" s="53"/>
      <c r="U333" s="53"/>
      <c r="AA333" s="128"/>
    </row>
    <row r="334" spans="1:27" s="52" customFormat="1" x14ac:dyDescent="0.2">
      <c r="A334" s="45" t="s">
        <v>30</v>
      </c>
      <c r="B334" s="111"/>
      <c r="C334" s="51"/>
      <c r="D334" s="51"/>
      <c r="E334" s="106"/>
      <c r="F334" s="49">
        <f t="shared" si="40"/>
        <v>0</v>
      </c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3"/>
      <c r="S334" s="53"/>
      <c r="T334" s="53"/>
      <c r="U334" s="53"/>
      <c r="AA334" s="128"/>
    </row>
    <row r="335" spans="1:27" s="52" customFormat="1" x14ac:dyDescent="0.2">
      <c r="A335" s="45" t="s">
        <v>31</v>
      </c>
      <c r="B335" s="111"/>
      <c r="C335" s="51"/>
      <c r="D335" s="51"/>
      <c r="E335" s="106"/>
      <c r="F335" s="49">
        <f t="shared" si="40"/>
        <v>0</v>
      </c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3"/>
      <c r="S335" s="53"/>
      <c r="T335" s="53"/>
      <c r="U335" s="53"/>
      <c r="AA335" s="128"/>
    </row>
    <row r="336" spans="1:27" s="52" customFormat="1" x14ac:dyDescent="0.2">
      <c r="A336" s="45" t="s">
        <v>32</v>
      </c>
      <c r="B336" s="111"/>
      <c r="C336" s="51"/>
      <c r="D336" s="51"/>
      <c r="E336" s="106"/>
      <c r="F336" s="49">
        <f t="shared" si="40"/>
        <v>0</v>
      </c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3"/>
      <c r="S336" s="53"/>
      <c r="T336" s="53"/>
      <c r="U336" s="53"/>
      <c r="AA336" s="128"/>
    </row>
    <row r="337" spans="1:27" s="52" customFormat="1" x14ac:dyDescent="0.2">
      <c r="A337" s="45" t="s">
        <v>33</v>
      </c>
      <c r="B337" s="111"/>
      <c r="C337" s="51"/>
      <c r="D337" s="51"/>
      <c r="E337" s="106"/>
      <c r="F337" s="49">
        <f t="shared" si="40"/>
        <v>0</v>
      </c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3"/>
      <c r="S337" s="53"/>
      <c r="T337" s="53"/>
      <c r="U337" s="53"/>
      <c r="AA337" s="128"/>
    </row>
    <row r="338" spans="1:27" s="52" customFormat="1" x14ac:dyDescent="0.2">
      <c r="A338" s="45" t="s">
        <v>34</v>
      </c>
      <c r="B338" s="111"/>
      <c r="C338" s="51"/>
      <c r="D338" s="51"/>
      <c r="E338" s="104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51"/>
      <c r="S338" s="51"/>
      <c r="T338" s="51"/>
      <c r="U338" s="51"/>
      <c r="AA338" s="128"/>
    </row>
    <row r="339" spans="1:27" s="52" customFormat="1" ht="15.75" x14ac:dyDescent="0.25">
      <c r="A339" s="45" t="s">
        <v>35</v>
      </c>
      <c r="B339" s="111"/>
      <c r="C339" s="51"/>
      <c r="D339" s="60" t="s">
        <v>24</v>
      </c>
      <c r="E339" s="104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51"/>
      <c r="S339" s="51"/>
      <c r="T339" s="51"/>
      <c r="U339" s="51"/>
      <c r="AA339" s="128"/>
    </row>
    <row r="340" spans="1:27" s="52" customFormat="1" ht="15.75" x14ac:dyDescent="0.25">
      <c r="A340" s="50" t="s">
        <v>36</v>
      </c>
      <c r="B340" s="111"/>
      <c r="C340" s="51"/>
      <c r="D340" s="51"/>
      <c r="E340" s="105"/>
      <c r="F340" s="56" t="s">
        <v>5</v>
      </c>
      <c r="G340" s="56" t="s">
        <v>23</v>
      </c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51"/>
      <c r="S340" s="51"/>
      <c r="T340" s="51"/>
      <c r="U340" s="51"/>
      <c r="AA340" s="128"/>
    </row>
    <row r="341" spans="1:27" s="52" customFormat="1" x14ac:dyDescent="0.2">
      <c r="A341" s="45" t="s">
        <v>37</v>
      </c>
      <c r="B341" s="111"/>
      <c r="C341" s="51"/>
      <c r="D341" s="51"/>
      <c r="E341" s="106"/>
      <c r="F341" s="49">
        <f t="shared" ref="F341:F348" si="41">SUM(G341:U341)</f>
        <v>0</v>
      </c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3"/>
      <c r="S341" s="53"/>
      <c r="T341" s="53"/>
      <c r="U341" s="53"/>
      <c r="AA341" s="128"/>
    </row>
    <row r="342" spans="1:27" s="52" customFormat="1" x14ac:dyDescent="0.2">
      <c r="A342" s="51"/>
      <c r="B342" s="110"/>
      <c r="C342" s="51"/>
      <c r="D342" s="51"/>
      <c r="E342" s="106"/>
      <c r="F342" s="49">
        <f t="shared" si="41"/>
        <v>0</v>
      </c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3"/>
      <c r="S342" s="53"/>
      <c r="T342" s="53"/>
      <c r="U342" s="53"/>
      <c r="AA342" s="128"/>
    </row>
    <row r="343" spans="1:27" s="52" customFormat="1" x14ac:dyDescent="0.2">
      <c r="A343" s="51"/>
      <c r="B343" s="110"/>
      <c r="C343" s="51"/>
      <c r="D343" s="51"/>
      <c r="E343" s="106"/>
      <c r="F343" s="49">
        <f t="shared" si="41"/>
        <v>0</v>
      </c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3"/>
      <c r="S343" s="53"/>
      <c r="T343" s="53"/>
      <c r="U343" s="53"/>
      <c r="AA343" s="128"/>
    </row>
    <row r="344" spans="1:27" s="52" customFormat="1" x14ac:dyDescent="0.2">
      <c r="A344" s="51"/>
      <c r="B344" s="110"/>
      <c r="C344" s="51"/>
      <c r="D344" s="51"/>
      <c r="E344" s="106"/>
      <c r="F344" s="49">
        <f t="shared" si="41"/>
        <v>0</v>
      </c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3"/>
      <c r="S344" s="53"/>
      <c r="T344" s="53"/>
      <c r="U344" s="53"/>
      <c r="AA344" s="128"/>
    </row>
    <row r="345" spans="1:27" s="52" customFormat="1" x14ac:dyDescent="0.2">
      <c r="A345" s="51"/>
      <c r="B345" s="110"/>
      <c r="C345" s="51"/>
      <c r="D345" s="51"/>
      <c r="E345" s="106"/>
      <c r="F345" s="49">
        <f t="shared" si="41"/>
        <v>0</v>
      </c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3"/>
      <c r="S345" s="53"/>
      <c r="T345" s="53"/>
      <c r="U345" s="53"/>
      <c r="AA345" s="128"/>
    </row>
    <row r="346" spans="1:27" s="52" customFormat="1" x14ac:dyDescent="0.2">
      <c r="A346" s="51"/>
      <c r="B346" s="110"/>
      <c r="C346" s="51"/>
      <c r="D346" s="51"/>
      <c r="E346" s="106"/>
      <c r="F346" s="49">
        <f t="shared" si="41"/>
        <v>0</v>
      </c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3"/>
      <c r="S346" s="53"/>
      <c r="T346" s="53"/>
      <c r="U346" s="53"/>
      <c r="AA346" s="128"/>
    </row>
    <row r="347" spans="1:27" s="52" customFormat="1" ht="15.6" customHeight="1" x14ac:dyDescent="0.25">
      <c r="A347" s="57" t="s">
        <v>24</v>
      </c>
      <c r="B347" s="112" t="str">
        <f>IF(B329+F341+F342+F343+F344+F345+F346+F347+F348=B334+B335+B336+B337+B338+B339+B340+B341,"OK","NON")</f>
        <v>OK</v>
      </c>
      <c r="C347" s="51"/>
      <c r="D347" s="49"/>
      <c r="E347" s="106"/>
      <c r="F347" s="49">
        <f t="shared" si="41"/>
        <v>0</v>
      </c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3"/>
      <c r="S347" s="53"/>
      <c r="T347" s="53"/>
      <c r="U347" s="53"/>
      <c r="AA347" s="128"/>
    </row>
    <row r="348" spans="1:27" s="52" customFormat="1" ht="18" x14ac:dyDescent="0.25">
      <c r="A348" s="57" t="s">
        <v>25</v>
      </c>
      <c r="B348" s="112">
        <f>B331+S329-B328-F332-F333-F334-F335-F336-F337</f>
        <v>0</v>
      </c>
      <c r="C348" s="51"/>
      <c r="D348" s="77"/>
      <c r="E348" s="106"/>
      <c r="F348" s="49">
        <f t="shared" si="41"/>
        <v>0</v>
      </c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3"/>
      <c r="S348" s="53"/>
      <c r="T348" s="53"/>
      <c r="U348" s="53"/>
      <c r="AA348" s="128"/>
    </row>
    <row r="349" spans="1:27" s="52" customFormat="1" x14ac:dyDescent="0.2">
      <c r="B349" s="96"/>
      <c r="C349" s="51"/>
      <c r="D349" s="51"/>
      <c r="E349" s="107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62"/>
      <c r="S349" s="62"/>
      <c r="T349" s="62"/>
      <c r="U349" s="62"/>
      <c r="V349" s="64"/>
      <c r="AA349" s="128"/>
    </row>
    <row r="350" spans="1:27" s="46" customFormat="1" x14ac:dyDescent="0.2">
      <c r="A350" s="46" t="s">
        <v>20</v>
      </c>
      <c r="B350" s="113" t="s">
        <v>20</v>
      </c>
      <c r="C350" s="46" t="s">
        <v>20</v>
      </c>
      <c r="D350" s="46" t="s">
        <v>20</v>
      </c>
      <c r="E350" s="108" t="s">
        <v>20</v>
      </c>
      <c r="F350" s="66" t="s">
        <v>20</v>
      </c>
      <c r="G350" s="82" t="s">
        <v>20</v>
      </c>
      <c r="H350" s="82" t="s">
        <v>20</v>
      </c>
      <c r="I350" s="82" t="s">
        <v>20</v>
      </c>
      <c r="J350" s="82" t="s">
        <v>20</v>
      </c>
      <c r="K350" s="82" t="s">
        <v>20</v>
      </c>
      <c r="L350" s="82" t="s">
        <v>20</v>
      </c>
      <c r="M350" s="82" t="s">
        <v>20</v>
      </c>
      <c r="N350" s="82" t="s">
        <v>20</v>
      </c>
      <c r="O350" s="82" t="s">
        <v>20</v>
      </c>
      <c r="P350" s="82" t="s">
        <v>20</v>
      </c>
      <c r="Q350" s="82" t="s">
        <v>20</v>
      </c>
      <c r="R350" s="83" t="s">
        <v>20</v>
      </c>
      <c r="S350" s="83"/>
      <c r="T350" s="83"/>
      <c r="U350" s="83"/>
      <c r="AA350" s="129"/>
    </row>
    <row r="351" spans="1:27" s="117" customFormat="1" ht="27" thickBot="1" x14ac:dyDescent="0.45">
      <c r="A351" s="116" t="s">
        <v>20</v>
      </c>
      <c r="B351" s="115" t="s">
        <v>47</v>
      </c>
      <c r="D351" s="117" t="s">
        <v>28</v>
      </c>
      <c r="E351" s="125">
        <f>$X$16</f>
        <v>43092</v>
      </c>
      <c r="F351" s="119"/>
      <c r="G351" s="120"/>
      <c r="H351" s="121"/>
      <c r="I351" s="122"/>
      <c r="J351" s="122"/>
      <c r="K351" s="122"/>
      <c r="L351" s="122"/>
      <c r="M351" s="122"/>
      <c r="N351" s="122"/>
      <c r="O351" s="122"/>
      <c r="P351" s="122"/>
      <c r="Q351" s="122"/>
      <c r="R351" s="122"/>
      <c r="U351" s="117">
        <v>15</v>
      </c>
      <c r="AA351" s="126"/>
    </row>
    <row r="352" spans="1:27" s="52" customFormat="1" ht="16.5" thickBot="1" x14ac:dyDescent="0.3">
      <c r="A352" s="45"/>
      <c r="B352" s="110"/>
      <c r="C352" s="51"/>
      <c r="D352" s="51"/>
      <c r="E352" s="104"/>
      <c r="F352" s="79" t="s">
        <v>70</v>
      </c>
      <c r="H352" s="103"/>
      <c r="I352" s="91">
        <v>100</v>
      </c>
      <c r="J352" s="92">
        <v>50</v>
      </c>
      <c r="K352" s="92">
        <v>20</v>
      </c>
      <c r="L352" s="92">
        <v>10</v>
      </c>
      <c r="M352" s="92">
        <v>5</v>
      </c>
      <c r="N352" s="92">
        <v>2</v>
      </c>
      <c r="O352" s="92">
        <v>1</v>
      </c>
      <c r="P352" s="92">
        <v>0.25</v>
      </c>
      <c r="Q352" s="92">
        <v>0.1</v>
      </c>
      <c r="R352" s="93">
        <v>0.05</v>
      </c>
      <c r="S352" s="51"/>
      <c r="T352" s="51"/>
      <c r="U352" s="51"/>
      <c r="AA352" s="127">
        <f>B353+B354+B355</f>
        <v>0</v>
      </c>
    </row>
    <row r="353" spans="1:27" s="52" customFormat="1" ht="15.75" x14ac:dyDescent="0.25">
      <c r="A353" s="45" t="s">
        <v>17</v>
      </c>
      <c r="B353" s="111"/>
      <c r="C353" s="51"/>
      <c r="D353" s="60" t="s">
        <v>21</v>
      </c>
      <c r="E353" s="105"/>
      <c r="F353" s="51"/>
      <c r="G353" s="62"/>
      <c r="H353" s="133" t="s">
        <v>71</v>
      </c>
      <c r="I353" s="135"/>
      <c r="J353" s="136"/>
      <c r="K353" s="136"/>
      <c r="L353" s="136"/>
      <c r="M353" s="136"/>
      <c r="N353" s="136"/>
      <c r="O353" s="136"/>
      <c r="P353" s="136"/>
      <c r="Q353" s="136"/>
      <c r="R353" s="137"/>
      <c r="S353" s="51"/>
      <c r="T353" s="51"/>
      <c r="U353" s="51"/>
      <c r="AA353" s="128"/>
    </row>
    <row r="354" spans="1:27" s="52" customFormat="1" ht="15.75" thickBot="1" x14ac:dyDescent="0.25">
      <c r="A354" s="45" t="s">
        <v>18</v>
      </c>
      <c r="B354" s="111"/>
      <c r="C354" s="51"/>
      <c r="E354" s="104"/>
      <c r="F354" s="51"/>
      <c r="G354" s="62"/>
      <c r="H354" s="89" t="s">
        <v>5</v>
      </c>
      <c r="I354" s="90">
        <f t="shared" ref="I354:R354" si="42">I352*I353</f>
        <v>0</v>
      </c>
      <c r="J354" s="80">
        <f t="shared" si="42"/>
        <v>0</v>
      </c>
      <c r="K354" s="80">
        <f t="shared" si="42"/>
        <v>0</v>
      </c>
      <c r="L354" s="80">
        <f t="shared" si="42"/>
        <v>0</v>
      </c>
      <c r="M354" s="80">
        <f t="shared" si="42"/>
        <v>0</v>
      </c>
      <c r="N354" s="80">
        <f t="shared" si="42"/>
        <v>0</v>
      </c>
      <c r="O354" s="80">
        <f t="shared" si="42"/>
        <v>0</v>
      </c>
      <c r="P354" s="80">
        <f t="shared" si="42"/>
        <v>0</v>
      </c>
      <c r="Q354" s="80">
        <f t="shared" si="42"/>
        <v>0</v>
      </c>
      <c r="R354" s="81">
        <f t="shared" si="42"/>
        <v>0</v>
      </c>
      <c r="S354" s="87">
        <f>SUM(I354:R354)</f>
        <v>0</v>
      </c>
      <c r="T354" s="51"/>
      <c r="U354" s="51"/>
      <c r="AA354" s="128"/>
    </row>
    <row r="355" spans="1:27" s="52" customFormat="1" ht="15.75" x14ac:dyDescent="0.25">
      <c r="A355" s="45" t="s">
        <v>19</v>
      </c>
      <c r="B355" s="111"/>
      <c r="C355" s="51"/>
      <c r="D355" s="60" t="s">
        <v>0</v>
      </c>
      <c r="E355" s="104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49">
        <f>SUM(I354:R354)</f>
        <v>0</v>
      </c>
      <c r="S355" s="51"/>
      <c r="T355" s="51"/>
      <c r="U355" s="51"/>
      <c r="AA355" s="128"/>
    </row>
    <row r="356" spans="1:27" s="52" customFormat="1" ht="15.75" x14ac:dyDescent="0.25">
      <c r="A356" s="45" t="s">
        <v>75</v>
      </c>
      <c r="B356" s="111"/>
      <c r="C356" s="51"/>
      <c r="D356" s="51"/>
      <c r="E356" s="105" t="s">
        <v>22</v>
      </c>
      <c r="F356" s="56" t="s">
        <v>5</v>
      </c>
      <c r="G356" s="56" t="s">
        <v>23</v>
      </c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51"/>
      <c r="S356" s="51"/>
      <c r="T356" s="51"/>
      <c r="U356" s="51"/>
      <c r="AA356" s="128"/>
    </row>
    <row r="357" spans="1:27" s="52" customFormat="1" x14ac:dyDescent="0.2">
      <c r="A357" s="45" t="s">
        <v>29</v>
      </c>
      <c r="B357" s="111"/>
      <c r="C357" s="51"/>
      <c r="D357" s="51"/>
      <c r="E357" s="106"/>
      <c r="F357" s="49">
        <f t="shared" ref="F357:F362" si="43">SUM(G357:U357)</f>
        <v>0</v>
      </c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3"/>
      <c r="S357" s="53"/>
      <c r="T357" s="53"/>
      <c r="U357" s="53"/>
      <c r="AA357" s="128"/>
    </row>
    <row r="358" spans="1:27" s="52" customFormat="1" x14ac:dyDescent="0.2">
      <c r="A358" s="45"/>
      <c r="B358" s="132"/>
      <c r="C358" s="51"/>
      <c r="D358" s="51"/>
      <c r="E358" s="106"/>
      <c r="F358" s="49">
        <f t="shared" si="43"/>
        <v>0</v>
      </c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3"/>
      <c r="S358" s="53"/>
      <c r="T358" s="53"/>
      <c r="U358" s="53"/>
      <c r="AA358" s="128"/>
    </row>
    <row r="359" spans="1:27" s="52" customFormat="1" x14ac:dyDescent="0.2">
      <c r="A359" s="45" t="s">
        <v>30</v>
      </c>
      <c r="B359" s="111"/>
      <c r="C359" s="51"/>
      <c r="D359" s="51"/>
      <c r="E359" s="106"/>
      <c r="F359" s="49">
        <f t="shared" si="43"/>
        <v>0</v>
      </c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3"/>
      <c r="S359" s="53"/>
      <c r="T359" s="53"/>
      <c r="U359" s="53"/>
      <c r="AA359" s="128"/>
    </row>
    <row r="360" spans="1:27" s="52" customFormat="1" x14ac:dyDescent="0.2">
      <c r="A360" s="45" t="s">
        <v>31</v>
      </c>
      <c r="B360" s="111"/>
      <c r="C360" s="51"/>
      <c r="D360" s="51"/>
      <c r="E360" s="106"/>
      <c r="F360" s="49">
        <f t="shared" si="43"/>
        <v>0</v>
      </c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3"/>
      <c r="S360" s="53"/>
      <c r="T360" s="53"/>
      <c r="U360" s="53"/>
      <c r="AA360" s="128"/>
    </row>
    <row r="361" spans="1:27" s="52" customFormat="1" x14ac:dyDescent="0.2">
      <c r="A361" s="45" t="s">
        <v>32</v>
      </c>
      <c r="B361" s="111"/>
      <c r="C361" s="51"/>
      <c r="D361" s="51"/>
      <c r="E361" s="106"/>
      <c r="F361" s="49">
        <f t="shared" si="43"/>
        <v>0</v>
      </c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3"/>
      <c r="S361" s="53"/>
      <c r="T361" s="53"/>
      <c r="U361" s="53"/>
      <c r="AA361" s="128"/>
    </row>
    <row r="362" spans="1:27" s="52" customFormat="1" x14ac:dyDescent="0.2">
      <c r="A362" s="45" t="s">
        <v>33</v>
      </c>
      <c r="B362" s="111"/>
      <c r="C362" s="51"/>
      <c r="D362" s="51"/>
      <c r="E362" s="106"/>
      <c r="F362" s="49">
        <f t="shared" si="43"/>
        <v>0</v>
      </c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3"/>
      <c r="S362" s="53"/>
      <c r="T362" s="53"/>
      <c r="U362" s="53"/>
      <c r="AA362" s="128"/>
    </row>
    <row r="363" spans="1:27" s="52" customFormat="1" x14ac:dyDescent="0.2">
      <c r="A363" s="45" t="s">
        <v>34</v>
      </c>
      <c r="B363" s="111"/>
      <c r="C363" s="51"/>
      <c r="D363" s="51"/>
      <c r="E363" s="104"/>
      <c r="F363" s="49"/>
      <c r="G363" s="49"/>
      <c r="H363" s="49"/>
      <c r="I363" s="49"/>
      <c r="J363" s="49"/>
      <c r="K363" s="49"/>
      <c r="L363" s="49"/>
      <c r="M363" s="49"/>
      <c r="N363" s="49"/>
      <c r="O363" s="49"/>
      <c r="P363" s="49"/>
      <c r="Q363" s="49"/>
      <c r="R363" s="51"/>
      <c r="S363" s="51"/>
      <c r="T363" s="51"/>
      <c r="U363" s="51"/>
      <c r="AA363" s="128"/>
    </row>
    <row r="364" spans="1:27" s="52" customFormat="1" ht="15.75" x14ac:dyDescent="0.25">
      <c r="A364" s="45" t="s">
        <v>35</v>
      </c>
      <c r="B364" s="111"/>
      <c r="C364" s="51"/>
      <c r="D364" s="60" t="s">
        <v>24</v>
      </c>
      <c r="E364" s="104"/>
      <c r="F364" s="49"/>
      <c r="G364" s="49"/>
      <c r="H364" s="49"/>
      <c r="I364" s="49"/>
      <c r="J364" s="49"/>
      <c r="K364" s="49"/>
      <c r="L364" s="49"/>
      <c r="M364" s="49"/>
      <c r="N364" s="49"/>
      <c r="O364" s="49"/>
      <c r="P364" s="49"/>
      <c r="Q364" s="49"/>
      <c r="R364" s="51"/>
      <c r="S364" s="51"/>
      <c r="T364" s="51"/>
      <c r="U364" s="51"/>
      <c r="AA364" s="128"/>
    </row>
    <row r="365" spans="1:27" s="52" customFormat="1" ht="15.75" x14ac:dyDescent="0.25">
      <c r="A365" s="50" t="s">
        <v>36</v>
      </c>
      <c r="B365" s="111"/>
      <c r="C365" s="51"/>
      <c r="D365" s="51"/>
      <c r="E365" s="105"/>
      <c r="F365" s="56" t="s">
        <v>5</v>
      </c>
      <c r="G365" s="56" t="s">
        <v>23</v>
      </c>
      <c r="H365" s="49"/>
      <c r="I365" s="49"/>
      <c r="J365" s="49"/>
      <c r="K365" s="49"/>
      <c r="L365" s="49"/>
      <c r="M365" s="49"/>
      <c r="N365" s="49"/>
      <c r="O365" s="49"/>
      <c r="P365" s="49"/>
      <c r="Q365" s="49"/>
      <c r="R365" s="51"/>
      <c r="S365" s="51"/>
      <c r="T365" s="51"/>
      <c r="U365" s="51"/>
      <c r="AA365" s="128"/>
    </row>
    <row r="366" spans="1:27" s="52" customFormat="1" x14ac:dyDescent="0.2">
      <c r="A366" s="45" t="s">
        <v>37</v>
      </c>
      <c r="B366" s="111"/>
      <c r="C366" s="51"/>
      <c r="D366" s="51"/>
      <c r="E366" s="106"/>
      <c r="F366" s="49">
        <f t="shared" ref="F366:F373" si="44">SUM(G366:U366)</f>
        <v>0</v>
      </c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3"/>
      <c r="S366" s="53"/>
      <c r="T366" s="53"/>
      <c r="U366" s="53"/>
      <c r="AA366" s="128"/>
    </row>
    <row r="367" spans="1:27" s="52" customFormat="1" x14ac:dyDescent="0.2">
      <c r="A367" s="51"/>
      <c r="B367" s="110"/>
      <c r="C367" s="51"/>
      <c r="D367" s="51"/>
      <c r="E367" s="106"/>
      <c r="F367" s="49">
        <f t="shared" si="44"/>
        <v>0</v>
      </c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3"/>
      <c r="S367" s="53"/>
      <c r="T367" s="53"/>
      <c r="U367" s="53"/>
      <c r="AA367" s="128"/>
    </row>
    <row r="368" spans="1:27" s="52" customFormat="1" x14ac:dyDescent="0.2">
      <c r="A368" s="51"/>
      <c r="B368" s="110"/>
      <c r="C368" s="51"/>
      <c r="D368" s="51"/>
      <c r="E368" s="106"/>
      <c r="F368" s="49">
        <f t="shared" si="44"/>
        <v>0</v>
      </c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3"/>
      <c r="S368" s="53"/>
      <c r="T368" s="53"/>
      <c r="U368" s="53"/>
      <c r="AA368" s="128"/>
    </row>
    <row r="369" spans="1:27" s="52" customFormat="1" x14ac:dyDescent="0.2">
      <c r="A369" s="51"/>
      <c r="B369" s="110"/>
      <c r="C369" s="51"/>
      <c r="D369" s="51"/>
      <c r="E369" s="106"/>
      <c r="F369" s="49">
        <f t="shared" si="44"/>
        <v>0</v>
      </c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3"/>
      <c r="S369" s="53"/>
      <c r="T369" s="53"/>
      <c r="U369" s="53"/>
      <c r="AA369" s="128"/>
    </row>
    <row r="370" spans="1:27" s="52" customFormat="1" x14ac:dyDescent="0.2">
      <c r="A370" s="51"/>
      <c r="B370" s="110"/>
      <c r="C370" s="51"/>
      <c r="D370" s="51"/>
      <c r="E370" s="106"/>
      <c r="F370" s="49">
        <f t="shared" si="44"/>
        <v>0</v>
      </c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3"/>
      <c r="S370" s="53"/>
      <c r="T370" s="53"/>
      <c r="U370" s="53"/>
      <c r="AA370" s="128"/>
    </row>
    <row r="371" spans="1:27" s="52" customFormat="1" x14ac:dyDescent="0.2">
      <c r="A371" s="51"/>
      <c r="B371" s="110"/>
      <c r="C371" s="51"/>
      <c r="D371" s="51"/>
      <c r="E371" s="106"/>
      <c r="F371" s="49">
        <f t="shared" si="44"/>
        <v>0</v>
      </c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3"/>
      <c r="S371" s="53"/>
      <c r="T371" s="53"/>
      <c r="U371" s="53"/>
      <c r="AA371" s="128"/>
    </row>
    <row r="372" spans="1:27" s="52" customFormat="1" ht="15.6" customHeight="1" x14ac:dyDescent="0.25">
      <c r="A372" s="57" t="s">
        <v>24</v>
      </c>
      <c r="B372" s="112" t="str">
        <f>IF(B354+F366+F367+F368+F369+F370+F371+F372+F373=B359+B360+B361+B362+B363+B364+B365+B366,"OK","NON")</f>
        <v>OK</v>
      </c>
      <c r="C372" s="51"/>
      <c r="D372" s="49"/>
      <c r="E372" s="106"/>
      <c r="F372" s="49">
        <f t="shared" si="44"/>
        <v>0</v>
      </c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3"/>
      <c r="S372" s="53"/>
      <c r="T372" s="53"/>
      <c r="U372" s="53"/>
      <c r="AA372" s="128"/>
    </row>
    <row r="373" spans="1:27" s="52" customFormat="1" ht="18" x14ac:dyDescent="0.25">
      <c r="A373" s="57" t="s">
        <v>25</v>
      </c>
      <c r="B373" s="112">
        <f>B356+S354-B353-F357-F358-F359-F360-F361-F362</f>
        <v>0</v>
      </c>
      <c r="C373" s="51"/>
      <c r="D373" s="77"/>
      <c r="E373" s="106"/>
      <c r="F373" s="49">
        <f t="shared" si="44"/>
        <v>0</v>
      </c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3"/>
      <c r="S373" s="53"/>
      <c r="T373" s="53"/>
      <c r="U373" s="53"/>
      <c r="AA373" s="128"/>
    </row>
    <row r="374" spans="1:27" s="52" customFormat="1" x14ac:dyDescent="0.2">
      <c r="B374" s="96"/>
      <c r="C374" s="51"/>
      <c r="D374" s="51"/>
      <c r="E374" s="107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62"/>
      <c r="S374" s="62"/>
      <c r="T374" s="62"/>
      <c r="U374" s="62"/>
      <c r="V374" s="64"/>
      <c r="AA374" s="128"/>
    </row>
    <row r="375" spans="1:27" s="46" customFormat="1" x14ac:dyDescent="0.2">
      <c r="A375" s="46" t="s">
        <v>20</v>
      </c>
      <c r="B375" s="113" t="s">
        <v>20</v>
      </c>
      <c r="C375" s="46" t="s">
        <v>20</v>
      </c>
      <c r="D375" s="46" t="s">
        <v>20</v>
      </c>
      <c r="E375" s="108" t="s">
        <v>20</v>
      </c>
      <c r="F375" s="66" t="s">
        <v>20</v>
      </c>
      <c r="G375" s="82" t="s">
        <v>20</v>
      </c>
      <c r="H375" s="82" t="s">
        <v>20</v>
      </c>
      <c r="I375" s="82" t="s">
        <v>20</v>
      </c>
      <c r="J375" s="82" t="s">
        <v>20</v>
      </c>
      <c r="K375" s="82" t="s">
        <v>20</v>
      </c>
      <c r="L375" s="82" t="s">
        <v>20</v>
      </c>
      <c r="M375" s="82" t="s">
        <v>20</v>
      </c>
      <c r="N375" s="82" t="s">
        <v>20</v>
      </c>
      <c r="O375" s="82" t="s">
        <v>20</v>
      </c>
      <c r="P375" s="82" t="s">
        <v>20</v>
      </c>
      <c r="Q375" s="82" t="s">
        <v>20</v>
      </c>
      <c r="R375" s="83" t="s">
        <v>20</v>
      </c>
      <c r="S375" s="83"/>
      <c r="T375" s="83"/>
      <c r="U375" s="83"/>
      <c r="AA375" s="129"/>
    </row>
    <row r="376" spans="1:27" s="117" customFormat="1" ht="27" thickBot="1" x14ac:dyDescent="0.45">
      <c r="A376" s="116" t="s">
        <v>20</v>
      </c>
      <c r="B376" s="115" t="s">
        <v>48</v>
      </c>
      <c r="D376" s="117" t="s">
        <v>28</v>
      </c>
      <c r="E376" s="125">
        <f>$X$16</f>
        <v>43092</v>
      </c>
      <c r="F376" s="119"/>
      <c r="G376" s="120"/>
      <c r="H376" s="121"/>
      <c r="I376" s="122"/>
      <c r="J376" s="122"/>
      <c r="K376" s="122"/>
      <c r="L376" s="122"/>
      <c r="M376" s="122"/>
      <c r="N376" s="122"/>
      <c r="O376" s="122"/>
      <c r="P376" s="122"/>
      <c r="Q376" s="122"/>
      <c r="R376" s="122"/>
      <c r="U376" s="117">
        <v>16</v>
      </c>
      <c r="AA376" s="126"/>
    </row>
    <row r="377" spans="1:27" s="52" customFormat="1" ht="16.5" thickBot="1" x14ac:dyDescent="0.3">
      <c r="A377" s="45"/>
      <c r="B377" s="110"/>
      <c r="C377" s="51"/>
      <c r="D377" s="51"/>
      <c r="E377" s="104"/>
      <c r="F377" s="79" t="s">
        <v>70</v>
      </c>
      <c r="H377" s="103"/>
      <c r="I377" s="91">
        <v>100</v>
      </c>
      <c r="J377" s="92">
        <v>50</v>
      </c>
      <c r="K377" s="92">
        <v>20</v>
      </c>
      <c r="L377" s="92">
        <v>10</v>
      </c>
      <c r="M377" s="92">
        <v>5</v>
      </c>
      <c r="N377" s="92">
        <v>2</v>
      </c>
      <c r="O377" s="92">
        <v>1</v>
      </c>
      <c r="P377" s="92">
        <v>0.25</v>
      </c>
      <c r="Q377" s="92">
        <v>0.1</v>
      </c>
      <c r="R377" s="93">
        <v>0.05</v>
      </c>
      <c r="S377" s="51"/>
      <c r="T377" s="51"/>
      <c r="U377" s="51"/>
      <c r="AA377" s="127">
        <f>B378+B379+B380</f>
        <v>0</v>
      </c>
    </row>
    <row r="378" spans="1:27" s="52" customFormat="1" ht="15.75" x14ac:dyDescent="0.25">
      <c r="A378" s="45" t="s">
        <v>17</v>
      </c>
      <c r="B378" s="111"/>
      <c r="C378" s="51"/>
      <c r="D378" s="60" t="s">
        <v>21</v>
      </c>
      <c r="E378" s="105"/>
      <c r="F378" s="51"/>
      <c r="G378" s="62"/>
      <c r="H378" s="133" t="s">
        <v>71</v>
      </c>
      <c r="I378" s="135"/>
      <c r="J378" s="136"/>
      <c r="K378" s="136"/>
      <c r="L378" s="136"/>
      <c r="M378" s="136"/>
      <c r="N378" s="136"/>
      <c r="O378" s="136"/>
      <c r="P378" s="136"/>
      <c r="Q378" s="136"/>
      <c r="R378" s="137"/>
      <c r="S378" s="51"/>
      <c r="T378" s="51"/>
      <c r="U378" s="51"/>
      <c r="AA378" s="128"/>
    </row>
    <row r="379" spans="1:27" s="52" customFormat="1" ht="15.75" thickBot="1" x14ac:dyDescent="0.25">
      <c r="A379" s="45" t="s">
        <v>18</v>
      </c>
      <c r="B379" s="111"/>
      <c r="C379" s="51"/>
      <c r="E379" s="104"/>
      <c r="F379" s="51"/>
      <c r="G379" s="62"/>
      <c r="H379" s="89" t="s">
        <v>5</v>
      </c>
      <c r="I379" s="90">
        <f t="shared" ref="I379:R379" si="45">I377*I378</f>
        <v>0</v>
      </c>
      <c r="J379" s="80">
        <f t="shared" si="45"/>
        <v>0</v>
      </c>
      <c r="K379" s="80">
        <f t="shared" si="45"/>
        <v>0</v>
      </c>
      <c r="L379" s="80">
        <f t="shared" si="45"/>
        <v>0</v>
      </c>
      <c r="M379" s="80">
        <f t="shared" si="45"/>
        <v>0</v>
      </c>
      <c r="N379" s="80">
        <f t="shared" si="45"/>
        <v>0</v>
      </c>
      <c r="O379" s="80">
        <f t="shared" si="45"/>
        <v>0</v>
      </c>
      <c r="P379" s="80">
        <f t="shared" si="45"/>
        <v>0</v>
      </c>
      <c r="Q379" s="80">
        <f t="shared" si="45"/>
        <v>0</v>
      </c>
      <c r="R379" s="81">
        <f t="shared" si="45"/>
        <v>0</v>
      </c>
      <c r="S379" s="87">
        <f>SUM(I379:R379)</f>
        <v>0</v>
      </c>
      <c r="T379" s="51"/>
      <c r="U379" s="51"/>
      <c r="AA379" s="128"/>
    </row>
    <row r="380" spans="1:27" s="52" customFormat="1" ht="15.75" x14ac:dyDescent="0.25">
      <c r="A380" s="45" t="s">
        <v>19</v>
      </c>
      <c r="B380" s="111"/>
      <c r="C380" s="51"/>
      <c r="D380" s="60" t="s">
        <v>0</v>
      </c>
      <c r="E380" s="104"/>
      <c r="F380" s="49"/>
      <c r="G380" s="49"/>
      <c r="H380" s="49"/>
      <c r="I380" s="49"/>
      <c r="J380" s="49"/>
      <c r="K380" s="49"/>
      <c r="L380" s="49"/>
      <c r="M380" s="49"/>
      <c r="N380" s="49"/>
      <c r="O380" s="49"/>
      <c r="P380" s="49"/>
      <c r="Q380" s="49"/>
      <c r="R380" s="49">
        <f>SUM(I379:R379)</f>
        <v>0</v>
      </c>
      <c r="S380" s="51"/>
      <c r="T380" s="51"/>
      <c r="U380" s="51"/>
      <c r="AA380" s="128"/>
    </row>
    <row r="381" spans="1:27" s="52" customFormat="1" ht="15.75" x14ac:dyDescent="0.25">
      <c r="A381" s="45" t="s">
        <v>75</v>
      </c>
      <c r="B381" s="111"/>
      <c r="C381" s="51"/>
      <c r="D381" s="51"/>
      <c r="E381" s="105" t="s">
        <v>22</v>
      </c>
      <c r="F381" s="56" t="s">
        <v>5</v>
      </c>
      <c r="G381" s="56" t="s">
        <v>23</v>
      </c>
      <c r="H381" s="49"/>
      <c r="I381" s="49"/>
      <c r="J381" s="49"/>
      <c r="K381" s="49"/>
      <c r="L381" s="49"/>
      <c r="M381" s="49"/>
      <c r="N381" s="49"/>
      <c r="O381" s="49"/>
      <c r="P381" s="49"/>
      <c r="Q381" s="49"/>
      <c r="R381" s="51"/>
      <c r="S381" s="51"/>
      <c r="T381" s="51"/>
      <c r="U381" s="51"/>
      <c r="AA381" s="128"/>
    </row>
    <row r="382" spans="1:27" s="52" customFormat="1" x14ac:dyDescent="0.2">
      <c r="A382" s="45" t="s">
        <v>29</v>
      </c>
      <c r="B382" s="111"/>
      <c r="C382" s="51"/>
      <c r="D382" s="51"/>
      <c r="E382" s="106"/>
      <c r="F382" s="49">
        <f t="shared" ref="F382:F387" si="46">SUM(G382:U382)</f>
        <v>0</v>
      </c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3"/>
      <c r="S382" s="53"/>
      <c r="T382" s="53"/>
      <c r="U382" s="53"/>
      <c r="AA382" s="128"/>
    </row>
    <row r="383" spans="1:27" s="52" customFormat="1" x14ac:dyDescent="0.2">
      <c r="A383" s="45"/>
      <c r="B383" s="132"/>
      <c r="C383" s="51"/>
      <c r="D383" s="51"/>
      <c r="E383" s="106"/>
      <c r="F383" s="49">
        <f t="shared" si="46"/>
        <v>0</v>
      </c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3"/>
      <c r="S383" s="53"/>
      <c r="T383" s="53"/>
      <c r="U383" s="53"/>
      <c r="AA383" s="128"/>
    </row>
    <row r="384" spans="1:27" s="52" customFormat="1" x14ac:dyDescent="0.2">
      <c r="A384" s="45" t="s">
        <v>30</v>
      </c>
      <c r="B384" s="111"/>
      <c r="C384" s="51"/>
      <c r="D384" s="51"/>
      <c r="E384" s="106"/>
      <c r="F384" s="49">
        <f t="shared" si="46"/>
        <v>0</v>
      </c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3"/>
      <c r="S384" s="53"/>
      <c r="T384" s="53"/>
      <c r="U384" s="53"/>
      <c r="AA384" s="128"/>
    </row>
    <row r="385" spans="1:27" s="52" customFormat="1" x14ac:dyDescent="0.2">
      <c r="A385" s="45" t="s">
        <v>31</v>
      </c>
      <c r="B385" s="111"/>
      <c r="C385" s="51"/>
      <c r="D385" s="51"/>
      <c r="E385" s="106"/>
      <c r="F385" s="49">
        <f t="shared" si="46"/>
        <v>0</v>
      </c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3"/>
      <c r="S385" s="53"/>
      <c r="T385" s="53"/>
      <c r="U385" s="53"/>
      <c r="AA385" s="128"/>
    </row>
    <row r="386" spans="1:27" s="52" customFormat="1" x14ac:dyDescent="0.2">
      <c r="A386" s="45" t="s">
        <v>32</v>
      </c>
      <c r="B386" s="111"/>
      <c r="C386" s="51"/>
      <c r="D386" s="51"/>
      <c r="E386" s="106"/>
      <c r="F386" s="49">
        <f t="shared" si="46"/>
        <v>0</v>
      </c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3"/>
      <c r="S386" s="53"/>
      <c r="T386" s="53"/>
      <c r="U386" s="53"/>
      <c r="AA386" s="128"/>
    </row>
    <row r="387" spans="1:27" s="52" customFormat="1" x14ac:dyDescent="0.2">
      <c r="A387" s="45" t="s">
        <v>33</v>
      </c>
      <c r="B387" s="111"/>
      <c r="C387" s="51"/>
      <c r="D387" s="51"/>
      <c r="E387" s="106"/>
      <c r="F387" s="49">
        <f t="shared" si="46"/>
        <v>0</v>
      </c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3"/>
      <c r="S387" s="53"/>
      <c r="T387" s="53"/>
      <c r="U387" s="53"/>
      <c r="AA387" s="128"/>
    </row>
    <row r="388" spans="1:27" s="52" customFormat="1" x14ac:dyDescent="0.2">
      <c r="A388" s="45" t="s">
        <v>34</v>
      </c>
      <c r="B388" s="111"/>
      <c r="C388" s="51"/>
      <c r="D388" s="51"/>
      <c r="E388" s="104"/>
      <c r="F388" s="49"/>
      <c r="G388" s="49"/>
      <c r="H388" s="49"/>
      <c r="I388" s="49"/>
      <c r="J388" s="49"/>
      <c r="K388" s="49"/>
      <c r="L388" s="49"/>
      <c r="M388" s="49"/>
      <c r="N388" s="49"/>
      <c r="O388" s="49"/>
      <c r="P388" s="49"/>
      <c r="Q388" s="49"/>
      <c r="R388" s="51"/>
      <c r="S388" s="51"/>
      <c r="T388" s="51"/>
      <c r="U388" s="51"/>
      <c r="AA388" s="128"/>
    </row>
    <row r="389" spans="1:27" s="52" customFormat="1" ht="15.75" x14ac:dyDescent="0.25">
      <c r="A389" s="45" t="s">
        <v>35</v>
      </c>
      <c r="B389" s="111"/>
      <c r="C389" s="51"/>
      <c r="D389" s="60" t="s">
        <v>24</v>
      </c>
      <c r="E389" s="104"/>
      <c r="F389" s="49"/>
      <c r="G389" s="49"/>
      <c r="H389" s="49"/>
      <c r="I389" s="49"/>
      <c r="J389" s="49"/>
      <c r="K389" s="49"/>
      <c r="L389" s="49"/>
      <c r="M389" s="49"/>
      <c r="N389" s="49"/>
      <c r="O389" s="49"/>
      <c r="P389" s="49"/>
      <c r="Q389" s="49"/>
      <c r="R389" s="51"/>
      <c r="S389" s="51"/>
      <c r="T389" s="51"/>
      <c r="U389" s="51"/>
      <c r="AA389" s="128"/>
    </row>
    <row r="390" spans="1:27" s="52" customFormat="1" ht="15.75" x14ac:dyDescent="0.25">
      <c r="A390" s="50" t="s">
        <v>36</v>
      </c>
      <c r="B390" s="111"/>
      <c r="C390" s="51"/>
      <c r="D390" s="51"/>
      <c r="E390" s="105"/>
      <c r="F390" s="56" t="s">
        <v>5</v>
      </c>
      <c r="G390" s="56" t="s">
        <v>23</v>
      </c>
      <c r="H390" s="49"/>
      <c r="I390" s="49"/>
      <c r="J390" s="49"/>
      <c r="K390" s="49"/>
      <c r="L390" s="49"/>
      <c r="M390" s="49"/>
      <c r="N390" s="49"/>
      <c r="O390" s="49"/>
      <c r="P390" s="49"/>
      <c r="Q390" s="49"/>
      <c r="R390" s="51"/>
      <c r="S390" s="51"/>
      <c r="T390" s="51"/>
      <c r="U390" s="51"/>
      <c r="AA390" s="128"/>
    </row>
    <row r="391" spans="1:27" s="52" customFormat="1" x14ac:dyDescent="0.2">
      <c r="A391" s="45" t="s">
        <v>37</v>
      </c>
      <c r="B391" s="111"/>
      <c r="C391" s="51"/>
      <c r="D391" s="51"/>
      <c r="E391" s="106"/>
      <c r="F391" s="49">
        <f t="shared" ref="F391:F398" si="47">SUM(G391:U391)</f>
        <v>0</v>
      </c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3"/>
      <c r="S391" s="53"/>
      <c r="T391" s="53"/>
      <c r="U391" s="53"/>
      <c r="AA391" s="128"/>
    </row>
    <row r="392" spans="1:27" s="52" customFormat="1" x14ac:dyDescent="0.2">
      <c r="A392" s="51"/>
      <c r="B392" s="110"/>
      <c r="C392" s="51"/>
      <c r="D392" s="51"/>
      <c r="E392" s="106"/>
      <c r="F392" s="49">
        <f t="shared" si="47"/>
        <v>0</v>
      </c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3"/>
      <c r="S392" s="53"/>
      <c r="T392" s="53"/>
      <c r="U392" s="53"/>
      <c r="AA392" s="128"/>
    </row>
    <row r="393" spans="1:27" s="52" customFormat="1" x14ac:dyDescent="0.2">
      <c r="A393" s="51"/>
      <c r="B393" s="110"/>
      <c r="C393" s="51"/>
      <c r="D393" s="51"/>
      <c r="E393" s="106"/>
      <c r="F393" s="49">
        <f t="shared" si="47"/>
        <v>0</v>
      </c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3"/>
      <c r="S393" s="53"/>
      <c r="T393" s="53"/>
      <c r="U393" s="53"/>
      <c r="AA393" s="128"/>
    </row>
    <row r="394" spans="1:27" s="52" customFormat="1" x14ac:dyDescent="0.2">
      <c r="A394" s="51"/>
      <c r="B394" s="110"/>
      <c r="C394" s="51"/>
      <c r="D394" s="51"/>
      <c r="E394" s="106"/>
      <c r="F394" s="49">
        <f t="shared" si="47"/>
        <v>0</v>
      </c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3"/>
      <c r="S394" s="53"/>
      <c r="T394" s="53"/>
      <c r="U394" s="53"/>
      <c r="AA394" s="128"/>
    </row>
    <row r="395" spans="1:27" s="52" customFormat="1" x14ac:dyDescent="0.2">
      <c r="A395" s="51"/>
      <c r="B395" s="110"/>
      <c r="C395" s="51"/>
      <c r="D395" s="51"/>
      <c r="E395" s="106"/>
      <c r="F395" s="49">
        <f t="shared" si="47"/>
        <v>0</v>
      </c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3"/>
      <c r="S395" s="53"/>
      <c r="T395" s="53"/>
      <c r="U395" s="53"/>
      <c r="AA395" s="128"/>
    </row>
    <row r="396" spans="1:27" s="52" customFormat="1" x14ac:dyDescent="0.2">
      <c r="A396" s="51"/>
      <c r="B396" s="110"/>
      <c r="C396" s="51"/>
      <c r="D396" s="51"/>
      <c r="E396" s="106"/>
      <c r="F396" s="49">
        <f t="shared" si="47"/>
        <v>0</v>
      </c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3"/>
      <c r="S396" s="53"/>
      <c r="T396" s="53"/>
      <c r="U396" s="53"/>
      <c r="AA396" s="128"/>
    </row>
    <row r="397" spans="1:27" s="52" customFormat="1" ht="15.6" customHeight="1" x14ac:dyDescent="0.25">
      <c r="A397" s="57" t="s">
        <v>24</v>
      </c>
      <c r="B397" s="112" t="str">
        <f>IF(B379+F391+F392+F393+F394+F395+F396+F397+F398=B384+B385+B386+B387+B388+B389+B390+B391,"OK","NON")</f>
        <v>OK</v>
      </c>
      <c r="C397" s="51"/>
      <c r="D397" s="49"/>
      <c r="E397" s="106"/>
      <c r="F397" s="49">
        <f t="shared" si="47"/>
        <v>0</v>
      </c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3"/>
      <c r="S397" s="53"/>
      <c r="T397" s="53"/>
      <c r="U397" s="53"/>
      <c r="AA397" s="128"/>
    </row>
    <row r="398" spans="1:27" s="52" customFormat="1" ht="18" x14ac:dyDescent="0.25">
      <c r="A398" s="57" t="s">
        <v>25</v>
      </c>
      <c r="B398" s="112">
        <f>B381+S379-B378-F382-F383-F384-F385-F386-F387</f>
        <v>0</v>
      </c>
      <c r="C398" s="51"/>
      <c r="D398" s="77"/>
      <c r="E398" s="106"/>
      <c r="F398" s="49">
        <f t="shared" si="47"/>
        <v>0</v>
      </c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3"/>
      <c r="S398" s="53"/>
      <c r="T398" s="53"/>
      <c r="U398" s="53"/>
      <c r="AA398" s="128"/>
    </row>
    <row r="399" spans="1:27" s="52" customFormat="1" x14ac:dyDescent="0.2">
      <c r="B399" s="96"/>
      <c r="C399" s="51"/>
      <c r="D399" s="51"/>
      <c r="E399" s="107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62"/>
      <c r="S399" s="62"/>
      <c r="T399" s="62"/>
      <c r="U399" s="62"/>
      <c r="V399" s="64"/>
      <c r="AA399" s="128"/>
    </row>
    <row r="400" spans="1:27" s="46" customFormat="1" x14ac:dyDescent="0.2">
      <c r="A400" s="46" t="s">
        <v>20</v>
      </c>
      <c r="B400" s="113" t="s">
        <v>20</v>
      </c>
      <c r="C400" s="46" t="s">
        <v>20</v>
      </c>
      <c r="D400" s="46" t="s">
        <v>20</v>
      </c>
      <c r="E400" s="108" t="s">
        <v>20</v>
      </c>
      <c r="F400" s="66" t="s">
        <v>20</v>
      </c>
      <c r="G400" s="82" t="s">
        <v>20</v>
      </c>
      <c r="H400" s="82" t="s">
        <v>20</v>
      </c>
      <c r="I400" s="82" t="s">
        <v>20</v>
      </c>
      <c r="J400" s="82" t="s">
        <v>20</v>
      </c>
      <c r="K400" s="82" t="s">
        <v>20</v>
      </c>
      <c r="L400" s="82" t="s">
        <v>20</v>
      </c>
      <c r="M400" s="82" t="s">
        <v>20</v>
      </c>
      <c r="N400" s="82" t="s">
        <v>20</v>
      </c>
      <c r="O400" s="82" t="s">
        <v>20</v>
      </c>
      <c r="P400" s="82" t="s">
        <v>20</v>
      </c>
      <c r="Q400" s="82" t="s">
        <v>20</v>
      </c>
      <c r="R400" s="83" t="s">
        <v>20</v>
      </c>
      <c r="S400" s="83"/>
      <c r="T400" s="83"/>
      <c r="U400" s="83"/>
      <c r="AA400" s="129"/>
    </row>
    <row r="401" spans="1:27" s="117" customFormat="1" ht="27" thickBot="1" x14ac:dyDescent="0.45">
      <c r="A401" s="116" t="s">
        <v>20</v>
      </c>
      <c r="B401" s="115" t="s">
        <v>49</v>
      </c>
      <c r="D401" s="117" t="s">
        <v>28</v>
      </c>
      <c r="E401" s="125">
        <f>$X$16</f>
        <v>43092</v>
      </c>
      <c r="F401" s="119"/>
      <c r="G401" s="120"/>
      <c r="H401" s="121"/>
      <c r="I401" s="122"/>
      <c r="J401" s="122"/>
      <c r="K401" s="122"/>
      <c r="L401" s="122"/>
      <c r="M401" s="122"/>
      <c r="N401" s="122"/>
      <c r="O401" s="122"/>
      <c r="P401" s="122"/>
      <c r="Q401" s="122"/>
      <c r="R401" s="122"/>
      <c r="U401" s="117">
        <v>17</v>
      </c>
      <c r="AA401" s="126"/>
    </row>
    <row r="402" spans="1:27" s="52" customFormat="1" ht="16.5" thickBot="1" x14ac:dyDescent="0.3">
      <c r="A402" s="45"/>
      <c r="B402" s="110"/>
      <c r="C402" s="51"/>
      <c r="D402" s="51"/>
      <c r="E402" s="104"/>
      <c r="F402" s="79" t="s">
        <v>70</v>
      </c>
      <c r="H402" s="103"/>
      <c r="I402" s="91">
        <v>100</v>
      </c>
      <c r="J402" s="92">
        <v>50</v>
      </c>
      <c r="K402" s="92">
        <v>20</v>
      </c>
      <c r="L402" s="92">
        <v>10</v>
      </c>
      <c r="M402" s="92">
        <v>5</v>
      </c>
      <c r="N402" s="92">
        <v>2</v>
      </c>
      <c r="O402" s="92">
        <v>1</v>
      </c>
      <c r="P402" s="92">
        <v>0.25</v>
      </c>
      <c r="Q402" s="92">
        <v>0.1</v>
      </c>
      <c r="R402" s="93">
        <v>0.05</v>
      </c>
      <c r="S402" s="51"/>
      <c r="T402" s="51"/>
      <c r="U402" s="51"/>
      <c r="AA402" s="127">
        <f>B403+B404+B405</f>
        <v>0</v>
      </c>
    </row>
    <row r="403" spans="1:27" s="52" customFormat="1" ht="15.75" x14ac:dyDescent="0.25">
      <c r="A403" s="45" t="s">
        <v>17</v>
      </c>
      <c r="B403" s="111"/>
      <c r="C403" s="51"/>
      <c r="D403" s="60" t="s">
        <v>21</v>
      </c>
      <c r="E403" s="105"/>
      <c r="F403" s="51"/>
      <c r="G403" s="62"/>
      <c r="H403" s="133" t="s">
        <v>71</v>
      </c>
      <c r="I403" s="135"/>
      <c r="J403" s="136"/>
      <c r="K403" s="136"/>
      <c r="L403" s="136"/>
      <c r="M403" s="136"/>
      <c r="N403" s="136"/>
      <c r="O403" s="136"/>
      <c r="P403" s="136"/>
      <c r="Q403" s="136"/>
      <c r="R403" s="137"/>
      <c r="S403" s="51"/>
      <c r="T403" s="51"/>
      <c r="U403" s="51"/>
      <c r="AA403" s="128"/>
    </row>
    <row r="404" spans="1:27" s="52" customFormat="1" ht="15.75" thickBot="1" x14ac:dyDescent="0.25">
      <c r="A404" s="45" t="s">
        <v>18</v>
      </c>
      <c r="B404" s="111"/>
      <c r="C404" s="51"/>
      <c r="E404" s="104"/>
      <c r="F404" s="51"/>
      <c r="G404" s="62"/>
      <c r="H404" s="89" t="s">
        <v>5</v>
      </c>
      <c r="I404" s="90">
        <f t="shared" ref="I404:R404" si="48">I402*I403</f>
        <v>0</v>
      </c>
      <c r="J404" s="80">
        <f t="shared" si="48"/>
        <v>0</v>
      </c>
      <c r="K404" s="80">
        <f t="shared" si="48"/>
        <v>0</v>
      </c>
      <c r="L404" s="80">
        <f t="shared" si="48"/>
        <v>0</v>
      </c>
      <c r="M404" s="80">
        <f t="shared" si="48"/>
        <v>0</v>
      </c>
      <c r="N404" s="80">
        <f t="shared" si="48"/>
        <v>0</v>
      </c>
      <c r="O404" s="80">
        <f t="shared" si="48"/>
        <v>0</v>
      </c>
      <c r="P404" s="80">
        <f t="shared" si="48"/>
        <v>0</v>
      </c>
      <c r="Q404" s="80">
        <f t="shared" si="48"/>
        <v>0</v>
      </c>
      <c r="R404" s="81">
        <f t="shared" si="48"/>
        <v>0</v>
      </c>
      <c r="S404" s="87">
        <f>SUM(I404:R404)</f>
        <v>0</v>
      </c>
      <c r="T404" s="51"/>
      <c r="U404" s="51"/>
      <c r="AA404" s="128"/>
    </row>
    <row r="405" spans="1:27" s="52" customFormat="1" ht="15.75" x14ac:dyDescent="0.25">
      <c r="A405" s="45" t="s">
        <v>19</v>
      </c>
      <c r="B405" s="111"/>
      <c r="C405" s="51"/>
      <c r="D405" s="60" t="s">
        <v>0</v>
      </c>
      <c r="E405" s="104"/>
      <c r="F405" s="49"/>
      <c r="G405" s="49"/>
      <c r="H405" s="49"/>
      <c r="I405" s="49"/>
      <c r="J405" s="49"/>
      <c r="K405" s="49"/>
      <c r="L405" s="49"/>
      <c r="M405" s="49"/>
      <c r="N405" s="49"/>
      <c r="O405" s="49"/>
      <c r="P405" s="49"/>
      <c r="Q405" s="49"/>
      <c r="R405" s="49">
        <f>SUM(I404:R404)</f>
        <v>0</v>
      </c>
      <c r="S405" s="51"/>
      <c r="T405" s="51"/>
      <c r="U405" s="51"/>
      <c r="AA405" s="128"/>
    </row>
    <row r="406" spans="1:27" s="52" customFormat="1" ht="15.75" x14ac:dyDescent="0.25">
      <c r="A406" s="45" t="s">
        <v>75</v>
      </c>
      <c r="B406" s="111"/>
      <c r="C406" s="51"/>
      <c r="D406" s="51"/>
      <c r="E406" s="105" t="s">
        <v>22</v>
      </c>
      <c r="F406" s="56" t="s">
        <v>5</v>
      </c>
      <c r="G406" s="56" t="s">
        <v>23</v>
      </c>
      <c r="H406" s="49"/>
      <c r="I406" s="49"/>
      <c r="J406" s="49"/>
      <c r="K406" s="49"/>
      <c r="L406" s="49"/>
      <c r="M406" s="49"/>
      <c r="N406" s="49"/>
      <c r="O406" s="49"/>
      <c r="P406" s="49"/>
      <c r="Q406" s="49"/>
      <c r="R406" s="51"/>
      <c r="S406" s="51"/>
      <c r="T406" s="51"/>
      <c r="U406" s="51"/>
      <c r="AA406" s="128"/>
    </row>
    <row r="407" spans="1:27" s="52" customFormat="1" x14ac:dyDescent="0.2">
      <c r="A407" s="45" t="s">
        <v>29</v>
      </c>
      <c r="B407" s="111"/>
      <c r="C407" s="51"/>
      <c r="D407" s="51"/>
      <c r="E407" s="106"/>
      <c r="F407" s="49">
        <f t="shared" ref="F407:F412" si="49">SUM(G407:U407)</f>
        <v>0</v>
      </c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3"/>
      <c r="S407" s="53"/>
      <c r="T407" s="53"/>
      <c r="U407" s="53"/>
      <c r="AA407" s="128"/>
    </row>
    <row r="408" spans="1:27" s="52" customFormat="1" x14ac:dyDescent="0.2">
      <c r="A408" s="45"/>
      <c r="B408" s="132"/>
      <c r="C408" s="51"/>
      <c r="D408" s="51"/>
      <c r="E408" s="106"/>
      <c r="F408" s="49">
        <f t="shared" si="49"/>
        <v>0</v>
      </c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3"/>
      <c r="S408" s="53"/>
      <c r="T408" s="53"/>
      <c r="U408" s="53"/>
      <c r="AA408" s="128"/>
    </row>
    <row r="409" spans="1:27" s="52" customFormat="1" x14ac:dyDescent="0.2">
      <c r="A409" s="45" t="s">
        <v>30</v>
      </c>
      <c r="B409" s="111"/>
      <c r="C409" s="51"/>
      <c r="D409" s="51"/>
      <c r="E409" s="106"/>
      <c r="F409" s="49">
        <f t="shared" si="49"/>
        <v>0</v>
      </c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3"/>
      <c r="S409" s="53"/>
      <c r="T409" s="53"/>
      <c r="U409" s="53"/>
      <c r="AA409" s="128"/>
    </row>
    <row r="410" spans="1:27" s="52" customFormat="1" x14ac:dyDescent="0.2">
      <c r="A410" s="45" t="s">
        <v>31</v>
      </c>
      <c r="B410" s="111"/>
      <c r="C410" s="51"/>
      <c r="D410" s="51"/>
      <c r="E410" s="106"/>
      <c r="F410" s="49">
        <f t="shared" si="49"/>
        <v>0</v>
      </c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3"/>
      <c r="S410" s="53"/>
      <c r="T410" s="53"/>
      <c r="U410" s="53"/>
      <c r="AA410" s="128"/>
    </row>
    <row r="411" spans="1:27" s="52" customFormat="1" x14ac:dyDescent="0.2">
      <c r="A411" s="45" t="s">
        <v>32</v>
      </c>
      <c r="B411" s="111"/>
      <c r="C411" s="51"/>
      <c r="D411" s="51"/>
      <c r="E411" s="106"/>
      <c r="F411" s="49">
        <f t="shared" si="49"/>
        <v>0</v>
      </c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3"/>
      <c r="S411" s="53"/>
      <c r="T411" s="53"/>
      <c r="U411" s="53"/>
      <c r="AA411" s="128"/>
    </row>
    <row r="412" spans="1:27" s="52" customFormat="1" x14ac:dyDescent="0.2">
      <c r="A412" s="45" t="s">
        <v>33</v>
      </c>
      <c r="B412" s="111"/>
      <c r="C412" s="51"/>
      <c r="D412" s="51"/>
      <c r="E412" s="106"/>
      <c r="F412" s="49">
        <f t="shared" si="49"/>
        <v>0</v>
      </c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3"/>
      <c r="S412" s="53"/>
      <c r="T412" s="53"/>
      <c r="U412" s="53"/>
      <c r="AA412" s="128"/>
    </row>
    <row r="413" spans="1:27" s="52" customFormat="1" x14ac:dyDescent="0.2">
      <c r="A413" s="45" t="s">
        <v>34</v>
      </c>
      <c r="B413" s="111"/>
      <c r="C413" s="51"/>
      <c r="D413" s="51"/>
      <c r="E413" s="104"/>
      <c r="F413" s="49"/>
      <c r="G413" s="49"/>
      <c r="H413" s="49"/>
      <c r="I413" s="49"/>
      <c r="J413" s="49"/>
      <c r="K413" s="49"/>
      <c r="L413" s="49"/>
      <c r="M413" s="49"/>
      <c r="N413" s="49"/>
      <c r="O413" s="49"/>
      <c r="P413" s="49"/>
      <c r="Q413" s="49"/>
      <c r="R413" s="51"/>
      <c r="S413" s="51"/>
      <c r="T413" s="51"/>
      <c r="U413" s="51"/>
      <c r="AA413" s="128"/>
    </row>
    <row r="414" spans="1:27" s="52" customFormat="1" ht="15.75" x14ac:dyDescent="0.25">
      <c r="A414" s="45" t="s">
        <v>35</v>
      </c>
      <c r="B414" s="111"/>
      <c r="C414" s="51"/>
      <c r="D414" s="60" t="s">
        <v>24</v>
      </c>
      <c r="E414" s="104"/>
      <c r="F414" s="49"/>
      <c r="G414" s="49"/>
      <c r="H414" s="49"/>
      <c r="I414" s="49"/>
      <c r="J414" s="49"/>
      <c r="K414" s="49"/>
      <c r="L414" s="49"/>
      <c r="M414" s="49"/>
      <c r="N414" s="49"/>
      <c r="O414" s="49"/>
      <c r="P414" s="49"/>
      <c r="Q414" s="49"/>
      <c r="R414" s="51"/>
      <c r="S414" s="51"/>
      <c r="T414" s="51"/>
      <c r="U414" s="51"/>
      <c r="AA414" s="128"/>
    </row>
    <row r="415" spans="1:27" s="52" customFormat="1" ht="15.75" x14ac:dyDescent="0.25">
      <c r="A415" s="50" t="s">
        <v>36</v>
      </c>
      <c r="B415" s="111"/>
      <c r="C415" s="51"/>
      <c r="D415" s="51"/>
      <c r="E415" s="105"/>
      <c r="F415" s="56" t="s">
        <v>5</v>
      </c>
      <c r="G415" s="56" t="s">
        <v>23</v>
      </c>
      <c r="H415" s="49"/>
      <c r="I415" s="49"/>
      <c r="J415" s="49"/>
      <c r="K415" s="49"/>
      <c r="L415" s="49"/>
      <c r="M415" s="49"/>
      <c r="N415" s="49"/>
      <c r="O415" s="49"/>
      <c r="P415" s="49"/>
      <c r="Q415" s="49"/>
      <c r="R415" s="51"/>
      <c r="S415" s="51"/>
      <c r="T415" s="51"/>
      <c r="U415" s="51"/>
      <c r="AA415" s="128"/>
    </row>
    <row r="416" spans="1:27" s="52" customFormat="1" x14ac:dyDescent="0.2">
      <c r="A416" s="45" t="s">
        <v>37</v>
      </c>
      <c r="B416" s="111"/>
      <c r="C416" s="51"/>
      <c r="D416" s="51"/>
      <c r="E416" s="106"/>
      <c r="F416" s="49">
        <f t="shared" ref="F416:F423" si="50">SUM(G416:U416)</f>
        <v>0</v>
      </c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3"/>
      <c r="S416" s="53"/>
      <c r="T416" s="53"/>
      <c r="U416" s="53"/>
      <c r="AA416" s="128"/>
    </row>
    <row r="417" spans="1:27" s="52" customFormat="1" x14ac:dyDescent="0.2">
      <c r="A417" s="51"/>
      <c r="B417" s="110"/>
      <c r="C417" s="51"/>
      <c r="D417" s="51"/>
      <c r="E417" s="106"/>
      <c r="F417" s="49">
        <f t="shared" si="50"/>
        <v>0</v>
      </c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3"/>
      <c r="S417" s="53"/>
      <c r="T417" s="53"/>
      <c r="U417" s="53"/>
      <c r="AA417" s="128"/>
    </row>
    <row r="418" spans="1:27" s="52" customFormat="1" x14ac:dyDescent="0.2">
      <c r="A418" s="51"/>
      <c r="B418" s="110"/>
      <c r="C418" s="51"/>
      <c r="D418" s="51"/>
      <c r="E418" s="106"/>
      <c r="F418" s="49">
        <f t="shared" si="50"/>
        <v>0</v>
      </c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3"/>
      <c r="S418" s="53"/>
      <c r="T418" s="53"/>
      <c r="U418" s="53"/>
      <c r="AA418" s="128"/>
    </row>
    <row r="419" spans="1:27" s="52" customFormat="1" x14ac:dyDescent="0.2">
      <c r="A419" s="51"/>
      <c r="B419" s="110"/>
      <c r="C419" s="51"/>
      <c r="D419" s="51"/>
      <c r="E419" s="106"/>
      <c r="F419" s="49">
        <f t="shared" si="50"/>
        <v>0</v>
      </c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3"/>
      <c r="S419" s="53"/>
      <c r="T419" s="53"/>
      <c r="U419" s="53"/>
      <c r="AA419" s="128"/>
    </row>
    <row r="420" spans="1:27" s="52" customFormat="1" x14ac:dyDescent="0.2">
      <c r="A420" s="51"/>
      <c r="B420" s="110"/>
      <c r="C420" s="51"/>
      <c r="D420" s="51"/>
      <c r="E420" s="106"/>
      <c r="F420" s="49">
        <f t="shared" si="50"/>
        <v>0</v>
      </c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3"/>
      <c r="S420" s="53"/>
      <c r="T420" s="53"/>
      <c r="U420" s="53"/>
      <c r="AA420" s="128"/>
    </row>
    <row r="421" spans="1:27" s="52" customFormat="1" x14ac:dyDescent="0.2">
      <c r="A421" s="51"/>
      <c r="B421" s="110"/>
      <c r="C421" s="51"/>
      <c r="D421" s="51"/>
      <c r="E421" s="106"/>
      <c r="F421" s="49">
        <f t="shared" si="50"/>
        <v>0</v>
      </c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3"/>
      <c r="S421" s="53"/>
      <c r="T421" s="53"/>
      <c r="U421" s="53"/>
      <c r="AA421" s="128"/>
    </row>
    <row r="422" spans="1:27" s="52" customFormat="1" ht="15.6" customHeight="1" x14ac:dyDescent="0.25">
      <c r="A422" s="57" t="s">
        <v>24</v>
      </c>
      <c r="B422" s="112" t="str">
        <f>IF(B404+F416+F417+F418+F419+F420+F421+F422+F423=B409+B410+B411+B412+B413+B414+B415+B416,"OK","NON")</f>
        <v>OK</v>
      </c>
      <c r="C422" s="51"/>
      <c r="D422" s="49"/>
      <c r="E422" s="106"/>
      <c r="F422" s="49">
        <f t="shared" si="50"/>
        <v>0</v>
      </c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3"/>
      <c r="S422" s="53"/>
      <c r="T422" s="53"/>
      <c r="U422" s="53"/>
      <c r="AA422" s="128"/>
    </row>
    <row r="423" spans="1:27" s="52" customFormat="1" ht="18" x14ac:dyDescent="0.25">
      <c r="A423" s="57" t="s">
        <v>25</v>
      </c>
      <c r="B423" s="112">
        <f>B406+S404-B403-F407-F408-F409-F410-F411-F412</f>
        <v>0</v>
      </c>
      <c r="C423" s="51"/>
      <c r="D423" s="77"/>
      <c r="E423" s="106"/>
      <c r="F423" s="49">
        <f t="shared" si="50"/>
        <v>0</v>
      </c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3"/>
      <c r="S423" s="53"/>
      <c r="T423" s="53"/>
      <c r="U423" s="53"/>
      <c r="AA423" s="128"/>
    </row>
    <row r="424" spans="1:27" s="52" customFormat="1" x14ac:dyDescent="0.2">
      <c r="B424" s="96"/>
      <c r="C424" s="51"/>
      <c r="D424" s="51"/>
      <c r="E424" s="107"/>
      <c r="F424" s="55"/>
      <c r="G424" s="55"/>
      <c r="H424" s="55"/>
      <c r="I424" s="55"/>
      <c r="J424" s="55"/>
      <c r="K424" s="55"/>
      <c r="L424" s="55"/>
      <c r="M424" s="55"/>
      <c r="N424" s="55"/>
      <c r="O424" s="55"/>
      <c r="P424" s="55"/>
      <c r="Q424" s="55"/>
      <c r="R424" s="62"/>
      <c r="S424" s="62"/>
      <c r="T424" s="62"/>
      <c r="U424" s="62"/>
      <c r="V424" s="64"/>
      <c r="AA424" s="128"/>
    </row>
    <row r="425" spans="1:27" s="46" customFormat="1" x14ac:dyDescent="0.2">
      <c r="A425" s="46" t="s">
        <v>20</v>
      </c>
      <c r="B425" s="113" t="s">
        <v>20</v>
      </c>
      <c r="C425" s="46" t="s">
        <v>20</v>
      </c>
      <c r="D425" s="46" t="s">
        <v>20</v>
      </c>
      <c r="E425" s="108" t="s">
        <v>20</v>
      </c>
      <c r="F425" s="66" t="s">
        <v>20</v>
      </c>
      <c r="G425" s="82" t="s">
        <v>20</v>
      </c>
      <c r="H425" s="82" t="s">
        <v>20</v>
      </c>
      <c r="I425" s="82" t="s">
        <v>20</v>
      </c>
      <c r="J425" s="82" t="s">
        <v>20</v>
      </c>
      <c r="K425" s="82" t="s">
        <v>20</v>
      </c>
      <c r="L425" s="82" t="s">
        <v>20</v>
      </c>
      <c r="M425" s="82" t="s">
        <v>20</v>
      </c>
      <c r="N425" s="82" t="s">
        <v>20</v>
      </c>
      <c r="O425" s="82" t="s">
        <v>20</v>
      </c>
      <c r="P425" s="82" t="s">
        <v>20</v>
      </c>
      <c r="Q425" s="82" t="s">
        <v>20</v>
      </c>
      <c r="R425" s="83" t="s">
        <v>20</v>
      </c>
      <c r="S425" s="83"/>
      <c r="T425" s="83"/>
      <c r="U425" s="83"/>
      <c r="AA425" s="129"/>
    </row>
    <row r="426" spans="1:27" s="117" customFormat="1" ht="27" thickBot="1" x14ac:dyDescent="0.45">
      <c r="A426" s="116" t="s">
        <v>20</v>
      </c>
      <c r="B426" s="115" t="s">
        <v>50</v>
      </c>
      <c r="D426" s="117" t="s">
        <v>28</v>
      </c>
      <c r="E426" s="125">
        <f>$X$16</f>
        <v>43092</v>
      </c>
      <c r="F426" s="119"/>
      <c r="G426" s="120"/>
      <c r="H426" s="121"/>
      <c r="I426" s="122"/>
      <c r="J426" s="122"/>
      <c r="K426" s="122"/>
      <c r="L426" s="122"/>
      <c r="M426" s="122"/>
      <c r="N426" s="122"/>
      <c r="O426" s="122"/>
      <c r="P426" s="122"/>
      <c r="Q426" s="122"/>
      <c r="R426" s="122"/>
      <c r="U426" s="117">
        <v>18</v>
      </c>
      <c r="AA426" s="126"/>
    </row>
    <row r="427" spans="1:27" s="52" customFormat="1" ht="16.5" thickBot="1" x14ac:dyDescent="0.3">
      <c r="A427" s="45"/>
      <c r="B427" s="110"/>
      <c r="C427" s="51"/>
      <c r="D427" s="51"/>
      <c r="E427" s="104"/>
      <c r="F427" s="79" t="s">
        <v>70</v>
      </c>
      <c r="H427" s="103"/>
      <c r="I427" s="91">
        <v>100</v>
      </c>
      <c r="J427" s="92">
        <v>50</v>
      </c>
      <c r="K427" s="92">
        <v>20</v>
      </c>
      <c r="L427" s="92">
        <v>10</v>
      </c>
      <c r="M427" s="92">
        <v>5</v>
      </c>
      <c r="N427" s="92">
        <v>2</v>
      </c>
      <c r="O427" s="92">
        <v>1</v>
      </c>
      <c r="P427" s="92">
        <v>0.25</v>
      </c>
      <c r="Q427" s="92">
        <v>0.1</v>
      </c>
      <c r="R427" s="93">
        <v>0.05</v>
      </c>
      <c r="S427" s="51"/>
      <c r="T427" s="51"/>
      <c r="U427" s="51"/>
      <c r="AA427" s="127">
        <f>B428+B429+B430</f>
        <v>0</v>
      </c>
    </row>
    <row r="428" spans="1:27" s="52" customFormat="1" ht="15.75" x14ac:dyDescent="0.25">
      <c r="A428" s="45" t="s">
        <v>17</v>
      </c>
      <c r="B428" s="111"/>
      <c r="C428" s="51"/>
      <c r="D428" s="60" t="s">
        <v>21</v>
      </c>
      <c r="E428" s="105"/>
      <c r="F428" s="51"/>
      <c r="G428" s="62"/>
      <c r="H428" s="133" t="s">
        <v>71</v>
      </c>
      <c r="I428" s="135"/>
      <c r="J428" s="136"/>
      <c r="K428" s="136"/>
      <c r="L428" s="136"/>
      <c r="M428" s="136"/>
      <c r="N428" s="136"/>
      <c r="O428" s="136"/>
      <c r="P428" s="136"/>
      <c r="Q428" s="136"/>
      <c r="R428" s="137"/>
      <c r="S428" s="51"/>
      <c r="T428" s="51"/>
      <c r="U428" s="51"/>
      <c r="AA428" s="128"/>
    </row>
    <row r="429" spans="1:27" s="52" customFormat="1" ht="15.75" thickBot="1" x14ac:dyDescent="0.25">
      <c r="A429" s="45" t="s">
        <v>18</v>
      </c>
      <c r="B429" s="111"/>
      <c r="C429" s="51"/>
      <c r="E429" s="104"/>
      <c r="F429" s="51"/>
      <c r="G429" s="62"/>
      <c r="H429" s="89" t="s">
        <v>5</v>
      </c>
      <c r="I429" s="90">
        <f t="shared" ref="I429:R429" si="51">I427*I428</f>
        <v>0</v>
      </c>
      <c r="J429" s="80">
        <f t="shared" si="51"/>
        <v>0</v>
      </c>
      <c r="K429" s="80">
        <f t="shared" si="51"/>
        <v>0</v>
      </c>
      <c r="L429" s="80">
        <f t="shared" si="51"/>
        <v>0</v>
      </c>
      <c r="M429" s="80">
        <f t="shared" si="51"/>
        <v>0</v>
      </c>
      <c r="N429" s="80">
        <f t="shared" si="51"/>
        <v>0</v>
      </c>
      <c r="O429" s="80">
        <f t="shared" si="51"/>
        <v>0</v>
      </c>
      <c r="P429" s="80">
        <f t="shared" si="51"/>
        <v>0</v>
      </c>
      <c r="Q429" s="80">
        <f t="shared" si="51"/>
        <v>0</v>
      </c>
      <c r="R429" s="81">
        <f t="shared" si="51"/>
        <v>0</v>
      </c>
      <c r="S429" s="87">
        <f>SUM(I429:R429)</f>
        <v>0</v>
      </c>
      <c r="T429" s="51"/>
      <c r="U429" s="51"/>
      <c r="AA429" s="128"/>
    </row>
    <row r="430" spans="1:27" s="52" customFormat="1" ht="15.75" x14ac:dyDescent="0.25">
      <c r="A430" s="45" t="s">
        <v>19</v>
      </c>
      <c r="B430" s="111"/>
      <c r="C430" s="51"/>
      <c r="D430" s="60" t="s">
        <v>0</v>
      </c>
      <c r="E430" s="104"/>
      <c r="F430" s="49"/>
      <c r="G430" s="49"/>
      <c r="H430" s="49"/>
      <c r="I430" s="49"/>
      <c r="J430" s="49"/>
      <c r="K430" s="49"/>
      <c r="L430" s="49"/>
      <c r="M430" s="49"/>
      <c r="N430" s="49"/>
      <c r="O430" s="49"/>
      <c r="P430" s="49"/>
      <c r="Q430" s="49"/>
      <c r="R430" s="49">
        <f>SUM(I429:R429)</f>
        <v>0</v>
      </c>
      <c r="S430" s="51"/>
      <c r="T430" s="51"/>
      <c r="U430" s="51"/>
      <c r="AA430" s="128"/>
    </row>
    <row r="431" spans="1:27" s="52" customFormat="1" ht="15.75" x14ac:dyDescent="0.25">
      <c r="A431" s="45" t="s">
        <v>75</v>
      </c>
      <c r="B431" s="111"/>
      <c r="C431" s="51"/>
      <c r="D431" s="51"/>
      <c r="E431" s="105" t="s">
        <v>22</v>
      </c>
      <c r="F431" s="56" t="s">
        <v>5</v>
      </c>
      <c r="G431" s="56" t="s">
        <v>23</v>
      </c>
      <c r="H431" s="49"/>
      <c r="I431" s="49"/>
      <c r="J431" s="49"/>
      <c r="K431" s="49"/>
      <c r="L431" s="49"/>
      <c r="M431" s="49"/>
      <c r="N431" s="49"/>
      <c r="O431" s="49"/>
      <c r="P431" s="49"/>
      <c r="Q431" s="49"/>
      <c r="R431" s="51"/>
      <c r="S431" s="51"/>
      <c r="T431" s="51"/>
      <c r="U431" s="51"/>
      <c r="AA431" s="128"/>
    </row>
    <row r="432" spans="1:27" s="52" customFormat="1" x14ac:dyDescent="0.2">
      <c r="A432" s="45" t="s">
        <v>29</v>
      </c>
      <c r="B432" s="111"/>
      <c r="C432" s="51"/>
      <c r="D432" s="51"/>
      <c r="E432" s="106"/>
      <c r="F432" s="49">
        <f t="shared" ref="F432:F437" si="52">SUM(G432:U432)</f>
        <v>0</v>
      </c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3"/>
      <c r="S432" s="53"/>
      <c r="T432" s="53"/>
      <c r="U432" s="53"/>
      <c r="AA432" s="128"/>
    </row>
    <row r="433" spans="1:27" s="52" customFormat="1" x14ac:dyDescent="0.2">
      <c r="A433" s="45"/>
      <c r="B433" s="132"/>
      <c r="C433" s="51"/>
      <c r="D433" s="51"/>
      <c r="E433" s="106"/>
      <c r="F433" s="49">
        <f t="shared" si="52"/>
        <v>0</v>
      </c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3"/>
      <c r="S433" s="53"/>
      <c r="T433" s="53"/>
      <c r="U433" s="53"/>
      <c r="AA433" s="128"/>
    </row>
    <row r="434" spans="1:27" s="52" customFormat="1" x14ac:dyDescent="0.2">
      <c r="A434" s="45" t="s">
        <v>30</v>
      </c>
      <c r="B434" s="111"/>
      <c r="C434" s="51"/>
      <c r="D434" s="51"/>
      <c r="E434" s="106"/>
      <c r="F434" s="49">
        <f t="shared" si="52"/>
        <v>0</v>
      </c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3"/>
      <c r="S434" s="53"/>
      <c r="T434" s="53"/>
      <c r="U434" s="53"/>
      <c r="AA434" s="128"/>
    </row>
    <row r="435" spans="1:27" s="52" customFormat="1" x14ac:dyDescent="0.2">
      <c r="A435" s="45" t="s">
        <v>31</v>
      </c>
      <c r="B435" s="111"/>
      <c r="C435" s="51"/>
      <c r="D435" s="51"/>
      <c r="E435" s="106"/>
      <c r="F435" s="49">
        <f t="shared" si="52"/>
        <v>0</v>
      </c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3"/>
      <c r="S435" s="53"/>
      <c r="T435" s="53"/>
      <c r="U435" s="53"/>
      <c r="AA435" s="128"/>
    </row>
    <row r="436" spans="1:27" s="52" customFormat="1" x14ac:dyDescent="0.2">
      <c r="A436" s="45" t="s">
        <v>32</v>
      </c>
      <c r="B436" s="111"/>
      <c r="C436" s="51"/>
      <c r="D436" s="51"/>
      <c r="E436" s="106"/>
      <c r="F436" s="49">
        <f t="shared" si="52"/>
        <v>0</v>
      </c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3"/>
      <c r="S436" s="53"/>
      <c r="T436" s="53"/>
      <c r="U436" s="53"/>
      <c r="AA436" s="128"/>
    </row>
    <row r="437" spans="1:27" s="52" customFormat="1" x14ac:dyDescent="0.2">
      <c r="A437" s="45" t="s">
        <v>33</v>
      </c>
      <c r="B437" s="111"/>
      <c r="C437" s="51"/>
      <c r="D437" s="51"/>
      <c r="E437" s="106"/>
      <c r="F437" s="49">
        <f t="shared" si="52"/>
        <v>0</v>
      </c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3"/>
      <c r="S437" s="53"/>
      <c r="T437" s="53"/>
      <c r="U437" s="53"/>
      <c r="AA437" s="128"/>
    </row>
    <row r="438" spans="1:27" s="52" customFormat="1" x14ac:dyDescent="0.2">
      <c r="A438" s="45" t="s">
        <v>34</v>
      </c>
      <c r="B438" s="111"/>
      <c r="C438" s="51"/>
      <c r="D438" s="51"/>
      <c r="E438" s="104"/>
      <c r="F438" s="49"/>
      <c r="G438" s="49"/>
      <c r="H438" s="49"/>
      <c r="I438" s="49"/>
      <c r="J438" s="49"/>
      <c r="K438" s="49"/>
      <c r="L438" s="49"/>
      <c r="M438" s="49"/>
      <c r="N438" s="49"/>
      <c r="O438" s="49"/>
      <c r="P438" s="49"/>
      <c r="Q438" s="49"/>
      <c r="R438" s="51"/>
      <c r="S438" s="51"/>
      <c r="T438" s="51"/>
      <c r="U438" s="51"/>
      <c r="AA438" s="128"/>
    </row>
    <row r="439" spans="1:27" s="52" customFormat="1" ht="15.75" x14ac:dyDescent="0.25">
      <c r="A439" s="45" t="s">
        <v>35</v>
      </c>
      <c r="B439" s="111"/>
      <c r="C439" s="51"/>
      <c r="D439" s="60" t="s">
        <v>24</v>
      </c>
      <c r="E439" s="104"/>
      <c r="F439" s="49"/>
      <c r="G439" s="49"/>
      <c r="H439" s="49"/>
      <c r="I439" s="49"/>
      <c r="J439" s="49"/>
      <c r="K439" s="49"/>
      <c r="L439" s="49"/>
      <c r="M439" s="49"/>
      <c r="N439" s="49"/>
      <c r="O439" s="49"/>
      <c r="P439" s="49"/>
      <c r="Q439" s="49"/>
      <c r="R439" s="51"/>
      <c r="S439" s="51"/>
      <c r="T439" s="51"/>
      <c r="U439" s="51"/>
      <c r="AA439" s="128"/>
    </row>
    <row r="440" spans="1:27" s="52" customFormat="1" ht="15.75" x14ac:dyDescent="0.25">
      <c r="A440" s="50" t="s">
        <v>36</v>
      </c>
      <c r="B440" s="111"/>
      <c r="C440" s="51"/>
      <c r="D440" s="51"/>
      <c r="E440" s="105"/>
      <c r="F440" s="56" t="s">
        <v>5</v>
      </c>
      <c r="G440" s="56" t="s">
        <v>23</v>
      </c>
      <c r="H440" s="49"/>
      <c r="I440" s="49"/>
      <c r="J440" s="49"/>
      <c r="K440" s="49"/>
      <c r="L440" s="49"/>
      <c r="M440" s="49"/>
      <c r="N440" s="49"/>
      <c r="O440" s="49"/>
      <c r="P440" s="49"/>
      <c r="Q440" s="49"/>
      <c r="R440" s="51"/>
      <c r="S440" s="51"/>
      <c r="T440" s="51"/>
      <c r="U440" s="51"/>
      <c r="AA440" s="128"/>
    </row>
    <row r="441" spans="1:27" s="52" customFormat="1" x14ac:dyDescent="0.2">
      <c r="A441" s="45" t="s">
        <v>37</v>
      </c>
      <c r="B441" s="111"/>
      <c r="C441" s="51"/>
      <c r="D441" s="51"/>
      <c r="E441" s="106"/>
      <c r="F441" s="49">
        <f t="shared" ref="F441:F448" si="53">SUM(G441:U441)</f>
        <v>0</v>
      </c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3"/>
      <c r="S441" s="53"/>
      <c r="T441" s="53"/>
      <c r="U441" s="53"/>
      <c r="AA441" s="128"/>
    </row>
    <row r="442" spans="1:27" s="52" customFormat="1" x14ac:dyDescent="0.2">
      <c r="A442" s="51"/>
      <c r="B442" s="110"/>
      <c r="C442" s="51"/>
      <c r="D442" s="51"/>
      <c r="E442" s="106"/>
      <c r="F442" s="49">
        <f t="shared" si="53"/>
        <v>0</v>
      </c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3"/>
      <c r="S442" s="53"/>
      <c r="T442" s="53"/>
      <c r="U442" s="53"/>
      <c r="AA442" s="128"/>
    </row>
    <row r="443" spans="1:27" s="52" customFormat="1" x14ac:dyDescent="0.2">
      <c r="A443" s="51"/>
      <c r="B443" s="110"/>
      <c r="C443" s="51"/>
      <c r="D443" s="51"/>
      <c r="E443" s="106"/>
      <c r="F443" s="49">
        <f t="shared" si="53"/>
        <v>0</v>
      </c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3"/>
      <c r="S443" s="53"/>
      <c r="T443" s="53"/>
      <c r="U443" s="53"/>
      <c r="AA443" s="128"/>
    </row>
    <row r="444" spans="1:27" s="52" customFormat="1" x14ac:dyDescent="0.2">
      <c r="A444" s="51"/>
      <c r="B444" s="110"/>
      <c r="C444" s="51"/>
      <c r="D444" s="51"/>
      <c r="E444" s="106"/>
      <c r="F444" s="49">
        <f t="shared" si="53"/>
        <v>0</v>
      </c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3"/>
      <c r="S444" s="53"/>
      <c r="T444" s="53"/>
      <c r="U444" s="53"/>
      <c r="AA444" s="128"/>
    </row>
    <row r="445" spans="1:27" s="52" customFormat="1" x14ac:dyDescent="0.2">
      <c r="A445" s="51"/>
      <c r="B445" s="110"/>
      <c r="C445" s="51"/>
      <c r="D445" s="51"/>
      <c r="E445" s="106"/>
      <c r="F445" s="49">
        <f t="shared" si="53"/>
        <v>0</v>
      </c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3"/>
      <c r="S445" s="53"/>
      <c r="T445" s="53"/>
      <c r="U445" s="53"/>
      <c r="AA445" s="128"/>
    </row>
    <row r="446" spans="1:27" s="52" customFormat="1" x14ac:dyDescent="0.2">
      <c r="A446" s="51"/>
      <c r="B446" s="110"/>
      <c r="C446" s="51"/>
      <c r="D446" s="51"/>
      <c r="E446" s="106"/>
      <c r="F446" s="49">
        <f t="shared" si="53"/>
        <v>0</v>
      </c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3"/>
      <c r="S446" s="53"/>
      <c r="T446" s="53"/>
      <c r="U446" s="53"/>
      <c r="AA446" s="128"/>
    </row>
    <row r="447" spans="1:27" s="52" customFormat="1" ht="15.6" customHeight="1" x14ac:dyDescent="0.25">
      <c r="A447" s="57" t="s">
        <v>24</v>
      </c>
      <c r="B447" s="112" t="str">
        <f>IF(B429+F441+F442+F443+F444+F445+F446+F447+F448=B434+B435+B436+B437+B438+B439+B440+B441,"OK","NON")</f>
        <v>OK</v>
      </c>
      <c r="C447" s="51"/>
      <c r="D447" s="49"/>
      <c r="E447" s="106"/>
      <c r="F447" s="49">
        <f t="shared" si="53"/>
        <v>0</v>
      </c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3"/>
      <c r="S447" s="53"/>
      <c r="T447" s="53"/>
      <c r="U447" s="53"/>
      <c r="AA447" s="128"/>
    </row>
    <row r="448" spans="1:27" s="52" customFormat="1" ht="18" x14ac:dyDescent="0.25">
      <c r="A448" s="57" t="s">
        <v>25</v>
      </c>
      <c r="B448" s="112">
        <f>B431+S429-B428-F432-F433-F434-F435-F436-F437</f>
        <v>0</v>
      </c>
      <c r="C448" s="51"/>
      <c r="D448" s="77"/>
      <c r="E448" s="106"/>
      <c r="F448" s="49">
        <f t="shared" si="53"/>
        <v>0</v>
      </c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3"/>
      <c r="S448" s="53"/>
      <c r="T448" s="53"/>
      <c r="U448" s="53"/>
      <c r="AA448" s="128"/>
    </row>
    <row r="449" spans="1:27" s="52" customFormat="1" x14ac:dyDescent="0.2">
      <c r="B449" s="96"/>
      <c r="C449" s="51"/>
      <c r="D449" s="51"/>
      <c r="E449" s="107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62"/>
      <c r="S449" s="62"/>
      <c r="T449" s="62"/>
      <c r="U449" s="62"/>
      <c r="V449" s="64"/>
      <c r="AA449" s="128"/>
    </row>
    <row r="450" spans="1:27" s="46" customFormat="1" x14ac:dyDescent="0.2">
      <c r="A450" s="46" t="s">
        <v>20</v>
      </c>
      <c r="B450" s="113" t="s">
        <v>20</v>
      </c>
      <c r="C450" s="46" t="s">
        <v>20</v>
      </c>
      <c r="D450" s="46" t="s">
        <v>20</v>
      </c>
      <c r="E450" s="108" t="s">
        <v>20</v>
      </c>
      <c r="F450" s="66" t="s">
        <v>20</v>
      </c>
      <c r="G450" s="82" t="s">
        <v>20</v>
      </c>
      <c r="H450" s="82" t="s">
        <v>20</v>
      </c>
      <c r="I450" s="82" t="s">
        <v>20</v>
      </c>
      <c r="J450" s="82" t="s">
        <v>20</v>
      </c>
      <c r="K450" s="82" t="s">
        <v>20</v>
      </c>
      <c r="L450" s="82" t="s">
        <v>20</v>
      </c>
      <c r="M450" s="82" t="s">
        <v>20</v>
      </c>
      <c r="N450" s="82" t="s">
        <v>20</v>
      </c>
      <c r="O450" s="82" t="s">
        <v>20</v>
      </c>
      <c r="P450" s="82" t="s">
        <v>20</v>
      </c>
      <c r="Q450" s="82" t="s">
        <v>20</v>
      </c>
      <c r="R450" s="83" t="s">
        <v>20</v>
      </c>
      <c r="S450" s="83"/>
      <c r="T450" s="83"/>
      <c r="U450" s="83"/>
      <c r="AA450" s="129"/>
    </row>
    <row r="451" spans="1:27" s="117" customFormat="1" ht="27" thickBot="1" x14ac:dyDescent="0.45">
      <c r="A451" s="116" t="s">
        <v>20</v>
      </c>
      <c r="B451" s="115" t="s">
        <v>51</v>
      </c>
      <c r="D451" s="117" t="s">
        <v>28</v>
      </c>
      <c r="E451" s="125">
        <f>$X$16</f>
        <v>43092</v>
      </c>
      <c r="F451" s="119"/>
      <c r="G451" s="120"/>
      <c r="H451" s="121"/>
      <c r="I451" s="122"/>
      <c r="J451" s="122"/>
      <c r="K451" s="122"/>
      <c r="L451" s="122"/>
      <c r="M451" s="122"/>
      <c r="N451" s="122"/>
      <c r="O451" s="122"/>
      <c r="P451" s="122"/>
      <c r="Q451" s="122"/>
      <c r="R451" s="122"/>
      <c r="U451" s="117">
        <v>19</v>
      </c>
      <c r="AA451" s="126"/>
    </row>
    <row r="452" spans="1:27" s="52" customFormat="1" ht="16.5" thickBot="1" x14ac:dyDescent="0.3">
      <c r="A452" s="45"/>
      <c r="B452" s="110"/>
      <c r="C452" s="51"/>
      <c r="D452" s="51"/>
      <c r="E452" s="104"/>
      <c r="F452" s="79" t="s">
        <v>70</v>
      </c>
      <c r="H452" s="103"/>
      <c r="I452" s="91">
        <v>100</v>
      </c>
      <c r="J452" s="92">
        <v>50</v>
      </c>
      <c r="K452" s="92">
        <v>20</v>
      </c>
      <c r="L452" s="92">
        <v>10</v>
      </c>
      <c r="M452" s="92">
        <v>5</v>
      </c>
      <c r="N452" s="92">
        <v>2</v>
      </c>
      <c r="O452" s="92">
        <v>1</v>
      </c>
      <c r="P452" s="92">
        <v>0.25</v>
      </c>
      <c r="Q452" s="92">
        <v>0.1</v>
      </c>
      <c r="R452" s="93">
        <v>0.05</v>
      </c>
      <c r="S452" s="51"/>
      <c r="T452" s="51"/>
      <c r="U452" s="51"/>
      <c r="AA452" s="127">
        <f>B453+B454+B455</f>
        <v>0</v>
      </c>
    </row>
    <row r="453" spans="1:27" s="52" customFormat="1" ht="15.75" x14ac:dyDescent="0.25">
      <c r="A453" s="45" t="s">
        <v>17</v>
      </c>
      <c r="B453" s="111"/>
      <c r="C453" s="51"/>
      <c r="D453" s="60" t="s">
        <v>21</v>
      </c>
      <c r="E453" s="105"/>
      <c r="F453" s="51"/>
      <c r="G453" s="62"/>
      <c r="H453" s="133" t="s">
        <v>71</v>
      </c>
      <c r="I453" s="135"/>
      <c r="J453" s="136"/>
      <c r="K453" s="136"/>
      <c r="L453" s="136"/>
      <c r="M453" s="136"/>
      <c r="N453" s="136"/>
      <c r="O453" s="136"/>
      <c r="P453" s="136"/>
      <c r="Q453" s="136"/>
      <c r="R453" s="137"/>
      <c r="S453" s="51"/>
      <c r="T453" s="51"/>
      <c r="U453" s="51"/>
      <c r="AA453" s="128"/>
    </row>
    <row r="454" spans="1:27" s="52" customFormat="1" ht="15.75" thickBot="1" x14ac:dyDescent="0.25">
      <c r="A454" s="45" t="s">
        <v>18</v>
      </c>
      <c r="B454" s="111"/>
      <c r="C454" s="51"/>
      <c r="E454" s="104"/>
      <c r="F454" s="51"/>
      <c r="G454" s="62"/>
      <c r="H454" s="89" t="s">
        <v>5</v>
      </c>
      <c r="I454" s="90">
        <f t="shared" ref="I454:R454" si="54">I452*I453</f>
        <v>0</v>
      </c>
      <c r="J454" s="80">
        <f t="shared" si="54"/>
        <v>0</v>
      </c>
      <c r="K454" s="80">
        <f t="shared" si="54"/>
        <v>0</v>
      </c>
      <c r="L454" s="80">
        <f t="shared" si="54"/>
        <v>0</v>
      </c>
      <c r="M454" s="80">
        <f t="shared" si="54"/>
        <v>0</v>
      </c>
      <c r="N454" s="80">
        <f t="shared" si="54"/>
        <v>0</v>
      </c>
      <c r="O454" s="80">
        <f t="shared" si="54"/>
        <v>0</v>
      </c>
      <c r="P454" s="80">
        <f t="shared" si="54"/>
        <v>0</v>
      </c>
      <c r="Q454" s="80">
        <f t="shared" si="54"/>
        <v>0</v>
      </c>
      <c r="R454" s="81">
        <f t="shared" si="54"/>
        <v>0</v>
      </c>
      <c r="S454" s="87">
        <f>SUM(I454:R454)</f>
        <v>0</v>
      </c>
      <c r="T454" s="51"/>
      <c r="U454" s="51"/>
      <c r="AA454" s="128"/>
    </row>
    <row r="455" spans="1:27" s="52" customFormat="1" ht="15.75" x14ac:dyDescent="0.25">
      <c r="A455" s="45" t="s">
        <v>19</v>
      </c>
      <c r="B455" s="111"/>
      <c r="C455" s="51"/>
      <c r="D455" s="60" t="s">
        <v>0</v>
      </c>
      <c r="E455" s="104"/>
      <c r="F455" s="49"/>
      <c r="G455" s="49"/>
      <c r="H455" s="49"/>
      <c r="I455" s="49"/>
      <c r="J455" s="49"/>
      <c r="K455" s="49"/>
      <c r="L455" s="49"/>
      <c r="M455" s="49"/>
      <c r="N455" s="49"/>
      <c r="O455" s="49"/>
      <c r="P455" s="49"/>
      <c r="Q455" s="49"/>
      <c r="R455" s="49">
        <f>SUM(I454:R454)</f>
        <v>0</v>
      </c>
      <c r="S455" s="51"/>
      <c r="T455" s="51"/>
      <c r="U455" s="51"/>
      <c r="AA455" s="128"/>
    </row>
    <row r="456" spans="1:27" s="52" customFormat="1" ht="15.75" x14ac:dyDescent="0.25">
      <c r="A456" s="45" t="s">
        <v>75</v>
      </c>
      <c r="B456" s="111"/>
      <c r="C456" s="51"/>
      <c r="D456" s="51"/>
      <c r="E456" s="105" t="s">
        <v>22</v>
      </c>
      <c r="F456" s="56" t="s">
        <v>5</v>
      </c>
      <c r="G456" s="56" t="s">
        <v>23</v>
      </c>
      <c r="H456" s="49"/>
      <c r="I456" s="49"/>
      <c r="J456" s="49"/>
      <c r="K456" s="49"/>
      <c r="L456" s="49"/>
      <c r="M456" s="49"/>
      <c r="N456" s="49"/>
      <c r="O456" s="49"/>
      <c r="P456" s="49"/>
      <c r="Q456" s="49"/>
      <c r="R456" s="51"/>
      <c r="S456" s="51"/>
      <c r="T456" s="51"/>
      <c r="U456" s="51"/>
      <c r="AA456" s="128"/>
    </row>
    <row r="457" spans="1:27" s="52" customFormat="1" x14ac:dyDescent="0.2">
      <c r="A457" s="45" t="s">
        <v>29</v>
      </c>
      <c r="B457" s="111"/>
      <c r="C457" s="51"/>
      <c r="D457" s="51"/>
      <c r="E457" s="106"/>
      <c r="F457" s="49">
        <f t="shared" ref="F457:F462" si="55">SUM(G457:U457)</f>
        <v>0</v>
      </c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3"/>
      <c r="S457" s="53"/>
      <c r="T457" s="53"/>
      <c r="U457" s="53"/>
      <c r="AA457" s="128"/>
    </row>
    <row r="458" spans="1:27" s="52" customFormat="1" x14ac:dyDescent="0.2">
      <c r="A458" s="45"/>
      <c r="B458" s="132"/>
      <c r="C458" s="51"/>
      <c r="D458" s="51"/>
      <c r="E458" s="106"/>
      <c r="F458" s="49">
        <f t="shared" si="55"/>
        <v>0</v>
      </c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3"/>
      <c r="S458" s="53"/>
      <c r="T458" s="53"/>
      <c r="U458" s="53"/>
      <c r="AA458" s="128"/>
    </row>
    <row r="459" spans="1:27" s="52" customFormat="1" x14ac:dyDescent="0.2">
      <c r="A459" s="45" t="s">
        <v>30</v>
      </c>
      <c r="B459" s="111"/>
      <c r="C459" s="51"/>
      <c r="D459" s="51"/>
      <c r="E459" s="106"/>
      <c r="F459" s="49">
        <f t="shared" si="55"/>
        <v>0</v>
      </c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3"/>
      <c r="S459" s="53"/>
      <c r="T459" s="53"/>
      <c r="U459" s="53"/>
      <c r="AA459" s="128"/>
    </row>
    <row r="460" spans="1:27" s="52" customFormat="1" x14ac:dyDescent="0.2">
      <c r="A460" s="45" t="s">
        <v>31</v>
      </c>
      <c r="B460" s="111"/>
      <c r="C460" s="51"/>
      <c r="D460" s="51"/>
      <c r="E460" s="106"/>
      <c r="F460" s="49">
        <f t="shared" si="55"/>
        <v>0</v>
      </c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3"/>
      <c r="S460" s="53"/>
      <c r="T460" s="53"/>
      <c r="U460" s="53"/>
      <c r="AA460" s="128"/>
    </row>
    <row r="461" spans="1:27" s="52" customFormat="1" x14ac:dyDescent="0.2">
      <c r="A461" s="45" t="s">
        <v>32</v>
      </c>
      <c r="B461" s="111"/>
      <c r="C461" s="51"/>
      <c r="D461" s="51"/>
      <c r="E461" s="106"/>
      <c r="F461" s="49">
        <f t="shared" si="55"/>
        <v>0</v>
      </c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3"/>
      <c r="S461" s="53"/>
      <c r="T461" s="53"/>
      <c r="U461" s="53"/>
      <c r="AA461" s="128"/>
    </row>
    <row r="462" spans="1:27" s="52" customFormat="1" x14ac:dyDescent="0.2">
      <c r="A462" s="45" t="s">
        <v>33</v>
      </c>
      <c r="B462" s="111"/>
      <c r="C462" s="51"/>
      <c r="D462" s="51"/>
      <c r="E462" s="106"/>
      <c r="F462" s="49">
        <f t="shared" si="55"/>
        <v>0</v>
      </c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3"/>
      <c r="S462" s="53"/>
      <c r="T462" s="53"/>
      <c r="U462" s="53"/>
      <c r="AA462" s="128"/>
    </row>
    <row r="463" spans="1:27" s="52" customFormat="1" x14ac:dyDescent="0.2">
      <c r="A463" s="45" t="s">
        <v>34</v>
      </c>
      <c r="B463" s="111"/>
      <c r="C463" s="51"/>
      <c r="D463" s="51"/>
      <c r="E463" s="104"/>
      <c r="F463" s="49"/>
      <c r="G463" s="49"/>
      <c r="H463" s="49"/>
      <c r="I463" s="49"/>
      <c r="J463" s="49"/>
      <c r="K463" s="49"/>
      <c r="L463" s="49"/>
      <c r="M463" s="49"/>
      <c r="N463" s="49"/>
      <c r="O463" s="49"/>
      <c r="P463" s="49"/>
      <c r="Q463" s="49"/>
      <c r="R463" s="51"/>
      <c r="S463" s="51"/>
      <c r="T463" s="51"/>
      <c r="U463" s="51"/>
      <c r="AA463" s="128"/>
    </row>
    <row r="464" spans="1:27" s="52" customFormat="1" ht="15.75" x14ac:dyDescent="0.25">
      <c r="A464" s="45" t="s">
        <v>35</v>
      </c>
      <c r="B464" s="111"/>
      <c r="C464" s="51"/>
      <c r="D464" s="60" t="s">
        <v>24</v>
      </c>
      <c r="E464" s="104"/>
      <c r="F464" s="49"/>
      <c r="G464" s="49"/>
      <c r="H464" s="49"/>
      <c r="I464" s="49"/>
      <c r="J464" s="49"/>
      <c r="K464" s="49"/>
      <c r="L464" s="49"/>
      <c r="M464" s="49"/>
      <c r="N464" s="49"/>
      <c r="O464" s="49"/>
      <c r="P464" s="49"/>
      <c r="Q464" s="49"/>
      <c r="R464" s="51"/>
      <c r="S464" s="51"/>
      <c r="T464" s="51"/>
      <c r="U464" s="51"/>
      <c r="AA464" s="128"/>
    </row>
    <row r="465" spans="1:27" s="52" customFormat="1" ht="15.75" x14ac:dyDescent="0.25">
      <c r="A465" s="50" t="s">
        <v>36</v>
      </c>
      <c r="B465" s="111"/>
      <c r="C465" s="51"/>
      <c r="D465" s="51"/>
      <c r="E465" s="105"/>
      <c r="F465" s="56" t="s">
        <v>5</v>
      </c>
      <c r="G465" s="56" t="s">
        <v>23</v>
      </c>
      <c r="H465" s="49"/>
      <c r="I465" s="49"/>
      <c r="J465" s="49"/>
      <c r="K465" s="49"/>
      <c r="L465" s="49"/>
      <c r="M465" s="49"/>
      <c r="N465" s="49"/>
      <c r="O465" s="49"/>
      <c r="P465" s="49"/>
      <c r="Q465" s="49"/>
      <c r="R465" s="51"/>
      <c r="S465" s="51"/>
      <c r="T465" s="51"/>
      <c r="U465" s="51"/>
      <c r="AA465" s="128"/>
    </row>
    <row r="466" spans="1:27" s="52" customFormat="1" x14ac:dyDescent="0.2">
      <c r="A466" s="45" t="s">
        <v>37</v>
      </c>
      <c r="B466" s="111"/>
      <c r="C466" s="51"/>
      <c r="D466" s="51"/>
      <c r="E466" s="106"/>
      <c r="F466" s="49">
        <f t="shared" ref="F466:F473" si="56">SUM(G466:U466)</f>
        <v>0</v>
      </c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3"/>
      <c r="S466" s="53"/>
      <c r="T466" s="53"/>
      <c r="U466" s="53"/>
      <c r="AA466" s="128"/>
    </row>
    <row r="467" spans="1:27" s="52" customFormat="1" x14ac:dyDescent="0.2">
      <c r="A467" s="51"/>
      <c r="B467" s="110"/>
      <c r="C467" s="51"/>
      <c r="D467" s="51"/>
      <c r="E467" s="106"/>
      <c r="F467" s="49">
        <f t="shared" si="56"/>
        <v>0</v>
      </c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3"/>
      <c r="S467" s="53"/>
      <c r="T467" s="53"/>
      <c r="U467" s="53"/>
      <c r="AA467" s="128"/>
    </row>
    <row r="468" spans="1:27" s="52" customFormat="1" x14ac:dyDescent="0.2">
      <c r="A468" s="51"/>
      <c r="B468" s="110"/>
      <c r="C468" s="51"/>
      <c r="D468" s="51"/>
      <c r="E468" s="106"/>
      <c r="F468" s="49">
        <f t="shared" si="56"/>
        <v>0</v>
      </c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3"/>
      <c r="S468" s="53"/>
      <c r="T468" s="53"/>
      <c r="U468" s="53"/>
      <c r="AA468" s="128"/>
    </row>
    <row r="469" spans="1:27" s="52" customFormat="1" x14ac:dyDescent="0.2">
      <c r="A469" s="51"/>
      <c r="B469" s="110"/>
      <c r="C469" s="51"/>
      <c r="D469" s="51"/>
      <c r="E469" s="106"/>
      <c r="F469" s="49">
        <f t="shared" si="56"/>
        <v>0</v>
      </c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3"/>
      <c r="S469" s="53"/>
      <c r="T469" s="53"/>
      <c r="U469" s="53"/>
      <c r="AA469" s="128"/>
    </row>
    <row r="470" spans="1:27" s="52" customFormat="1" x14ac:dyDescent="0.2">
      <c r="A470" s="51"/>
      <c r="B470" s="110"/>
      <c r="C470" s="51"/>
      <c r="D470" s="51"/>
      <c r="E470" s="106"/>
      <c r="F470" s="49">
        <f t="shared" si="56"/>
        <v>0</v>
      </c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3"/>
      <c r="S470" s="53"/>
      <c r="T470" s="53"/>
      <c r="U470" s="53"/>
      <c r="AA470" s="128"/>
    </row>
    <row r="471" spans="1:27" s="52" customFormat="1" x14ac:dyDescent="0.2">
      <c r="A471" s="51"/>
      <c r="B471" s="110"/>
      <c r="C471" s="51"/>
      <c r="D471" s="51"/>
      <c r="E471" s="106"/>
      <c r="F471" s="49">
        <f t="shared" si="56"/>
        <v>0</v>
      </c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3"/>
      <c r="S471" s="53"/>
      <c r="T471" s="53"/>
      <c r="U471" s="53"/>
      <c r="AA471" s="128"/>
    </row>
    <row r="472" spans="1:27" s="52" customFormat="1" ht="15.6" customHeight="1" x14ac:dyDescent="0.25">
      <c r="A472" s="57" t="s">
        <v>24</v>
      </c>
      <c r="B472" s="112" t="str">
        <f>IF(B454+F466+F467+F468+F469+F470+F471+F472+F473=B459+B460+B461+B462+B463+B464+B465+B466,"OK","NON")</f>
        <v>OK</v>
      </c>
      <c r="C472" s="51"/>
      <c r="D472" s="49"/>
      <c r="E472" s="106"/>
      <c r="F472" s="49">
        <f t="shared" si="56"/>
        <v>0</v>
      </c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3"/>
      <c r="S472" s="53"/>
      <c r="T472" s="53"/>
      <c r="U472" s="53"/>
      <c r="AA472" s="128"/>
    </row>
    <row r="473" spans="1:27" s="52" customFormat="1" ht="18" x14ac:dyDescent="0.25">
      <c r="A473" s="57" t="s">
        <v>25</v>
      </c>
      <c r="B473" s="112">
        <f>B456+S454-B453-F457-F458-F459-F460-F461-F462</f>
        <v>0</v>
      </c>
      <c r="C473" s="51"/>
      <c r="D473" s="77"/>
      <c r="E473" s="106"/>
      <c r="F473" s="49">
        <f t="shared" si="56"/>
        <v>0</v>
      </c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3"/>
      <c r="S473" s="53"/>
      <c r="T473" s="53"/>
      <c r="U473" s="53"/>
      <c r="AA473" s="128"/>
    </row>
    <row r="474" spans="1:27" s="52" customFormat="1" x14ac:dyDescent="0.2">
      <c r="B474" s="96"/>
      <c r="C474" s="51"/>
      <c r="D474" s="51"/>
      <c r="E474" s="107"/>
      <c r="F474" s="55"/>
      <c r="G474" s="55"/>
      <c r="H474" s="55"/>
      <c r="I474" s="55"/>
      <c r="J474" s="55"/>
      <c r="K474" s="55"/>
      <c r="L474" s="55"/>
      <c r="M474" s="55"/>
      <c r="N474" s="55"/>
      <c r="O474" s="55"/>
      <c r="P474" s="55"/>
      <c r="Q474" s="55"/>
      <c r="R474" s="62"/>
      <c r="S474" s="62"/>
      <c r="T474" s="62"/>
      <c r="U474" s="62"/>
      <c r="V474" s="64"/>
      <c r="AA474" s="128"/>
    </row>
    <row r="475" spans="1:27" s="46" customFormat="1" x14ac:dyDescent="0.2">
      <c r="A475" s="46" t="s">
        <v>20</v>
      </c>
      <c r="B475" s="113" t="s">
        <v>20</v>
      </c>
      <c r="C475" s="46" t="s">
        <v>20</v>
      </c>
      <c r="D475" s="46" t="s">
        <v>20</v>
      </c>
      <c r="E475" s="108" t="s">
        <v>20</v>
      </c>
      <c r="F475" s="66" t="s">
        <v>20</v>
      </c>
      <c r="G475" s="82" t="s">
        <v>20</v>
      </c>
      <c r="H475" s="82" t="s">
        <v>20</v>
      </c>
      <c r="I475" s="82" t="s">
        <v>20</v>
      </c>
      <c r="J475" s="82" t="s">
        <v>20</v>
      </c>
      <c r="K475" s="82" t="s">
        <v>20</v>
      </c>
      <c r="L475" s="82" t="s">
        <v>20</v>
      </c>
      <c r="M475" s="82" t="s">
        <v>20</v>
      </c>
      <c r="N475" s="82" t="s">
        <v>20</v>
      </c>
      <c r="O475" s="82" t="s">
        <v>20</v>
      </c>
      <c r="P475" s="82" t="s">
        <v>20</v>
      </c>
      <c r="Q475" s="82" t="s">
        <v>20</v>
      </c>
      <c r="R475" s="83" t="s">
        <v>20</v>
      </c>
      <c r="S475" s="83"/>
      <c r="T475" s="83"/>
      <c r="U475" s="83"/>
      <c r="AA475" s="129"/>
    </row>
    <row r="476" spans="1:27" s="117" customFormat="1" ht="27" thickBot="1" x14ac:dyDescent="0.45">
      <c r="A476" s="116" t="s">
        <v>20</v>
      </c>
      <c r="B476" s="115" t="s">
        <v>52</v>
      </c>
      <c r="D476" s="117" t="s">
        <v>28</v>
      </c>
      <c r="E476" s="125">
        <f>$X$16</f>
        <v>43092</v>
      </c>
      <c r="F476" s="119"/>
      <c r="G476" s="120"/>
      <c r="H476" s="121"/>
      <c r="I476" s="122"/>
      <c r="J476" s="122"/>
      <c r="K476" s="122"/>
      <c r="L476" s="122"/>
      <c r="M476" s="122"/>
      <c r="N476" s="122"/>
      <c r="O476" s="122"/>
      <c r="P476" s="122"/>
      <c r="Q476" s="122"/>
      <c r="R476" s="122"/>
      <c r="U476" s="117">
        <v>20</v>
      </c>
      <c r="AA476" s="126"/>
    </row>
    <row r="477" spans="1:27" s="52" customFormat="1" ht="16.5" thickBot="1" x14ac:dyDescent="0.3">
      <c r="A477" s="45"/>
      <c r="B477" s="110"/>
      <c r="C477" s="51"/>
      <c r="D477" s="51"/>
      <c r="E477" s="104"/>
      <c r="F477" s="79" t="s">
        <v>70</v>
      </c>
      <c r="H477" s="103"/>
      <c r="I477" s="91">
        <v>100</v>
      </c>
      <c r="J477" s="92">
        <v>50</v>
      </c>
      <c r="K477" s="92">
        <v>20</v>
      </c>
      <c r="L477" s="92">
        <v>10</v>
      </c>
      <c r="M477" s="92">
        <v>5</v>
      </c>
      <c r="N477" s="92">
        <v>2</v>
      </c>
      <c r="O477" s="92">
        <v>1</v>
      </c>
      <c r="P477" s="92">
        <v>0.25</v>
      </c>
      <c r="Q477" s="92">
        <v>0.1</v>
      </c>
      <c r="R477" s="93">
        <v>0.05</v>
      </c>
      <c r="S477" s="51"/>
      <c r="T477" s="51"/>
      <c r="U477" s="51"/>
      <c r="AA477" s="127">
        <f>B478+B479+B480</f>
        <v>0</v>
      </c>
    </row>
    <row r="478" spans="1:27" s="52" customFormat="1" ht="15.75" x14ac:dyDescent="0.25">
      <c r="A478" s="45" t="s">
        <v>17</v>
      </c>
      <c r="B478" s="111"/>
      <c r="C478" s="51"/>
      <c r="D478" s="60" t="s">
        <v>21</v>
      </c>
      <c r="E478" s="105"/>
      <c r="F478" s="51"/>
      <c r="G478" s="62"/>
      <c r="H478" s="133" t="s">
        <v>71</v>
      </c>
      <c r="I478" s="135"/>
      <c r="J478" s="136"/>
      <c r="K478" s="136"/>
      <c r="L478" s="136"/>
      <c r="M478" s="136"/>
      <c r="N478" s="136"/>
      <c r="O478" s="136"/>
      <c r="P478" s="136"/>
      <c r="Q478" s="136"/>
      <c r="R478" s="137"/>
      <c r="S478" s="51"/>
      <c r="T478" s="51"/>
      <c r="U478" s="51"/>
      <c r="AA478" s="128"/>
    </row>
    <row r="479" spans="1:27" s="52" customFormat="1" ht="15.75" thickBot="1" x14ac:dyDescent="0.25">
      <c r="A479" s="45" t="s">
        <v>18</v>
      </c>
      <c r="B479" s="111"/>
      <c r="C479" s="51"/>
      <c r="E479" s="104"/>
      <c r="F479" s="51"/>
      <c r="G479" s="62"/>
      <c r="H479" s="89" t="s">
        <v>5</v>
      </c>
      <c r="I479" s="90">
        <f t="shared" ref="I479:R479" si="57">I477*I478</f>
        <v>0</v>
      </c>
      <c r="J479" s="80">
        <f t="shared" si="57"/>
        <v>0</v>
      </c>
      <c r="K479" s="80">
        <f t="shared" si="57"/>
        <v>0</v>
      </c>
      <c r="L479" s="80">
        <f t="shared" si="57"/>
        <v>0</v>
      </c>
      <c r="M479" s="80">
        <f t="shared" si="57"/>
        <v>0</v>
      </c>
      <c r="N479" s="80">
        <f t="shared" si="57"/>
        <v>0</v>
      </c>
      <c r="O479" s="80">
        <f t="shared" si="57"/>
        <v>0</v>
      </c>
      <c r="P479" s="80">
        <f t="shared" si="57"/>
        <v>0</v>
      </c>
      <c r="Q479" s="80">
        <f t="shared" si="57"/>
        <v>0</v>
      </c>
      <c r="R479" s="81">
        <f t="shared" si="57"/>
        <v>0</v>
      </c>
      <c r="S479" s="87">
        <f>SUM(I479:R479)</f>
        <v>0</v>
      </c>
      <c r="T479" s="51"/>
      <c r="U479" s="51"/>
      <c r="AA479" s="128"/>
    </row>
    <row r="480" spans="1:27" s="52" customFormat="1" ht="15.75" x14ac:dyDescent="0.25">
      <c r="A480" s="45" t="s">
        <v>19</v>
      </c>
      <c r="B480" s="111"/>
      <c r="C480" s="51"/>
      <c r="D480" s="60" t="s">
        <v>0</v>
      </c>
      <c r="E480" s="104"/>
      <c r="F480" s="49"/>
      <c r="G480" s="49"/>
      <c r="H480" s="49"/>
      <c r="I480" s="49"/>
      <c r="J480" s="49"/>
      <c r="K480" s="49"/>
      <c r="L480" s="49"/>
      <c r="M480" s="49"/>
      <c r="N480" s="49"/>
      <c r="O480" s="49"/>
      <c r="P480" s="49"/>
      <c r="Q480" s="49"/>
      <c r="R480" s="49">
        <f>SUM(I479:R479)</f>
        <v>0</v>
      </c>
      <c r="S480" s="51"/>
      <c r="T480" s="51"/>
      <c r="U480" s="51"/>
      <c r="AA480" s="128"/>
    </row>
    <row r="481" spans="1:27" s="52" customFormat="1" ht="15.75" x14ac:dyDescent="0.25">
      <c r="A481" s="45" t="s">
        <v>75</v>
      </c>
      <c r="B481" s="111"/>
      <c r="C481" s="51"/>
      <c r="D481" s="51"/>
      <c r="E481" s="105" t="s">
        <v>22</v>
      </c>
      <c r="F481" s="56" t="s">
        <v>5</v>
      </c>
      <c r="G481" s="56" t="s">
        <v>23</v>
      </c>
      <c r="H481" s="49"/>
      <c r="I481" s="49"/>
      <c r="J481" s="49"/>
      <c r="K481" s="49"/>
      <c r="L481" s="49"/>
      <c r="M481" s="49"/>
      <c r="N481" s="49"/>
      <c r="O481" s="49"/>
      <c r="P481" s="49"/>
      <c r="Q481" s="49"/>
      <c r="R481" s="51"/>
      <c r="S481" s="51"/>
      <c r="T481" s="51"/>
      <c r="U481" s="51"/>
      <c r="AA481" s="128"/>
    </row>
    <row r="482" spans="1:27" s="52" customFormat="1" x14ac:dyDescent="0.2">
      <c r="A482" s="45" t="s">
        <v>29</v>
      </c>
      <c r="B482" s="111"/>
      <c r="C482" s="51"/>
      <c r="D482" s="51"/>
      <c r="E482" s="106"/>
      <c r="F482" s="49">
        <f t="shared" ref="F482:F487" si="58">SUM(G482:U482)</f>
        <v>0</v>
      </c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3"/>
      <c r="S482" s="53"/>
      <c r="T482" s="53"/>
      <c r="U482" s="53"/>
      <c r="AA482" s="128"/>
    </row>
    <row r="483" spans="1:27" s="52" customFormat="1" x14ac:dyDescent="0.2">
      <c r="A483" s="45"/>
      <c r="B483" s="132"/>
      <c r="C483" s="51"/>
      <c r="D483" s="51"/>
      <c r="E483" s="106"/>
      <c r="F483" s="49">
        <f t="shared" si="58"/>
        <v>0</v>
      </c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3"/>
      <c r="S483" s="53"/>
      <c r="T483" s="53"/>
      <c r="U483" s="53"/>
      <c r="AA483" s="128"/>
    </row>
    <row r="484" spans="1:27" s="52" customFormat="1" x14ac:dyDescent="0.2">
      <c r="A484" s="45" t="s">
        <v>30</v>
      </c>
      <c r="B484" s="111"/>
      <c r="C484" s="51"/>
      <c r="D484" s="51"/>
      <c r="E484" s="106"/>
      <c r="F484" s="49">
        <f t="shared" si="58"/>
        <v>0</v>
      </c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3"/>
      <c r="S484" s="53"/>
      <c r="T484" s="53"/>
      <c r="U484" s="53"/>
      <c r="AA484" s="128"/>
    </row>
    <row r="485" spans="1:27" s="52" customFormat="1" x14ac:dyDescent="0.2">
      <c r="A485" s="45" t="s">
        <v>31</v>
      </c>
      <c r="B485" s="111"/>
      <c r="C485" s="51"/>
      <c r="D485" s="51"/>
      <c r="E485" s="106"/>
      <c r="F485" s="49">
        <f t="shared" si="58"/>
        <v>0</v>
      </c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3"/>
      <c r="S485" s="53"/>
      <c r="T485" s="53"/>
      <c r="U485" s="53"/>
      <c r="AA485" s="128"/>
    </row>
    <row r="486" spans="1:27" s="52" customFormat="1" x14ac:dyDescent="0.2">
      <c r="A486" s="45" t="s">
        <v>32</v>
      </c>
      <c r="B486" s="111"/>
      <c r="C486" s="51"/>
      <c r="D486" s="51"/>
      <c r="E486" s="106"/>
      <c r="F486" s="49">
        <f t="shared" si="58"/>
        <v>0</v>
      </c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3"/>
      <c r="S486" s="53"/>
      <c r="T486" s="53"/>
      <c r="U486" s="53"/>
      <c r="AA486" s="128"/>
    </row>
    <row r="487" spans="1:27" s="52" customFormat="1" x14ac:dyDescent="0.2">
      <c r="A487" s="45" t="s">
        <v>33</v>
      </c>
      <c r="B487" s="111"/>
      <c r="C487" s="51"/>
      <c r="D487" s="51"/>
      <c r="E487" s="106"/>
      <c r="F487" s="49">
        <f t="shared" si="58"/>
        <v>0</v>
      </c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3"/>
      <c r="S487" s="53"/>
      <c r="T487" s="53"/>
      <c r="U487" s="53"/>
      <c r="AA487" s="128"/>
    </row>
    <row r="488" spans="1:27" s="52" customFormat="1" x14ac:dyDescent="0.2">
      <c r="A488" s="45" t="s">
        <v>34</v>
      </c>
      <c r="B488" s="111"/>
      <c r="C488" s="51"/>
      <c r="D488" s="51"/>
      <c r="E488" s="104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51"/>
      <c r="S488" s="51"/>
      <c r="T488" s="51"/>
      <c r="U488" s="51"/>
      <c r="AA488" s="128"/>
    </row>
    <row r="489" spans="1:27" s="52" customFormat="1" ht="15.75" x14ac:dyDescent="0.25">
      <c r="A489" s="45" t="s">
        <v>35</v>
      </c>
      <c r="B489" s="111"/>
      <c r="C489" s="51"/>
      <c r="D489" s="60" t="s">
        <v>24</v>
      </c>
      <c r="E489" s="104"/>
      <c r="F489" s="49"/>
      <c r="G489" s="49"/>
      <c r="H489" s="49"/>
      <c r="I489" s="49"/>
      <c r="J489" s="49"/>
      <c r="K489" s="49"/>
      <c r="L489" s="49"/>
      <c r="M489" s="49"/>
      <c r="N489" s="49"/>
      <c r="O489" s="49"/>
      <c r="P489" s="49"/>
      <c r="Q489" s="49"/>
      <c r="R489" s="51"/>
      <c r="S489" s="51"/>
      <c r="T489" s="51"/>
      <c r="U489" s="51"/>
      <c r="AA489" s="128"/>
    </row>
    <row r="490" spans="1:27" s="52" customFormat="1" ht="15.75" x14ac:dyDescent="0.25">
      <c r="A490" s="50" t="s">
        <v>36</v>
      </c>
      <c r="B490" s="111"/>
      <c r="C490" s="51"/>
      <c r="D490" s="51"/>
      <c r="E490" s="105"/>
      <c r="F490" s="56" t="s">
        <v>5</v>
      </c>
      <c r="G490" s="56" t="s">
        <v>23</v>
      </c>
      <c r="H490" s="49"/>
      <c r="I490" s="49"/>
      <c r="J490" s="49"/>
      <c r="K490" s="49"/>
      <c r="L490" s="49"/>
      <c r="M490" s="49"/>
      <c r="N490" s="49"/>
      <c r="O490" s="49"/>
      <c r="P490" s="49"/>
      <c r="Q490" s="49"/>
      <c r="R490" s="51"/>
      <c r="S490" s="51"/>
      <c r="T490" s="51"/>
      <c r="U490" s="51"/>
      <c r="AA490" s="128"/>
    </row>
    <row r="491" spans="1:27" s="52" customFormat="1" x14ac:dyDescent="0.2">
      <c r="A491" s="45" t="s">
        <v>37</v>
      </c>
      <c r="B491" s="111"/>
      <c r="C491" s="51"/>
      <c r="D491" s="51"/>
      <c r="E491" s="106"/>
      <c r="F491" s="49">
        <f t="shared" ref="F491:F498" si="59">SUM(G491:U491)</f>
        <v>0</v>
      </c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3"/>
      <c r="S491" s="53"/>
      <c r="T491" s="53"/>
      <c r="U491" s="53"/>
      <c r="AA491" s="128"/>
    </row>
    <row r="492" spans="1:27" s="52" customFormat="1" x14ac:dyDescent="0.2">
      <c r="A492" s="51"/>
      <c r="B492" s="110"/>
      <c r="C492" s="51"/>
      <c r="D492" s="51"/>
      <c r="E492" s="106"/>
      <c r="F492" s="49">
        <f t="shared" si="59"/>
        <v>0</v>
      </c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3"/>
      <c r="S492" s="53"/>
      <c r="T492" s="53"/>
      <c r="U492" s="53"/>
      <c r="AA492" s="128"/>
    </row>
    <row r="493" spans="1:27" s="52" customFormat="1" x14ac:dyDescent="0.2">
      <c r="A493" s="51"/>
      <c r="B493" s="110"/>
      <c r="C493" s="51"/>
      <c r="D493" s="51"/>
      <c r="E493" s="106"/>
      <c r="F493" s="49">
        <f t="shared" si="59"/>
        <v>0</v>
      </c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3"/>
      <c r="S493" s="53"/>
      <c r="T493" s="53"/>
      <c r="U493" s="53"/>
      <c r="AA493" s="128"/>
    </row>
    <row r="494" spans="1:27" s="52" customFormat="1" x14ac:dyDescent="0.2">
      <c r="A494" s="51"/>
      <c r="B494" s="110"/>
      <c r="C494" s="51"/>
      <c r="D494" s="51"/>
      <c r="E494" s="106"/>
      <c r="F494" s="49">
        <f t="shared" si="59"/>
        <v>0</v>
      </c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3"/>
      <c r="S494" s="53"/>
      <c r="T494" s="53"/>
      <c r="U494" s="53"/>
      <c r="AA494" s="128"/>
    </row>
    <row r="495" spans="1:27" s="52" customFormat="1" x14ac:dyDescent="0.2">
      <c r="A495" s="51"/>
      <c r="B495" s="110"/>
      <c r="C495" s="51"/>
      <c r="D495" s="51"/>
      <c r="E495" s="106"/>
      <c r="F495" s="49">
        <f t="shared" si="59"/>
        <v>0</v>
      </c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3"/>
      <c r="S495" s="53"/>
      <c r="T495" s="53"/>
      <c r="U495" s="53"/>
      <c r="AA495" s="128"/>
    </row>
    <row r="496" spans="1:27" s="52" customFormat="1" x14ac:dyDescent="0.2">
      <c r="A496" s="51"/>
      <c r="B496" s="110"/>
      <c r="C496" s="51"/>
      <c r="D496" s="51"/>
      <c r="E496" s="106"/>
      <c r="F496" s="49">
        <f t="shared" si="59"/>
        <v>0</v>
      </c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3"/>
      <c r="S496" s="53"/>
      <c r="T496" s="53"/>
      <c r="U496" s="53"/>
      <c r="AA496" s="128"/>
    </row>
    <row r="497" spans="1:27" s="52" customFormat="1" ht="15.6" customHeight="1" x14ac:dyDescent="0.25">
      <c r="A497" s="57" t="s">
        <v>24</v>
      </c>
      <c r="B497" s="112" t="str">
        <f>IF(B479+F491+F492+F493+F494+F495+F496+F497+F498=B484+B485+B486+B487+B488+B489+B490+B491,"OK","NON")</f>
        <v>OK</v>
      </c>
      <c r="C497" s="51"/>
      <c r="D497" s="49"/>
      <c r="E497" s="106"/>
      <c r="F497" s="49">
        <f t="shared" si="59"/>
        <v>0</v>
      </c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3"/>
      <c r="S497" s="53"/>
      <c r="T497" s="53"/>
      <c r="U497" s="53"/>
      <c r="AA497" s="128"/>
    </row>
    <row r="498" spans="1:27" s="52" customFormat="1" ht="18" x14ac:dyDescent="0.25">
      <c r="A498" s="57" t="s">
        <v>25</v>
      </c>
      <c r="B498" s="112">
        <f>B481+S479-B478-F482-F483-F484-F485-F486-F487</f>
        <v>0</v>
      </c>
      <c r="C498" s="51"/>
      <c r="D498" s="77"/>
      <c r="E498" s="106"/>
      <c r="F498" s="49">
        <f t="shared" si="59"/>
        <v>0</v>
      </c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3"/>
      <c r="S498" s="53"/>
      <c r="T498" s="53"/>
      <c r="U498" s="53"/>
      <c r="AA498" s="128"/>
    </row>
    <row r="499" spans="1:27" s="52" customFormat="1" x14ac:dyDescent="0.2">
      <c r="B499" s="96"/>
      <c r="C499" s="51"/>
      <c r="D499" s="51"/>
      <c r="E499" s="107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62"/>
      <c r="S499" s="62"/>
      <c r="T499" s="62"/>
      <c r="U499" s="62"/>
      <c r="V499" s="64"/>
      <c r="AA499" s="128"/>
    </row>
    <row r="500" spans="1:27" s="46" customFormat="1" x14ac:dyDescent="0.2">
      <c r="A500" s="46" t="s">
        <v>20</v>
      </c>
      <c r="B500" s="113" t="s">
        <v>20</v>
      </c>
      <c r="C500" s="46" t="s">
        <v>20</v>
      </c>
      <c r="D500" s="46" t="s">
        <v>20</v>
      </c>
      <c r="E500" s="108" t="s">
        <v>20</v>
      </c>
      <c r="F500" s="66" t="s">
        <v>20</v>
      </c>
      <c r="G500" s="82" t="s">
        <v>20</v>
      </c>
      <c r="H500" s="82" t="s">
        <v>20</v>
      </c>
      <c r="I500" s="82" t="s">
        <v>20</v>
      </c>
      <c r="J500" s="82" t="s">
        <v>20</v>
      </c>
      <c r="K500" s="82" t="s">
        <v>20</v>
      </c>
      <c r="L500" s="82" t="s">
        <v>20</v>
      </c>
      <c r="M500" s="82" t="s">
        <v>20</v>
      </c>
      <c r="N500" s="82" t="s">
        <v>20</v>
      </c>
      <c r="O500" s="82" t="s">
        <v>20</v>
      </c>
      <c r="P500" s="82" t="s">
        <v>20</v>
      </c>
      <c r="Q500" s="82" t="s">
        <v>20</v>
      </c>
      <c r="R500" s="83" t="s">
        <v>20</v>
      </c>
      <c r="S500" s="83"/>
      <c r="T500" s="83"/>
      <c r="U500" s="83"/>
      <c r="AA500" s="129"/>
    </row>
    <row r="501" spans="1:27" s="117" customFormat="1" ht="27" thickBot="1" x14ac:dyDescent="0.45">
      <c r="A501" s="116" t="s">
        <v>20</v>
      </c>
      <c r="B501" s="115" t="s">
        <v>53</v>
      </c>
      <c r="D501" s="117" t="s">
        <v>28</v>
      </c>
      <c r="E501" s="125">
        <f>$X$16</f>
        <v>43092</v>
      </c>
      <c r="F501" s="119"/>
      <c r="G501" s="120"/>
      <c r="H501" s="121"/>
      <c r="I501" s="122"/>
      <c r="J501" s="122"/>
      <c r="K501" s="122"/>
      <c r="L501" s="122"/>
      <c r="M501" s="122"/>
      <c r="N501" s="122"/>
      <c r="O501" s="122"/>
      <c r="P501" s="122"/>
      <c r="Q501" s="122"/>
      <c r="R501" s="122"/>
      <c r="U501" s="117">
        <v>21</v>
      </c>
      <c r="AA501" s="126"/>
    </row>
    <row r="502" spans="1:27" s="52" customFormat="1" ht="16.5" thickBot="1" x14ac:dyDescent="0.3">
      <c r="A502" s="45"/>
      <c r="B502" s="110"/>
      <c r="C502" s="51"/>
      <c r="D502" s="51"/>
      <c r="E502" s="104"/>
      <c r="F502" s="79" t="s">
        <v>70</v>
      </c>
      <c r="H502" s="103"/>
      <c r="I502" s="91">
        <v>100</v>
      </c>
      <c r="J502" s="92">
        <v>50</v>
      </c>
      <c r="K502" s="92">
        <v>20</v>
      </c>
      <c r="L502" s="92">
        <v>10</v>
      </c>
      <c r="M502" s="92">
        <v>5</v>
      </c>
      <c r="N502" s="92">
        <v>2</v>
      </c>
      <c r="O502" s="92">
        <v>1</v>
      </c>
      <c r="P502" s="92">
        <v>0.25</v>
      </c>
      <c r="Q502" s="92">
        <v>0.1</v>
      </c>
      <c r="R502" s="93">
        <v>0.05</v>
      </c>
      <c r="S502" s="51"/>
      <c r="T502" s="51"/>
      <c r="U502" s="51"/>
      <c r="AA502" s="127">
        <f>B503+B504+B505</f>
        <v>0</v>
      </c>
    </row>
    <row r="503" spans="1:27" s="52" customFormat="1" ht="15.75" x14ac:dyDescent="0.25">
      <c r="A503" s="45" t="s">
        <v>17</v>
      </c>
      <c r="B503" s="111"/>
      <c r="C503" s="51"/>
      <c r="D503" s="60" t="s">
        <v>21</v>
      </c>
      <c r="E503" s="105"/>
      <c r="F503" s="51"/>
      <c r="G503" s="62"/>
      <c r="H503" s="133" t="s">
        <v>71</v>
      </c>
      <c r="I503" s="135"/>
      <c r="J503" s="136"/>
      <c r="K503" s="136"/>
      <c r="L503" s="136"/>
      <c r="M503" s="136"/>
      <c r="N503" s="136"/>
      <c r="O503" s="136"/>
      <c r="P503" s="136"/>
      <c r="Q503" s="136"/>
      <c r="R503" s="137"/>
      <c r="S503" s="51"/>
      <c r="T503" s="51"/>
      <c r="U503" s="51"/>
      <c r="AA503" s="128"/>
    </row>
    <row r="504" spans="1:27" s="52" customFormat="1" ht="15.75" thickBot="1" x14ac:dyDescent="0.25">
      <c r="A504" s="45" t="s">
        <v>18</v>
      </c>
      <c r="B504" s="111"/>
      <c r="C504" s="51"/>
      <c r="E504" s="104"/>
      <c r="F504" s="51"/>
      <c r="G504" s="62"/>
      <c r="H504" s="89" t="s">
        <v>5</v>
      </c>
      <c r="I504" s="90">
        <f t="shared" ref="I504:R504" si="60">I502*I503</f>
        <v>0</v>
      </c>
      <c r="J504" s="80">
        <f t="shared" si="60"/>
        <v>0</v>
      </c>
      <c r="K504" s="80">
        <f t="shared" si="60"/>
        <v>0</v>
      </c>
      <c r="L504" s="80">
        <f t="shared" si="60"/>
        <v>0</v>
      </c>
      <c r="M504" s="80">
        <f t="shared" si="60"/>
        <v>0</v>
      </c>
      <c r="N504" s="80">
        <f t="shared" si="60"/>
        <v>0</v>
      </c>
      <c r="O504" s="80">
        <f t="shared" si="60"/>
        <v>0</v>
      </c>
      <c r="P504" s="80">
        <f t="shared" si="60"/>
        <v>0</v>
      </c>
      <c r="Q504" s="80">
        <f t="shared" si="60"/>
        <v>0</v>
      </c>
      <c r="R504" s="81">
        <f t="shared" si="60"/>
        <v>0</v>
      </c>
      <c r="S504" s="87">
        <f>SUM(I504:R504)</f>
        <v>0</v>
      </c>
      <c r="T504" s="51"/>
      <c r="U504" s="51"/>
      <c r="AA504" s="128"/>
    </row>
    <row r="505" spans="1:27" s="52" customFormat="1" ht="15.75" x14ac:dyDescent="0.25">
      <c r="A505" s="45" t="s">
        <v>19</v>
      </c>
      <c r="B505" s="111"/>
      <c r="C505" s="51"/>
      <c r="D505" s="60" t="s">
        <v>0</v>
      </c>
      <c r="E505" s="104"/>
      <c r="F505" s="49"/>
      <c r="G505" s="49"/>
      <c r="H505" s="49"/>
      <c r="I505" s="49"/>
      <c r="J505" s="49"/>
      <c r="K505" s="49"/>
      <c r="L505" s="49"/>
      <c r="M505" s="49"/>
      <c r="N505" s="49"/>
      <c r="O505" s="49"/>
      <c r="P505" s="49"/>
      <c r="Q505" s="49"/>
      <c r="R505" s="49">
        <f>SUM(I504:R504)</f>
        <v>0</v>
      </c>
      <c r="S505" s="51"/>
      <c r="T505" s="51"/>
      <c r="U505" s="51"/>
      <c r="AA505" s="128"/>
    </row>
    <row r="506" spans="1:27" s="52" customFormat="1" ht="15.75" x14ac:dyDescent="0.25">
      <c r="A506" s="45" t="s">
        <v>75</v>
      </c>
      <c r="B506" s="111"/>
      <c r="C506" s="51"/>
      <c r="D506" s="51"/>
      <c r="E506" s="105" t="s">
        <v>22</v>
      </c>
      <c r="F506" s="56" t="s">
        <v>5</v>
      </c>
      <c r="G506" s="56" t="s">
        <v>23</v>
      </c>
      <c r="H506" s="49"/>
      <c r="I506" s="49"/>
      <c r="J506" s="49"/>
      <c r="K506" s="49"/>
      <c r="L506" s="49"/>
      <c r="M506" s="49"/>
      <c r="N506" s="49"/>
      <c r="O506" s="49"/>
      <c r="P506" s="49"/>
      <c r="Q506" s="49"/>
      <c r="R506" s="51"/>
      <c r="S506" s="51"/>
      <c r="T506" s="51"/>
      <c r="U506" s="51"/>
      <c r="AA506" s="128"/>
    </row>
    <row r="507" spans="1:27" s="52" customFormat="1" x14ac:dyDescent="0.2">
      <c r="A507" s="45" t="s">
        <v>29</v>
      </c>
      <c r="B507" s="111"/>
      <c r="C507" s="51"/>
      <c r="D507" s="51"/>
      <c r="E507" s="106"/>
      <c r="F507" s="49">
        <f t="shared" ref="F507:F512" si="61">SUM(G507:U507)</f>
        <v>0</v>
      </c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3"/>
      <c r="S507" s="53"/>
      <c r="T507" s="53"/>
      <c r="U507" s="53"/>
      <c r="AA507" s="128"/>
    </row>
    <row r="508" spans="1:27" s="52" customFormat="1" x14ac:dyDescent="0.2">
      <c r="A508" s="45"/>
      <c r="B508" s="132"/>
      <c r="C508" s="51"/>
      <c r="D508" s="51"/>
      <c r="E508" s="106"/>
      <c r="F508" s="49">
        <f t="shared" si="61"/>
        <v>0</v>
      </c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3"/>
      <c r="S508" s="53"/>
      <c r="T508" s="53"/>
      <c r="U508" s="53"/>
      <c r="AA508" s="128"/>
    </row>
    <row r="509" spans="1:27" s="52" customFormat="1" x14ac:dyDescent="0.2">
      <c r="A509" s="45" t="s">
        <v>30</v>
      </c>
      <c r="B509" s="111"/>
      <c r="C509" s="51"/>
      <c r="D509" s="51"/>
      <c r="E509" s="106"/>
      <c r="F509" s="49">
        <f t="shared" si="61"/>
        <v>0</v>
      </c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3"/>
      <c r="S509" s="53"/>
      <c r="T509" s="53"/>
      <c r="U509" s="53"/>
      <c r="AA509" s="128"/>
    </row>
    <row r="510" spans="1:27" s="52" customFormat="1" x14ac:dyDescent="0.2">
      <c r="A510" s="45" t="s">
        <v>31</v>
      </c>
      <c r="B510" s="111"/>
      <c r="C510" s="51"/>
      <c r="D510" s="51"/>
      <c r="E510" s="106"/>
      <c r="F510" s="49">
        <f t="shared" si="61"/>
        <v>0</v>
      </c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3"/>
      <c r="S510" s="53"/>
      <c r="T510" s="53"/>
      <c r="U510" s="53"/>
      <c r="AA510" s="128"/>
    </row>
    <row r="511" spans="1:27" s="52" customFormat="1" x14ac:dyDescent="0.2">
      <c r="A511" s="45" t="s">
        <v>32</v>
      </c>
      <c r="B511" s="111"/>
      <c r="C511" s="51"/>
      <c r="D511" s="51"/>
      <c r="E511" s="106"/>
      <c r="F511" s="49">
        <f t="shared" si="61"/>
        <v>0</v>
      </c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3"/>
      <c r="S511" s="53"/>
      <c r="T511" s="53"/>
      <c r="U511" s="53"/>
      <c r="AA511" s="128"/>
    </row>
    <row r="512" spans="1:27" s="52" customFormat="1" x14ac:dyDescent="0.2">
      <c r="A512" s="45" t="s">
        <v>33</v>
      </c>
      <c r="B512" s="111"/>
      <c r="C512" s="51"/>
      <c r="D512" s="51"/>
      <c r="E512" s="106"/>
      <c r="F512" s="49">
        <f t="shared" si="61"/>
        <v>0</v>
      </c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3"/>
      <c r="S512" s="53"/>
      <c r="T512" s="53"/>
      <c r="U512" s="53"/>
      <c r="AA512" s="128"/>
    </row>
    <row r="513" spans="1:27" s="52" customFormat="1" x14ac:dyDescent="0.2">
      <c r="A513" s="45" t="s">
        <v>34</v>
      </c>
      <c r="B513" s="111"/>
      <c r="C513" s="51"/>
      <c r="D513" s="51"/>
      <c r="E513" s="104"/>
      <c r="F513" s="49"/>
      <c r="G513" s="49"/>
      <c r="H513" s="49"/>
      <c r="I513" s="49"/>
      <c r="J513" s="49"/>
      <c r="K513" s="49"/>
      <c r="L513" s="49"/>
      <c r="M513" s="49"/>
      <c r="N513" s="49"/>
      <c r="O513" s="49"/>
      <c r="P513" s="49"/>
      <c r="Q513" s="49"/>
      <c r="R513" s="51"/>
      <c r="S513" s="51"/>
      <c r="T513" s="51"/>
      <c r="U513" s="51"/>
      <c r="AA513" s="128"/>
    </row>
    <row r="514" spans="1:27" s="52" customFormat="1" ht="15.75" x14ac:dyDescent="0.25">
      <c r="A514" s="45" t="s">
        <v>35</v>
      </c>
      <c r="B514" s="111"/>
      <c r="C514" s="51"/>
      <c r="D514" s="60" t="s">
        <v>24</v>
      </c>
      <c r="E514" s="104"/>
      <c r="F514" s="49"/>
      <c r="G514" s="49"/>
      <c r="H514" s="49"/>
      <c r="I514" s="49"/>
      <c r="J514" s="49"/>
      <c r="K514" s="49"/>
      <c r="L514" s="49"/>
      <c r="M514" s="49"/>
      <c r="N514" s="49"/>
      <c r="O514" s="49"/>
      <c r="P514" s="49"/>
      <c r="Q514" s="49"/>
      <c r="R514" s="51"/>
      <c r="S514" s="51"/>
      <c r="T514" s="51"/>
      <c r="U514" s="51"/>
      <c r="AA514" s="128"/>
    </row>
    <row r="515" spans="1:27" s="52" customFormat="1" ht="15.75" x14ac:dyDescent="0.25">
      <c r="A515" s="50" t="s">
        <v>36</v>
      </c>
      <c r="B515" s="111"/>
      <c r="C515" s="51"/>
      <c r="D515" s="51"/>
      <c r="E515" s="105"/>
      <c r="F515" s="56" t="s">
        <v>5</v>
      </c>
      <c r="G515" s="56" t="s">
        <v>23</v>
      </c>
      <c r="H515" s="49"/>
      <c r="I515" s="49"/>
      <c r="J515" s="49"/>
      <c r="K515" s="49"/>
      <c r="L515" s="49"/>
      <c r="M515" s="49"/>
      <c r="N515" s="49"/>
      <c r="O515" s="49"/>
      <c r="P515" s="49"/>
      <c r="Q515" s="49"/>
      <c r="R515" s="51"/>
      <c r="S515" s="51"/>
      <c r="T515" s="51"/>
      <c r="U515" s="51"/>
      <c r="AA515" s="128"/>
    </row>
    <row r="516" spans="1:27" s="52" customFormat="1" x14ac:dyDescent="0.2">
      <c r="A516" s="45" t="s">
        <v>37</v>
      </c>
      <c r="B516" s="111"/>
      <c r="C516" s="51"/>
      <c r="D516" s="51"/>
      <c r="E516" s="106"/>
      <c r="F516" s="49">
        <f t="shared" ref="F516:F523" si="62">SUM(G516:U516)</f>
        <v>0</v>
      </c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3"/>
      <c r="S516" s="53"/>
      <c r="T516" s="53"/>
      <c r="U516" s="53"/>
      <c r="AA516" s="128"/>
    </row>
    <row r="517" spans="1:27" s="52" customFormat="1" x14ac:dyDescent="0.2">
      <c r="A517" s="51"/>
      <c r="B517" s="110"/>
      <c r="C517" s="51"/>
      <c r="D517" s="51"/>
      <c r="E517" s="106"/>
      <c r="F517" s="49">
        <f t="shared" si="62"/>
        <v>0</v>
      </c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3"/>
      <c r="S517" s="53"/>
      <c r="T517" s="53"/>
      <c r="U517" s="53"/>
      <c r="AA517" s="128"/>
    </row>
    <row r="518" spans="1:27" s="52" customFormat="1" x14ac:dyDescent="0.2">
      <c r="A518" s="51"/>
      <c r="B518" s="110"/>
      <c r="C518" s="51"/>
      <c r="D518" s="51"/>
      <c r="E518" s="106"/>
      <c r="F518" s="49">
        <f t="shared" si="62"/>
        <v>0</v>
      </c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3"/>
      <c r="S518" s="53"/>
      <c r="T518" s="53"/>
      <c r="U518" s="53"/>
      <c r="AA518" s="128"/>
    </row>
    <row r="519" spans="1:27" s="52" customFormat="1" x14ac:dyDescent="0.2">
      <c r="A519" s="51"/>
      <c r="B519" s="110"/>
      <c r="C519" s="51"/>
      <c r="D519" s="51"/>
      <c r="E519" s="106"/>
      <c r="F519" s="49">
        <f t="shared" si="62"/>
        <v>0</v>
      </c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3"/>
      <c r="S519" s="53"/>
      <c r="T519" s="53"/>
      <c r="U519" s="53"/>
      <c r="AA519" s="128"/>
    </row>
    <row r="520" spans="1:27" s="52" customFormat="1" x14ac:dyDescent="0.2">
      <c r="A520" s="51"/>
      <c r="B520" s="110"/>
      <c r="C520" s="51"/>
      <c r="D520" s="51"/>
      <c r="E520" s="106"/>
      <c r="F520" s="49">
        <f t="shared" si="62"/>
        <v>0</v>
      </c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3"/>
      <c r="S520" s="53"/>
      <c r="T520" s="53"/>
      <c r="U520" s="53"/>
      <c r="AA520" s="128"/>
    </row>
    <row r="521" spans="1:27" s="52" customFormat="1" x14ac:dyDescent="0.2">
      <c r="A521" s="51"/>
      <c r="B521" s="110"/>
      <c r="C521" s="51"/>
      <c r="D521" s="51"/>
      <c r="E521" s="106"/>
      <c r="F521" s="49">
        <f t="shared" si="62"/>
        <v>0</v>
      </c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3"/>
      <c r="S521" s="53"/>
      <c r="T521" s="53"/>
      <c r="U521" s="53"/>
      <c r="AA521" s="128"/>
    </row>
    <row r="522" spans="1:27" s="52" customFormat="1" ht="15.6" customHeight="1" x14ac:dyDescent="0.25">
      <c r="A522" s="57" t="s">
        <v>24</v>
      </c>
      <c r="B522" s="112" t="str">
        <f>IF(B504+F516+F517+F518+F519+F520+F521+F522+F523=B509+B510+B511+B512+B513+B514+B515+B516,"OK","NON")</f>
        <v>OK</v>
      </c>
      <c r="C522" s="51"/>
      <c r="D522" s="49"/>
      <c r="E522" s="106"/>
      <c r="F522" s="49">
        <f t="shared" si="62"/>
        <v>0</v>
      </c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3"/>
      <c r="S522" s="53"/>
      <c r="T522" s="53"/>
      <c r="U522" s="53"/>
      <c r="AA522" s="128"/>
    </row>
    <row r="523" spans="1:27" s="52" customFormat="1" ht="18" x14ac:dyDescent="0.25">
      <c r="A523" s="57" t="s">
        <v>25</v>
      </c>
      <c r="B523" s="112">
        <f>B506+S504-B503-F507-F508-F509-F510-F511-F512</f>
        <v>0</v>
      </c>
      <c r="C523" s="51"/>
      <c r="D523" s="77"/>
      <c r="E523" s="106"/>
      <c r="F523" s="49">
        <f t="shared" si="62"/>
        <v>0</v>
      </c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3"/>
      <c r="S523" s="53"/>
      <c r="T523" s="53"/>
      <c r="U523" s="53"/>
      <c r="AA523" s="128"/>
    </row>
    <row r="524" spans="1:27" s="52" customFormat="1" x14ac:dyDescent="0.2">
      <c r="B524" s="96"/>
      <c r="C524" s="51"/>
      <c r="D524" s="51"/>
      <c r="E524" s="107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62"/>
      <c r="S524" s="62"/>
      <c r="T524" s="62"/>
      <c r="U524" s="62"/>
      <c r="V524" s="64"/>
      <c r="AA524" s="128"/>
    </row>
    <row r="525" spans="1:27" s="46" customFormat="1" x14ac:dyDescent="0.2">
      <c r="A525" s="46" t="s">
        <v>20</v>
      </c>
      <c r="B525" s="113" t="s">
        <v>20</v>
      </c>
      <c r="C525" s="46" t="s">
        <v>20</v>
      </c>
      <c r="D525" s="46" t="s">
        <v>20</v>
      </c>
      <c r="E525" s="108" t="s">
        <v>20</v>
      </c>
      <c r="F525" s="66" t="s">
        <v>20</v>
      </c>
      <c r="G525" s="82" t="s">
        <v>20</v>
      </c>
      <c r="H525" s="82" t="s">
        <v>20</v>
      </c>
      <c r="I525" s="82" t="s">
        <v>20</v>
      </c>
      <c r="J525" s="82" t="s">
        <v>20</v>
      </c>
      <c r="K525" s="82" t="s">
        <v>20</v>
      </c>
      <c r="L525" s="82" t="s">
        <v>20</v>
      </c>
      <c r="M525" s="82" t="s">
        <v>20</v>
      </c>
      <c r="N525" s="82" t="s">
        <v>20</v>
      </c>
      <c r="O525" s="82" t="s">
        <v>20</v>
      </c>
      <c r="P525" s="82" t="s">
        <v>20</v>
      </c>
      <c r="Q525" s="82" t="s">
        <v>20</v>
      </c>
      <c r="R525" s="83" t="s">
        <v>20</v>
      </c>
      <c r="S525" s="83"/>
      <c r="T525" s="83"/>
      <c r="U525" s="83"/>
      <c r="AA525" s="129"/>
    </row>
    <row r="526" spans="1:27" s="117" customFormat="1" ht="27" thickBot="1" x14ac:dyDescent="0.45">
      <c r="A526" s="116" t="s">
        <v>20</v>
      </c>
      <c r="B526" s="115" t="s">
        <v>54</v>
      </c>
      <c r="D526" s="117" t="s">
        <v>28</v>
      </c>
      <c r="E526" s="125">
        <f>$X$16</f>
        <v>43092</v>
      </c>
      <c r="F526" s="119"/>
      <c r="G526" s="120"/>
      <c r="H526" s="121"/>
      <c r="I526" s="122"/>
      <c r="J526" s="122"/>
      <c r="K526" s="122"/>
      <c r="L526" s="122"/>
      <c r="M526" s="122"/>
      <c r="N526" s="122"/>
      <c r="O526" s="122"/>
      <c r="P526" s="122"/>
      <c r="Q526" s="122"/>
      <c r="R526" s="122"/>
      <c r="U526" s="117">
        <v>22</v>
      </c>
      <c r="AA526" s="126"/>
    </row>
    <row r="527" spans="1:27" s="52" customFormat="1" ht="16.5" thickBot="1" x14ac:dyDescent="0.3">
      <c r="A527" s="45"/>
      <c r="B527" s="110"/>
      <c r="C527" s="51"/>
      <c r="D527" s="51"/>
      <c r="E527" s="104"/>
      <c r="F527" s="79" t="s">
        <v>70</v>
      </c>
      <c r="H527" s="103"/>
      <c r="I527" s="91">
        <v>100</v>
      </c>
      <c r="J527" s="92">
        <v>50</v>
      </c>
      <c r="K527" s="92">
        <v>20</v>
      </c>
      <c r="L527" s="92">
        <v>10</v>
      </c>
      <c r="M527" s="92">
        <v>5</v>
      </c>
      <c r="N527" s="92">
        <v>2</v>
      </c>
      <c r="O527" s="92">
        <v>1</v>
      </c>
      <c r="P527" s="92">
        <v>0.25</v>
      </c>
      <c r="Q527" s="92">
        <v>0.1</v>
      </c>
      <c r="R527" s="93">
        <v>0.05</v>
      </c>
      <c r="S527" s="51"/>
      <c r="T527" s="51"/>
      <c r="U527" s="51"/>
      <c r="AA527" s="127">
        <f>B528+B529+B530</f>
        <v>0</v>
      </c>
    </row>
    <row r="528" spans="1:27" s="52" customFormat="1" ht="15.75" x14ac:dyDescent="0.25">
      <c r="A528" s="45" t="s">
        <v>17</v>
      </c>
      <c r="B528" s="111"/>
      <c r="C528" s="51"/>
      <c r="D528" s="60" t="s">
        <v>21</v>
      </c>
      <c r="E528" s="105"/>
      <c r="F528" s="51"/>
      <c r="G528" s="62"/>
      <c r="H528" s="133" t="s">
        <v>71</v>
      </c>
      <c r="I528" s="135"/>
      <c r="J528" s="136"/>
      <c r="K528" s="136"/>
      <c r="L528" s="136"/>
      <c r="M528" s="136"/>
      <c r="N528" s="136"/>
      <c r="O528" s="136"/>
      <c r="P528" s="136"/>
      <c r="Q528" s="136"/>
      <c r="R528" s="137"/>
      <c r="S528" s="51"/>
      <c r="T528" s="51"/>
      <c r="U528" s="51"/>
      <c r="AA528" s="128"/>
    </row>
    <row r="529" spans="1:27" s="52" customFormat="1" ht="15.75" thickBot="1" x14ac:dyDescent="0.25">
      <c r="A529" s="45" t="s">
        <v>18</v>
      </c>
      <c r="B529" s="111"/>
      <c r="C529" s="51"/>
      <c r="E529" s="104"/>
      <c r="F529" s="51"/>
      <c r="G529" s="62"/>
      <c r="H529" s="89" t="s">
        <v>5</v>
      </c>
      <c r="I529" s="90">
        <f t="shared" ref="I529:R529" si="63">I527*I528</f>
        <v>0</v>
      </c>
      <c r="J529" s="80">
        <f t="shared" si="63"/>
        <v>0</v>
      </c>
      <c r="K529" s="80">
        <f t="shared" si="63"/>
        <v>0</v>
      </c>
      <c r="L529" s="80">
        <f t="shared" si="63"/>
        <v>0</v>
      </c>
      <c r="M529" s="80">
        <f t="shared" si="63"/>
        <v>0</v>
      </c>
      <c r="N529" s="80">
        <f t="shared" si="63"/>
        <v>0</v>
      </c>
      <c r="O529" s="80">
        <f t="shared" si="63"/>
        <v>0</v>
      </c>
      <c r="P529" s="80">
        <f t="shared" si="63"/>
        <v>0</v>
      </c>
      <c r="Q529" s="80">
        <f t="shared" si="63"/>
        <v>0</v>
      </c>
      <c r="R529" s="81">
        <f t="shared" si="63"/>
        <v>0</v>
      </c>
      <c r="S529" s="87">
        <f>SUM(I529:R529)</f>
        <v>0</v>
      </c>
      <c r="T529" s="51"/>
      <c r="U529" s="51"/>
      <c r="AA529" s="128"/>
    </row>
    <row r="530" spans="1:27" s="52" customFormat="1" ht="15.75" x14ac:dyDescent="0.25">
      <c r="A530" s="45" t="s">
        <v>19</v>
      </c>
      <c r="B530" s="111"/>
      <c r="C530" s="51"/>
      <c r="D530" s="60" t="s">
        <v>0</v>
      </c>
      <c r="E530" s="104"/>
      <c r="F530" s="49"/>
      <c r="G530" s="49"/>
      <c r="H530" s="49"/>
      <c r="I530" s="49"/>
      <c r="J530" s="49"/>
      <c r="K530" s="49"/>
      <c r="L530" s="49"/>
      <c r="M530" s="49"/>
      <c r="N530" s="49"/>
      <c r="O530" s="49"/>
      <c r="P530" s="49"/>
      <c r="Q530" s="49"/>
      <c r="R530" s="49">
        <f>SUM(I529:R529)</f>
        <v>0</v>
      </c>
      <c r="S530" s="51"/>
      <c r="T530" s="51"/>
      <c r="U530" s="51"/>
      <c r="AA530" s="128"/>
    </row>
    <row r="531" spans="1:27" s="52" customFormat="1" ht="15.75" x14ac:dyDescent="0.25">
      <c r="A531" s="45" t="s">
        <v>75</v>
      </c>
      <c r="B531" s="111"/>
      <c r="C531" s="51"/>
      <c r="D531" s="51"/>
      <c r="E531" s="105" t="s">
        <v>22</v>
      </c>
      <c r="F531" s="56" t="s">
        <v>5</v>
      </c>
      <c r="G531" s="56" t="s">
        <v>23</v>
      </c>
      <c r="H531" s="49"/>
      <c r="I531" s="49"/>
      <c r="J531" s="49"/>
      <c r="K531" s="49"/>
      <c r="L531" s="49"/>
      <c r="M531" s="49"/>
      <c r="N531" s="49"/>
      <c r="O531" s="49"/>
      <c r="P531" s="49"/>
      <c r="Q531" s="49"/>
      <c r="R531" s="51"/>
      <c r="S531" s="51"/>
      <c r="T531" s="51"/>
      <c r="U531" s="51"/>
      <c r="AA531" s="128"/>
    </row>
    <row r="532" spans="1:27" s="52" customFormat="1" x14ac:dyDescent="0.2">
      <c r="A532" s="45" t="s">
        <v>29</v>
      </c>
      <c r="B532" s="111"/>
      <c r="C532" s="51"/>
      <c r="D532" s="51"/>
      <c r="E532" s="106"/>
      <c r="F532" s="49">
        <f t="shared" ref="F532:F537" si="64">SUM(G532:U532)</f>
        <v>0</v>
      </c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3"/>
      <c r="S532" s="53"/>
      <c r="T532" s="53"/>
      <c r="U532" s="53"/>
      <c r="AA532" s="128"/>
    </row>
    <row r="533" spans="1:27" s="52" customFormat="1" x14ac:dyDescent="0.2">
      <c r="A533" s="45"/>
      <c r="B533" s="132"/>
      <c r="C533" s="51"/>
      <c r="D533" s="51"/>
      <c r="E533" s="106"/>
      <c r="F533" s="49">
        <f t="shared" si="64"/>
        <v>0</v>
      </c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3"/>
      <c r="S533" s="53"/>
      <c r="T533" s="53"/>
      <c r="U533" s="53"/>
      <c r="AA533" s="128"/>
    </row>
    <row r="534" spans="1:27" s="52" customFormat="1" x14ac:dyDescent="0.2">
      <c r="A534" s="45" t="s">
        <v>30</v>
      </c>
      <c r="B534" s="111"/>
      <c r="C534" s="51"/>
      <c r="D534" s="51"/>
      <c r="E534" s="106"/>
      <c r="F534" s="49">
        <f t="shared" si="64"/>
        <v>0</v>
      </c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3"/>
      <c r="S534" s="53"/>
      <c r="T534" s="53"/>
      <c r="U534" s="53"/>
      <c r="AA534" s="128"/>
    </row>
    <row r="535" spans="1:27" s="52" customFormat="1" x14ac:dyDescent="0.2">
      <c r="A535" s="45" t="s">
        <v>31</v>
      </c>
      <c r="B535" s="111"/>
      <c r="C535" s="51"/>
      <c r="D535" s="51"/>
      <c r="E535" s="106"/>
      <c r="F535" s="49">
        <f t="shared" si="64"/>
        <v>0</v>
      </c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3"/>
      <c r="S535" s="53"/>
      <c r="T535" s="53"/>
      <c r="U535" s="53"/>
      <c r="AA535" s="128"/>
    </row>
    <row r="536" spans="1:27" s="52" customFormat="1" x14ac:dyDescent="0.2">
      <c r="A536" s="45" t="s">
        <v>32</v>
      </c>
      <c r="B536" s="111"/>
      <c r="C536" s="51"/>
      <c r="D536" s="51"/>
      <c r="E536" s="106"/>
      <c r="F536" s="49">
        <f t="shared" si="64"/>
        <v>0</v>
      </c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3"/>
      <c r="S536" s="53"/>
      <c r="T536" s="53"/>
      <c r="U536" s="53"/>
      <c r="AA536" s="128"/>
    </row>
    <row r="537" spans="1:27" s="52" customFormat="1" x14ac:dyDescent="0.2">
      <c r="A537" s="45" t="s">
        <v>33</v>
      </c>
      <c r="B537" s="111"/>
      <c r="C537" s="51"/>
      <c r="D537" s="51"/>
      <c r="E537" s="106"/>
      <c r="F537" s="49">
        <f t="shared" si="64"/>
        <v>0</v>
      </c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3"/>
      <c r="S537" s="53"/>
      <c r="T537" s="53"/>
      <c r="U537" s="53"/>
      <c r="AA537" s="128"/>
    </row>
    <row r="538" spans="1:27" s="52" customFormat="1" x14ac:dyDescent="0.2">
      <c r="A538" s="45" t="s">
        <v>34</v>
      </c>
      <c r="B538" s="111"/>
      <c r="C538" s="51"/>
      <c r="D538" s="51"/>
      <c r="E538" s="104"/>
      <c r="F538" s="49"/>
      <c r="G538" s="49"/>
      <c r="H538" s="49"/>
      <c r="I538" s="49"/>
      <c r="J538" s="49"/>
      <c r="K538" s="49"/>
      <c r="L538" s="49"/>
      <c r="M538" s="49"/>
      <c r="N538" s="49"/>
      <c r="O538" s="49"/>
      <c r="P538" s="49"/>
      <c r="Q538" s="49"/>
      <c r="R538" s="51"/>
      <c r="S538" s="51"/>
      <c r="T538" s="51"/>
      <c r="U538" s="51"/>
      <c r="AA538" s="128"/>
    </row>
    <row r="539" spans="1:27" s="52" customFormat="1" ht="15.75" x14ac:dyDescent="0.25">
      <c r="A539" s="45" t="s">
        <v>35</v>
      </c>
      <c r="B539" s="111"/>
      <c r="C539" s="51"/>
      <c r="D539" s="60" t="s">
        <v>24</v>
      </c>
      <c r="E539" s="104"/>
      <c r="F539" s="49"/>
      <c r="G539" s="49"/>
      <c r="H539" s="49"/>
      <c r="I539" s="49"/>
      <c r="J539" s="49"/>
      <c r="K539" s="49"/>
      <c r="L539" s="49"/>
      <c r="M539" s="49"/>
      <c r="N539" s="49"/>
      <c r="O539" s="49"/>
      <c r="P539" s="49"/>
      <c r="Q539" s="49"/>
      <c r="R539" s="51"/>
      <c r="S539" s="51"/>
      <c r="T539" s="51"/>
      <c r="U539" s="51"/>
      <c r="AA539" s="128"/>
    </row>
    <row r="540" spans="1:27" s="52" customFormat="1" ht="15.75" x14ac:dyDescent="0.25">
      <c r="A540" s="50" t="s">
        <v>36</v>
      </c>
      <c r="B540" s="111"/>
      <c r="C540" s="51"/>
      <c r="D540" s="51"/>
      <c r="E540" s="105"/>
      <c r="F540" s="56" t="s">
        <v>5</v>
      </c>
      <c r="G540" s="56" t="s">
        <v>23</v>
      </c>
      <c r="H540" s="49"/>
      <c r="I540" s="49"/>
      <c r="J540" s="49"/>
      <c r="K540" s="49"/>
      <c r="L540" s="49"/>
      <c r="M540" s="49"/>
      <c r="N540" s="49"/>
      <c r="O540" s="49"/>
      <c r="P540" s="49"/>
      <c r="Q540" s="49"/>
      <c r="R540" s="51"/>
      <c r="S540" s="51"/>
      <c r="T540" s="51"/>
      <c r="U540" s="51"/>
      <c r="AA540" s="128"/>
    </row>
    <row r="541" spans="1:27" s="52" customFormat="1" x14ac:dyDescent="0.2">
      <c r="A541" s="45" t="s">
        <v>37</v>
      </c>
      <c r="B541" s="111"/>
      <c r="C541" s="51"/>
      <c r="D541" s="51"/>
      <c r="E541" s="106"/>
      <c r="F541" s="49">
        <f t="shared" ref="F541:F548" si="65">SUM(G541:U541)</f>
        <v>0</v>
      </c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3"/>
      <c r="S541" s="53"/>
      <c r="T541" s="53"/>
      <c r="U541" s="53"/>
      <c r="AA541" s="128"/>
    </row>
    <row r="542" spans="1:27" s="52" customFormat="1" x14ac:dyDescent="0.2">
      <c r="A542" s="51"/>
      <c r="B542" s="110"/>
      <c r="C542" s="51"/>
      <c r="D542" s="51"/>
      <c r="E542" s="106"/>
      <c r="F542" s="49">
        <f t="shared" si="65"/>
        <v>0</v>
      </c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3"/>
      <c r="S542" s="53"/>
      <c r="T542" s="53"/>
      <c r="U542" s="53"/>
      <c r="AA542" s="128"/>
    </row>
    <row r="543" spans="1:27" s="52" customFormat="1" x14ac:dyDescent="0.2">
      <c r="A543" s="51"/>
      <c r="B543" s="110"/>
      <c r="C543" s="51"/>
      <c r="D543" s="51"/>
      <c r="E543" s="106"/>
      <c r="F543" s="49">
        <f t="shared" si="65"/>
        <v>0</v>
      </c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3"/>
      <c r="S543" s="53"/>
      <c r="T543" s="53"/>
      <c r="U543" s="53"/>
      <c r="AA543" s="128"/>
    </row>
    <row r="544" spans="1:27" s="52" customFormat="1" x14ac:dyDescent="0.2">
      <c r="A544" s="51"/>
      <c r="B544" s="110"/>
      <c r="C544" s="51"/>
      <c r="D544" s="51"/>
      <c r="E544" s="106"/>
      <c r="F544" s="49">
        <f t="shared" si="65"/>
        <v>0</v>
      </c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3"/>
      <c r="S544" s="53"/>
      <c r="T544" s="53"/>
      <c r="U544" s="53"/>
      <c r="AA544" s="128"/>
    </row>
    <row r="545" spans="1:27" s="52" customFormat="1" x14ac:dyDescent="0.2">
      <c r="A545" s="51"/>
      <c r="B545" s="110"/>
      <c r="C545" s="51"/>
      <c r="D545" s="51"/>
      <c r="E545" s="106"/>
      <c r="F545" s="49">
        <f t="shared" si="65"/>
        <v>0</v>
      </c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3"/>
      <c r="S545" s="53"/>
      <c r="T545" s="53"/>
      <c r="U545" s="53"/>
      <c r="AA545" s="128"/>
    </row>
    <row r="546" spans="1:27" s="52" customFormat="1" x14ac:dyDescent="0.2">
      <c r="A546" s="51"/>
      <c r="B546" s="110"/>
      <c r="C546" s="51"/>
      <c r="D546" s="51"/>
      <c r="E546" s="106"/>
      <c r="F546" s="49">
        <f t="shared" si="65"/>
        <v>0</v>
      </c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3"/>
      <c r="S546" s="53"/>
      <c r="T546" s="53"/>
      <c r="U546" s="53"/>
      <c r="AA546" s="128"/>
    </row>
    <row r="547" spans="1:27" s="52" customFormat="1" ht="15.6" customHeight="1" x14ac:dyDescent="0.25">
      <c r="A547" s="57" t="s">
        <v>24</v>
      </c>
      <c r="B547" s="112" t="str">
        <f>IF(B529+F541+F542+F543+F544+F545+F546+F547+F548=B534+B535+B536+B537+B538+B539+B540+B541,"OK","NON")</f>
        <v>OK</v>
      </c>
      <c r="C547" s="51"/>
      <c r="D547" s="49"/>
      <c r="E547" s="106"/>
      <c r="F547" s="49">
        <f t="shared" si="65"/>
        <v>0</v>
      </c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3"/>
      <c r="S547" s="53"/>
      <c r="T547" s="53"/>
      <c r="U547" s="53"/>
      <c r="AA547" s="128"/>
    </row>
    <row r="548" spans="1:27" s="52" customFormat="1" ht="18" x14ac:dyDescent="0.25">
      <c r="A548" s="57" t="s">
        <v>25</v>
      </c>
      <c r="B548" s="112">
        <f>B531+S529-B528-F532-F533-F534-F535-F536-F537</f>
        <v>0</v>
      </c>
      <c r="C548" s="51"/>
      <c r="D548" s="77"/>
      <c r="E548" s="106"/>
      <c r="F548" s="49">
        <f t="shared" si="65"/>
        <v>0</v>
      </c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3"/>
      <c r="S548" s="53"/>
      <c r="T548" s="53"/>
      <c r="U548" s="53"/>
      <c r="AA548" s="128"/>
    </row>
    <row r="549" spans="1:27" s="52" customFormat="1" x14ac:dyDescent="0.2">
      <c r="B549" s="96"/>
      <c r="C549" s="51"/>
      <c r="D549" s="51"/>
      <c r="E549" s="107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62"/>
      <c r="S549" s="62"/>
      <c r="T549" s="62"/>
      <c r="U549" s="62"/>
      <c r="V549" s="64"/>
      <c r="AA549" s="128"/>
    </row>
    <row r="550" spans="1:27" s="46" customFormat="1" x14ac:dyDescent="0.2">
      <c r="A550" s="46" t="s">
        <v>20</v>
      </c>
      <c r="B550" s="113" t="s">
        <v>20</v>
      </c>
      <c r="C550" s="46" t="s">
        <v>20</v>
      </c>
      <c r="D550" s="46" t="s">
        <v>20</v>
      </c>
      <c r="E550" s="108" t="s">
        <v>20</v>
      </c>
      <c r="F550" s="66" t="s">
        <v>20</v>
      </c>
      <c r="G550" s="82" t="s">
        <v>20</v>
      </c>
      <c r="H550" s="82" t="s">
        <v>20</v>
      </c>
      <c r="I550" s="82" t="s">
        <v>20</v>
      </c>
      <c r="J550" s="82" t="s">
        <v>20</v>
      </c>
      <c r="K550" s="82" t="s">
        <v>20</v>
      </c>
      <c r="L550" s="82" t="s">
        <v>20</v>
      </c>
      <c r="M550" s="82" t="s">
        <v>20</v>
      </c>
      <c r="N550" s="82" t="s">
        <v>20</v>
      </c>
      <c r="O550" s="82" t="s">
        <v>20</v>
      </c>
      <c r="P550" s="82" t="s">
        <v>20</v>
      </c>
      <c r="Q550" s="82" t="s">
        <v>20</v>
      </c>
      <c r="R550" s="83" t="s">
        <v>20</v>
      </c>
      <c r="S550" s="83"/>
      <c r="T550" s="83"/>
      <c r="U550" s="83"/>
      <c r="AA550" s="129"/>
    </row>
    <row r="551" spans="1:27" s="117" customFormat="1" ht="27" thickBot="1" x14ac:dyDescent="0.45">
      <c r="A551" s="116" t="s">
        <v>20</v>
      </c>
      <c r="B551" s="115" t="s">
        <v>58</v>
      </c>
      <c r="D551" s="117" t="s">
        <v>28</v>
      </c>
      <c r="E551" s="125">
        <f>$X$16</f>
        <v>43092</v>
      </c>
      <c r="F551" s="119"/>
      <c r="G551" s="120"/>
      <c r="H551" s="121"/>
      <c r="I551" s="122"/>
      <c r="J551" s="122"/>
      <c r="K551" s="122"/>
      <c r="L551" s="122"/>
      <c r="M551" s="122"/>
      <c r="N551" s="122"/>
      <c r="O551" s="122"/>
      <c r="P551" s="122"/>
      <c r="Q551" s="122"/>
      <c r="R551" s="122"/>
      <c r="U551" s="117">
        <v>23</v>
      </c>
      <c r="AA551" s="126"/>
    </row>
    <row r="552" spans="1:27" s="52" customFormat="1" ht="16.5" thickBot="1" x14ac:dyDescent="0.3">
      <c r="A552" s="45"/>
      <c r="B552" s="110"/>
      <c r="C552" s="51"/>
      <c r="D552" s="51"/>
      <c r="E552" s="104"/>
      <c r="F552" s="79" t="s">
        <v>70</v>
      </c>
      <c r="H552" s="103"/>
      <c r="I552" s="91">
        <v>100</v>
      </c>
      <c r="J552" s="92">
        <v>50</v>
      </c>
      <c r="K552" s="92">
        <v>20</v>
      </c>
      <c r="L552" s="92">
        <v>10</v>
      </c>
      <c r="M552" s="92">
        <v>5</v>
      </c>
      <c r="N552" s="92">
        <v>2</v>
      </c>
      <c r="O552" s="92">
        <v>1</v>
      </c>
      <c r="P552" s="92">
        <v>0.25</v>
      </c>
      <c r="Q552" s="92">
        <v>0.1</v>
      </c>
      <c r="R552" s="93">
        <v>0.05</v>
      </c>
      <c r="S552" s="51"/>
      <c r="T552" s="51"/>
      <c r="U552" s="51"/>
      <c r="AA552" s="127">
        <f>B553+B554+B555</f>
        <v>0</v>
      </c>
    </row>
    <row r="553" spans="1:27" s="52" customFormat="1" ht="15.75" x14ac:dyDescent="0.25">
      <c r="A553" s="45" t="s">
        <v>17</v>
      </c>
      <c r="B553" s="111"/>
      <c r="C553" s="51"/>
      <c r="D553" s="60" t="s">
        <v>21</v>
      </c>
      <c r="E553" s="105"/>
      <c r="F553" s="51"/>
      <c r="G553" s="62"/>
      <c r="H553" s="133" t="s">
        <v>71</v>
      </c>
      <c r="I553" s="135"/>
      <c r="J553" s="136"/>
      <c r="K553" s="136"/>
      <c r="L553" s="136"/>
      <c r="M553" s="136"/>
      <c r="N553" s="136"/>
      <c r="O553" s="136"/>
      <c r="P553" s="136"/>
      <c r="Q553" s="136"/>
      <c r="R553" s="137"/>
      <c r="S553" s="51"/>
      <c r="T553" s="51"/>
      <c r="U553" s="51"/>
      <c r="AA553" s="128"/>
    </row>
    <row r="554" spans="1:27" s="52" customFormat="1" ht="15.75" thickBot="1" x14ac:dyDescent="0.25">
      <c r="A554" s="45" t="s">
        <v>18</v>
      </c>
      <c r="B554" s="111"/>
      <c r="C554" s="51"/>
      <c r="E554" s="104"/>
      <c r="F554" s="51"/>
      <c r="G554" s="62"/>
      <c r="H554" s="89" t="s">
        <v>5</v>
      </c>
      <c r="I554" s="90">
        <f t="shared" ref="I554:R554" si="66">I552*I553</f>
        <v>0</v>
      </c>
      <c r="J554" s="80">
        <f t="shared" si="66"/>
        <v>0</v>
      </c>
      <c r="K554" s="80">
        <f t="shared" si="66"/>
        <v>0</v>
      </c>
      <c r="L554" s="80">
        <f t="shared" si="66"/>
        <v>0</v>
      </c>
      <c r="M554" s="80">
        <f t="shared" si="66"/>
        <v>0</v>
      </c>
      <c r="N554" s="80">
        <f t="shared" si="66"/>
        <v>0</v>
      </c>
      <c r="O554" s="80">
        <f t="shared" si="66"/>
        <v>0</v>
      </c>
      <c r="P554" s="80">
        <f t="shared" si="66"/>
        <v>0</v>
      </c>
      <c r="Q554" s="80">
        <f t="shared" si="66"/>
        <v>0</v>
      </c>
      <c r="R554" s="81">
        <f t="shared" si="66"/>
        <v>0</v>
      </c>
      <c r="S554" s="87">
        <f>SUM(I554:R554)</f>
        <v>0</v>
      </c>
      <c r="T554" s="51"/>
      <c r="U554" s="51"/>
      <c r="AA554" s="128"/>
    </row>
    <row r="555" spans="1:27" s="52" customFormat="1" ht="15.75" x14ac:dyDescent="0.25">
      <c r="A555" s="45" t="s">
        <v>19</v>
      </c>
      <c r="B555" s="111"/>
      <c r="C555" s="51"/>
      <c r="D555" s="60" t="s">
        <v>0</v>
      </c>
      <c r="E555" s="104"/>
      <c r="F555" s="49"/>
      <c r="G555" s="49"/>
      <c r="H555" s="49"/>
      <c r="I555" s="49"/>
      <c r="J555" s="49"/>
      <c r="K555" s="49"/>
      <c r="L555" s="49"/>
      <c r="M555" s="49"/>
      <c r="N555" s="49"/>
      <c r="O555" s="49"/>
      <c r="P555" s="49"/>
      <c r="Q555" s="49"/>
      <c r="R555" s="49">
        <f>SUM(I554:R554)</f>
        <v>0</v>
      </c>
      <c r="S555" s="51"/>
      <c r="T555" s="51"/>
      <c r="U555" s="51"/>
      <c r="AA555" s="128"/>
    </row>
    <row r="556" spans="1:27" s="52" customFormat="1" ht="15.75" x14ac:dyDescent="0.25">
      <c r="A556" s="45" t="s">
        <v>75</v>
      </c>
      <c r="B556" s="111"/>
      <c r="C556" s="51"/>
      <c r="D556" s="51"/>
      <c r="E556" s="105" t="s">
        <v>22</v>
      </c>
      <c r="F556" s="56" t="s">
        <v>5</v>
      </c>
      <c r="G556" s="56" t="s">
        <v>23</v>
      </c>
      <c r="H556" s="49"/>
      <c r="I556" s="49"/>
      <c r="J556" s="49"/>
      <c r="K556" s="49"/>
      <c r="L556" s="49"/>
      <c r="M556" s="49"/>
      <c r="N556" s="49"/>
      <c r="O556" s="49"/>
      <c r="P556" s="49"/>
      <c r="Q556" s="49"/>
      <c r="R556" s="51"/>
      <c r="S556" s="51"/>
      <c r="T556" s="51"/>
      <c r="U556" s="51"/>
      <c r="AA556" s="128"/>
    </row>
    <row r="557" spans="1:27" s="52" customFormat="1" x14ac:dyDescent="0.2">
      <c r="A557" s="45" t="s">
        <v>29</v>
      </c>
      <c r="B557" s="111"/>
      <c r="C557" s="51"/>
      <c r="D557" s="51"/>
      <c r="E557" s="106"/>
      <c r="F557" s="49">
        <f t="shared" ref="F557:F562" si="67">SUM(G557:U557)</f>
        <v>0</v>
      </c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3"/>
      <c r="S557" s="53"/>
      <c r="T557" s="53"/>
      <c r="U557" s="53"/>
      <c r="AA557" s="128"/>
    </row>
    <row r="558" spans="1:27" s="52" customFormat="1" x14ac:dyDescent="0.2">
      <c r="A558" s="45"/>
      <c r="B558" s="132"/>
      <c r="C558" s="51"/>
      <c r="D558" s="51"/>
      <c r="E558" s="106"/>
      <c r="F558" s="49">
        <f t="shared" si="67"/>
        <v>0</v>
      </c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3"/>
      <c r="S558" s="53"/>
      <c r="T558" s="53"/>
      <c r="U558" s="53"/>
      <c r="AA558" s="128"/>
    </row>
    <row r="559" spans="1:27" s="52" customFormat="1" x14ac:dyDescent="0.2">
      <c r="A559" s="45" t="s">
        <v>30</v>
      </c>
      <c r="B559" s="111"/>
      <c r="C559" s="51"/>
      <c r="D559" s="51"/>
      <c r="E559" s="106"/>
      <c r="F559" s="49">
        <f t="shared" si="67"/>
        <v>0</v>
      </c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3"/>
      <c r="S559" s="53"/>
      <c r="T559" s="53"/>
      <c r="U559" s="53"/>
      <c r="AA559" s="128"/>
    </row>
    <row r="560" spans="1:27" s="52" customFormat="1" x14ac:dyDescent="0.2">
      <c r="A560" s="45" t="s">
        <v>31</v>
      </c>
      <c r="B560" s="111"/>
      <c r="C560" s="51"/>
      <c r="D560" s="51"/>
      <c r="E560" s="106"/>
      <c r="F560" s="49">
        <f t="shared" si="67"/>
        <v>0</v>
      </c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3"/>
      <c r="S560" s="53"/>
      <c r="T560" s="53"/>
      <c r="U560" s="53"/>
      <c r="AA560" s="128"/>
    </row>
    <row r="561" spans="1:27" s="52" customFormat="1" x14ac:dyDescent="0.2">
      <c r="A561" s="45" t="s">
        <v>32</v>
      </c>
      <c r="B561" s="111"/>
      <c r="C561" s="51"/>
      <c r="D561" s="51"/>
      <c r="E561" s="106"/>
      <c r="F561" s="49">
        <f t="shared" si="67"/>
        <v>0</v>
      </c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3"/>
      <c r="S561" s="53"/>
      <c r="T561" s="53"/>
      <c r="U561" s="53"/>
      <c r="AA561" s="128"/>
    </row>
    <row r="562" spans="1:27" s="52" customFormat="1" x14ac:dyDescent="0.2">
      <c r="A562" s="45" t="s">
        <v>33</v>
      </c>
      <c r="B562" s="111"/>
      <c r="C562" s="51"/>
      <c r="D562" s="51"/>
      <c r="E562" s="106"/>
      <c r="F562" s="49">
        <f t="shared" si="67"/>
        <v>0</v>
      </c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3"/>
      <c r="S562" s="53"/>
      <c r="T562" s="53"/>
      <c r="U562" s="53"/>
      <c r="AA562" s="128"/>
    </row>
    <row r="563" spans="1:27" s="52" customFormat="1" x14ac:dyDescent="0.2">
      <c r="A563" s="45" t="s">
        <v>34</v>
      </c>
      <c r="B563" s="111"/>
      <c r="C563" s="51"/>
      <c r="D563" s="51"/>
      <c r="E563" s="104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51"/>
      <c r="S563" s="51"/>
      <c r="T563" s="51"/>
      <c r="U563" s="51"/>
      <c r="AA563" s="128"/>
    </row>
    <row r="564" spans="1:27" s="52" customFormat="1" ht="15.75" x14ac:dyDescent="0.25">
      <c r="A564" s="45" t="s">
        <v>35</v>
      </c>
      <c r="B564" s="111"/>
      <c r="C564" s="51"/>
      <c r="D564" s="60" t="s">
        <v>24</v>
      </c>
      <c r="E564" s="104"/>
      <c r="F564" s="49"/>
      <c r="G564" s="49"/>
      <c r="H564" s="49"/>
      <c r="I564" s="49"/>
      <c r="J564" s="49"/>
      <c r="K564" s="49"/>
      <c r="L564" s="49"/>
      <c r="M564" s="49"/>
      <c r="N564" s="49"/>
      <c r="O564" s="49"/>
      <c r="P564" s="49"/>
      <c r="Q564" s="49"/>
      <c r="R564" s="51"/>
      <c r="S564" s="51"/>
      <c r="T564" s="51"/>
      <c r="U564" s="51"/>
      <c r="AA564" s="128"/>
    </row>
    <row r="565" spans="1:27" s="52" customFormat="1" ht="15.75" x14ac:dyDescent="0.25">
      <c r="A565" s="50" t="s">
        <v>36</v>
      </c>
      <c r="B565" s="111"/>
      <c r="C565" s="51"/>
      <c r="D565" s="51"/>
      <c r="E565" s="105"/>
      <c r="F565" s="56" t="s">
        <v>5</v>
      </c>
      <c r="G565" s="56" t="s">
        <v>23</v>
      </c>
      <c r="H565" s="49"/>
      <c r="I565" s="49"/>
      <c r="J565" s="49"/>
      <c r="K565" s="49"/>
      <c r="L565" s="49"/>
      <c r="M565" s="49"/>
      <c r="N565" s="49"/>
      <c r="O565" s="49"/>
      <c r="P565" s="49"/>
      <c r="Q565" s="49"/>
      <c r="R565" s="51"/>
      <c r="S565" s="51"/>
      <c r="T565" s="51"/>
      <c r="U565" s="51"/>
      <c r="AA565" s="128"/>
    </row>
    <row r="566" spans="1:27" s="52" customFormat="1" x14ac:dyDescent="0.2">
      <c r="A566" s="45" t="s">
        <v>37</v>
      </c>
      <c r="B566" s="111"/>
      <c r="C566" s="51"/>
      <c r="D566" s="51"/>
      <c r="E566" s="106"/>
      <c r="F566" s="49">
        <f t="shared" ref="F566:F573" si="68">SUM(G566:U566)</f>
        <v>0</v>
      </c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3"/>
      <c r="S566" s="53"/>
      <c r="T566" s="53"/>
      <c r="U566" s="53"/>
      <c r="AA566" s="128"/>
    </row>
    <row r="567" spans="1:27" s="52" customFormat="1" x14ac:dyDescent="0.2">
      <c r="A567" s="51"/>
      <c r="B567" s="110"/>
      <c r="C567" s="51"/>
      <c r="D567" s="51"/>
      <c r="E567" s="106"/>
      <c r="F567" s="49">
        <f t="shared" si="68"/>
        <v>0</v>
      </c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3"/>
      <c r="S567" s="53"/>
      <c r="T567" s="53"/>
      <c r="U567" s="53"/>
      <c r="AA567" s="128"/>
    </row>
    <row r="568" spans="1:27" s="52" customFormat="1" x14ac:dyDescent="0.2">
      <c r="A568" s="51"/>
      <c r="B568" s="110"/>
      <c r="C568" s="51"/>
      <c r="D568" s="51"/>
      <c r="E568" s="106"/>
      <c r="F568" s="49">
        <f t="shared" si="68"/>
        <v>0</v>
      </c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3"/>
      <c r="S568" s="53"/>
      <c r="T568" s="53"/>
      <c r="U568" s="53"/>
      <c r="AA568" s="128"/>
    </row>
    <row r="569" spans="1:27" s="52" customFormat="1" x14ac:dyDescent="0.2">
      <c r="A569" s="51"/>
      <c r="B569" s="110"/>
      <c r="C569" s="51"/>
      <c r="D569" s="51"/>
      <c r="E569" s="106"/>
      <c r="F569" s="49">
        <f t="shared" si="68"/>
        <v>0</v>
      </c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3"/>
      <c r="S569" s="53"/>
      <c r="T569" s="53"/>
      <c r="U569" s="53"/>
      <c r="AA569" s="128"/>
    </row>
    <row r="570" spans="1:27" s="52" customFormat="1" x14ac:dyDescent="0.2">
      <c r="A570" s="51"/>
      <c r="B570" s="110"/>
      <c r="C570" s="51"/>
      <c r="D570" s="51"/>
      <c r="E570" s="106"/>
      <c r="F570" s="49">
        <f t="shared" si="68"/>
        <v>0</v>
      </c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3"/>
      <c r="S570" s="53"/>
      <c r="T570" s="53"/>
      <c r="U570" s="53"/>
      <c r="AA570" s="128"/>
    </row>
    <row r="571" spans="1:27" s="52" customFormat="1" x14ac:dyDescent="0.2">
      <c r="A571" s="51"/>
      <c r="B571" s="110"/>
      <c r="C571" s="51"/>
      <c r="D571" s="51"/>
      <c r="E571" s="106"/>
      <c r="F571" s="49">
        <f t="shared" si="68"/>
        <v>0</v>
      </c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3"/>
      <c r="S571" s="53"/>
      <c r="T571" s="53"/>
      <c r="U571" s="53"/>
      <c r="AA571" s="128"/>
    </row>
    <row r="572" spans="1:27" s="52" customFormat="1" ht="15.6" customHeight="1" x14ac:dyDescent="0.25">
      <c r="A572" s="57" t="s">
        <v>24</v>
      </c>
      <c r="B572" s="112" t="str">
        <f>IF(B554+F566+F567+F568+F569+F570+F571+F572+F573=B559+B560+B561+B562+B563+B564+B565+B566,"OK","NON")</f>
        <v>OK</v>
      </c>
      <c r="C572" s="51"/>
      <c r="D572" s="49"/>
      <c r="E572" s="106"/>
      <c r="F572" s="49">
        <f t="shared" si="68"/>
        <v>0</v>
      </c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3"/>
      <c r="S572" s="53"/>
      <c r="T572" s="53"/>
      <c r="U572" s="53"/>
      <c r="AA572" s="128"/>
    </row>
    <row r="573" spans="1:27" s="52" customFormat="1" ht="18" x14ac:dyDescent="0.25">
      <c r="A573" s="57" t="s">
        <v>25</v>
      </c>
      <c r="B573" s="112">
        <f>B556+S554-B553-F557-F558-F559-F560-F561-F562</f>
        <v>0</v>
      </c>
      <c r="C573" s="51"/>
      <c r="D573" s="77"/>
      <c r="E573" s="106"/>
      <c r="F573" s="49">
        <f t="shared" si="68"/>
        <v>0</v>
      </c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3"/>
      <c r="S573" s="53"/>
      <c r="T573" s="53"/>
      <c r="U573" s="53"/>
      <c r="AA573" s="128"/>
    </row>
    <row r="574" spans="1:27" s="52" customFormat="1" x14ac:dyDescent="0.2">
      <c r="B574" s="96"/>
      <c r="C574" s="51"/>
      <c r="D574" s="51"/>
      <c r="E574" s="107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62"/>
      <c r="S574" s="62"/>
      <c r="T574" s="62"/>
      <c r="U574" s="62"/>
      <c r="V574" s="64"/>
      <c r="AA574" s="128"/>
    </row>
    <row r="575" spans="1:27" s="46" customFormat="1" x14ac:dyDescent="0.2">
      <c r="A575" s="46" t="s">
        <v>20</v>
      </c>
      <c r="B575" s="113" t="s">
        <v>20</v>
      </c>
      <c r="C575" s="46" t="s">
        <v>20</v>
      </c>
      <c r="D575" s="46" t="s">
        <v>20</v>
      </c>
      <c r="E575" s="108" t="s">
        <v>20</v>
      </c>
      <c r="F575" s="66" t="s">
        <v>20</v>
      </c>
      <c r="G575" s="82" t="s">
        <v>20</v>
      </c>
      <c r="H575" s="82" t="s">
        <v>20</v>
      </c>
      <c r="I575" s="82" t="s">
        <v>20</v>
      </c>
      <c r="J575" s="82" t="s">
        <v>20</v>
      </c>
      <c r="K575" s="82" t="s">
        <v>20</v>
      </c>
      <c r="L575" s="82" t="s">
        <v>20</v>
      </c>
      <c r="M575" s="82" t="s">
        <v>20</v>
      </c>
      <c r="N575" s="82" t="s">
        <v>20</v>
      </c>
      <c r="O575" s="82" t="s">
        <v>20</v>
      </c>
      <c r="P575" s="82" t="s">
        <v>20</v>
      </c>
      <c r="Q575" s="82" t="s">
        <v>20</v>
      </c>
      <c r="R575" s="83" t="s">
        <v>20</v>
      </c>
      <c r="S575" s="83"/>
      <c r="T575" s="83"/>
      <c r="U575" s="83"/>
      <c r="AA575" s="129"/>
    </row>
    <row r="576" spans="1:27" s="117" customFormat="1" ht="27" thickBot="1" x14ac:dyDescent="0.45">
      <c r="A576" s="116" t="s">
        <v>20</v>
      </c>
      <c r="B576" s="115" t="s">
        <v>59</v>
      </c>
      <c r="D576" s="117" t="s">
        <v>28</v>
      </c>
      <c r="E576" s="125">
        <f>$X$16</f>
        <v>43092</v>
      </c>
      <c r="F576" s="119"/>
      <c r="G576" s="120"/>
      <c r="H576" s="121"/>
      <c r="I576" s="122"/>
      <c r="J576" s="122"/>
      <c r="K576" s="122"/>
      <c r="L576" s="122"/>
      <c r="M576" s="122"/>
      <c r="N576" s="122"/>
      <c r="O576" s="122"/>
      <c r="P576" s="122"/>
      <c r="Q576" s="122"/>
      <c r="R576" s="122"/>
      <c r="U576" s="117">
        <v>24</v>
      </c>
      <c r="AA576" s="126"/>
    </row>
    <row r="577" spans="1:27" s="52" customFormat="1" ht="16.5" thickBot="1" x14ac:dyDescent="0.3">
      <c r="A577" s="45"/>
      <c r="B577" s="110"/>
      <c r="C577" s="51"/>
      <c r="D577" s="51"/>
      <c r="E577" s="104"/>
      <c r="F577" s="79" t="s">
        <v>70</v>
      </c>
      <c r="H577" s="103"/>
      <c r="I577" s="91">
        <v>100</v>
      </c>
      <c r="J577" s="92">
        <v>50</v>
      </c>
      <c r="K577" s="92">
        <v>20</v>
      </c>
      <c r="L577" s="92">
        <v>10</v>
      </c>
      <c r="M577" s="92">
        <v>5</v>
      </c>
      <c r="N577" s="92">
        <v>2</v>
      </c>
      <c r="O577" s="92">
        <v>1</v>
      </c>
      <c r="P577" s="92">
        <v>0.25</v>
      </c>
      <c r="Q577" s="92">
        <v>0.1</v>
      </c>
      <c r="R577" s="93">
        <v>0.05</v>
      </c>
      <c r="S577" s="51"/>
      <c r="T577" s="51"/>
      <c r="U577" s="51"/>
      <c r="AA577" s="127">
        <f>B578+B579+B580</f>
        <v>0</v>
      </c>
    </row>
    <row r="578" spans="1:27" s="52" customFormat="1" ht="15.75" x14ac:dyDescent="0.25">
      <c r="A578" s="45" t="s">
        <v>17</v>
      </c>
      <c r="B578" s="111"/>
      <c r="C578" s="51"/>
      <c r="D578" s="60" t="s">
        <v>21</v>
      </c>
      <c r="E578" s="105"/>
      <c r="F578" s="51"/>
      <c r="G578" s="62"/>
      <c r="H578" s="133" t="s">
        <v>71</v>
      </c>
      <c r="I578" s="135"/>
      <c r="J578" s="136"/>
      <c r="K578" s="136"/>
      <c r="L578" s="136"/>
      <c r="M578" s="136"/>
      <c r="N578" s="136"/>
      <c r="O578" s="136"/>
      <c r="P578" s="136"/>
      <c r="Q578" s="136"/>
      <c r="R578" s="137"/>
      <c r="S578" s="51"/>
      <c r="T578" s="51"/>
      <c r="U578" s="51"/>
      <c r="AA578" s="128"/>
    </row>
    <row r="579" spans="1:27" s="52" customFormat="1" ht="15.75" thickBot="1" x14ac:dyDescent="0.25">
      <c r="A579" s="45" t="s">
        <v>18</v>
      </c>
      <c r="B579" s="111"/>
      <c r="C579" s="51"/>
      <c r="E579" s="104"/>
      <c r="F579" s="51"/>
      <c r="G579" s="62"/>
      <c r="H579" s="89" t="s">
        <v>5</v>
      </c>
      <c r="I579" s="90">
        <f t="shared" ref="I579:R579" si="69">I577*I578</f>
        <v>0</v>
      </c>
      <c r="J579" s="80">
        <f t="shared" si="69"/>
        <v>0</v>
      </c>
      <c r="K579" s="80">
        <f t="shared" si="69"/>
        <v>0</v>
      </c>
      <c r="L579" s="80">
        <f t="shared" si="69"/>
        <v>0</v>
      </c>
      <c r="M579" s="80">
        <f t="shared" si="69"/>
        <v>0</v>
      </c>
      <c r="N579" s="80">
        <f t="shared" si="69"/>
        <v>0</v>
      </c>
      <c r="O579" s="80">
        <f t="shared" si="69"/>
        <v>0</v>
      </c>
      <c r="P579" s="80">
        <f t="shared" si="69"/>
        <v>0</v>
      </c>
      <c r="Q579" s="80">
        <f t="shared" si="69"/>
        <v>0</v>
      </c>
      <c r="R579" s="81">
        <f t="shared" si="69"/>
        <v>0</v>
      </c>
      <c r="S579" s="87">
        <f>SUM(I579:R579)</f>
        <v>0</v>
      </c>
      <c r="T579" s="51"/>
      <c r="U579" s="51"/>
      <c r="AA579" s="128"/>
    </row>
    <row r="580" spans="1:27" s="52" customFormat="1" ht="15.75" x14ac:dyDescent="0.25">
      <c r="A580" s="45" t="s">
        <v>19</v>
      </c>
      <c r="B580" s="111"/>
      <c r="C580" s="51"/>
      <c r="D580" s="60" t="s">
        <v>0</v>
      </c>
      <c r="E580" s="104"/>
      <c r="F580" s="49"/>
      <c r="G580" s="49"/>
      <c r="H580" s="49"/>
      <c r="I580" s="49"/>
      <c r="J580" s="49"/>
      <c r="K580" s="49"/>
      <c r="L580" s="49"/>
      <c r="M580" s="49"/>
      <c r="N580" s="49"/>
      <c r="O580" s="49"/>
      <c r="P580" s="49"/>
      <c r="Q580" s="49"/>
      <c r="R580" s="49">
        <f>SUM(I579:R579)</f>
        <v>0</v>
      </c>
      <c r="S580" s="51"/>
      <c r="T580" s="51"/>
      <c r="U580" s="51"/>
      <c r="AA580" s="128"/>
    </row>
    <row r="581" spans="1:27" s="52" customFormat="1" ht="15.75" x14ac:dyDescent="0.25">
      <c r="A581" s="45" t="s">
        <v>75</v>
      </c>
      <c r="B581" s="111"/>
      <c r="C581" s="51"/>
      <c r="D581" s="51"/>
      <c r="E581" s="105" t="s">
        <v>22</v>
      </c>
      <c r="F581" s="56" t="s">
        <v>5</v>
      </c>
      <c r="G581" s="56" t="s">
        <v>23</v>
      </c>
      <c r="H581" s="49"/>
      <c r="I581" s="49"/>
      <c r="J581" s="49"/>
      <c r="K581" s="49"/>
      <c r="L581" s="49"/>
      <c r="M581" s="49"/>
      <c r="N581" s="49"/>
      <c r="O581" s="49"/>
      <c r="P581" s="49"/>
      <c r="Q581" s="49"/>
      <c r="R581" s="51"/>
      <c r="S581" s="51"/>
      <c r="T581" s="51"/>
      <c r="U581" s="51"/>
      <c r="AA581" s="128"/>
    </row>
    <row r="582" spans="1:27" s="52" customFormat="1" x14ac:dyDescent="0.2">
      <c r="A582" s="45" t="s">
        <v>29</v>
      </c>
      <c r="B582" s="111"/>
      <c r="C582" s="51"/>
      <c r="D582" s="51"/>
      <c r="E582" s="106"/>
      <c r="F582" s="49">
        <f t="shared" ref="F582:F587" si="70">SUM(G582:U582)</f>
        <v>0</v>
      </c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3"/>
      <c r="S582" s="53"/>
      <c r="T582" s="53"/>
      <c r="U582" s="53"/>
      <c r="AA582" s="128"/>
    </row>
    <row r="583" spans="1:27" s="52" customFormat="1" x14ac:dyDescent="0.2">
      <c r="A583" s="45"/>
      <c r="B583" s="132"/>
      <c r="C583" s="51"/>
      <c r="D583" s="51"/>
      <c r="E583" s="106"/>
      <c r="F583" s="49">
        <f t="shared" si="70"/>
        <v>0</v>
      </c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3"/>
      <c r="S583" s="53"/>
      <c r="T583" s="53"/>
      <c r="U583" s="53"/>
      <c r="AA583" s="128"/>
    </row>
    <row r="584" spans="1:27" s="52" customFormat="1" x14ac:dyDescent="0.2">
      <c r="A584" s="45" t="s">
        <v>30</v>
      </c>
      <c r="B584" s="111"/>
      <c r="C584" s="51"/>
      <c r="D584" s="51"/>
      <c r="E584" s="106"/>
      <c r="F584" s="49">
        <f t="shared" si="70"/>
        <v>0</v>
      </c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3"/>
      <c r="S584" s="53"/>
      <c r="T584" s="53"/>
      <c r="U584" s="53"/>
      <c r="AA584" s="128"/>
    </row>
    <row r="585" spans="1:27" s="52" customFormat="1" x14ac:dyDescent="0.2">
      <c r="A585" s="45" t="s">
        <v>31</v>
      </c>
      <c r="B585" s="111"/>
      <c r="C585" s="51"/>
      <c r="D585" s="51"/>
      <c r="E585" s="106"/>
      <c r="F585" s="49">
        <f t="shared" si="70"/>
        <v>0</v>
      </c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3"/>
      <c r="S585" s="53"/>
      <c r="T585" s="53"/>
      <c r="U585" s="53"/>
      <c r="AA585" s="128"/>
    </row>
    <row r="586" spans="1:27" s="52" customFormat="1" x14ac:dyDescent="0.2">
      <c r="A586" s="45" t="s">
        <v>32</v>
      </c>
      <c r="B586" s="111"/>
      <c r="C586" s="51"/>
      <c r="D586" s="51"/>
      <c r="E586" s="106"/>
      <c r="F586" s="49">
        <f t="shared" si="70"/>
        <v>0</v>
      </c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3"/>
      <c r="S586" s="53"/>
      <c r="T586" s="53"/>
      <c r="U586" s="53"/>
      <c r="AA586" s="128"/>
    </row>
    <row r="587" spans="1:27" s="52" customFormat="1" x14ac:dyDescent="0.2">
      <c r="A587" s="45" t="s">
        <v>33</v>
      </c>
      <c r="B587" s="111"/>
      <c r="C587" s="51"/>
      <c r="D587" s="51"/>
      <c r="E587" s="106"/>
      <c r="F587" s="49">
        <f t="shared" si="70"/>
        <v>0</v>
      </c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3"/>
      <c r="S587" s="53"/>
      <c r="T587" s="53"/>
      <c r="U587" s="53"/>
      <c r="AA587" s="128"/>
    </row>
    <row r="588" spans="1:27" s="52" customFormat="1" x14ac:dyDescent="0.2">
      <c r="A588" s="45" t="s">
        <v>34</v>
      </c>
      <c r="B588" s="111"/>
      <c r="C588" s="51"/>
      <c r="D588" s="51"/>
      <c r="E588" s="104"/>
      <c r="F588" s="49"/>
      <c r="G588" s="49"/>
      <c r="H588" s="49"/>
      <c r="I588" s="49"/>
      <c r="J588" s="49"/>
      <c r="K588" s="49"/>
      <c r="L588" s="49"/>
      <c r="M588" s="49"/>
      <c r="N588" s="49"/>
      <c r="O588" s="49"/>
      <c r="P588" s="49"/>
      <c r="Q588" s="49"/>
      <c r="R588" s="51"/>
      <c r="S588" s="51"/>
      <c r="T588" s="51"/>
      <c r="U588" s="51"/>
      <c r="AA588" s="128"/>
    </row>
    <row r="589" spans="1:27" s="52" customFormat="1" ht="15.75" x14ac:dyDescent="0.25">
      <c r="A589" s="45" t="s">
        <v>35</v>
      </c>
      <c r="B589" s="111"/>
      <c r="C589" s="51"/>
      <c r="D589" s="60" t="s">
        <v>24</v>
      </c>
      <c r="E589" s="104"/>
      <c r="F589" s="49"/>
      <c r="G589" s="49"/>
      <c r="H589" s="49"/>
      <c r="I589" s="49"/>
      <c r="J589" s="49"/>
      <c r="K589" s="49"/>
      <c r="L589" s="49"/>
      <c r="M589" s="49"/>
      <c r="N589" s="49"/>
      <c r="O589" s="49"/>
      <c r="P589" s="49"/>
      <c r="Q589" s="49"/>
      <c r="R589" s="51"/>
      <c r="S589" s="51"/>
      <c r="T589" s="51"/>
      <c r="U589" s="51"/>
      <c r="AA589" s="128"/>
    </row>
    <row r="590" spans="1:27" s="52" customFormat="1" ht="15.75" x14ac:dyDescent="0.25">
      <c r="A590" s="50" t="s">
        <v>36</v>
      </c>
      <c r="B590" s="111"/>
      <c r="C590" s="51"/>
      <c r="D590" s="51"/>
      <c r="E590" s="105"/>
      <c r="F590" s="56" t="s">
        <v>5</v>
      </c>
      <c r="G590" s="56" t="s">
        <v>23</v>
      </c>
      <c r="H590" s="49"/>
      <c r="I590" s="49"/>
      <c r="J590" s="49"/>
      <c r="K590" s="49"/>
      <c r="L590" s="49"/>
      <c r="M590" s="49"/>
      <c r="N590" s="49"/>
      <c r="O590" s="49"/>
      <c r="P590" s="49"/>
      <c r="Q590" s="49"/>
      <c r="R590" s="51"/>
      <c r="S590" s="51"/>
      <c r="T590" s="51"/>
      <c r="U590" s="51"/>
      <c r="AA590" s="128"/>
    </row>
    <row r="591" spans="1:27" s="52" customFormat="1" x14ac:dyDescent="0.2">
      <c r="A591" s="45" t="s">
        <v>37</v>
      </c>
      <c r="B591" s="111"/>
      <c r="C591" s="51"/>
      <c r="D591" s="51"/>
      <c r="E591" s="106"/>
      <c r="F591" s="49">
        <f t="shared" ref="F591:F598" si="71">SUM(G591:U591)</f>
        <v>0</v>
      </c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3"/>
      <c r="S591" s="53"/>
      <c r="T591" s="53"/>
      <c r="U591" s="53"/>
      <c r="AA591" s="128"/>
    </row>
    <row r="592" spans="1:27" s="52" customFormat="1" x14ac:dyDescent="0.2">
      <c r="A592" s="51"/>
      <c r="B592" s="110"/>
      <c r="C592" s="51"/>
      <c r="D592" s="51"/>
      <c r="E592" s="106"/>
      <c r="F592" s="49">
        <f t="shared" si="71"/>
        <v>0</v>
      </c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3"/>
      <c r="S592" s="53"/>
      <c r="T592" s="53"/>
      <c r="U592" s="53"/>
      <c r="AA592" s="128"/>
    </row>
    <row r="593" spans="1:27" s="52" customFormat="1" x14ac:dyDescent="0.2">
      <c r="A593" s="51"/>
      <c r="B593" s="110"/>
      <c r="C593" s="51"/>
      <c r="D593" s="51"/>
      <c r="E593" s="106"/>
      <c r="F593" s="49">
        <f t="shared" si="71"/>
        <v>0</v>
      </c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3"/>
      <c r="S593" s="53"/>
      <c r="T593" s="53"/>
      <c r="U593" s="53"/>
      <c r="AA593" s="128"/>
    </row>
    <row r="594" spans="1:27" s="52" customFormat="1" x14ac:dyDescent="0.2">
      <c r="A594" s="51"/>
      <c r="B594" s="110"/>
      <c r="C594" s="51"/>
      <c r="D594" s="51"/>
      <c r="E594" s="106"/>
      <c r="F594" s="49">
        <f t="shared" si="71"/>
        <v>0</v>
      </c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3"/>
      <c r="S594" s="53"/>
      <c r="T594" s="53"/>
      <c r="U594" s="53"/>
      <c r="AA594" s="128"/>
    </row>
    <row r="595" spans="1:27" s="52" customFormat="1" x14ac:dyDescent="0.2">
      <c r="A595" s="51"/>
      <c r="B595" s="110"/>
      <c r="C595" s="51"/>
      <c r="D595" s="51"/>
      <c r="E595" s="106"/>
      <c r="F595" s="49">
        <f t="shared" si="71"/>
        <v>0</v>
      </c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3"/>
      <c r="S595" s="53"/>
      <c r="T595" s="53"/>
      <c r="U595" s="53"/>
      <c r="AA595" s="128"/>
    </row>
    <row r="596" spans="1:27" s="52" customFormat="1" x14ac:dyDescent="0.2">
      <c r="A596" s="51"/>
      <c r="B596" s="110"/>
      <c r="C596" s="51"/>
      <c r="D596" s="51"/>
      <c r="E596" s="106"/>
      <c r="F596" s="49">
        <f t="shared" si="71"/>
        <v>0</v>
      </c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3"/>
      <c r="S596" s="53"/>
      <c r="T596" s="53"/>
      <c r="U596" s="53"/>
      <c r="AA596" s="128"/>
    </row>
    <row r="597" spans="1:27" s="52" customFormat="1" ht="15.6" customHeight="1" x14ac:dyDescent="0.25">
      <c r="A597" s="57" t="s">
        <v>24</v>
      </c>
      <c r="B597" s="112" t="str">
        <f>IF(B579+F591+F592+F593+F594+F595+F596+F597+F598=B584+B585+B586+B587+B588+B589+B590+B591,"OK","NON")</f>
        <v>OK</v>
      </c>
      <c r="C597" s="51"/>
      <c r="D597" s="49"/>
      <c r="E597" s="106"/>
      <c r="F597" s="49">
        <f t="shared" si="71"/>
        <v>0</v>
      </c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3"/>
      <c r="S597" s="53"/>
      <c r="T597" s="53"/>
      <c r="U597" s="53"/>
      <c r="AA597" s="128"/>
    </row>
    <row r="598" spans="1:27" s="52" customFormat="1" ht="18" x14ac:dyDescent="0.25">
      <c r="A598" s="57" t="s">
        <v>25</v>
      </c>
      <c r="B598" s="112">
        <f>B581+S579-B578-F582-F583-F584-F585-F586-F587</f>
        <v>0</v>
      </c>
      <c r="C598" s="51"/>
      <c r="D598" s="77"/>
      <c r="E598" s="106"/>
      <c r="F598" s="49">
        <f t="shared" si="71"/>
        <v>0</v>
      </c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3"/>
      <c r="S598" s="53"/>
      <c r="T598" s="53"/>
      <c r="U598" s="53"/>
      <c r="AA598" s="128"/>
    </row>
    <row r="599" spans="1:27" s="52" customFormat="1" x14ac:dyDescent="0.2">
      <c r="B599" s="96"/>
      <c r="C599" s="51"/>
      <c r="D599" s="51"/>
      <c r="E599" s="107"/>
      <c r="F599" s="55"/>
      <c r="G599" s="55"/>
      <c r="H599" s="55"/>
      <c r="I599" s="55"/>
      <c r="J599" s="55"/>
      <c r="K599" s="55"/>
      <c r="L599" s="55"/>
      <c r="M599" s="55"/>
      <c r="N599" s="55"/>
      <c r="O599" s="55"/>
      <c r="P599" s="55"/>
      <c r="Q599" s="55"/>
      <c r="R599" s="62"/>
      <c r="S599" s="62"/>
      <c r="T599" s="62"/>
      <c r="U599" s="62"/>
      <c r="V599" s="64"/>
      <c r="AA599" s="128"/>
    </row>
    <row r="600" spans="1:27" s="46" customFormat="1" x14ac:dyDescent="0.2">
      <c r="A600" s="46" t="s">
        <v>20</v>
      </c>
      <c r="B600" s="113" t="s">
        <v>20</v>
      </c>
      <c r="C600" s="46" t="s">
        <v>20</v>
      </c>
      <c r="D600" s="46" t="s">
        <v>20</v>
      </c>
      <c r="E600" s="108" t="s">
        <v>20</v>
      </c>
      <c r="F600" s="66" t="s">
        <v>20</v>
      </c>
      <c r="G600" s="82" t="s">
        <v>20</v>
      </c>
      <c r="H600" s="82" t="s">
        <v>20</v>
      </c>
      <c r="I600" s="82" t="s">
        <v>20</v>
      </c>
      <c r="J600" s="82" t="s">
        <v>20</v>
      </c>
      <c r="K600" s="82" t="s">
        <v>20</v>
      </c>
      <c r="L600" s="82" t="s">
        <v>20</v>
      </c>
      <c r="M600" s="82" t="s">
        <v>20</v>
      </c>
      <c r="N600" s="82" t="s">
        <v>20</v>
      </c>
      <c r="O600" s="82" t="s">
        <v>20</v>
      </c>
      <c r="P600" s="82" t="s">
        <v>20</v>
      </c>
      <c r="Q600" s="82" t="s">
        <v>20</v>
      </c>
      <c r="R600" s="83" t="s">
        <v>20</v>
      </c>
      <c r="S600" s="83"/>
      <c r="T600" s="83"/>
      <c r="U600" s="83"/>
      <c r="AA600" s="129"/>
    </row>
    <row r="601" spans="1:27" s="117" customFormat="1" ht="27" thickBot="1" x14ac:dyDescent="0.45">
      <c r="A601" s="116" t="s">
        <v>20</v>
      </c>
      <c r="B601" s="115" t="s">
        <v>60</v>
      </c>
      <c r="D601" s="117" t="s">
        <v>28</v>
      </c>
      <c r="E601" s="125">
        <f>$X$16</f>
        <v>43092</v>
      </c>
      <c r="F601" s="119"/>
      <c r="G601" s="120"/>
      <c r="H601" s="121"/>
      <c r="I601" s="122"/>
      <c r="J601" s="122"/>
      <c r="K601" s="122"/>
      <c r="L601" s="122"/>
      <c r="M601" s="122"/>
      <c r="N601" s="122"/>
      <c r="O601" s="122"/>
      <c r="P601" s="122"/>
      <c r="Q601" s="122"/>
      <c r="R601" s="122"/>
      <c r="U601" s="117">
        <v>25</v>
      </c>
      <c r="AA601" s="126"/>
    </row>
    <row r="602" spans="1:27" s="52" customFormat="1" ht="16.5" thickBot="1" x14ac:dyDescent="0.3">
      <c r="A602" s="45"/>
      <c r="B602" s="110"/>
      <c r="C602" s="51"/>
      <c r="D602" s="51"/>
      <c r="E602" s="104"/>
      <c r="F602" s="79" t="s">
        <v>70</v>
      </c>
      <c r="H602" s="103"/>
      <c r="I602" s="91">
        <v>100</v>
      </c>
      <c r="J602" s="92">
        <v>50</v>
      </c>
      <c r="K602" s="92">
        <v>20</v>
      </c>
      <c r="L602" s="92">
        <v>10</v>
      </c>
      <c r="M602" s="92">
        <v>5</v>
      </c>
      <c r="N602" s="92">
        <v>2</v>
      </c>
      <c r="O602" s="92">
        <v>1</v>
      </c>
      <c r="P602" s="92">
        <v>0.25</v>
      </c>
      <c r="Q602" s="92">
        <v>0.1</v>
      </c>
      <c r="R602" s="93">
        <v>0.05</v>
      </c>
      <c r="S602" s="51"/>
      <c r="T602" s="51"/>
      <c r="U602" s="51"/>
      <c r="AA602" s="127">
        <f>B603+B604+B605</f>
        <v>0</v>
      </c>
    </row>
    <row r="603" spans="1:27" s="52" customFormat="1" ht="15.75" x14ac:dyDescent="0.25">
      <c r="A603" s="45" t="s">
        <v>17</v>
      </c>
      <c r="B603" s="111"/>
      <c r="C603" s="51"/>
      <c r="D603" s="60" t="s">
        <v>21</v>
      </c>
      <c r="E603" s="105"/>
      <c r="F603" s="51"/>
      <c r="G603" s="62"/>
      <c r="H603" s="133" t="s">
        <v>71</v>
      </c>
      <c r="I603" s="135"/>
      <c r="J603" s="136"/>
      <c r="K603" s="136"/>
      <c r="L603" s="136"/>
      <c r="M603" s="136"/>
      <c r="N603" s="136"/>
      <c r="O603" s="136"/>
      <c r="P603" s="136"/>
      <c r="Q603" s="136"/>
      <c r="R603" s="137"/>
      <c r="S603" s="51"/>
      <c r="T603" s="51"/>
      <c r="U603" s="51"/>
      <c r="AA603" s="128"/>
    </row>
    <row r="604" spans="1:27" s="52" customFormat="1" ht="15.75" thickBot="1" x14ac:dyDescent="0.25">
      <c r="A604" s="45" t="s">
        <v>18</v>
      </c>
      <c r="B604" s="111"/>
      <c r="C604" s="51"/>
      <c r="E604" s="104"/>
      <c r="F604" s="51"/>
      <c r="G604" s="62"/>
      <c r="H604" s="89" t="s">
        <v>5</v>
      </c>
      <c r="I604" s="90">
        <f t="shared" ref="I604:R604" si="72">I602*I603</f>
        <v>0</v>
      </c>
      <c r="J604" s="80">
        <f t="shared" si="72"/>
        <v>0</v>
      </c>
      <c r="K604" s="80">
        <f t="shared" si="72"/>
        <v>0</v>
      </c>
      <c r="L604" s="80">
        <f t="shared" si="72"/>
        <v>0</v>
      </c>
      <c r="M604" s="80">
        <f t="shared" si="72"/>
        <v>0</v>
      </c>
      <c r="N604" s="80">
        <f t="shared" si="72"/>
        <v>0</v>
      </c>
      <c r="O604" s="80">
        <f t="shared" si="72"/>
        <v>0</v>
      </c>
      <c r="P604" s="80">
        <f t="shared" si="72"/>
        <v>0</v>
      </c>
      <c r="Q604" s="80">
        <f t="shared" si="72"/>
        <v>0</v>
      </c>
      <c r="R604" s="81">
        <f t="shared" si="72"/>
        <v>0</v>
      </c>
      <c r="S604" s="87">
        <f>SUM(I604:R604)</f>
        <v>0</v>
      </c>
      <c r="T604" s="51"/>
      <c r="U604" s="51"/>
      <c r="AA604" s="128"/>
    </row>
    <row r="605" spans="1:27" s="52" customFormat="1" ht="15.75" x14ac:dyDescent="0.25">
      <c r="A605" s="45" t="s">
        <v>19</v>
      </c>
      <c r="B605" s="111"/>
      <c r="C605" s="51"/>
      <c r="D605" s="60" t="s">
        <v>0</v>
      </c>
      <c r="E605" s="104"/>
      <c r="F605" s="49"/>
      <c r="G605" s="49"/>
      <c r="H605" s="49"/>
      <c r="I605" s="49"/>
      <c r="J605" s="49"/>
      <c r="K605" s="49"/>
      <c r="L605" s="49"/>
      <c r="M605" s="49"/>
      <c r="N605" s="49"/>
      <c r="O605" s="49"/>
      <c r="P605" s="49"/>
      <c r="Q605" s="49"/>
      <c r="R605" s="49">
        <f>SUM(I604:R604)</f>
        <v>0</v>
      </c>
      <c r="S605" s="51"/>
      <c r="T605" s="51"/>
      <c r="U605" s="51"/>
      <c r="AA605" s="128"/>
    </row>
    <row r="606" spans="1:27" s="52" customFormat="1" ht="15.75" x14ac:dyDescent="0.25">
      <c r="A606" s="45" t="s">
        <v>75</v>
      </c>
      <c r="B606" s="111"/>
      <c r="C606" s="51"/>
      <c r="D606" s="51"/>
      <c r="E606" s="105" t="s">
        <v>22</v>
      </c>
      <c r="F606" s="56" t="s">
        <v>5</v>
      </c>
      <c r="G606" s="56" t="s">
        <v>23</v>
      </c>
      <c r="H606" s="49"/>
      <c r="I606" s="49"/>
      <c r="J606" s="49"/>
      <c r="K606" s="49"/>
      <c r="L606" s="49"/>
      <c r="M606" s="49"/>
      <c r="N606" s="49"/>
      <c r="O606" s="49"/>
      <c r="P606" s="49"/>
      <c r="Q606" s="49"/>
      <c r="R606" s="51"/>
      <c r="S606" s="51"/>
      <c r="T606" s="51"/>
      <c r="U606" s="51"/>
      <c r="AA606" s="128"/>
    </row>
    <row r="607" spans="1:27" s="52" customFormat="1" x14ac:dyDescent="0.2">
      <c r="A607" s="45" t="s">
        <v>29</v>
      </c>
      <c r="B607" s="111"/>
      <c r="C607" s="51"/>
      <c r="D607" s="51"/>
      <c r="E607" s="106"/>
      <c r="F607" s="49">
        <f t="shared" ref="F607:F612" si="73">SUM(G607:U607)</f>
        <v>0</v>
      </c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3"/>
      <c r="S607" s="53"/>
      <c r="T607" s="53"/>
      <c r="U607" s="53"/>
      <c r="AA607" s="128"/>
    </row>
    <row r="608" spans="1:27" s="52" customFormat="1" x14ac:dyDescent="0.2">
      <c r="A608" s="45"/>
      <c r="B608" s="132"/>
      <c r="C608" s="51"/>
      <c r="D608" s="51"/>
      <c r="E608" s="106"/>
      <c r="F608" s="49">
        <f t="shared" si="73"/>
        <v>0</v>
      </c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3"/>
      <c r="S608" s="53"/>
      <c r="T608" s="53"/>
      <c r="U608" s="53"/>
      <c r="AA608" s="128"/>
    </row>
    <row r="609" spans="1:27" s="52" customFormat="1" x14ac:dyDescent="0.2">
      <c r="A609" s="45" t="s">
        <v>30</v>
      </c>
      <c r="B609" s="111"/>
      <c r="C609" s="51"/>
      <c r="D609" s="51"/>
      <c r="E609" s="106"/>
      <c r="F609" s="49">
        <f t="shared" si="73"/>
        <v>0</v>
      </c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3"/>
      <c r="S609" s="53"/>
      <c r="T609" s="53"/>
      <c r="U609" s="53"/>
      <c r="AA609" s="128"/>
    </row>
    <row r="610" spans="1:27" s="52" customFormat="1" x14ac:dyDescent="0.2">
      <c r="A610" s="45" t="s">
        <v>31</v>
      </c>
      <c r="B610" s="111"/>
      <c r="C610" s="51"/>
      <c r="D610" s="51"/>
      <c r="E610" s="106"/>
      <c r="F610" s="49">
        <f t="shared" si="73"/>
        <v>0</v>
      </c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3"/>
      <c r="S610" s="53"/>
      <c r="T610" s="53"/>
      <c r="U610" s="53"/>
      <c r="AA610" s="128"/>
    </row>
    <row r="611" spans="1:27" s="52" customFormat="1" x14ac:dyDescent="0.2">
      <c r="A611" s="45" t="s">
        <v>32</v>
      </c>
      <c r="B611" s="111"/>
      <c r="C611" s="51"/>
      <c r="D611" s="51"/>
      <c r="E611" s="106"/>
      <c r="F611" s="49">
        <f t="shared" si="73"/>
        <v>0</v>
      </c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3"/>
      <c r="S611" s="53"/>
      <c r="T611" s="53"/>
      <c r="U611" s="53"/>
      <c r="AA611" s="128"/>
    </row>
    <row r="612" spans="1:27" s="52" customFormat="1" x14ac:dyDescent="0.2">
      <c r="A612" s="45" t="s">
        <v>33</v>
      </c>
      <c r="B612" s="111"/>
      <c r="C612" s="51"/>
      <c r="D612" s="51"/>
      <c r="E612" s="106"/>
      <c r="F612" s="49">
        <f t="shared" si="73"/>
        <v>0</v>
      </c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3"/>
      <c r="S612" s="53"/>
      <c r="T612" s="53"/>
      <c r="U612" s="53"/>
      <c r="AA612" s="128"/>
    </row>
    <row r="613" spans="1:27" s="52" customFormat="1" x14ac:dyDescent="0.2">
      <c r="A613" s="45" t="s">
        <v>34</v>
      </c>
      <c r="B613" s="111"/>
      <c r="C613" s="51"/>
      <c r="D613" s="51"/>
      <c r="E613" s="104"/>
      <c r="F613" s="49"/>
      <c r="G613" s="49"/>
      <c r="H613" s="49"/>
      <c r="I613" s="49"/>
      <c r="J613" s="49"/>
      <c r="K613" s="49"/>
      <c r="L613" s="49"/>
      <c r="M613" s="49"/>
      <c r="N613" s="49"/>
      <c r="O613" s="49"/>
      <c r="P613" s="49"/>
      <c r="Q613" s="49"/>
      <c r="R613" s="51"/>
      <c r="S613" s="51"/>
      <c r="T613" s="51"/>
      <c r="U613" s="51"/>
      <c r="AA613" s="128"/>
    </row>
    <row r="614" spans="1:27" s="52" customFormat="1" ht="15.75" x14ac:dyDescent="0.25">
      <c r="A614" s="45" t="s">
        <v>35</v>
      </c>
      <c r="B614" s="111"/>
      <c r="C614" s="51"/>
      <c r="D614" s="60" t="s">
        <v>24</v>
      </c>
      <c r="E614" s="104"/>
      <c r="F614" s="49"/>
      <c r="G614" s="49"/>
      <c r="H614" s="49"/>
      <c r="I614" s="49"/>
      <c r="J614" s="49"/>
      <c r="K614" s="49"/>
      <c r="L614" s="49"/>
      <c r="M614" s="49"/>
      <c r="N614" s="49"/>
      <c r="O614" s="49"/>
      <c r="P614" s="49"/>
      <c r="Q614" s="49"/>
      <c r="R614" s="51"/>
      <c r="S614" s="51"/>
      <c r="T614" s="51"/>
      <c r="U614" s="51"/>
      <c r="AA614" s="128"/>
    </row>
    <row r="615" spans="1:27" s="52" customFormat="1" ht="15.75" x14ac:dyDescent="0.25">
      <c r="A615" s="50" t="s">
        <v>36</v>
      </c>
      <c r="B615" s="111"/>
      <c r="C615" s="51"/>
      <c r="D615" s="51"/>
      <c r="E615" s="105"/>
      <c r="F615" s="56" t="s">
        <v>5</v>
      </c>
      <c r="G615" s="56" t="s">
        <v>23</v>
      </c>
      <c r="H615" s="49"/>
      <c r="I615" s="49"/>
      <c r="J615" s="49"/>
      <c r="K615" s="49"/>
      <c r="L615" s="49"/>
      <c r="M615" s="49"/>
      <c r="N615" s="49"/>
      <c r="O615" s="49"/>
      <c r="P615" s="49"/>
      <c r="Q615" s="49"/>
      <c r="R615" s="51"/>
      <c r="S615" s="51"/>
      <c r="T615" s="51"/>
      <c r="U615" s="51"/>
      <c r="AA615" s="128"/>
    </row>
    <row r="616" spans="1:27" s="52" customFormat="1" x14ac:dyDescent="0.2">
      <c r="A616" s="45" t="s">
        <v>37</v>
      </c>
      <c r="B616" s="111"/>
      <c r="C616" s="51"/>
      <c r="D616" s="51"/>
      <c r="E616" s="106"/>
      <c r="F616" s="49">
        <f t="shared" ref="F616:F623" si="74">SUM(G616:U616)</f>
        <v>0</v>
      </c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3"/>
      <c r="S616" s="53"/>
      <c r="T616" s="53"/>
      <c r="U616" s="53"/>
      <c r="AA616" s="128"/>
    </row>
    <row r="617" spans="1:27" s="52" customFormat="1" x14ac:dyDescent="0.2">
      <c r="A617" s="51"/>
      <c r="B617" s="110"/>
      <c r="C617" s="51"/>
      <c r="D617" s="51"/>
      <c r="E617" s="106"/>
      <c r="F617" s="49">
        <f t="shared" si="74"/>
        <v>0</v>
      </c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3"/>
      <c r="S617" s="53"/>
      <c r="T617" s="53"/>
      <c r="U617" s="53"/>
      <c r="AA617" s="128"/>
    </row>
    <row r="618" spans="1:27" s="52" customFormat="1" x14ac:dyDescent="0.2">
      <c r="A618" s="51"/>
      <c r="B618" s="110"/>
      <c r="C618" s="51"/>
      <c r="D618" s="51"/>
      <c r="E618" s="106"/>
      <c r="F618" s="49">
        <f t="shared" si="74"/>
        <v>0</v>
      </c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3"/>
      <c r="S618" s="53"/>
      <c r="T618" s="53"/>
      <c r="U618" s="53"/>
      <c r="AA618" s="128"/>
    </row>
    <row r="619" spans="1:27" s="52" customFormat="1" x14ac:dyDescent="0.2">
      <c r="A619" s="51"/>
      <c r="B619" s="110"/>
      <c r="C619" s="51"/>
      <c r="D619" s="51"/>
      <c r="E619" s="106"/>
      <c r="F619" s="49">
        <f t="shared" si="74"/>
        <v>0</v>
      </c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3"/>
      <c r="S619" s="53"/>
      <c r="T619" s="53"/>
      <c r="U619" s="53"/>
      <c r="AA619" s="128"/>
    </row>
    <row r="620" spans="1:27" s="52" customFormat="1" x14ac:dyDescent="0.2">
      <c r="A620" s="51"/>
      <c r="B620" s="110"/>
      <c r="C620" s="51"/>
      <c r="D620" s="51"/>
      <c r="E620" s="106"/>
      <c r="F620" s="49">
        <f t="shared" si="74"/>
        <v>0</v>
      </c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3"/>
      <c r="S620" s="53"/>
      <c r="T620" s="53"/>
      <c r="U620" s="53"/>
      <c r="AA620" s="128"/>
    </row>
    <row r="621" spans="1:27" s="52" customFormat="1" x14ac:dyDescent="0.2">
      <c r="A621" s="51"/>
      <c r="B621" s="110"/>
      <c r="C621" s="51"/>
      <c r="D621" s="51"/>
      <c r="E621" s="106"/>
      <c r="F621" s="49">
        <f t="shared" si="74"/>
        <v>0</v>
      </c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3"/>
      <c r="S621" s="53"/>
      <c r="T621" s="53"/>
      <c r="U621" s="53"/>
      <c r="AA621" s="128"/>
    </row>
    <row r="622" spans="1:27" s="52" customFormat="1" ht="15.6" customHeight="1" x14ac:dyDescent="0.25">
      <c r="A622" s="57" t="s">
        <v>24</v>
      </c>
      <c r="B622" s="112" t="str">
        <f>IF(B604+F616+F617+F618+F619+F620+F621+F622+F623=B609+B610+B611+B612+B613+B614+B615+B616,"OK","NON")</f>
        <v>OK</v>
      </c>
      <c r="C622" s="51"/>
      <c r="D622" s="49"/>
      <c r="E622" s="106"/>
      <c r="F622" s="49">
        <f t="shared" si="74"/>
        <v>0</v>
      </c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3"/>
      <c r="S622" s="53"/>
      <c r="T622" s="53"/>
      <c r="U622" s="53"/>
      <c r="AA622" s="128"/>
    </row>
    <row r="623" spans="1:27" s="52" customFormat="1" ht="18" x14ac:dyDescent="0.25">
      <c r="A623" s="57" t="s">
        <v>25</v>
      </c>
      <c r="B623" s="112">
        <f>B606+S604-B603-F607-F608-F609-F610-F611-F612</f>
        <v>0</v>
      </c>
      <c r="C623" s="51"/>
      <c r="D623" s="77"/>
      <c r="E623" s="106"/>
      <c r="F623" s="49">
        <f t="shared" si="74"/>
        <v>0</v>
      </c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3"/>
      <c r="S623" s="53"/>
      <c r="T623" s="53"/>
      <c r="U623" s="53"/>
      <c r="AA623" s="128"/>
    </row>
    <row r="624" spans="1:27" s="52" customFormat="1" x14ac:dyDescent="0.2">
      <c r="B624" s="96"/>
      <c r="C624" s="51"/>
      <c r="D624" s="51"/>
      <c r="E624" s="107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62"/>
      <c r="S624" s="62"/>
      <c r="T624" s="62"/>
      <c r="U624" s="62"/>
      <c r="V624" s="64"/>
      <c r="AA624" s="128"/>
    </row>
    <row r="625" spans="1:27" s="46" customFormat="1" x14ac:dyDescent="0.2">
      <c r="A625" s="46" t="s">
        <v>20</v>
      </c>
      <c r="B625" s="113" t="s">
        <v>20</v>
      </c>
      <c r="C625" s="46" t="s">
        <v>20</v>
      </c>
      <c r="D625" s="46" t="s">
        <v>20</v>
      </c>
      <c r="E625" s="108" t="s">
        <v>20</v>
      </c>
      <c r="F625" s="66" t="s">
        <v>20</v>
      </c>
      <c r="G625" s="82" t="s">
        <v>20</v>
      </c>
      <c r="H625" s="82" t="s">
        <v>20</v>
      </c>
      <c r="I625" s="82" t="s">
        <v>20</v>
      </c>
      <c r="J625" s="82" t="s">
        <v>20</v>
      </c>
      <c r="K625" s="82" t="s">
        <v>20</v>
      </c>
      <c r="L625" s="82" t="s">
        <v>20</v>
      </c>
      <c r="M625" s="82" t="s">
        <v>20</v>
      </c>
      <c r="N625" s="82" t="s">
        <v>20</v>
      </c>
      <c r="O625" s="82" t="s">
        <v>20</v>
      </c>
      <c r="P625" s="82" t="s">
        <v>20</v>
      </c>
      <c r="Q625" s="82" t="s">
        <v>20</v>
      </c>
      <c r="R625" s="83" t="s">
        <v>20</v>
      </c>
      <c r="S625" s="83"/>
      <c r="T625" s="83"/>
      <c r="U625" s="83"/>
      <c r="AA625" s="129"/>
    </row>
    <row r="626" spans="1:27" s="117" customFormat="1" ht="27" thickBot="1" x14ac:dyDescent="0.45">
      <c r="A626" s="116" t="s">
        <v>20</v>
      </c>
      <c r="B626" s="115" t="s">
        <v>61</v>
      </c>
      <c r="D626" s="117" t="s">
        <v>28</v>
      </c>
      <c r="E626" s="125">
        <f>$X$16</f>
        <v>43092</v>
      </c>
      <c r="F626" s="119"/>
      <c r="G626" s="120"/>
      <c r="H626" s="121"/>
      <c r="I626" s="122"/>
      <c r="J626" s="122"/>
      <c r="K626" s="122"/>
      <c r="L626" s="122"/>
      <c r="M626" s="122"/>
      <c r="N626" s="122"/>
      <c r="O626" s="122"/>
      <c r="P626" s="122"/>
      <c r="Q626" s="122"/>
      <c r="R626" s="122"/>
      <c r="U626" s="117">
        <v>26</v>
      </c>
      <c r="AA626" s="126"/>
    </row>
    <row r="627" spans="1:27" s="52" customFormat="1" ht="16.5" thickBot="1" x14ac:dyDescent="0.3">
      <c r="A627" s="45"/>
      <c r="B627" s="110"/>
      <c r="C627" s="51"/>
      <c r="D627" s="51"/>
      <c r="E627" s="104"/>
      <c r="F627" s="79" t="s">
        <v>70</v>
      </c>
      <c r="H627" s="103"/>
      <c r="I627" s="91">
        <v>100</v>
      </c>
      <c r="J627" s="92">
        <v>50</v>
      </c>
      <c r="K627" s="92">
        <v>20</v>
      </c>
      <c r="L627" s="92">
        <v>10</v>
      </c>
      <c r="M627" s="92">
        <v>5</v>
      </c>
      <c r="N627" s="92">
        <v>2</v>
      </c>
      <c r="O627" s="92">
        <v>1</v>
      </c>
      <c r="P627" s="92">
        <v>0.25</v>
      </c>
      <c r="Q627" s="92">
        <v>0.1</v>
      </c>
      <c r="R627" s="93">
        <v>0.05</v>
      </c>
      <c r="S627" s="51"/>
      <c r="T627" s="51"/>
      <c r="U627" s="51"/>
      <c r="AA627" s="127">
        <f>B628+B629+B630</f>
        <v>0</v>
      </c>
    </row>
    <row r="628" spans="1:27" s="52" customFormat="1" ht="15.75" x14ac:dyDescent="0.25">
      <c r="A628" s="45" t="s">
        <v>17</v>
      </c>
      <c r="B628" s="111"/>
      <c r="C628" s="51"/>
      <c r="D628" s="60" t="s">
        <v>21</v>
      </c>
      <c r="E628" s="105"/>
      <c r="F628" s="51"/>
      <c r="G628" s="62"/>
      <c r="H628" s="133" t="s">
        <v>71</v>
      </c>
      <c r="I628" s="135"/>
      <c r="J628" s="136"/>
      <c r="K628" s="136"/>
      <c r="L628" s="136"/>
      <c r="M628" s="136"/>
      <c r="N628" s="136"/>
      <c r="O628" s="136"/>
      <c r="P628" s="136"/>
      <c r="Q628" s="136"/>
      <c r="R628" s="137"/>
      <c r="S628" s="51"/>
      <c r="T628" s="51"/>
      <c r="U628" s="51"/>
      <c r="AA628" s="128"/>
    </row>
    <row r="629" spans="1:27" s="52" customFormat="1" ht="15.75" thickBot="1" x14ac:dyDescent="0.25">
      <c r="A629" s="45" t="s">
        <v>18</v>
      </c>
      <c r="B629" s="111"/>
      <c r="C629" s="51"/>
      <c r="E629" s="104"/>
      <c r="F629" s="51"/>
      <c r="G629" s="62"/>
      <c r="H629" s="89" t="s">
        <v>5</v>
      </c>
      <c r="I629" s="90">
        <f t="shared" ref="I629:R629" si="75">I627*I628</f>
        <v>0</v>
      </c>
      <c r="J629" s="80">
        <f t="shared" si="75"/>
        <v>0</v>
      </c>
      <c r="K629" s="80">
        <f t="shared" si="75"/>
        <v>0</v>
      </c>
      <c r="L629" s="80">
        <f t="shared" si="75"/>
        <v>0</v>
      </c>
      <c r="M629" s="80">
        <f t="shared" si="75"/>
        <v>0</v>
      </c>
      <c r="N629" s="80">
        <f t="shared" si="75"/>
        <v>0</v>
      </c>
      <c r="O629" s="80">
        <f t="shared" si="75"/>
        <v>0</v>
      </c>
      <c r="P629" s="80">
        <f t="shared" si="75"/>
        <v>0</v>
      </c>
      <c r="Q629" s="80">
        <f t="shared" si="75"/>
        <v>0</v>
      </c>
      <c r="R629" s="81">
        <f t="shared" si="75"/>
        <v>0</v>
      </c>
      <c r="S629" s="87">
        <f>SUM(I629:R629)</f>
        <v>0</v>
      </c>
      <c r="T629" s="51"/>
      <c r="U629" s="51"/>
      <c r="AA629" s="128"/>
    </row>
    <row r="630" spans="1:27" s="52" customFormat="1" ht="15.75" x14ac:dyDescent="0.25">
      <c r="A630" s="45" t="s">
        <v>19</v>
      </c>
      <c r="B630" s="111"/>
      <c r="C630" s="51"/>
      <c r="D630" s="60" t="s">
        <v>0</v>
      </c>
      <c r="E630" s="104"/>
      <c r="F630" s="49"/>
      <c r="G630" s="49"/>
      <c r="H630" s="49"/>
      <c r="I630" s="49"/>
      <c r="J630" s="49"/>
      <c r="K630" s="49"/>
      <c r="L630" s="49"/>
      <c r="M630" s="49"/>
      <c r="N630" s="49"/>
      <c r="O630" s="49"/>
      <c r="P630" s="49"/>
      <c r="Q630" s="49"/>
      <c r="R630" s="49">
        <f>SUM(I629:R629)</f>
        <v>0</v>
      </c>
      <c r="S630" s="51"/>
      <c r="T630" s="51"/>
      <c r="U630" s="51"/>
      <c r="AA630" s="128"/>
    </row>
    <row r="631" spans="1:27" s="52" customFormat="1" ht="15.75" x14ac:dyDescent="0.25">
      <c r="A631" s="45" t="s">
        <v>75</v>
      </c>
      <c r="B631" s="111"/>
      <c r="C631" s="51"/>
      <c r="D631" s="51"/>
      <c r="E631" s="105" t="s">
        <v>22</v>
      </c>
      <c r="F631" s="56" t="s">
        <v>5</v>
      </c>
      <c r="G631" s="56" t="s">
        <v>23</v>
      </c>
      <c r="H631" s="49"/>
      <c r="I631" s="49"/>
      <c r="J631" s="49"/>
      <c r="K631" s="49"/>
      <c r="L631" s="49"/>
      <c r="M631" s="49"/>
      <c r="N631" s="49"/>
      <c r="O631" s="49"/>
      <c r="P631" s="49"/>
      <c r="Q631" s="49"/>
      <c r="R631" s="51"/>
      <c r="S631" s="51"/>
      <c r="T631" s="51"/>
      <c r="U631" s="51"/>
      <c r="AA631" s="128"/>
    </row>
    <row r="632" spans="1:27" s="52" customFormat="1" x14ac:dyDescent="0.2">
      <c r="A632" s="45" t="s">
        <v>29</v>
      </c>
      <c r="B632" s="111"/>
      <c r="C632" s="51"/>
      <c r="D632" s="51"/>
      <c r="E632" s="106"/>
      <c r="F632" s="49">
        <f t="shared" ref="F632:F637" si="76">SUM(G632:U632)</f>
        <v>0</v>
      </c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3"/>
      <c r="S632" s="53"/>
      <c r="T632" s="53"/>
      <c r="U632" s="53"/>
      <c r="AA632" s="128"/>
    </row>
    <row r="633" spans="1:27" s="52" customFormat="1" x14ac:dyDescent="0.2">
      <c r="A633" s="45"/>
      <c r="B633" s="132"/>
      <c r="C633" s="51"/>
      <c r="D633" s="51"/>
      <c r="E633" s="106"/>
      <c r="F633" s="49">
        <f t="shared" si="76"/>
        <v>0</v>
      </c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3"/>
      <c r="S633" s="53"/>
      <c r="T633" s="53"/>
      <c r="U633" s="53"/>
      <c r="AA633" s="128"/>
    </row>
    <row r="634" spans="1:27" s="52" customFormat="1" x14ac:dyDescent="0.2">
      <c r="A634" s="45" t="s">
        <v>30</v>
      </c>
      <c r="B634" s="111"/>
      <c r="C634" s="51"/>
      <c r="D634" s="51"/>
      <c r="E634" s="106"/>
      <c r="F634" s="49">
        <f t="shared" si="76"/>
        <v>0</v>
      </c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3"/>
      <c r="S634" s="53"/>
      <c r="T634" s="53"/>
      <c r="U634" s="53"/>
      <c r="AA634" s="128"/>
    </row>
    <row r="635" spans="1:27" s="52" customFormat="1" x14ac:dyDescent="0.2">
      <c r="A635" s="45" t="s">
        <v>31</v>
      </c>
      <c r="B635" s="111"/>
      <c r="C635" s="51"/>
      <c r="D635" s="51"/>
      <c r="E635" s="106"/>
      <c r="F635" s="49">
        <f t="shared" si="76"/>
        <v>0</v>
      </c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3"/>
      <c r="S635" s="53"/>
      <c r="T635" s="53"/>
      <c r="U635" s="53"/>
      <c r="AA635" s="128"/>
    </row>
    <row r="636" spans="1:27" s="52" customFormat="1" x14ac:dyDescent="0.2">
      <c r="A636" s="45" t="s">
        <v>32</v>
      </c>
      <c r="B636" s="111"/>
      <c r="C636" s="51"/>
      <c r="D636" s="51"/>
      <c r="E636" s="106"/>
      <c r="F636" s="49">
        <f t="shared" si="76"/>
        <v>0</v>
      </c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3"/>
      <c r="S636" s="53"/>
      <c r="T636" s="53"/>
      <c r="U636" s="53"/>
      <c r="AA636" s="128"/>
    </row>
    <row r="637" spans="1:27" s="52" customFormat="1" x14ac:dyDescent="0.2">
      <c r="A637" s="45" t="s">
        <v>33</v>
      </c>
      <c r="B637" s="111"/>
      <c r="C637" s="51"/>
      <c r="D637" s="51"/>
      <c r="E637" s="106"/>
      <c r="F637" s="49">
        <f t="shared" si="76"/>
        <v>0</v>
      </c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3"/>
      <c r="S637" s="53"/>
      <c r="T637" s="53"/>
      <c r="U637" s="53"/>
      <c r="AA637" s="128"/>
    </row>
    <row r="638" spans="1:27" s="52" customFormat="1" x14ac:dyDescent="0.2">
      <c r="A638" s="45" t="s">
        <v>34</v>
      </c>
      <c r="B638" s="111"/>
      <c r="C638" s="51"/>
      <c r="D638" s="51"/>
      <c r="E638" s="104"/>
      <c r="F638" s="49"/>
      <c r="G638" s="49"/>
      <c r="H638" s="49"/>
      <c r="I638" s="49"/>
      <c r="J638" s="49"/>
      <c r="K638" s="49"/>
      <c r="L638" s="49"/>
      <c r="M638" s="49"/>
      <c r="N638" s="49"/>
      <c r="O638" s="49"/>
      <c r="P638" s="49"/>
      <c r="Q638" s="49"/>
      <c r="R638" s="51"/>
      <c r="S638" s="51"/>
      <c r="T638" s="51"/>
      <c r="U638" s="51"/>
      <c r="AA638" s="128"/>
    </row>
    <row r="639" spans="1:27" s="52" customFormat="1" ht="15.75" x14ac:dyDescent="0.25">
      <c r="A639" s="45" t="s">
        <v>35</v>
      </c>
      <c r="B639" s="111"/>
      <c r="C639" s="51"/>
      <c r="D639" s="60" t="s">
        <v>24</v>
      </c>
      <c r="E639" s="104"/>
      <c r="F639" s="49"/>
      <c r="G639" s="49"/>
      <c r="H639" s="49"/>
      <c r="I639" s="49"/>
      <c r="J639" s="49"/>
      <c r="K639" s="49"/>
      <c r="L639" s="49"/>
      <c r="M639" s="49"/>
      <c r="N639" s="49"/>
      <c r="O639" s="49"/>
      <c r="P639" s="49"/>
      <c r="Q639" s="49"/>
      <c r="R639" s="51"/>
      <c r="S639" s="51"/>
      <c r="T639" s="51"/>
      <c r="U639" s="51"/>
      <c r="AA639" s="128"/>
    </row>
    <row r="640" spans="1:27" s="52" customFormat="1" ht="15.75" x14ac:dyDescent="0.25">
      <c r="A640" s="50" t="s">
        <v>36</v>
      </c>
      <c r="B640" s="111"/>
      <c r="C640" s="51"/>
      <c r="D640" s="51"/>
      <c r="E640" s="105"/>
      <c r="F640" s="56" t="s">
        <v>5</v>
      </c>
      <c r="G640" s="56" t="s">
        <v>23</v>
      </c>
      <c r="H640" s="49"/>
      <c r="I640" s="49"/>
      <c r="J640" s="49"/>
      <c r="K640" s="49"/>
      <c r="L640" s="49"/>
      <c r="M640" s="49"/>
      <c r="N640" s="49"/>
      <c r="O640" s="49"/>
      <c r="P640" s="49"/>
      <c r="Q640" s="49"/>
      <c r="R640" s="51"/>
      <c r="S640" s="51"/>
      <c r="T640" s="51"/>
      <c r="U640" s="51"/>
      <c r="AA640" s="128"/>
    </row>
    <row r="641" spans="1:27" s="52" customFormat="1" x14ac:dyDescent="0.2">
      <c r="A641" s="45" t="s">
        <v>37</v>
      </c>
      <c r="B641" s="111"/>
      <c r="C641" s="51"/>
      <c r="D641" s="51"/>
      <c r="E641" s="106"/>
      <c r="F641" s="49">
        <f t="shared" ref="F641:F648" si="77">SUM(G641:U641)</f>
        <v>0</v>
      </c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3"/>
      <c r="S641" s="53"/>
      <c r="T641" s="53"/>
      <c r="U641" s="53"/>
      <c r="AA641" s="128"/>
    </row>
    <row r="642" spans="1:27" s="52" customFormat="1" x14ac:dyDescent="0.2">
      <c r="A642" s="51"/>
      <c r="B642" s="110"/>
      <c r="C642" s="51"/>
      <c r="D642" s="51"/>
      <c r="E642" s="106"/>
      <c r="F642" s="49">
        <f t="shared" si="77"/>
        <v>0</v>
      </c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3"/>
      <c r="S642" s="53"/>
      <c r="T642" s="53"/>
      <c r="U642" s="53"/>
      <c r="AA642" s="128"/>
    </row>
    <row r="643" spans="1:27" s="52" customFormat="1" x14ac:dyDescent="0.2">
      <c r="A643" s="51"/>
      <c r="B643" s="110"/>
      <c r="C643" s="51"/>
      <c r="D643" s="51"/>
      <c r="E643" s="106"/>
      <c r="F643" s="49">
        <f t="shared" si="77"/>
        <v>0</v>
      </c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3"/>
      <c r="S643" s="53"/>
      <c r="T643" s="53"/>
      <c r="U643" s="53"/>
      <c r="AA643" s="128"/>
    </row>
    <row r="644" spans="1:27" s="52" customFormat="1" x14ac:dyDescent="0.2">
      <c r="A644" s="51"/>
      <c r="B644" s="110"/>
      <c r="C644" s="51"/>
      <c r="D644" s="51"/>
      <c r="E644" s="106"/>
      <c r="F644" s="49">
        <f t="shared" si="77"/>
        <v>0</v>
      </c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3"/>
      <c r="S644" s="53"/>
      <c r="T644" s="53"/>
      <c r="U644" s="53"/>
      <c r="AA644" s="128"/>
    </row>
    <row r="645" spans="1:27" s="52" customFormat="1" x14ac:dyDescent="0.2">
      <c r="A645" s="51"/>
      <c r="B645" s="110"/>
      <c r="C645" s="51"/>
      <c r="D645" s="51"/>
      <c r="E645" s="106"/>
      <c r="F645" s="49">
        <f t="shared" si="77"/>
        <v>0</v>
      </c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3"/>
      <c r="S645" s="53"/>
      <c r="T645" s="53"/>
      <c r="U645" s="53"/>
      <c r="AA645" s="128"/>
    </row>
    <row r="646" spans="1:27" s="52" customFormat="1" x14ac:dyDescent="0.2">
      <c r="A646" s="51"/>
      <c r="B646" s="110"/>
      <c r="C646" s="51"/>
      <c r="D646" s="51"/>
      <c r="E646" s="106"/>
      <c r="F646" s="49">
        <f t="shared" si="77"/>
        <v>0</v>
      </c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3"/>
      <c r="S646" s="53"/>
      <c r="T646" s="53"/>
      <c r="U646" s="53"/>
      <c r="AA646" s="128"/>
    </row>
    <row r="647" spans="1:27" s="52" customFormat="1" ht="15.6" customHeight="1" x14ac:dyDescent="0.25">
      <c r="A647" s="57" t="s">
        <v>24</v>
      </c>
      <c r="B647" s="112" t="str">
        <f>IF(B629+F641+F642+F643+F644+F645+F646+F647+F648=B634+B635+B636+B637+B638+B639+B640+B641,"OK","NON")</f>
        <v>OK</v>
      </c>
      <c r="C647" s="51"/>
      <c r="D647" s="49"/>
      <c r="E647" s="106"/>
      <c r="F647" s="49">
        <f t="shared" si="77"/>
        <v>0</v>
      </c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3"/>
      <c r="S647" s="53"/>
      <c r="T647" s="53"/>
      <c r="U647" s="53"/>
      <c r="AA647" s="128"/>
    </row>
    <row r="648" spans="1:27" s="52" customFormat="1" ht="18" x14ac:dyDescent="0.25">
      <c r="A648" s="57" t="s">
        <v>25</v>
      </c>
      <c r="B648" s="112">
        <f>B631+S629-B628-F632-F633-F634-F635-F636-F637</f>
        <v>0</v>
      </c>
      <c r="C648" s="51"/>
      <c r="D648" s="77"/>
      <c r="E648" s="106"/>
      <c r="F648" s="49">
        <f t="shared" si="77"/>
        <v>0</v>
      </c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3"/>
      <c r="S648" s="53"/>
      <c r="T648" s="53"/>
      <c r="U648" s="53"/>
      <c r="AA648" s="128"/>
    </row>
    <row r="649" spans="1:27" s="52" customFormat="1" x14ac:dyDescent="0.2">
      <c r="B649" s="96"/>
      <c r="C649" s="51"/>
      <c r="D649" s="51"/>
      <c r="E649" s="107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5"/>
      <c r="Q649" s="55"/>
      <c r="R649" s="62"/>
      <c r="S649" s="62"/>
      <c r="T649" s="62"/>
      <c r="U649" s="62"/>
      <c r="V649" s="64"/>
      <c r="AA649" s="128"/>
    </row>
    <row r="650" spans="1:27" s="46" customFormat="1" x14ac:dyDescent="0.2">
      <c r="A650" s="46" t="s">
        <v>20</v>
      </c>
      <c r="B650" s="113" t="s">
        <v>20</v>
      </c>
      <c r="C650" s="46" t="s">
        <v>20</v>
      </c>
      <c r="D650" s="46" t="s">
        <v>20</v>
      </c>
      <c r="E650" s="108" t="s">
        <v>20</v>
      </c>
      <c r="F650" s="66" t="s">
        <v>20</v>
      </c>
      <c r="G650" s="82" t="s">
        <v>20</v>
      </c>
      <c r="H650" s="82" t="s">
        <v>20</v>
      </c>
      <c r="I650" s="82" t="s">
        <v>20</v>
      </c>
      <c r="J650" s="82" t="s">
        <v>20</v>
      </c>
      <c r="K650" s="82" t="s">
        <v>20</v>
      </c>
      <c r="L650" s="82" t="s">
        <v>20</v>
      </c>
      <c r="M650" s="82" t="s">
        <v>20</v>
      </c>
      <c r="N650" s="82" t="s">
        <v>20</v>
      </c>
      <c r="O650" s="82" t="s">
        <v>20</v>
      </c>
      <c r="P650" s="82" t="s">
        <v>20</v>
      </c>
      <c r="Q650" s="82" t="s">
        <v>20</v>
      </c>
      <c r="R650" s="83" t="s">
        <v>20</v>
      </c>
      <c r="S650" s="83"/>
      <c r="T650" s="83"/>
      <c r="U650" s="83"/>
      <c r="AA650" s="129"/>
    </row>
    <row r="651" spans="1:27" s="117" customFormat="1" ht="27" thickBot="1" x14ac:dyDescent="0.45">
      <c r="A651" s="116" t="s">
        <v>20</v>
      </c>
      <c r="B651" s="115" t="s">
        <v>62</v>
      </c>
      <c r="D651" s="117" t="s">
        <v>28</v>
      </c>
      <c r="E651" s="125">
        <f>$X$16</f>
        <v>43092</v>
      </c>
      <c r="F651" s="119"/>
      <c r="G651" s="120"/>
      <c r="H651" s="121"/>
      <c r="I651" s="122"/>
      <c r="J651" s="122"/>
      <c r="K651" s="122"/>
      <c r="L651" s="122"/>
      <c r="M651" s="122"/>
      <c r="N651" s="122"/>
      <c r="O651" s="122"/>
      <c r="P651" s="122"/>
      <c r="Q651" s="122"/>
      <c r="R651" s="122"/>
      <c r="U651" s="117">
        <v>27</v>
      </c>
      <c r="AA651" s="126"/>
    </row>
    <row r="652" spans="1:27" s="52" customFormat="1" ht="16.5" thickBot="1" x14ac:dyDescent="0.3">
      <c r="A652" s="45"/>
      <c r="B652" s="110"/>
      <c r="C652" s="51"/>
      <c r="D652" s="51"/>
      <c r="E652" s="104"/>
      <c r="F652" s="79" t="s">
        <v>70</v>
      </c>
      <c r="H652" s="103"/>
      <c r="I652" s="91">
        <v>100</v>
      </c>
      <c r="J652" s="92">
        <v>50</v>
      </c>
      <c r="K652" s="92">
        <v>20</v>
      </c>
      <c r="L652" s="92">
        <v>10</v>
      </c>
      <c r="M652" s="92">
        <v>5</v>
      </c>
      <c r="N652" s="92">
        <v>2</v>
      </c>
      <c r="O652" s="92">
        <v>1</v>
      </c>
      <c r="P652" s="92">
        <v>0.25</v>
      </c>
      <c r="Q652" s="92">
        <v>0.1</v>
      </c>
      <c r="R652" s="93">
        <v>0.05</v>
      </c>
      <c r="S652" s="51"/>
      <c r="T652" s="51"/>
      <c r="U652" s="51"/>
      <c r="AA652" s="127">
        <f>B653+B654+B655</f>
        <v>0</v>
      </c>
    </row>
    <row r="653" spans="1:27" s="52" customFormat="1" ht="15.75" x14ac:dyDescent="0.25">
      <c r="A653" s="45" t="s">
        <v>17</v>
      </c>
      <c r="B653" s="111"/>
      <c r="C653" s="51"/>
      <c r="D653" s="60" t="s">
        <v>21</v>
      </c>
      <c r="E653" s="105"/>
      <c r="F653" s="51"/>
      <c r="G653" s="62"/>
      <c r="H653" s="133" t="s">
        <v>71</v>
      </c>
      <c r="I653" s="135"/>
      <c r="J653" s="136"/>
      <c r="K653" s="136"/>
      <c r="L653" s="136"/>
      <c r="M653" s="136"/>
      <c r="N653" s="136"/>
      <c r="O653" s="136"/>
      <c r="P653" s="136"/>
      <c r="Q653" s="136"/>
      <c r="R653" s="137"/>
      <c r="S653" s="51"/>
      <c r="T653" s="51"/>
      <c r="U653" s="51"/>
      <c r="AA653" s="128"/>
    </row>
    <row r="654" spans="1:27" s="52" customFormat="1" ht="15.75" thickBot="1" x14ac:dyDescent="0.25">
      <c r="A654" s="45" t="s">
        <v>18</v>
      </c>
      <c r="B654" s="111"/>
      <c r="C654" s="51"/>
      <c r="E654" s="104"/>
      <c r="F654" s="51"/>
      <c r="G654" s="62"/>
      <c r="H654" s="89" t="s">
        <v>5</v>
      </c>
      <c r="I654" s="90">
        <f t="shared" ref="I654:R654" si="78">I652*I653</f>
        <v>0</v>
      </c>
      <c r="J654" s="80">
        <f t="shared" si="78"/>
        <v>0</v>
      </c>
      <c r="K654" s="80">
        <f t="shared" si="78"/>
        <v>0</v>
      </c>
      <c r="L654" s="80">
        <f t="shared" si="78"/>
        <v>0</v>
      </c>
      <c r="M654" s="80">
        <f t="shared" si="78"/>
        <v>0</v>
      </c>
      <c r="N654" s="80">
        <f t="shared" si="78"/>
        <v>0</v>
      </c>
      <c r="O654" s="80">
        <f t="shared" si="78"/>
        <v>0</v>
      </c>
      <c r="P654" s="80">
        <f t="shared" si="78"/>
        <v>0</v>
      </c>
      <c r="Q654" s="80">
        <f t="shared" si="78"/>
        <v>0</v>
      </c>
      <c r="R654" s="81">
        <f t="shared" si="78"/>
        <v>0</v>
      </c>
      <c r="S654" s="87">
        <f>SUM(I654:R654)</f>
        <v>0</v>
      </c>
      <c r="T654" s="51"/>
      <c r="U654" s="51"/>
      <c r="AA654" s="128"/>
    </row>
    <row r="655" spans="1:27" s="52" customFormat="1" ht="15.75" x14ac:dyDescent="0.25">
      <c r="A655" s="45" t="s">
        <v>19</v>
      </c>
      <c r="B655" s="111"/>
      <c r="C655" s="51"/>
      <c r="D655" s="60" t="s">
        <v>0</v>
      </c>
      <c r="E655" s="104"/>
      <c r="F655" s="49"/>
      <c r="G655" s="49"/>
      <c r="H655" s="49"/>
      <c r="I655" s="49"/>
      <c r="J655" s="49"/>
      <c r="K655" s="49"/>
      <c r="L655" s="49"/>
      <c r="M655" s="49"/>
      <c r="N655" s="49"/>
      <c r="O655" s="49"/>
      <c r="P655" s="49"/>
      <c r="Q655" s="49"/>
      <c r="R655" s="49">
        <f>SUM(I654:R654)</f>
        <v>0</v>
      </c>
      <c r="S655" s="51"/>
      <c r="T655" s="51"/>
      <c r="U655" s="51"/>
      <c r="AA655" s="128"/>
    </row>
    <row r="656" spans="1:27" s="52" customFormat="1" ht="15.75" x14ac:dyDescent="0.25">
      <c r="A656" s="45" t="s">
        <v>75</v>
      </c>
      <c r="B656" s="111"/>
      <c r="C656" s="51"/>
      <c r="D656" s="51"/>
      <c r="E656" s="105" t="s">
        <v>22</v>
      </c>
      <c r="F656" s="56" t="s">
        <v>5</v>
      </c>
      <c r="G656" s="56" t="s">
        <v>23</v>
      </c>
      <c r="H656" s="49"/>
      <c r="I656" s="49"/>
      <c r="J656" s="49"/>
      <c r="K656" s="49"/>
      <c r="L656" s="49"/>
      <c r="M656" s="49"/>
      <c r="N656" s="49"/>
      <c r="O656" s="49"/>
      <c r="P656" s="49"/>
      <c r="Q656" s="49"/>
      <c r="R656" s="51"/>
      <c r="S656" s="51"/>
      <c r="T656" s="51"/>
      <c r="U656" s="51"/>
      <c r="AA656" s="128"/>
    </row>
    <row r="657" spans="1:27" s="52" customFormat="1" x14ac:dyDescent="0.2">
      <c r="A657" s="45" t="s">
        <v>29</v>
      </c>
      <c r="B657" s="111"/>
      <c r="C657" s="51"/>
      <c r="D657" s="51"/>
      <c r="E657" s="106"/>
      <c r="F657" s="49">
        <f t="shared" ref="F657:F662" si="79">SUM(G657:U657)</f>
        <v>0</v>
      </c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3"/>
      <c r="S657" s="53"/>
      <c r="T657" s="53"/>
      <c r="U657" s="53"/>
      <c r="AA657" s="128"/>
    </row>
    <row r="658" spans="1:27" s="52" customFormat="1" x14ac:dyDescent="0.2">
      <c r="A658" s="45"/>
      <c r="B658" s="132"/>
      <c r="C658" s="51"/>
      <c r="D658" s="51"/>
      <c r="E658" s="106"/>
      <c r="F658" s="49">
        <f t="shared" si="79"/>
        <v>0</v>
      </c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3"/>
      <c r="S658" s="53"/>
      <c r="T658" s="53"/>
      <c r="U658" s="53"/>
      <c r="AA658" s="128"/>
    </row>
    <row r="659" spans="1:27" s="52" customFormat="1" x14ac:dyDescent="0.2">
      <c r="A659" s="45" t="s">
        <v>30</v>
      </c>
      <c r="B659" s="111"/>
      <c r="C659" s="51"/>
      <c r="D659" s="51"/>
      <c r="E659" s="106"/>
      <c r="F659" s="49">
        <f t="shared" si="79"/>
        <v>0</v>
      </c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3"/>
      <c r="S659" s="53"/>
      <c r="T659" s="53"/>
      <c r="U659" s="53"/>
      <c r="AA659" s="128"/>
    </row>
    <row r="660" spans="1:27" s="52" customFormat="1" x14ac:dyDescent="0.2">
      <c r="A660" s="45" t="s">
        <v>31</v>
      </c>
      <c r="B660" s="111"/>
      <c r="C660" s="51"/>
      <c r="D660" s="51"/>
      <c r="E660" s="106"/>
      <c r="F660" s="49">
        <f t="shared" si="79"/>
        <v>0</v>
      </c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3"/>
      <c r="S660" s="53"/>
      <c r="T660" s="53"/>
      <c r="U660" s="53"/>
      <c r="AA660" s="128"/>
    </row>
    <row r="661" spans="1:27" s="52" customFormat="1" x14ac:dyDescent="0.2">
      <c r="A661" s="45" t="s">
        <v>32</v>
      </c>
      <c r="B661" s="111"/>
      <c r="C661" s="51"/>
      <c r="D661" s="51"/>
      <c r="E661" s="106"/>
      <c r="F661" s="49">
        <f t="shared" si="79"/>
        <v>0</v>
      </c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3"/>
      <c r="S661" s="53"/>
      <c r="T661" s="53"/>
      <c r="U661" s="53"/>
      <c r="AA661" s="128"/>
    </row>
    <row r="662" spans="1:27" s="52" customFormat="1" x14ac:dyDescent="0.2">
      <c r="A662" s="45" t="s">
        <v>33</v>
      </c>
      <c r="B662" s="111"/>
      <c r="C662" s="51"/>
      <c r="D662" s="51"/>
      <c r="E662" s="106"/>
      <c r="F662" s="49">
        <f t="shared" si="79"/>
        <v>0</v>
      </c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3"/>
      <c r="S662" s="53"/>
      <c r="T662" s="53"/>
      <c r="U662" s="53"/>
      <c r="AA662" s="128"/>
    </row>
    <row r="663" spans="1:27" s="52" customFormat="1" x14ac:dyDescent="0.2">
      <c r="A663" s="45" t="s">
        <v>34</v>
      </c>
      <c r="B663" s="111"/>
      <c r="C663" s="51"/>
      <c r="D663" s="51"/>
      <c r="E663" s="104"/>
      <c r="F663" s="49"/>
      <c r="G663" s="49"/>
      <c r="H663" s="49"/>
      <c r="I663" s="49"/>
      <c r="J663" s="49"/>
      <c r="K663" s="49"/>
      <c r="L663" s="49"/>
      <c r="M663" s="49"/>
      <c r="N663" s="49"/>
      <c r="O663" s="49"/>
      <c r="P663" s="49"/>
      <c r="Q663" s="49"/>
      <c r="R663" s="51"/>
      <c r="S663" s="51"/>
      <c r="T663" s="51"/>
      <c r="U663" s="51"/>
      <c r="AA663" s="128"/>
    </row>
    <row r="664" spans="1:27" s="52" customFormat="1" ht="15.75" x14ac:dyDescent="0.25">
      <c r="A664" s="45" t="s">
        <v>35</v>
      </c>
      <c r="B664" s="111"/>
      <c r="C664" s="51"/>
      <c r="D664" s="60" t="s">
        <v>24</v>
      </c>
      <c r="E664" s="104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51"/>
      <c r="S664" s="51"/>
      <c r="T664" s="51"/>
      <c r="U664" s="51"/>
      <c r="AA664" s="128"/>
    </row>
    <row r="665" spans="1:27" s="52" customFormat="1" ht="15.75" x14ac:dyDescent="0.25">
      <c r="A665" s="50" t="s">
        <v>36</v>
      </c>
      <c r="B665" s="111"/>
      <c r="C665" s="51"/>
      <c r="D665" s="51"/>
      <c r="E665" s="105"/>
      <c r="F665" s="56" t="s">
        <v>5</v>
      </c>
      <c r="G665" s="56" t="s">
        <v>23</v>
      </c>
      <c r="H665" s="49"/>
      <c r="I665" s="49"/>
      <c r="J665" s="49"/>
      <c r="K665" s="49"/>
      <c r="L665" s="49"/>
      <c r="M665" s="49"/>
      <c r="N665" s="49"/>
      <c r="O665" s="49"/>
      <c r="P665" s="49"/>
      <c r="Q665" s="49"/>
      <c r="R665" s="51"/>
      <c r="S665" s="51"/>
      <c r="T665" s="51"/>
      <c r="U665" s="51"/>
      <c r="AA665" s="128"/>
    </row>
    <row r="666" spans="1:27" s="52" customFormat="1" x14ac:dyDescent="0.2">
      <c r="A666" s="45" t="s">
        <v>37</v>
      </c>
      <c r="B666" s="111"/>
      <c r="C666" s="51"/>
      <c r="D666" s="51"/>
      <c r="E666" s="106"/>
      <c r="F666" s="49">
        <f t="shared" ref="F666:F673" si="80">SUM(G666:U666)</f>
        <v>0</v>
      </c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3"/>
      <c r="S666" s="53"/>
      <c r="T666" s="53"/>
      <c r="U666" s="53"/>
      <c r="AA666" s="128"/>
    </row>
    <row r="667" spans="1:27" s="52" customFormat="1" x14ac:dyDescent="0.2">
      <c r="A667" s="51"/>
      <c r="B667" s="110"/>
      <c r="C667" s="51"/>
      <c r="D667" s="51"/>
      <c r="E667" s="106"/>
      <c r="F667" s="49">
        <f t="shared" si="80"/>
        <v>0</v>
      </c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3"/>
      <c r="S667" s="53"/>
      <c r="T667" s="53"/>
      <c r="U667" s="53"/>
      <c r="AA667" s="128"/>
    </row>
    <row r="668" spans="1:27" s="52" customFormat="1" x14ac:dyDescent="0.2">
      <c r="A668" s="51"/>
      <c r="B668" s="110"/>
      <c r="C668" s="51"/>
      <c r="D668" s="51"/>
      <c r="E668" s="106"/>
      <c r="F668" s="49">
        <f t="shared" si="80"/>
        <v>0</v>
      </c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3"/>
      <c r="S668" s="53"/>
      <c r="T668" s="53"/>
      <c r="U668" s="53"/>
      <c r="AA668" s="128"/>
    </row>
    <row r="669" spans="1:27" s="52" customFormat="1" x14ac:dyDescent="0.2">
      <c r="A669" s="51"/>
      <c r="B669" s="110"/>
      <c r="C669" s="51"/>
      <c r="D669" s="51"/>
      <c r="E669" s="106"/>
      <c r="F669" s="49">
        <f t="shared" si="80"/>
        <v>0</v>
      </c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3"/>
      <c r="S669" s="53"/>
      <c r="T669" s="53"/>
      <c r="U669" s="53"/>
      <c r="AA669" s="128"/>
    </row>
    <row r="670" spans="1:27" s="52" customFormat="1" x14ac:dyDescent="0.2">
      <c r="A670" s="51"/>
      <c r="B670" s="110"/>
      <c r="C670" s="51"/>
      <c r="D670" s="51"/>
      <c r="E670" s="106"/>
      <c r="F670" s="49">
        <f t="shared" si="80"/>
        <v>0</v>
      </c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3"/>
      <c r="S670" s="53"/>
      <c r="T670" s="53"/>
      <c r="U670" s="53"/>
      <c r="AA670" s="128"/>
    </row>
    <row r="671" spans="1:27" s="52" customFormat="1" x14ac:dyDescent="0.2">
      <c r="A671" s="51"/>
      <c r="B671" s="110"/>
      <c r="C671" s="51"/>
      <c r="D671" s="51"/>
      <c r="E671" s="106"/>
      <c r="F671" s="49">
        <f t="shared" si="80"/>
        <v>0</v>
      </c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3"/>
      <c r="S671" s="53"/>
      <c r="T671" s="53"/>
      <c r="U671" s="53"/>
      <c r="AA671" s="128"/>
    </row>
    <row r="672" spans="1:27" s="52" customFormat="1" ht="15.6" customHeight="1" x14ac:dyDescent="0.25">
      <c r="A672" s="57" t="s">
        <v>24</v>
      </c>
      <c r="B672" s="112" t="str">
        <f>IF(B654+F666+F667+F668+F669+F670+F671+F672+F673=B659+B660+B661+B662+B663+B664+B665+B666,"OK","NON")</f>
        <v>OK</v>
      </c>
      <c r="C672" s="51"/>
      <c r="D672" s="49"/>
      <c r="E672" s="106"/>
      <c r="F672" s="49">
        <f t="shared" si="80"/>
        <v>0</v>
      </c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3"/>
      <c r="S672" s="53"/>
      <c r="T672" s="53"/>
      <c r="U672" s="53"/>
      <c r="AA672" s="128"/>
    </row>
    <row r="673" spans="1:27" s="52" customFormat="1" ht="18" x14ac:dyDescent="0.25">
      <c r="A673" s="57" t="s">
        <v>25</v>
      </c>
      <c r="B673" s="112">
        <f>B656+S654-B653-F657-F658-F659-F660-F661-F662</f>
        <v>0</v>
      </c>
      <c r="C673" s="51"/>
      <c r="D673" s="77"/>
      <c r="E673" s="106"/>
      <c r="F673" s="49">
        <f t="shared" si="80"/>
        <v>0</v>
      </c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3"/>
      <c r="S673" s="53"/>
      <c r="T673" s="53"/>
      <c r="U673" s="53"/>
      <c r="AA673" s="128"/>
    </row>
    <row r="674" spans="1:27" s="52" customFormat="1" x14ac:dyDescent="0.2">
      <c r="B674" s="96"/>
      <c r="C674" s="51"/>
      <c r="D674" s="51"/>
      <c r="E674" s="107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62"/>
      <c r="S674" s="62"/>
      <c r="T674" s="62"/>
      <c r="U674" s="62"/>
      <c r="V674" s="64"/>
      <c r="AA674" s="128"/>
    </row>
    <row r="675" spans="1:27" s="46" customFormat="1" x14ac:dyDescent="0.2">
      <c r="A675" s="46" t="s">
        <v>20</v>
      </c>
      <c r="B675" s="113" t="s">
        <v>20</v>
      </c>
      <c r="C675" s="46" t="s">
        <v>20</v>
      </c>
      <c r="D675" s="46" t="s">
        <v>20</v>
      </c>
      <c r="E675" s="108" t="s">
        <v>20</v>
      </c>
      <c r="F675" s="66" t="s">
        <v>20</v>
      </c>
      <c r="G675" s="82" t="s">
        <v>20</v>
      </c>
      <c r="H675" s="82" t="s">
        <v>20</v>
      </c>
      <c r="I675" s="82" t="s">
        <v>20</v>
      </c>
      <c r="J675" s="82" t="s">
        <v>20</v>
      </c>
      <c r="K675" s="82" t="s">
        <v>20</v>
      </c>
      <c r="L675" s="82" t="s">
        <v>20</v>
      </c>
      <c r="M675" s="82" t="s">
        <v>20</v>
      </c>
      <c r="N675" s="82" t="s">
        <v>20</v>
      </c>
      <c r="O675" s="82" t="s">
        <v>20</v>
      </c>
      <c r="P675" s="82" t="s">
        <v>20</v>
      </c>
      <c r="Q675" s="82" t="s">
        <v>20</v>
      </c>
      <c r="R675" s="83" t="s">
        <v>20</v>
      </c>
      <c r="S675" s="83"/>
      <c r="T675" s="83"/>
      <c r="U675" s="83"/>
      <c r="AA675" s="129"/>
    </row>
    <row r="676" spans="1:27" s="117" customFormat="1" ht="27" thickBot="1" x14ac:dyDescent="0.45">
      <c r="A676" s="116" t="s">
        <v>20</v>
      </c>
      <c r="B676" s="115" t="s">
        <v>63</v>
      </c>
      <c r="D676" s="117" t="s">
        <v>28</v>
      </c>
      <c r="E676" s="125">
        <f>$X$16</f>
        <v>43092</v>
      </c>
      <c r="F676" s="119"/>
      <c r="G676" s="120"/>
      <c r="H676" s="121"/>
      <c r="I676" s="122"/>
      <c r="J676" s="122"/>
      <c r="K676" s="122"/>
      <c r="L676" s="122"/>
      <c r="M676" s="122"/>
      <c r="N676" s="122"/>
      <c r="O676" s="122"/>
      <c r="P676" s="122"/>
      <c r="Q676" s="122"/>
      <c r="R676" s="122"/>
      <c r="U676" s="117">
        <v>28</v>
      </c>
      <c r="AA676" s="126"/>
    </row>
    <row r="677" spans="1:27" s="52" customFormat="1" ht="16.5" thickBot="1" x14ac:dyDescent="0.3">
      <c r="A677" s="45"/>
      <c r="B677" s="110"/>
      <c r="C677" s="51"/>
      <c r="D677" s="51"/>
      <c r="E677" s="104"/>
      <c r="F677" s="79" t="s">
        <v>70</v>
      </c>
      <c r="H677" s="103"/>
      <c r="I677" s="91">
        <v>100</v>
      </c>
      <c r="J677" s="92">
        <v>50</v>
      </c>
      <c r="K677" s="92">
        <v>20</v>
      </c>
      <c r="L677" s="92">
        <v>10</v>
      </c>
      <c r="M677" s="92">
        <v>5</v>
      </c>
      <c r="N677" s="92">
        <v>2</v>
      </c>
      <c r="O677" s="92">
        <v>1</v>
      </c>
      <c r="P677" s="92">
        <v>0.25</v>
      </c>
      <c r="Q677" s="92">
        <v>0.1</v>
      </c>
      <c r="R677" s="93">
        <v>0.05</v>
      </c>
      <c r="S677" s="51"/>
      <c r="T677" s="51"/>
      <c r="U677" s="51"/>
      <c r="AA677" s="127">
        <f>B678+B679+B680</f>
        <v>0</v>
      </c>
    </row>
    <row r="678" spans="1:27" s="52" customFormat="1" ht="15.75" x14ac:dyDescent="0.25">
      <c r="A678" s="45" t="s">
        <v>17</v>
      </c>
      <c r="B678" s="111"/>
      <c r="C678" s="51"/>
      <c r="D678" s="60" t="s">
        <v>21</v>
      </c>
      <c r="E678" s="105"/>
      <c r="F678" s="51"/>
      <c r="G678" s="62"/>
      <c r="H678" s="133" t="s">
        <v>71</v>
      </c>
      <c r="I678" s="135"/>
      <c r="J678" s="136"/>
      <c r="K678" s="136"/>
      <c r="L678" s="136"/>
      <c r="M678" s="136"/>
      <c r="N678" s="136"/>
      <c r="O678" s="136"/>
      <c r="P678" s="136"/>
      <c r="Q678" s="136"/>
      <c r="R678" s="137"/>
      <c r="S678" s="51"/>
      <c r="T678" s="51"/>
      <c r="U678" s="51"/>
      <c r="AA678" s="128"/>
    </row>
    <row r="679" spans="1:27" s="52" customFormat="1" ht="15.75" thickBot="1" x14ac:dyDescent="0.25">
      <c r="A679" s="45" t="s">
        <v>18</v>
      </c>
      <c r="B679" s="111"/>
      <c r="C679" s="51"/>
      <c r="E679" s="104"/>
      <c r="F679" s="51"/>
      <c r="G679" s="62"/>
      <c r="H679" s="89" t="s">
        <v>5</v>
      </c>
      <c r="I679" s="90">
        <f t="shared" ref="I679:R679" si="81">I677*I678</f>
        <v>0</v>
      </c>
      <c r="J679" s="80">
        <f t="shared" si="81"/>
        <v>0</v>
      </c>
      <c r="K679" s="80">
        <f t="shared" si="81"/>
        <v>0</v>
      </c>
      <c r="L679" s="80">
        <f t="shared" si="81"/>
        <v>0</v>
      </c>
      <c r="M679" s="80">
        <f t="shared" si="81"/>
        <v>0</v>
      </c>
      <c r="N679" s="80">
        <f t="shared" si="81"/>
        <v>0</v>
      </c>
      <c r="O679" s="80">
        <f t="shared" si="81"/>
        <v>0</v>
      </c>
      <c r="P679" s="80">
        <f t="shared" si="81"/>
        <v>0</v>
      </c>
      <c r="Q679" s="80">
        <f t="shared" si="81"/>
        <v>0</v>
      </c>
      <c r="R679" s="81">
        <f t="shared" si="81"/>
        <v>0</v>
      </c>
      <c r="S679" s="87">
        <f>SUM(I679:R679)</f>
        <v>0</v>
      </c>
      <c r="T679" s="51"/>
      <c r="U679" s="51"/>
      <c r="AA679" s="128"/>
    </row>
    <row r="680" spans="1:27" s="52" customFormat="1" ht="15.75" x14ac:dyDescent="0.25">
      <c r="A680" s="45" t="s">
        <v>19</v>
      </c>
      <c r="B680" s="111"/>
      <c r="C680" s="51"/>
      <c r="D680" s="60" t="s">
        <v>0</v>
      </c>
      <c r="E680" s="104"/>
      <c r="F680" s="49"/>
      <c r="G680" s="49"/>
      <c r="H680" s="49"/>
      <c r="I680" s="49"/>
      <c r="J680" s="49"/>
      <c r="K680" s="49"/>
      <c r="L680" s="49"/>
      <c r="M680" s="49"/>
      <c r="N680" s="49"/>
      <c r="O680" s="49"/>
      <c r="P680" s="49"/>
      <c r="Q680" s="49"/>
      <c r="R680" s="49">
        <f>SUM(I679:R679)</f>
        <v>0</v>
      </c>
      <c r="S680" s="51"/>
      <c r="T680" s="51"/>
      <c r="U680" s="51"/>
      <c r="AA680" s="128"/>
    </row>
    <row r="681" spans="1:27" s="52" customFormat="1" ht="15.75" x14ac:dyDescent="0.25">
      <c r="A681" s="45" t="s">
        <v>75</v>
      </c>
      <c r="B681" s="111"/>
      <c r="C681" s="51"/>
      <c r="D681" s="51"/>
      <c r="E681" s="105" t="s">
        <v>22</v>
      </c>
      <c r="F681" s="56" t="s">
        <v>5</v>
      </c>
      <c r="G681" s="56" t="s">
        <v>23</v>
      </c>
      <c r="H681" s="49"/>
      <c r="I681" s="49"/>
      <c r="J681" s="49"/>
      <c r="K681" s="49"/>
      <c r="L681" s="49"/>
      <c r="M681" s="49"/>
      <c r="N681" s="49"/>
      <c r="O681" s="49"/>
      <c r="P681" s="49"/>
      <c r="Q681" s="49"/>
      <c r="R681" s="51"/>
      <c r="S681" s="51"/>
      <c r="T681" s="51"/>
      <c r="U681" s="51"/>
      <c r="AA681" s="128"/>
    </row>
    <row r="682" spans="1:27" s="52" customFormat="1" x14ac:dyDescent="0.2">
      <c r="A682" s="45" t="s">
        <v>29</v>
      </c>
      <c r="B682" s="111"/>
      <c r="C682" s="51"/>
      <c r="D682" s="51"/>
      <c r="E682" s="106"/>
      <c r="F682" s="49">
        <f t="shared" ref="F682:F687" si="82">SUM(G682:U682)</f>
        <v>0</v>
      </c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3"/>
      <c r="S682" s="53"/>
      <c r="T682" s="53"/>
      <c r="U682" s="53"/>
      <c r="AA682" s="128"/>
    </row>
    <row r="683" spans="1:27" s="52" customFormat="1" x14ac:dyDescent="0.2">
      <c r="A683" s="45"/>
      <c r="B683" s="132"/>
      <c r="C683" s="51"/>
      <c r="D683" s="51"/>
      <c r="E683" s="106"/>
      <c r="F683" s="49">
        <f t="shared" si="82"/>
        <v>0</v>
      </c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3"/>
      <c r="S683" s="53"/>
      <c r="T683" s="53"/>
      <c r="U683" s="53"/>
      <c r="AA683" s="128"/>
    </row>
    <row r="684" spans="1:27" s="52" customFormat="1" x14ac:dyDescent="0.2">
      <c r="A684" s="45" t="s">
        <v>30</v>
      </c>
      <c r="B684" s="111"/>
      <c r="C684" s="51"/>
      <c r="D684" s="51"/>
      <c r="E684" s="106"/>
      <c r="F684" s="49">
        <f t="shared" si="82"/>
        <v>0</v>
      </c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3"/>
      <c r="S684" s="53"/>
      <c r="T684" s="53"/>
      <c r="U684" s="53"/>
      <c r="AA684" s="128"/>
    </row>
    <row r="685" spans="1:27" s="52" customFormat="1" x14ac:dyDescent="0.2">
      <c r="A685" s="45" t="s">
        <v>31</v>
      </c>
      <c r="B685" s="111"/>
      <c r="C685" s="51"/>
      <c r="D685" s="51"/>
      <c r="E685" s="106"/>
      <c r="F685" s="49">
        <f t="shared" si="82"/>
        <v>0</v>
      </c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3"/>
      <c r="S685" s="53"/>
      <c r="T685" s="53"/>
      <c r="U685" s="53"/>
      <c r="AA685" s="128"/>
    </row>
    <row r="686" spans="1:27" s="52" customFormat="1" x14ac:dyDescent="0.2">
      <c r="A686" s="45" t="s">
        <v>32</v>
      </c>
      <c r="B686" s="111"/>
      <c r="C686" s="51"/>
      <c r="D686" s="51"/>
      <c r="E686" s="106"/>
      <c r="F686" s="49">
        <f t="shared" si="82"/>
        <v>0</v>
      </c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3"/>
      <c r="S686" s="53"/>
      <c r="T686" s="53"/>
      <c r="U686" s="53"/>
      <c r="AA686" s="128"/>
    </row>
    <row r="687" spans="1:27" s="52" customFormat="1" x14ac:dyDescent="0.2">
      <c r="A687" s="45" t="s">
        <v>33</v>
      </c>
      <c r="B687" s="111"/>
      <c r="C687" s="51"/>
      <c r="D687" s="51"/>
      <c r="E687" s="106"/>
      <c r="F687" s="49">
        <f t="shared" si="82"/>
        <v>0</v>
      </c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3"/>
      <c r="S687" s="53"/>
      <c r="T687" s="53"/>
      <c r="U687" s="53"/>
      <c r="AA687" s="128"/>
    </row>
    <row r="688" spans="1:27" s="52" customFormat="1" x14ac:dyDescent="0.2">
      <c r="A688" s="45" t="s">
        <v>34</v>
      </c>
      <c r="B688" s="111"/>
      <c r="C688" s="51"/>
      <c r="D688" s="51"/>
      <c r="E688" s="104"/>
      <c r="F688" s="49"/>
      <c r="G688" s="49"/>
      <c r="H688" s="49"/>
      <c r="I688" s="49"/>
      <c r="J688" s="49"/>
      <c r="K688" s="49"/>
      <c r="L688" s="49"/>
      <c r="M688" s="49"/>
      <c r="N688" s="49"/>
      <c r="O688" s="49"/>
      <c r="P688" s="49"/>
      <c r="Q688" s="49"/>
      <c r="R688" s="51"/>
      <c r="S688" s="51"/>
      <c r="T688" s="51"/>
      <c r="U688" s="51"/>
      <c r="AA688" s="128"/>
    </row>
    <row r="689" spans="1:27" s="52" customFormat="1" ht="15.75" x14ac:dyDescent="0.25">
      <c r="A689" s="45" t="s">
        <v>35</v>
      </c>
      <c r="B689" s="111"/>
      <c r="C689" s="51"/>
      <c r="D689" s="60" t="s">
        <v>24</v>
      </c>
      <c r="E689" s="104"/>
      <c r="F689" s="49"/>
      <c r="G689" s="49"/>
      <c r="H689" s="49"/>
      <c r="I689" s="49"/>
      <c r="J689" s="49"/>
      <c r="K689" s="49"/>
      <c r="L689" s="49"/>
      <c r="M689" s="49"/>
      <c r="N689" s="49"/>
      <c r="O689" s="49"/>
      <c r="P689" s="49"/>
      <c r="Q689" s="49"/>
      <c r="R689" s="51"/>
      <c r="S689" s="51"/>
      <c r="T689" s="51"/>
      <c r="U689" s="51"/>
      <c r="AA689" s="128"/>
    </row>
    <row r="690" spans="1:27" s="52" customFormat="1" ht="15.75" x14ac:dyDescent="0.25">
      <c r="A690" s="50" t="s">
        <v>36</v>
      </c>
      <c r="B690" s="111"/>
      <c r="C690" s="51"/>
      <c r="D690" s="51"/>
      <c r="E690" s="105"/>
      <c r="F690" s="56" t="s">
        <v>5</v>
      </c>
      <c r="G690" s="56" t="s">
        <v>23</v>
      </c>
      <c r="H690" s="49"/>
      <c r="I690" s="49"/>
      <c r="J690" s="49"/>
      <c r="K690" s="49"/>
      <c r="L690" s="49"/>
      <c r="M690" s="49"/>
      <c r="N690" s="49"/>
      <c r="O690" s="49"/>
      <c r="P690" s="49"/>
      <c r="Q690" s="49"/>
      <c r="R690" s="51"/>
      <c r="S690" s="51"/>
      <c r="T690" s="51"/>
      <c r="U690" s="51"/>
      <c r="AA690" s="128"/>
    </row>
    <row r="691" spans="1:27" s="52" customFormat="1" x14ac:dyDescent="0.2">
      <c r="A691" s="45" t="s">
        <v>37</v>
      </c>
      <c r="B691" s="111"/>
      <c r="C691" s="51"/>
      <c r="D691" s="51"/>
      <c r="E691" s="106"/>
      <c r="F691" s="49">
        <f t="shared" ref="F691:F698" si="83">SUM(G691:U691)</f>
        <v>0</v>
      </c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3"/>
      <c r="S691" s="53"/>
      <c r="T691" s="53"/>
      <c r="U691" s="53"/>
      <c r="AA691" s="128"/>
    </row>
    <row r="692" spans="1:27" s="52" customFormat="1" x14ac:dyDescent="0.2">
      <c r="A692" s="51"/>
      <c r="B692" s="110"/>
      <c r="C692" s="51"/>
      <c r="D692" s="51"/>
      <c r="E692" s="106"/>
      <c r="F692" s="49">
        <f t="shared" si="83"/>
        <v>0</v>
      </c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3"/>
      <c r="S692" s="53"/>
      <c r="T692" s="53"/>
      <c r="U692" s="53"/>
      <c r="AA692" s="128"/>
    </row>
    <row r="693" spans="1:27" s="52" customFormat="1" x14ac:dyDescent="0.2">
      <c r="A693" s="51"/>
      <c r="B693" s="110"/>
      <c r="C693" s="51"/>
      <c r="D693" s="51"/>
      <c r="E693" s="106"/>
      <c r="F693" s="49">
        <f t="shared" si="83"/>
        <v>0</v>
      </c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3"/>
      <c r="S693" s="53"/>
      <c r="T693" s="53"/>
      <c r="U693" s="53"/>
      <c r="AA693" s="128"/>
    </row>
    <row r="694" spans="1:27" s="52" customFormat="1" x14ac:dyDescent="0.2">
      <c r="A694" s="51"/>
      <c r="B694" s="110"/>
      <c r="C694" s="51"/>
      <c r="D694" s="51"/>
      <c r="E694" s="106"/>
      <c r="F694" s="49">
        <f t="shared" si="83"/>
        <v>0</v>
      </c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3"/>
      <c r="S694" s="53"/>
      <c r="T694" s="53"/>
      <c r="U694" s="53"/>
      <c r="AA694" s="128"/>
    </row>
    <row r="695" spans="1:27" s="52" customFormat="1" x14ac:dyDescent="0.2">
      <c r="A695" s="51"/>
      <c r="B695" s="110"/>
      <c r="C695" s="51"/>
      <c r="D695" s="51"/>
      <c r="E695" s="106"/>
      <c r="F695" s="49">
        <f t="shared" si="83"/>
        <v>0</v>
      </c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3"/>
      <c r="S695" s="53"/>
      <c r="T695" s="53"/>
      <c r="U695" s="53"/>
      <c r="AA695" s="128"/>
    </row>
    <row r="696" spans="1:27" s="52" customFormat="1" x14ac:dyDescent="0.2">
      <c r="A696" s="51"/>
      <c r="B696" s="110"/>
      <c r="C696" s="51"/>
      <c r="D696" s="51"/>
      <c r="E696" s="106"/>
      <c r="F696" s="49">
        <f t="shared" si="83"/>
        <v>0</v>
      </c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3"/>
      <c r="S696" s="53"/>
      <c r="T696" s="53"/>
      <c r="U696" s="53"/>
      <c r="AA696" s="128"/>
    </row>
    <row r="697" spans="1:27" s="52" customFormat="1" ht="15.6" customHeight="1" x14ac:dyDescent="0.25">
      <c r="A697" s="57" t="s">
        <v>24</v>
      </c>
      <c r="B697" s="112" t="str">
        <f>IF(B679+F691+F692+F693+F694+F695+F696+F697+F698=B684+B685+B686+B687+B688+B689+B690+B691,"OK","NON")</f>
        <v>OK</v>
      </c>
      <c r="C697" s="51"/>
      <c r="D697" s="49"/>
      <c r="E697" s="106"/>
      <c r="F697" s="49">
        <f t="shared" si="83"/>
        <v>0</v>
      </c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3"/>
      <c r="S697" s="53"/>
      <c r="T697" s="53"/>
      <c r="U697" s="53"/>
      <c r="AA697" s="128"/>
    </row>
    <row r="698" spans="1:27" s="52" customFormat="1" ht="18" x14ac:dyDescent="0.25">
      <c r="A698" s="57" t="s">
        <v>25</v>
      </c>
      <c r="B698" s="112">
        <f>B681+S679-B678-F682-F683-F684-F685-F686-F687</f>
        <v>0</v>
      </c>
      <c r="C698" s="51"/>
      <c r="D698" s="77"/>
      <c r="E698" s="106"/>
      <c r="F698" s="49">
        <f t="shared" si="83"/>
        <v>0</v>
      </c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3"/>
      <c r="S698" s="53"/>
      <c r="T698" s="53"/>
      <c r="U698" s="53"/>
      <c r="AA698" s="128"/>
    </row>
    <row r="699" spans="1:27" s="52" customFormat="1" x14ac:dyDescent="0.2">
      <c r="B699" s="96"/>
      <c r="C699" s="51"/>
      <c r="D699" s="51"/>
      <c r="E699" s="107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62"/>
      <c r="S699" s="62"/>
      <c r="T699" s="62"/>
      <c r="U699" s="62"/>
      <c r="V699" s="64"/>
      <c r="AA699" s="128"/>
    </row>
    <row r="700" spans="1:27" s="46" customFormat="1" x14ac:dyDescent="0.2">
      <c r="A700" s="46" t="s">
        <v>20</v>
      </c>
      <c r="B700" s="113" t="s">
        <v>20</v>
      </c>
      <c r="C700" s="46" t="s">
        <v>20</v>
      </c>
      <c r="D700" s="46" t="s">
        <v>20</v>
      </c>
      <c r="E700" s="108" t="s">
        <v>20</v>
      </c>
      <c r="F700" s="66" t="s">
        <v>20</v>
      </c>
      <c r="G700" s="82" t="s">
        <v>20</v>
      </c>
      <c r="H700" s="82" t="s">
        <v>20</v>
      </c>
      <c r="I700" s="82" t="s">
        <v>20</v>
      </c>
      <c r="J700" s="82" t="s">
        <v>20</v>
      </c>
      <c r="K700" s="82" t="s">
        <v>20</v>
      </c>
      <c r="L700" s="82" t="s">
        <v>20</v>
      </c>
      <c r="M700" s="82" t="s">
        <v>20</v>
      </c>
      <c r="N700" s="82" t="s">
        <v>20</v>
      </c>
      <c r="O700" s="82" t="s">
        <v>20</v>
      </c>
      <c r="P700" s="82" t="s">
        <v>20</v>
      </c>
      <c r="Q700" s="82" t="s">
        <v>20</v>
      </c>
      <c r="R700" s="83" t="s">
        <v>20</v>
      </c>
      <c r="S700" s="83"/>
      <c r="T700" s="83"/>
      <c r="U700" s="83"/>
      <c r="AA700" s="129"/>
    </row>
    <row r="701" spans="1:27" s="117" customFormat="1" ht="27" thickBot="1" x14ac:dyDescent="0.45">
      <c r="A701" s="116" t="s">
        <v>20</v>
      </c>
      <c r="B701" s="115" t="s">
        <v>64</v>
      </c>
      <c r="D701" s="117" t="s">
        <v>28</v>
      </c>
      <c r="E701" s="125">
        <f>$X$16</f>
        <v>43092</v>
      </c>
      <c r="F701" s="119"/>
      <c r="G701" s="120"/>
      <c r="H701" s="121"/>
      <c r="I701" s="122"/>
      <c r="J701" s="122"/>
      <c r="K701" s="122"/>
      <c r="L701" s="122"/>
      <c r="M701" s="122"/>
      <c r="N701" s="122"/>
      <c r="O701" s="122"/>
      <c r="P701" s="122"/>
      <c r="Q701" s="122"/>
      <c r="R701" s="122"/>
      <c r="U701" s="117">
        <v>29</v>
      </c>
      <c r="AA701" s="126"/>
    </row>
    <row r="702" spans="1:27" s="52" customFormat="1" ht="16.5" thickBot="1" x14ac:dyDescent="0.3">
      <c r="A702" s="45"/>
      <c r="B702" s="110"/>
      <c r="C702" s="51"/>
      <c r="D702" s="51"/>
      <c r="E702" s="104"/>
      <c r="F702" s="79" t="s">
        <v>70</v>
      </c>
      <c r="H702" s="103"/>
      <c r="I702" s="91">
        <v>100</v>
      </c>
      <c r="J702" s="92">
        <v>50</v>
      </c>
      <c r="K702" s="92">
        <v>20</v>
      </c>
      <c r="L702" s="92">
        <v>10</v>
      </c>
      <c r="M702" s="92">
        <v>5</v>
      </c>
      <c r="N702" s="92">
        <v>2</v>
      </c>
      <c r="O702" s="92">
        <v>1</v>
      </c>
      <c r="P702" s="92">
        <v>0.25</v>
      </c>
      <c r="Q702" s="92">
        <v>0.1</v>
      </c>
      <c r="R702" s="93">
        <v>0.05</v>
      </c>
      <c r="S702" s="51"/>
      <c r="T702" s="51"/>
      <c r="U702" s="51"/>
      <c r="AA702" s="127">
        <f>B703+B704+B705</f>
        <v>0</v>
      </c>
    </row>
    <row r="703" spans="1:27" s="52" customFormat="1" ht="15.75" x14ac:dyDescent="0.25">
      <c r="A703" s="45" t="s">
        <v>17</v>
      </c>
      <c r="B703" s="111"/>
      <c r="C703" s="51"/>
      <c r="D703" s="60" t="s">
        <v>21</v>
      </c>
      <c r="E703" s="105"/>
      <c r="F703" s="51"/>
      <c r="G703" s="62"/>
      <c r="H703" s="133" t="s">
        <v>71</v>
      </c>
      <c r="I703" s="135"/>
      <c r="J703" s="136"/>
      <c r="K703" s="136"/>
      <c r="L703" s="136"/>
      <c r="M703" s="136"/>
      <c r="N703" s="136"/>
      <c r="O703" s="136"/>
      <c r="P703" s="136"/>
      <c r="Q703" s="136"/>
      <c r="R703" s="137"/>
      <c r="S703" s="51"/>
      <c r="T703" s="51"/>
      <c r="U703" s="51"/>
      <c r="AA703" s="128"/>
    </row>
    <row r="704" spans="1:27" s="52" customFormat="1" ht="15.75" thickBot="1" x14ac:dyDescent="0.25">
      <c r="A704" s="45" t="s">
        <v>18</v>
      </c>
      <c r="B704" s="111"/>
      <c r="C704" s="51"/>
      <c r="E704" s="104"/>
      <c r="F704" s="51"/>
      <c r="G704" s="62"/>
      <c r="H704" s="89" t="s">
        <v>5</v>
      </c>
      <c r="I704" s="90">
        <f t="shared" ref="I704:R704" si="84">I702*I703</f>
        <v>0</v>
      </c>
      <c r="J704" s="80">
        <f t="shared" si="84"/>
        <v>0</v>
      </c>
      <c r="K704" s="80">
        <f t="shared" si="84"/>
        <v>0</v>
      </c>
      <c r="L704" s="80">
        <f t="shared" si="84"/>
        <v>0</v>
      </c>
      <c r="M704" s="80">
        <f t="shared" si="84"/>
        <v>0</v>
      </c>
      <c r="N704" s="80">
        <f t="shared" si="84"/>
        <v>0</v>
      </c>
      <c r="O704" s="80">
        <f t="shared" si="84"/>
        <v>0</v>
      </c>
      <c r="P704" s="80">
        <f t="shared" si="84"/>
        <v>0</v>
      </c>
      <c r="Q704" s="80">
        <f t="shared" si="84"/>
        <v>0</v>
      </c>
      <c r="R704" s="81">
        <f t="shared" si="84"/>
        <v>0</v>
      </c>
      <c r="S704" s="87">
        <f>SUM(I704:R704)</f>
        <v>0</v>
      </c>
      <c r="T704" s="51"/>
      <c r="U704" s="51"/>
      <c r="AA704" s="128"/>
    </row>
    <row r="705" spans="1:27" s="52" customFormat="1" ht="15.75" x14ac:dyDescent="0.25">
      <c r="A705" s="45" t="s">
        <v>19</v>
      </c>
      <c r="B705" s="111"/>
      <c r="C705" s="51"/>
      <c r="D705" s="60" t="s">
        <v>0</v>
      </c>
      <c r="E705" s="104"/>
      <c r="F705" s="49"/>
      <c r="G705" s="49"/>
      <c r="H705" s="49"/>
      <c r="I705" s="49"/>
      <c r="J705" s="49"/>
      <c r="K705" s="49"/>
      <c r="L705" s="49"/>
      <c r="M705" s="49"/>
      <c r="N705" s="49"/>
      <c r="O705" s="49"/>
      <c r="P705" s="49"/>
      <c r="Q705" s="49"/>
      <c r="R705" s="49">
        <f>SUM(I704:R704)</f>
        <v>0</v>
      </c>
      <c r="S705" s="51"/>
      <c r="T705" s="51"/>
      <c r="U705" s="51"/>
      <c r="AA705" s="128"/>
    </row>
    <row r="706" spans="1:27" s="52" customFormat="1" ht="15.75" x14ac:dyDescent="0.25">
      <c r="A706" s="45" t="s">
        <v>75</v>
      </c>
      <c r="B706" s="111"/>
      <c r="C706" s="51"/>
      <c r="D706" s="51"/>
      <c r="E706" s="105" t="s">
        <v>22</v>
      </c>
      <c r="F706" s="56" t="s">
        <v>5</v>
      </c>
      <c r="G706" s="56" t="s">
        <v>23</v>
      </c>
      <c r="H706" s="49"/>
      <c r="I706" s="49"/>
      <c r="J706" s="49"/>
      <c r="K706" s="49"/>
      <c r="L706" s="49"/>
      <c r="M706" s="49"/>
      <c r="N706" s="49"/>
      <c r="O706" s="49"/>
      <c r="P706" s="49"/>
      <c r="Q706" s="49"/>
      <c r="R706" s="51"/>
      <c r="S706" s="51"/>
      <c r="T706" s="51"/>
      <c r="U706" s="51"/>
      <c r="AA706" s="128"/>
    </row>
    <row r="707" spans="1:27" s="52" customFormat="1" x14ac:dyDescent="0.2">
      <c r="A707" s="45" t="s">
        <v>29</v>
      </c>
      <c r="B707" s="111"/>
      <c r="C707" s="51"/>
      <c r="D707" s="51"/>
      <c r="E707" s="106"/>
      <c r="F707" s="49">
        <f t="shared" ref="F707:F712" si="85">SUM(G707:U707)</f>
        <v>0</v>
      </c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3"/>
      <c r="S707" s="53"/>
      <c r="T707" s="53"/>
      <c r="U707" s="53"/>
      <c r="AA707" s="128"/>
    </row>
    <row r="708" spans="1:27" s="52" customFormat="1" x14ac:dyDescent="0.2">
      <c r="A708" s="45"/>
      <c r="B708" s="132"/>
      <c r="C708" s="51"/>
      <c r="D708" s="51"/>
      <c r="E708" s="106"/>
      <c r="F708" s="49">
        <f t="shared" si="85"/>
        <v>0</v>
      </c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3"/>
      <c r="S708" s="53"/>
      <c r="T708" s="53"/>
      <c r="U708" s="53"/>
      <c r="AA708" s="128"/>
    </row>
    <row r="709" spans="1:27" s="52" customFormat="1" x14ac:dyDescent="0.2">
      <c r="A709" s="45" t="s">
        <v>30</v>
      </c>
      <c r="B709" s="111"/>
      <c r="C709" s="51"/>
      <c r="D709" s="51"/>
      <c r="E709" s="106"/>
      <c r="F709" s="49">
        <f t="shared" si="85"/>
        <v>0</v>
      </c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3"/>
      <c r="S709" s="53"/>
      <c r="T709" s="53"/>
      <c r="U709" s="53"/>
      <c r="AA709" s="128"/>
    </row>
    <row r="710" spans="1:27" s="52" customFormat="1" x14ac:dyDescent="0.2">
      <c r="A710" s="45" t="s">
        <v>31</v>
      </c>
      <c r="B710" s="111"/>
      <c r="C710" s="51"/>
      <c r="D710" s="51"/>
      <c r="E710" s="106"/>
      <c r="F710" s="49">
        <f t="shared" si="85"/>
        <v>0</v>
      </c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3"/>
      <c r="S710" s="53"/>
      <c r="T710" s="53"/>
      <c r="U710" s="53"/>
      <c r="AA710" s="128"/>
    </row>
    <row r="711" spans="1:27" s="52" customFormat="1" x14ac:dyDescent="0.2">
      <c r="A711" s="45" t="s">
        <v>32</v>
      </c>
      <c r="B711" s="111"/>
      <c r="C711" s="51"/>
      <c r="D711" s="51"/>
      <c r="E711" s="106"/>
      <c r="F711" s="49">
        <f t="shared" si="85"/>
        <v>0</v>
      </c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3"/>
      <c r="S711" s="53"/>
      <c r="T711" s="53"/>
      <c r="U711" s="53"/>
      <c r="AA711" s="128"/>
    </row>
    <row r="712" spans="1:27" s="52" customFormat="1" x14ac:dyDescent="0.2">
      <c r="A712" s="45" t="s">
        <v>33</v>
      </c>
      <c r="B712" s="111"/>
      <c r="C712" s="51"/>
      <c r="D712" s="51"/>
      <c r="E712" s="106"/>
      <c r="F712" s="49">
        <f t="shared" si="85"/>
        <v>0</v>
      </c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3"/>
      <c r="S712" s="53"/>
      <c r="T712" s="53"/>
      <c r="U712" s="53"/>
      <c r="AA712" s="128"/>
    </row>
    <row r="713" spans="1:27" s="52" customFormat="1" x14ac:dyDescent="0.2">
      <c r="A713" s="45" t="s">
        <v>34</v>
      </c>
      <c r="B713" s="111"/>
      <c r="C713" s="51"/>
      <c r="D713" s="51"/>
      <c r="E713" s="104"/>
      <c r="F713" s="49"/>
      <c r="G713" s="49"/>
      <c r="H713" s="49"/>
      <c r="I713" s="49"/>
      <c r="J713" s="49"/>
      <c r="K713" s="49"/>
      <c r="L713" s="49"/>
      <c r="M713" s="49"/>
      <c r="N713" s="49"/>
      <c r="O713" s="49"/>
      <c r="P713" s="49"/>
      <c r="Q713" s="49"/>
      <c r="R713" s="51"/>
      <c r="S713" s="51"/>
      <c r="T713" s="51"/>
      <c r="U713" s="51"/>
      <c r="AA713" s="128"/>
    </row>
    <row r="714" spans="1:27" s="52" customFormat="1" ht="15.75" x14ac:dyDescent="0.25">
      <c r="A714" s="45" t="s">
        <v>35</v>
      </c>
      <c r="B714" s="111"/>
      <c r="C714" s="51"/>
      <c r="D714" s="60" t="s">
        <v>24</v>
      </c>
      <c r="E714" s="104"/>
      <c r="F714" s="49"/>
      <c r="G714" s="49"/>
      <c r="H714" s="49"/>
      <c r="I714" s="49"/>
      <c r="J714" s="49"/>
      <c r="K714" s="49"/>
      <c r="L714" s="49"/>
      <c r="M714" s="49"/>
      <c r="N714" s="49"/>
      <c r="O714" s="49"/>
      <c r="P714" s="49"/>
      <c r="Q714" s="49"/>
      <c r="R714" s="51"/>
      <c r="S714" s="51"/>
      <c r="T714" s="51"/>
      <c r="U714" s="51"/>
      <c r="AA714" s="128"/>
    </row>
    <row r="715" spans="1:27" s="52" customFormat="1" ht="15.75" x14ac:dyDescent="0.25">
      <c r="A715" s="50" t="s">
        <v>36</v>
      </c>
      <c r="B715" s="111"/>
      <c r="C715" s="51"/>
      <c r="D715" s="51"/>
      <c r="E715" s="105"/>
      <c r="F715" s="56" t="s">
        <v>5</v>
      </c>
      <c r="G715" s="56" t="s">
        <v>23</v>
      </c>
      <c r="H715" s="49"/>
      <c r="I715" s="49"/>
      <c r="J715" s="49"/>
      <c r="K715" s="49"/>
      <c r="L715" s="49"/>
      <c r="M715" s="49"/>
      <c r="N715" s="49"/>
      <c r="O715" s="49"/>
      <c r="P715" s="49"/>
      <c r="Q715" s="49"/>
      <c r="R715" s="51"/>
      <c r="S715" s="51"/>
      <c r="T715" s="51"/>
      <c r="U715" s="51"/>
      <c r="AA715" s="128"/>
    </row>
    <row r="716" spans="1:27" s="52" customFormat="1" x14ac:dyDescent="0.2">
      <c r="A716" s="45" t="s">
        <v>37</v>
      </c>
      <c r="B716" s="111"/>
      <c r="C716" s="51"/>
      <c r="D716" s="51"/>
      <c r="E716" s="106"/>
      <c r="F716" s="49">
        <f t="shared" ref="F716:F723" si="86">SUM(G716:U716)</f>
        <v>0</v>
      </c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3"/>
      <c r="S716" s="53"/>
      <c r="T716" s="53"/>
      <c r="U716" s="53"/>
      <c r="AA716" s="128"/>
    </row>
    <row r="717" spans="1:27" s="52" customFormat="1" x14ac:dyDescent="0.2">
      <c r="A717" s="51"/>
      <c r="B717" s="110"/>
      <c r="C717" s="51"/>
      <c r="D717" s="51"/>
      <c r="E717" s="106"/>
      <c r="F717" s="49">
        <f t="shared" si="86"/>
        <v>0</v>
      </c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3"/>
      <c r="S717" s="53"/>
      <c r="T717" s="53"/>
      <c r="U717" s="53"/>
      <c r="AA717" s="128"/>
    </row>
    <row r="718" spans="1:27" s="52" customFormat="1" x14ac:dyDescent="0.2">
      <c r="A718" s="51"/>
      <c r="B718" s="110"/>
      <c r="C718" s="51"/>
      <c r="D718" s="51"/>
      <c r="E718" s="106"/>
      <c r="F718" s="49">
        <f t="shared" si="86"/>
        <v>0</v>
      </c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3"/>
      <c r="S718" s="53"/>
      <c r="T718" s="53"/>
      <c r="U718" s="53"/>
      <c r="AA718" s="128"/>
    </row>
    <row r="719" spans="1:27" s="52" customFormat="1" x14ac:dyDescent="0.2">
      <c r="A719" s="51"/>
      <c r="B719" s="110"/>
      <c r="C719" s="51"/>
      <c r="D719" s="51"/>
      <c r="E719" s="106"/>
      <c r="F719" s="49">
        <f t="shared" si="86"/>
        <v>0</v>
      </c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3"/>
      <c r="S719" s="53"/>
      <c r="T719" s="53"/>
      <c r="U719" s="53"/>
      <c r="AA719" s="128"/>
    </row>
    <row r="720" spans="1:27" s="52" customFormat="1" x14ac:dyDescent="0.2">
      <c r="A720" s="51"/>
      <c r="B720" s="110"/>
      <c r="C720" s="51"/>
      <c r="D720" s="51"/>
      <c r="E720" s="106"/>
      <c r="F720" s="49">
        <f t="shared" si="86"/>
        <v>0</v>
      </c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3"/>
      <c r="S720" s="53"/>
      <c r="T720" s="53"/>
      <c r="U720" s="53"/>
      <c r="AA720" s="128"/>
    </row>
    <row r="721" spans="1:27" s="52" customFormat="1" x14ac:dyDescent="0.2">
      <c r="A721" s="51"/>
      <c r="B721" s="110"/>
      <c r="C721" s="51"/>
      <c r="D721" s="51"/>
      <c r="E721" s="106"/>
      <c r="F721" s="49">
        <f t="shared" si="86"/>
        <v>0</v>
      </c>
      <c r="G721" s="54"/>
      <c r="H721" s="54"/>
      <c r="I721" s="54"/>
      <c r="J721" s="54"/>
      <c r="K721" s="54"/>
      <c r="L721" s="54"/>
      <c r="M721" s="54"/>
      <c r="N721" s="54"/>
      <c r="O721" s="54"/>
      <c r="P721" s="54"/>
      <c r="Q721" s="54"/>
      <c r="R721" s="53"/>
      <c r="S721" s="53"/>
      <c r="T721" s="53"/>
      <c r="U721" s="53"/>
      <c r="AA721" s="128"/>
    </row>
    <row r="722" spans="1:27" s="52" customFormat="1" ht="15.6" customHeight="1" x14ac:dyDescent="0.25">
      <c r="A722" s="57" t="s">
        <v>24</v>
      </c>
      <c r="B722" s="112" t="str">
        <f>IF(B704+F716+F717+F718+F719+F720+F721+F722+F723=B709+B710+B711+B712+B713+B714+B715+B716,"OK","NON")</f>
        <v>OK</v>
      </c>
      <c r="C722" s="51"/>
      <c r="D722" s="49"/>
      <c r="E722" s="106"/>
      <c r="F722" s="49">
        <f t="shared" si="86"/>
        <v>0</v>
      </c>
      <c r="G722" s="54"/>
      <c r="H722" s="54"/>
      <c r="I722" s="54"/>
      <c r="J722" s="54"/>
      <c r="K722" s="54"/>
      <c r="L722" s="54"/>
      <c r="M722" s="54"/>
      <c r="N722" s="54"/>
      <c r="O722" s="54"/>
      <c r="P722" s="54"/>
      <c r="Q722" s="54"/>
      <c r="R722" s="53"/>
      <c r="S722" s="53"/>
      <c r="T722" s="53"/>
      <c r="U722" s="53"/>
      <c r="AA722" s="128"/>
    </row>
    <row r="723" spans="1:27" s="52" customFormat="1" ht="18" x14ac:dyDescent="0.25">
      <c r="A723" s="57" t="s">
        <v>25</v>
      </c>
      <c r="B723" s="112">
        <f>B706+S704-B703-F707-F708-F709-F710-F711-F712</f>
        <v>0</v>
      </c>
      <c r="C723" s="51"/>
      <c r="D723" s="77"/>
      <c r="E723" s="106"/>
      <c r="F723" s="49">
        <f t="shared" si="86"/>
        <v>0</v>
      </c>
      <c r="G723" s="54"/>
      <c r="H723" s="54"/>
      <c r="I723" s="54"/>
      <c r="J723" s="54"/>
      <c r="K723" s="54"/>
      <c r="L723" s="54"/>
      <c r="M723" s="54"/>
      <c r="N723" s="54"/>
      <c r="O723" s="54"/>
      <c r="P723" s="54"/>
      <c r="Q723" s="54"/>
      <c r="R723" s="53"/>
      <c r="S723" s="53"/>
      <c r="T723" s="53"/>
      <c r="U723" s="53"/>
      <c r="AA723" s="128"/>
    </row>
    <row r="724" spans="1:27" s="52" customFormat="1" x14ac:dyDescent="0.2">
      <c r="B724" s="96"/>
      <c r="C724" s="51"/>
      <c r="D724" s="51"/>
      <c r="E724" s="107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62"/>
      <c r="S724" s="62"/>
      <c r="T724" s="62"/>
      <c r="U724" s="62"/>
      <c r="V724" s="64"/>
      <c r="AA724" s="128"/>
    </row>
    <row r="725" spans="1:27" s="46" customFormat="1" x14ac:dyDescent="0.2">
      <c r="A725" s="46" t="s">
        <v>20</v>
      </c>
      <c r="B725" s="113" t="s">
        <v>20</v>
      </c>
      <c r="C725" s="46" t="s">
        <v>20</v>
      </c>
      <c r="D725" s="46" t="s">
        <v>20</v>
      </c>
      <c r="E725" s="108" t="s">
        <v>20</v>
      </c>
      <c r="F725" s="66" t="s">
        <v>20</v>
      </c>
      <c r="G725" s="82" t="s">
        <v>20</v>
      </c>
      <c r="H725" s="82" t="s">
        <v>20</v>
      </c>
      <c r="I725" s="82" t="s">
        <v>20</v>
      </c>
      <c r="J725" s="82" t="s">
        <v>20</v>
      </c>
      <c r="K725" s="82" t="s">
        <v>20</v>
      </c>
      <c r="L725" s="82" t="s">
        <v>20</v>
      </c>
      <c r="M725" s="82" t="s">
        <v>20</v>
      </c>
      <c r="N725" s="82" t="s">
        <v>20</v>
      </c>
      <c r="O725" s="82" t="s">
        <v>20</v>
      </c>
      <c r="P725" s="82" t="s">
        <v>20</v>
      </c>
      <c r="Q725" s="82" t="s">
        <v>20</v>
      </c>
      <c r="R725" s="83" t="s">
        <v>20</v>
      </c>
      <c r="S725" s="83"/>
      <c r="T725" s="83"/>
      <c r="U725" s="83"/>
      <c r="AA725" s="129"/>
    </row>
    <row r="726" spans="1:27" s="117" customFormat="1" ht="27" thickBot="1" x14ac:dyDescent="0.45">
      <c r="A726" s="116" t="s">
        <v>20</v>
      </c>
      <c r="B726" s="115" t="s">
        <v>65</v>
      </c>
      <c r="D726" s="117" t="s">
        <v>28</v>
      </c>
      <c r="E726" s="125">
        <f>$X$16</f>
        <v>43092</v>
      </c>
      <c r="F726" s="119"/>
      <c r="G726" s="120"/>
      <c r="H726" s="121"/>
      <c r="I726" s="122"/>
      <c r="J726" s="122"/>
      <c r="K726" s="122"/>
      <c r="L726" s="122"/>
      <c r="M726" s="122"/>
      <c r="N726" s="122"/>
      <c r="O726" s="122"/>
      <c r="P726" s="122"/>
      <c r="Q726" s="122"/>
      <c r="R726" s="122"/>
      <c r="U726" s="117">
        <v>30</v>
      </c>
      <c r="AA726" s="126"/>
    </row>
    <row r="727" spans="1:27" s="52" customFormat="1" ht="16.5" thickBot="1" x14ac:dyDescent="0.3">
      <c r="A727" s="45"/>
      <c r="B727" s="110"/>
      <c r="C727" s="51"/>
      <c r="D727" s="51"/>
      <c r="E727" s="104"/>
      <c r="F727" s="79" t="s">
        <v>70</v>
      </c>
      <c r="H727" s="103"/>
      <c r="I727" s="91">
        <v>100</v>
      </c>
      <c r="J727" s="92">
        <v>50</v>
      </c>
      <c r="K727" s="92">
        <v>20</v>
      </c>
      <c r="L727" s="92">
        <v>10</v>
      </c>
      <c r="M727" s="92">
        <v>5</v>
      </c>
      <c r="N727" s="92">
        <v>2</v>
      </c>
      <c r="O727" s="92">
        <v>1</v>
      </c>
      <c r="P727" s="92">
        <v>0.25</v>
      </c>
      <c r="Q727" s="92">
        <v>0.1</v>
      </c>
      <c r="R727" s="93">
        <v>0.05</v>
      </c>
      <c r="S727" s="51"/>
      <c r="T727" s="51"/>
      <c r="U727" s="51"/>
      <c r="AA727" s="127">
        <f>B728+B729+B730</f>
        <v>0</v>
      </c>
    </row>
    <row r="728" spans="1:27" s="52" customFormat="1" ht="15.75" x14ac:dyDescent="0.25">
      <c r="A728" s="45" t="s">
        <v>17</v>
      </c>
      <c r="B728" s="111"/>
      <c r="C728" s="51"/>
      <c r="D728" s="60" t="s">
        <v>21</v>
      </c>
      <c r="E728" s="105"/>
      <c r="F728" s="51"/>
      <c r="G728" s="62"/>
      <c r="H728" s="133" t="s">
        <v>71</v>
      </c>
      <c r="I728" s="135"/>
      <c r="J728" s="136"/>
      <c r="K728" s="136"/>
      <c r="L728" s="136"/>
      <c r="M728" s="136"/>
      <c r="N728" s="136"/>
      <c r="O728" s="136"/>
      <c r="P728" s="136"/>
      <c r="Q728" s="136"/>
      <c r="R728" s="137"/>
      <c r="S728" s="51"/>
      <c r="T728" s="51"/>
      <c r="U728" s="51"/>
      <c r="AA728" s="128"/>
    </row>
    <row r="729" spans="1:27" s="52" customFormat="1" ht="15.75" thickBot="1" x14ac:dyDescent="0.25">
      <c r="A729" s="45" t="s">
        <v>18</v>
      </c>
      <c r="B729" s="111"/>
      <c r="C729" s="51"/>
      <c r="E729" s="104"/>
      <c r="F729" s="51"/>
      <c r="G729" s="62"/>
      <c r="H729" s="89" t="s">
        <v>5</v>
      </c>
      <c r="I729" s="90">
        <f t="shared" ref="I729:R729" si="87">I727*I728</f>
        <v>0</v>
      </c>
      <c r="J729" s="80">
        <f t="shared" si="87"/>
        <v>0</v>
      </c>
      <c r="K729" s="80">
        <f t="shared" si="87"/>
        <v>0</v>
      </c>
      <c r="L729" s="80">
        <f t="shared" si="87"/>
        <v>0</v>
      </c>
      <c r="M729" s="80">
        <f t="shared" si="87"/>
        <v>0</v>
      </c>
      <c r="N729" s="80">
        <f t="shared" si="87"/>
        <v>0</v>
      </c>
      <c r="O729" s="80">
        <f t="shared" si="87"/>
        <v>0</v>
      </c>
      <c r="P729" s="80">
        <f t="shared" si="87"/>
        <v>0</v>
      </c>
      <c r="Q729" s="80">
        <f t="shared" si="87"/>
        <v>0</v>
      </c>
      <c r="R729" s="81">
        <f t="shared" si="87"/>
        <v>0</v>
      </c>
      <c r="S729" s="87">
        <f>SUM(I729:R729)</f>
        <v>0</v>
      </c>
      <c r="T729" s="51"/>
      <c r="U729" s="51"/>
      <c r="AA729" s="128"/>
    </row>
    <row r="730" spans="1:27" s="52" customFormat="1" ht="15.75" x14ac:dyDescent="0.25">
      <c r="A730" s="45" t="s">
        <v>19</v>
      </c>
      <c r="B730" s="111"/>
      <c r="C730" s="51"/>
      <c r="D730" s="60" t="s">
        <v>0</v>
      </c>
      <c r="E730" s="104"/>
      <c r="F730" s="49"/>
      <c r="G730" s="49"/>
      <c r="H730" s="49"/>
      <c r="I730" s="49"/>
      <c r="J730" s="49"/>
      <c r="K730" s="49"/>
      <c r="L730" s="49"/>
      <c r="M730" s="49"/>
      <c r="N730" s="49"/>
      <c r="O730" s="49"/>
      <c r="P730" s="49"/>
      <c r="Q730" s="49"/>
      <c r="R730" s="49">
        <f>SUM(I729:R729)</f>
        <v>0</v>
      </c>
      <c r="S730" s="51"/>
      <c r="T730" s="51"/>
      <c r="U730" s="51"/>
      <c r="AA730" s="128"/>
    </row>
    <row r="731" spans="1:27" s="52" customFormat="1" ht="15.75" x14ac:dyDescent="0.25">
      <c r="A731" s="45" t="s">
        <v>75</v>
      </c>
      <c r="B731" s="111"/>
      <c r="C731" s="51"/>
      <c r="D731" s="51"/>
      <c r="E731" s="105" t="s">
        <v>22</v>
      </c>
      <c r="F731" s="56" t="s">
        <v>5</v>
      </c>
      <c r="G731" s="56" t="s">
        <v>23</v>
      </c>
      <c r="H731" s="49"/>
      <c r="I731" s="49"/>
      <c r="J731" s="49"/>
      <c r="K731" s="49"/>
      <c r="L731" s="49"/>
      <c r="M731" s="49"/>
      <c r="N731" s="49"/>
      <c r="O731" s="49"/>
      <c r="P731" s="49"/>
      <c r="Q731" s="49"/>
      <c r="R731" s="51"/>
      <c r="S731" s="51"/>
      <c r="T731" s="51"/>
      <c r="U731" s="51"/>
      <c r="AA731" s="128"/>
    </row>
    <row r="732" spans="1:27" s="52" customFormat="1" x14ac:dyDescent="0.2">
      <c r="A732" s="45" t="s">
        <v>29</v>
      </c>
      <c r="B732" s="111"/>
      <c r="C732" s="51"/>
      <c r="D732" s="51"/>
      <c r="E732" s="106"/>
      <c r="F732" s="49">
        <f t="shared" ref="F732:F737" si="88">SUM(G732:U732)</f>
        <v>0</v>
      </c>
      <c r="G732" s="54"/>
      <c r="H732" s="54"/>
      <c r="I732" s="54"/>
      <c r="J732" s="54"/>
      <c r="K732" s="54"/>
      <c r="L732" s="54"/>
      <c r="M732" s="54"/>
      <c r="N732" s="54"/>
      <c r="O732" s="54"/>
      <c r="P732" s="54"/>
      <c r="Q732" s="54"/>
      <c r="R732" s="53"/>
      <c r="S732" s="53"/>
      <c r="T732" s="53"/>
      <c r="U732" s="53"/>
      <c r="AA732" s="128"/>
    </row>
    <row r="733" spans="1:27" s="52" customFormat="1" x14ac:dyDescent="0.2">
      <c r="A733" s="45"/>
      <c r="B733" s="132"/>
      <c r="C733" s="51"/>
      <c r="D733" s="51"/>
      <c r="E733" s="106"/>
      <c r="F733" s="49">
        <f t="shared" si="88"/>
        <v>0</v>
      </c>
      <c r="G733" s="54"/>
      <c r="H733" s="54"/>
      <c r="I733" s="54"/>
      <c r="J733" s="54"/>
      <c r="K733" s="54"/>
      <c r="L733" s="54"/>
      <c r="M733" s="54"/>
      <c r="N733" s="54"/>
      <c r="O733" s="54"/>
      <c r="P733" s="54"/>
      <c r="Q733" s="54"/>
      <c r="R733" s="53"/>
      <c r="S733" s="53"/>
      <c r="T733" s="53"/>
      <c r="U733" s="53"/>
      <c r="AA733" s="128"/>
    </row>
    <row r="734" spans="1:27" s="52" customFormat="1" x14ac:dyDescent="0.2">
      <c r="A734" s="45" t="s">
        <v>30</v>
      </c>
      <c r="B734" s="111"/>
      <c r="C734" s="51"/>
      <c r="D734" s="51"/>
      <c r="E734" s="106"/>
      <c r="F734" s="49">
        <f t="shared" si="88"/>
        <v>0</v>
      </c>
      <c r="G734" s="54"/>
      <c r="H734" s="54"/>
      <c r="I734" s="54"/>
      <c r="J734" s="54"/>
      <c r="K734" s="54"/>
      <c r="L734" s="54"/>
      <c r="M734" s="54"/>
      <c r="N734" s="54"/>
      <c r="O734" s="54"/>
      <c r="P734" s="54"/>
      <c r="Q734" s="54"/>
      <c r="R734" s="53"/>
      <c r="S734" s="53"/>
      <c r="T734" s="53"/>
      <c r="U734" s="53"/>
      <c r="AA734" s="128"/>
    </row>
    <row r="735" spans="1:27" s="52" customFormat="1" x14ac:dyDescent="0.2">
      <c r="A735" s="45" t="s">
        <v>31</v>
      </c>
      <c r="B735" s="111"/>
      <c r="C735" s="51"/>
      <c r="D735" s="51"/>
      <c r="E735" s="106"/>
      <c r="F735" s="49">
        <f t="shared" si="88"/>
        <v>0</v>
      </c>
      <c r="G735" s="54"/>
      <c r="H735" s="54"/>
      <c r="I735" s="54"/>
      <c r="J735" s="54"/>
      <c r="K735" s="54"/>
      <c r="L735" s="54"/>
      <c r="M735" s="54"/>
      <c r="N735" s="54"/>
      <c r="O735" s="54"/>
      <c r="P735" s="54"/>
      <c r="Q735" s="54"/>
      <c r="R735" s="53"/>
      <c r="S735" s="53"/>
      <c r="T735" s="53"/>
      <c r="U735" s="53"/>
      <c r="AA735" s="128"/>
    </row>
    <row r="736" spans="1:27" s="52" customFormat="1" x14ac:dyDescent="0.2">
      <c r="A736" s="45" t="s">
        <v>32</v>
      </c>
      <c r="B736" s="111"/>
      <c r="C736" s="51"/>
      <c r="D736" s="51"/>
      <c r="E736" s="106"/>
      <c r="F736" s="49">
        <f t="shared" si="88"/>
        <v>0</v>
      </c>
      <c r="G736" s="54"/>
      <c r="H736" s="54"/>
      <c r="I736" s="54"/>
      <c r="J736" s="54"/>
      <c r="K736" s="54"/>
      <c r="L736" s="54"/>
      <c r="M736" s="54"/>
      <c r="N736" s="54"/>
      <c r="O736" s="54"/>
      <c r="P736" s="54"/>
      <c r="Q736" s="54"/>
      <c r="R736" s="53"/>
      <c r="S736" s="53"/>
      <c r="T736" s="53"/>
      <c r="U736" s="53"/>
      <c r="AA736" s="128"/>
    </row>
    <row r="737" spans="1:27" s="52" customFormat="1" x14ac:dyDescent="0.2">
      <c r="A737" s="45" t="s">
        <v>33</v>
      </c>
      <c r="B737" s="111"/>
      <c r="C737" s="51"/>
      <c r="D737" s="51"/>
      <c r="E737" s="106"/>
      <c r="F737" s="49">
        <f t="shared" si="88"/>
        <v>0</v>
      </c>
      <c r="G737" s="54"/>
      <c r="H737" s="54"/>
      <c r="I737" s="54"/>
      <c r="J737" s="54"/>
      <c r="K737" s="54"/>
      <c r="L737" s="54"/>
      <c r="M737" s="54"/>
      <c r="N737" s="54"/>
      <c r="O737" s="54"/>
      <c r="P737" s="54"/>
      <c r="Q737" s="54"/>
      <c r="R737" s="53"/>
      <c r="S737" s="53"/>
      <c r="T737" s="53"/>
      <c r="U737" s="53"/>
      <c r="AA737" s="128"/>
    </row>
    <row r="738" spans="1:27" s="52" customFormat="1" x14ac:dyDescent="0.2">
      <c r="A738" s="45" t="s">
        <v>34</v>
      </c>
      <c r="B738" s="111"/>
      <c r="C738" s="51"/>
      <c r="D738" s="51"/>
      <c r="E738" s="104"/>
      <c r="F738" s="49"/>
      <c r="G738" s="49"/>
      <c r="H738" s="49"/>
      <c r="I738" s="49"/>
      <c r="J738" s="49"/>
      <c r="K738" s="49"/>
      <c r="L738" s="49"/>
      <c r="M738" s="49"/>
      <c r="N738" s="49"/>
      <c r="O738" s="49"/>
      <c r="P738" s="49"/>
      <c r="Q738" s="49"/>
      <c r="R738" s="51"/>
      <c r="S738" s="51"/>
      <c r="T738" s="51"/>
      <c r="U738" s="51"/>
      <c r="AA738" s="128"/>
    </row>
    <row r="739" spans="1:27" s="52" customFormat="1" ht="15.75" x14ac:dyDescent="0.25">
      <c r="A739" s="45" t="s">
        <v>35</v>
      </c>
      <c r="B739" s="111"/>
      <c r="C739" s="51"/>
      <c r="D739" s="60" t="s">
        <v>24</v>
      </c>
      <c r="E739" s="104"/>
      <c r="F739" s="49"/>
      <c r="G739" s="49"/>
      <c r="H739" s="49"/>
      <c r="I739" s="49"/>
      <c r="J739" s="49"/>
      <c r="K739" s="49"/>
      <c r="L739" s="49"/>
      <c r="M739" s="49"/>
      <c r="N739" s="49"/>
      <c r="O739" s="49"/>
      <c r="P739" s="49"/>
      <c r="Q739" s="49"/>
      <c r="R739" s="51"/>
      <c r="S739" s="51"/>
      <c r="T739" s="51"/>
      <c r="U739" s="51"/>
      <c r="AA739" s="128"/>
    </row>
    <row r="740" spans="1:27" s="52" customFormat="1" ht="15.75" x14ac:dyDescent="0.25">
      <c r="A740" s="50" t="s">
        <v>36</v>
      </c>
      <c r="B740" s="111"/>
      <c r="C740" s="51"/>
      <c r="D740" s="51"/>
      <c r="E740" s="105"/>
      <c r="F740" s="56" t="s">
        <v>5</v>
      </c>
      <c r="G740" s="56" t="s">
        <v>23</v>
      </c>
      <c r="H740" s="49"/>
      <c r="I740" s="49"/>
      <c r="J740" s="49"/>
      <c r="K740" s="49"/>
      <c r="L740" s="49"/>
      <c r="M740" s="49"/>
      <c r="N740" s="49"/>
      <c r="O740" s="49"/>
      <c r="P740" s="49"/>
      <c r="Q740" s="49"/>
      <c r="R740" s="51"/>
      <c r="S740" s="51"/>
      <c r="T740" s="51"/>
      <c r="U740" s="51"/>
      <c r="AA740" s="128"/>
    </row>
    <row r="741" spans="1:27" s="52" customFormat="1" x14ac:dyDescent="0.2">
      <c r="A741" s="45" t="s">
        <v>37</v>
      </c>
      <c r="B741" s="111"/>
      <c r="C741" s="51"/>
      <c r="D741" s="51"/>
      <c r="E741" s="106"/>
      <c r="F741" s="49">
        <f t="shared" ref="F741:F748" si="89">SUM(G741:U741)</f>
        <v>0</v>
      </c>
      <c r="G741" s="54"/>
      <c r="H741" s="54"/>
      <c r="I741" s="54"/>
      <c r="J741" s="54"/>
      <c r="K741" s="54"/>
      <c r="L741" s="54"/>
      <c r="M741" s="54"/>
      <c r="N741" s="54"/>
      <c r="O741" s="54"/>
      <c r="P741" s="54"/>
      <c r="Q741" s="54"/>
      <c r="R741" s="53"/>
      <c r="S741" s="53"/>
      <c r="T741" s="53"/>
      <c r="U741" s="53"/>
      <c r="AA741" s="128"/>
    </row>
    <row r="742" spans="1:27" s="52" customFormat="1" x14ac:dyDescent="0.2">
      <c r="A742" s="51"/>
      <c r="B742" s="110"/>
      <c r="C742" s="51"/>
      <c r="D742" s="51"/>
      <c r="E742" s="106"/>
      <c r="F742" s="49">
        <f t="shared" si="89"/>
        <v>0</v>
      </c>
      <c r="G742" s="54"/>
      <c r="H742" s="54"/>
      <c r="I742" s="54"/>
      <c r="J742" s="54"/>
      <c r="K742" s="54"/>
      <c r="L742" s="54"/>
      <c r="M742" s="54"/>
      <c r="N742" s="54"/>
      <c r="O742" s="54"/>
      <c r="P742" s="54"/>
      <c r="Q742" s="54"/>
      <c r="R742" s="53"/>
      <c r="S742" s="53"/>
      <c r="T742" s="53"/>
      <c r="U742" s="53"/>
      <c r="AA742" s="128"/>
    </row>
    <row r="743" spans="1:27" s="52" customFormat="1" x14ac:dyDescent="0.2">
      <c r="A743" s="51"/>
      <c r="B743" s="110"/>
      <c r="C743" s="51"/>
      <c r="D743" s="51"/>
      <c r="E743" s="106"/>
      <c r="F743" s="49">
        <f t="shared" si="89"/>
        <v>0</v>
      </c>
      <c r="G743" s="54"/>
      <c r="H743" s="54"/>
      <c r="I743" s="54"/>
      <c r="J743" s="54"/>
      <c r="K743" s="54"/>
      <c r="L743" s="54"/>
      <c r="M743" s="54"/>
      <c r="N743" s="54"/>
      <c r="O743" s="54"/>
      <c r="P743" s="54"/>
      <c r="Q743" s="54"/>
      <c r="R743" s="53"/>
      <c r="S743" s="53"/>
      <c r="T743" s="53"/>
      <c r="U743" s="53"/>
      <c r="AA743" s="128"/>
    </row>
    <row r="744" spans="1:27" s="52" customFormat="1" x14ac:dyDescent="0.2">
      <c r="A744" s="51"/>
      <c r="B744" s="110"/>
      <c r="C744" s="51"/>
      <c r="D744" s="51"/>
      <c r="E744" s="106"/>
      <c r="F744" s="49">
        <f t="shared" si="89"/>
        <v>0</v>
      </c>
      <c r="G744" s="54"/>
      <c r="H744" s="54"/>
      <c r="I744" s="54"/>
      <c r="J744" s="54"/>
      <c r="K744" s="54"/>
      <c r="L744" s="54"/>
      <c r="M744" s="54"/>
      <c r="N744" s="54"/>
      <c r="O744" s="54"/>
      <c r="P744" s="54"/>
      <c r="Q744" s="54"/>
      <c r="R744" s="53"/>
      <c r="S744" s="53"/>
      <c r="T744" s="53"/>
      <c r="U744" s="53"/>
      <c r="AA744" s="128"/>
    </row>
    <row r="745" spans="1:27" s="52" customFormat="1" x14ac:dyDescent="0.2">
      <c r="A745" s="51"/>
      <c r="B745" s="110"/>
      <c r="C745" s="51"/>
      <c r="D745" s="51"/>
      <c r="E745" s="106"/>
      <c r="F745" s="49">
        <f t="shared" si="89"/>
        <v>0</v>
      </c>
      <c r="G745" s="54"/>
      <c r="H745" s="54"/>
      <c r="I745" s="54"/>
      <c r="J745" s="54"/>
      <c r="K745" s="54"/>
      <c r="L745" s="54"/>
      <c r="M745" s="54"/>
      <c r="N745" s="54"/>
      <c r="O745" s="54"/>
      <c r="P745" s="54"/>
      <c r="Q745" s="54"/>
      <c r="R745" s="53"/>
      <c r="S745" s="53"/>
      <c r="T745" s="53"/>
      <c r="U745" s="53"/>
      <c r="AA745" s="128"/>
    </row>
    <row r="746" spans="1:27" s="52" customFormat="1" x14ac:dyDescent="0.2">
      <c r="A746" s="51"/>
      <c r="B746" s="110"/>
      <c r="C746" s="51"/>
      <c r="D746" s="51"/>
      <c r="E746" s="106"/>
      <c r="F746" s="49">
        <f t="shared" si="89"/>
        <v>0</v>
      </c>
      <c r="G746" s="54"/>
      <c r="H746" s="54"/>
      <c r="I746" s="54"/>
      <c r="J746" s="54"/>
      <c r="K746" s="54"/>
      <c r="L746" s="54"/>
      <c r="M746" s="54"/>
      <c r="N746" s="54"/>
      <c r="O746" s="54"/>
      <c r="P746" s="54"/>
      <c r="Q746" s="54"/>
      <c r="R746" s="53"/>
      <c r="S746" s="53"/>
      <c r="T746" s="53"/>
      <c r="U746" s="53"/>
      <c r="AA746" s="128"/>
    </row>
    <row r="747" spans="1:27" s="52" customFormat="1" ht="15.6" customHeight="1" x14ac:dyDescent="0.25">
      <c r="A747" s="57" t="s">
        <v>24</v>
      </c>
      <c r="B747" s="112" t="str">
        <f>IF(B729+F741+F742+F743+F744+F745+F746+F747+F748=B734+B735+B736+B737+B738+B739+B740+B741,"OK","NON")</f>
        <v>OK</v>
      </c>
      <c r="C747" s="51"/>
      <c r="D747" s="49"/>
      <c r="E747" s="106"/>
      <c r="F747" s="49">
        <f t="shared" si="89"/>
        <v>0</v>
      </c>
      <c r="G747" s="54"/>
      <c r="H747" s="54"/>
      <c r="I747" s="54"/>
      <c r="J747" s="54"/>
      <c r="K747" s="54"/>
      <c r="L747" s="54"/>
      <c r="M747" s="54"/>
      <c r="N747" s="54"/>
      <c r="O747" s="54"/>
      <c r="P747" s="54"/>
      <c r="Q747" s="54"/>
      <c r="R747" s="53"/>
      <c r="S747" s="53"/>
      <c r="T747" s="53"/>
      <c r="U747" s="53"/>
      <c r="AA747" s="128"/>
    </row>
    <row r="748" spans="1:27" s="52" customFormat="1" ht="18" x14ac:dyDescent="0.25">
      <c r="A748" s="57" t="s">
        <v>25</v>
      </c>
      <c r="B748" s="112">
        <f>B731+S729-B728-F732-F733-F734-F735-F736-F737</f>
        <v>0</v>
      </c>
      <c r="C748" s="51"/>
      <c r="D748" s="77"/>
      <c r="E748" s="106"/>
      <c r="F748" s="49">
        <f t="shared" si="89"/>
        <v>0</v>
      </c>
      <c r="G748" s="54"/>
      <c r="H748" s="54"/>
      <c r="I748" s="54"/>
      <c r="J748" s="54"/>
      <c r="K748" s="54"/>
      <c r="L748" s="54"/>
      <c r="M748" s="54"/>
      <c r="N748" s="54"/>
      <c r="O748" s="54"/>
      <c r="P748" s="54"/>
      <c r="Q748" s="54"/>
      <c r="R748" s="53"/>
      <c r="S748" s="53"/>
      <c r="T748" s="53"/>
      <c r="U748" s="53"/>
      <c r="AA748" s="128"/>
    </row>
    <row r="749" spans="1:27" s="52" customFormat="1" x14ac:dyDescent="0.2">
      <c r="B749" s="96"/>
      <c r="C749" s="51"/>
      <c r="D749" s="51"/>
      <c r="E749" s="107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62"/>
      <c r="S749" s="62"/>
      <c r="T749" s="62"/>
      <c r="U749" s="62"/>
      <c r="V749" s="64"/>
      <c r="AA749" s="128"/>
    </row>
    <row r="750" spans="1:27" s="46" customFormat="1" x14ac:dyDescent="0.2">
      <c r="A750" s="46" t="s">
        <v>20</v>
      </c>
      <c r="B750" s="113" t="s">
        <v>20</v>
      </c>
      <c r="C750" s="46" t="s">
        <v>20</v>
      </c>
      <c r="D750" s="46" t="s">
        <v>20</v>
      </c>
      <c r="E750" s="108" t="s">
        <v>20</v>
      </c>
      <c r="F750" s="66" t="s">
        <v>20</v>
      </c>
      <c r="G750" s="82" t="s">
        <v>20</v>
      </c>
      <c r="H750" s="82" t="s">
        <v>20</v>
      </c>
      <c r="I750" s="82" t="s">
        <v>20</v>
      </c>
      <c r="J750" s="82" t="s">
        <v>20</v>
      </c>
      <c r="K750" s="82" t="s">
        <v>20</v>
      </c>
      <c r="L750" s="82" t="s">
        <v>20</v>
      </c>
      <c r="M750" s="82" t="s">
        <v>20</v>
      </c>
      <c r="N750" s="82" t="s">
        <v>20</v>
      </c>
      <c r="O750" s="82" t="s">
        <v>20</v>
      </c>
      <c r="P750" s="82" t="s">
        <v>20</v>
      </c>
      <c r="Q750" s="82" t="s">
        <v>20</v>
      </c>
      <c r="R750" s="83" t="s">
        <v>20</v>
      </c>
      <c r="S750" s="83"/>
      <c r="T750" s="83"/>
      <c r="U750" s="83"/>
      <c r="AA750" s="129"/>
    </row>
    <row r="751" spans="1:27" s="117" customFormat="1" ht="27" thickBot="1" x14ac:dyDescent="0.45">
      <c r="A751" s="116" t="s">
        <v>20</v>
      </c>
      <c r="B751" s="115" t="s">
        <v>66</v>
      </c>
      <c r="D751" s="117" t="s">
        <v>28</v>
      </c>
      <c r="E751" s="125">
        <f>$X$16</f>
        <v>43092</v>
      </c>
      <c r="F751" s="119"/>
      <c r="G751" s="120"/>
      <c r="H751" s="121"/>
      <c r="I751" s="122"/>
      <c r="J751" s="122"/>
      <c r="K751" s="122"/>
      <c r="L751" s="122"/>
      <c r="M751" s="122"/>
      <c r="N751" s="122"/>
      <c r="O751" s="122"/>
      <c r="P751" s="122"/>
      <c r="Q751" s="122"/>
      <c r="R751" s="122"/>
      <c r="U751" s="117">
        <v>31</v>
      </c>
      <c r="AA751" s="126"/>
    </row>
    <row r="752" spans="1:27" s="52" customFormat="1" ht="16.5" thickBot="1" x14ac:dyDescent="0.3">
      <c r="A752" s="45"/>
      <c r="B752" s="110"/>
      <c r="C752" s="51"/>
      <c r="D752" s="51"/>
      <c r="E752" s="104"/>
      <c r="F752" s="79" t="s">
        <v>70</v>
      </c>
      <c r="H752" s="103"/>
      <c r="I752" s="91">
        <v>100</v>
      </c>
      <c r="J752" s="92">
        <v>50</v>
      </c>
      <c r="K752" s="92">
        <v>20</v>
      </c>
      <c r="L752" s="92">
        <v>10</v>
      </c>
      <c r="M752" s="92">
        <v>5</v>
      </c>
      <c r="N752" s="92">
        <v>2</v>
      </c>
      <c r="O752" s="92">
        <v>1</v>
      </c>
      <c r="P752" s="92">
        <v>0.25</v>
      </c>
      <c r="Q752" s="92">
        <v>0.1</v>
      </c>
      <c r="R752" s="93">
        <v>0.05</v>
      </c>
      <c r="S752" s="51"/>
      <c r="T752" s="51"/>
      <c r="U752" s="51"/>
      <c r="AA752" s="127">
        <f>B753+B754+B755</f>
        <v>0</v>
      </c>
    </row>
    <row r="753" spans="1:27" s="52" customFormat="1" ht="15.75" x14ac:dyDescent="0.25">
      <c r="A753" s="45" t="s">
        <v>17</v>
      </c>
      <c r="B753" s="111"/>
      <c r="C753" s="51"/>
      <c r="D753" s="60" t="s">
        <v>21</v>
      </c>
      <c r="E753" s="105"/>
      <c r="F753" s="51"/>
      <c r="G753" s="62"/>
      <c r="H753" s="133" t="s">
        <v>71</v>
      </c>
      <c r="I753" s="135"/>
      <c r="J753" s="136"/>
      <c r="K753" s="136"/>
      <c r="L753" s="136"/>
      <c r="M753" s="136"/>
      <c r="N753" s="136"/>
      <c r="O753" s="136"/>
      <c r="P753" s="136"/>
      <c r="Q753" s="136"/>
      <c r="R753" s="137"/>
      <c r="S753" s="51"/>
      <c r="T753" s="51"/>
      <c r="U753" s="51"/>
      <c r="AA753" s="128"/>
    </row>
    <row r="754" spans="1:27" s="52" customFormat="1" ht="15.75" thickBot="1" x14ac:dyDescent="0.25">
      <c r="A754" s="45" t="s">
        <v>18</v>
      </c>
      <c r="B754" s="111"/>
      <c r="C754" s="51"/>
      <c r="E754" s="104"/>
      <c r="F754" s="51"/>
      <c r="G754" s="62"/>
      <c r="H754" s="89" t="s">
        <v>5</v>
      </c>
      <c r="I754" s="90">
        <f t="shared" ref="I754:R754" si="90">I752*I753</f>
        <v>0</v>
      </c>
      <c r="J754" s="80">
        <f t="shared" si="90"/>
        <v>0</v>
      </c>
      <c r="K754" s="80">
        <f t="shared" si="90"/>
        <v>0</v>
      </c>
      <c r="L754" s="80">
        <f t="shared" si="90"/>
        <v>0</v>
      </c>
      <c r="M754" s="80">
        <f t="shared" si="90"/>
        <v>0</v>
      </c>
      <c r="N754" s="80">
        <f t="shared" si="90"/>
        <v>0</v>
      </c>
      <c r="O754" s="80">
        <f t="shared" si="90"/>
        <v>0</v>
      </c>
      <c r="P754" s="80">
        <f t="shared" si="90"/>
        <v>0</v>
      </c>
      <c r="Q754" s="80">
        <f t="shared" si="90"/>
        <v>0</v>
      </c>
      <c r="R754" s="81">
        <f t="shared" si="90"/>
        <v>0</v>
      </c>
      <c r="S754" s="87">
        <f>SUM(I754:R754)</f>
        <v>0</v>
      </c>
      <c r="T754" s="51"/>
      <c r="U754" s="51"/>
      <c r="AA754" s="128"/>
    </row>
    <row r="755" spans="1:27" s="52" customFormat="1" ht="15.75" x14ac:dyDescent="0.25">
      <c r="A755" s="45" t="s">
        <v>19</v>
      </c>
      <c r="B755" s="111"/>
      <c r="C755" s="51"/>
      <c r="D755" s="60" t="s">
        <v>0</v>
      </c>
      <c r="E755" s="104"/>
      <c r="F755" s="49"/>
      <c r="G755" s="49"/>
      <c r="H755" s="49"/>
      <c r="I755" s="49"/>
      <c r="J755" s="49"/>
      <c r="K755" s="49"/>
      <c r="L755" s="49"/>
      <c r="M755" s="49"/>
      <c r="N755" s="49"/>
      <c r="O755" s="49"/>
      <c r="P755" s="49"/>
      <c r="Q755" s="49"/>
      <c r="R755" s="49">
        <f>SUM(I754:R754)</f>
        <v>0</v>
      </c>
      <c r="S755" s="51"/>
      <c r="T755" s="51"/>
      <c r="U755" s="51"/>
      <c r="AA755" s="128"/>
    </row>
    <row r="756" spans="1:27" s="52" customFormat="1" ht="15.75" x14ac:dyDescent="0.25">
      <c r="A756" s="45" t="s">
        <v>75</v>
      </c>
      <c r="B756" s="111"/>
      <c r="C756" s="51"/>
      <c r="D756" s="51"/>
      <c r="E756" s="105" t="s">
        <v>22</v>
      </c>
      <c r="F756" s="56" t="s">
        <v>5</v>
      </c>
      <c r="G756" s="56" t="s">
        <v>23</v>
      </c>
      <c r="H756" s="49"/>
      <c r="I756" s="49"/>
      <c r="J756" s="49"/>
      <c r="K756" s="49"/>
      <c r="L756" s="49"/>
      <c r="M756" s="49"/>
      <c r="N756" s="49"/>
      <c r="O756" s="49"/>
      <c r="P756" s="49"/>
      <c r="Q756" s="49"/>
      <c r="R756" s="51"/>
      <c r="S756" s="51"/>
      <c r="T756" s="51"/>
      <c r="U756" s="51"/>
      <c r="AA756" s="128"/>
    </row>
    <row r="757" spans="1:27" s="52" customFormat="1" x14ac:dyDescent="0.2">
      <c r="A757" s="45" t="s">
        <v>29</v>
      </c>
      <c r="B757" s="111"/>
      <c r="C757" s="51"/>
      <c r="D757" s="51"/>
      <c r="E757" s="106"/>
      <c r="F757" s="49">
        <f t="shared" ref="F757:F762" si="91">SUM(G757:U757)</f>
        <v>0</v>
      </c>
      <c r="G757" s="54"/>
      <c r="H757" s="54"/>
      <c r="I757" s="54"/>
      <c r="J757" s="54"/>
      <c r="K757" s="54"/>
      <c r="L757" s="54"/>
      <c r="M757" s="54"/>
      <c r="N757" s="54"/>
      <c r="O757" s="54"/>
      <c r="P757" s="54"/>
      <c r="Q757" s="54"/>
      <c r="R757" s="53"/>
      <c r="S757" s="53"/>
      <c r="T757" s="53"/>
      <c r="U757" s="53"/>
      <c r="AA757" s="128"/>
    </row>
    <row r="758" spans="1:27" s="52" customFormat="1" x14ac:dyDescent="0.2">
      <c r="A758" s="45"/>
      <c r="B758" s="132"/>
      <c r="C758" s="51"/>
      <c r="D758" s="51"/>
      <c r="E758" s="106"/>
      <c r="F758" s="49">
        <f t="shared" si="91"/>
        <v>0</v>
      </c>
      <c r="G758" s="54"/>
      <c r="H758" s="54"/>
      <c r="I758" s="54"/>
      <c r="J758" s="54"/>
      <c r="K758" s="54"/>
      <c r="L758" s="54"/>
      <c r="M758" s="54"/>
      <c r="N758" s="54"/>
      <c r="O758" s="54"/>
      <c r="P758" s="54"/>
      <c r="Q758" s="54"/>
      <c r="R758" s="53"/>
      <c r="S758" s="53"/>
      <c r="T758" s="53"/>
      <c r="U758" s="53"/>
      <c r="AA758" s="128"/>
    </row>
    <row r="759" spans="1:27" s="52" customFormat="1" x14ac:dyDescent="0.2">
      <c r="A759" s="45" t="s">
        <v>30</v>
      </c>
      <c r="B759" s="111"/>
      <c r="C759" s="51"/>
      <c r="D759" s="51"/>
      <c r="E759" s="106"/>
      <c r="F759" s="49">
        <f t="shared" si="91"/>
        <v>0</v>
      </c>
      <c r="G759" s="54"/>
      <c r="H759" s="54"/>
      <c r="I759" s="54"/>
      <c r="J759" s="54"/>
      <c r="K759" s="54"/>
      <c r="L759" s="54"/>
      <c r="M759" s="54"/>
      <c r="N759" s="54"/>
      <c r="O759" s="54"/>
      <c r="P759" s="54"/>
      <c r="Q759" s="54"/>
      <c r="R759" s="53"/>
      <c r="S759" s="53"/>
      <c r="T759" s="53"/>
      <c r="U759" s="53"/>
      <c r="AA759" s="128"/>
    </row>
    <row r="760" spans="1:27" s="52" customFormat="1" x14ac:dyDescent="0.2">
      <c r="A760" s="45" t="s">
        <v>31</v>
      </c>
      <c r="B760" s="111"/>
      <c r="C760" s="51"/>
      <c r="D760" s="51"/>
      <c r="E760" s="106"/>
      <c r="F760" s="49">
        <f t="shared" si="91"/>
        <v>0</v>
      </c>
      <c r="G760" s="54"/>
      <c r="H760" s="54"/>
      <c r="I760" s="54"/>
      <c r="J760" s="54"/>
      <c r="K760" s="54"/>
      <c r="L760" s="54"/>
      <c r="M760" s="54"/>
      <c r="N760" s="54"/>
      <c r="O760" s="54"/>
      <c r="P760" s="54"/>
      <c r="Q760" s="54"/>
      <c r="R760" s="53"/>
      <c r="S760" s="53"/>
      <c r="T760" s="53"/>
      <c r="U760" s="53"/>
      <c r="AA760" s="128"/>
    </row>
    <row r="761" spans="1:27" s="52" customFormat="1" x14ac:dyDescent="0.2">
      <c r="A761" s="45" t="s">
        <v>32</v>
      </c>
      <c r="B761" s="111"/>
      <c r="C761" s="51"/>
      <c r="D761" s="51"/>
      <c r="E761" s="106"/>
      <c r="F761" s="49">
        <f t="shared" si="91"/>
        <v>0</v>
      </c>
      <c r="G761" s="54"/>
      <c r="H761" s="54"/>
      <c r="I761" s="54"/>
      <c r="J761" s="54"/>
      <c r="K761" s="54"/>
      <c r="L761" s="54"/>
      <c r="M761" s="54"/>
      <c r="N761" s="54"/>
      <c r="O761" s="54"/>
      <c r="P761" s="54"/>
      <c r="Q761" s="54"/>
      <c r="R761" s="53"/>
      <c r="S761" s="53"/>
      <c r="T761" s="53"/>
      <c r="U761" s="53"/>
      <c r="AA761" s="128"/>
    </row>
    <row r="762" spans="1:27" s="52" customFormat="1" x14ac:dyDescent="0.2">
      <c r="A762" s="45" t="s">
        <v>33</v>
      </c>
      <c r="B762" s="111"/>
      <c r="C762" s="51"/>
      <c r="D762" s="51"/>
      <c r="E762" s="106"/>
      <c r="F762" s="49">
        <f t="shared" si="91"/>
        <v>0</v>
      </c>
      <c r="G762" s="54"/>
      <c r="H762" s="54"/>
      <c r="I762" s="54"/>
      <c r="J762" s="54"/>
      <c r="K762" s="54"/>
      <c r="L762" s="54"/>
      <c r="M762" s="54"/>
      <c r="N762" s="54"/>
      <c r="O762" s="54"/>
      <c r="P762" s="54"/>
      <c r="Q762" s="54"/>
      <c r="R762" s="53"/>
      <c r="S762" s="53"/>
      <c r="T762" s="53"/>
      <c r="U762" s="53"/>
      <c r="AA762" s="128"/>
    </row>
    <row r="763" spans="1:27" s="52" customFormat="1" x14ac:dyDescent="0.2">
      <c r="A763" s="45" t="s">
        <v>34</v>
      </c>
      <c r="B763" s="111"/>
      <c r="C763" s="51"/>
      <c r="D763" s="51"/>
      <c r="E763" s="104"/>
      <c r="F763" s="49"/>
      <c r="G763" s="49"/>
      <c r="H763" s="49"/>
      <c r="I763" s="49"/>
      <c r="J763" s="49"/>
      <c r="K763" s="49"/>
      <c r="L763" s="49"/>
      <c r="M763" s="49"/>
      <c r="N763" s="49"/>
      <c r="O763" s="49"/>
      <c r="P763" s="49"/>
      <c r="Q763" s="49"/>
      <c r="R763" s="51"/>
      <c r="S763" s="51"/>
      <c r="T763" s="51"/>
      <c r="U763" s="51"/>
      <c r="AA763" s="128"/>
    </row>
    <row r="764" spans="1:27" s="52" customFormat="1" ht="15.75" x14ac:dyDescent="0.25">
      <c r="A764" s="45" t="s">
        <v>35</v>
      </c>
      <c r="B764" s="111"/>
      <c r="C764" s="51"/>
      <c r="D764" s="60" t="s">
        <v>24</v>
      </c>
      <c r="E764" s="104"/>
      <c r="F764" s="49"/>
      <c r="G764" s="49"/>
      <c r="H764" s="49"/>
      <c r="I764" s="49"/>
      <c r="J764" s="49"/>
      <c r="K764" s="49"/>
      <c r="L764" s="49"/>
      <c r="M764" s="49"/>
      <c r="N764" s="49"/>
      <c r="O764" s="49"/>
      <c r="P764" s="49"/>
      <c r="Q764" s="49"/>
      <c r="R764" s="51"/>
      <c r="S764" s="51"/>
      <c r="T764" s="51"/>
      <c r="U764" s="51"/>
      <c r="AA764" s="128"/>
    </row>
    <row r="765" spans="1:27" s="52" customFormat="1" ht="15.75" x14ac:dyDescent="0.25">
      <c r="A765" s="50" t="s">
        <v>36</v>
      </c>
      <c r="B765" s="111"/>
      <c r="C765" s="51"/>
      <c r="D765" s="51"/>
      <c r="E765" s="105"/>
      <c r="F765" s="56" t="s">
        <v>5</v>
      </c>
      <c r="G765" s="56" t="s">
        <v>23</v>
      </c>
      <c r="H765" s="49"/>
      <c r="I765" s="49"/>
      <c r="J765" s="49"/>
      <c r="K765" s="49"/>
      <c r="L765" s="49"/>
      <c r="M765" s="49"/>
      <c r="N765" s="49"/>
      <c r="O765" s="49"/>
      <c r="P765" s="49"/>
      <c r="Q765" s="49"/>
      <c r="R765" s="51"/>
      <c r="S765" s="51"/>
      <c r="T765" s="51"/>
      <c r="U765" s="51"/>
      <c r="AA765" s="128"/>
    </row>
    <row r="766" spans="1:27" s="52" customFormat="1" x14ac:dyDescent="0.2">
      <c r="A766" s="45" t="s">
        <v>37</v>
      </c>
      <c r="B766" s="111"/>
      <c r="C766" s="51"/>
      <c r="D766" s="51"/>
      <c r="E766" s="106"/>
      <c r="F766" s="49">
        <f t="shared" ref="F766:F773" si="92">SUM(G766:U766)</f>
        <v>0</v>
      </c>
      <c r="G766" s="54"/>
      <c r="H766" s="54"/>
      <c r="I766" s="54"/>
      <c r="J766" s="54"/>
      <c r="K766" s="54"/>
      <c r="L766" s="54"/>
      <c r="M766" s="54"/>
      <c r="N766" s="54"/>
      <c r="O766" s="54"/>
      <c r="P766" s="54"/>
      <c r="Q766" s="54"/>
      <c r="R766" s="53"/>
      <c r="S766" s="53"/>
      <c r="T766" s="53"/>
      <c r="U766" s="53"/>
      <c r="AA766" s="128"/>
    </row>
    <row r="767" spans="1:27" s="52" customFormat="1" x14ac:dyDescent="0.2">
      <c r="A767" s="51"/>
      <c r="B767" s="110"/>
      <c r="C767" s="51"/>
      <c r="D767" s="51"/>
      <c r="E767" s="106"/>
      <c r="F767" s="49">
        <f t="shared" si="92"/>
        <v>0</v>
      </c>
      <c r="G767" s="54"/>
      <c r="H767" s="54"/>
      <c r="I767" s="54"/>
      <c r="J767" s="54"/>
      <c r="K767" s="54"/>
      <c r="L767" s="54"/>
      <c r="M767" s="54"/>
      <c r="N767" s="54"/>
      <c r="O767" s="54"/>
      <c r="P767" s="54"/>
      <c r="Q767" s="54"/>
      <c r="R767" s="53"/>
      <c r="S767" s="53"/>
      <c r="T767" s="53"/>
      <c r="U767" s="53"/>
      <c r="AA767" s="128"/>
    </row>
    <row r="768" spans="1:27" s="52" customFormat="1" x14ac:dyDescent="0.2">
      <c r="A768" s="51"/>
      <c r="B768" s="110"/>
      <c r="C768" s="51"/>
      <c r="D768" s="51"/>
      <c r="E768" s="106"/>
      <c r="F768" s="49">
        <f t="shared" si="92"/>
        <v>0</v>
      </c>
      <c r="G768" s="54"/>
      <c r="H768" s="54"/>
      <c r="I768" s="54"/>
      <c r="J768" s="54"/>
      <c r="K768" s="54"/>
      <c r="L768" s="54"/>
      <c r="M768" s="54"/>
      <c r="N768" s="54"/>
      <c r="O768" s="54"/>
      <c r="P768" s="54"/>
      <c r="Q768" s="54"/>
      <c r="R768" s="53"/>
      <c r="S768" s="53"/>
      <c r="T768" s="53"/>
      <c r="U768" s="53"/>
      <c r="AA768" s="128"/>
    </row>
    <row r="769" spans="1:27" s="52" customFormat="1" x14ac:dyDescent="0.2">
      <c r="A769" s="51"/>
      <c r="B769" s="110"/>
      <c r="C769" s="51"/>
      <c r="D769" s="51"/>
      <c r="E769" s="106"/>
      <c r="F769" s="49">
        <f t="shared" si="92"/>
        <v>0</v>
      </c>
      <c r="G769" s="54"/>
      <c r="H769" s="54"/>
      <c r="I769" s="54"/>
      <c r="J769" s="54"/>
      <c r="K769" s="54"/>
      <c r="L769" s="54"/>
      <c r="M769" s="54"/>
      <c r="N769" s="54"/>
      <c r="O769" s="54"/>
      <c r="P769" s="54"/>
      <c r="Q769" s="54"/>
      <c r="R769" s="53"/>
      <c r="S769" s="53"/>
      <c r="T769" s="53"/>
      <c r="U769" s="53"/>
      <c r="AA769" s="128"/>
    </row>
    <row r="770" spans="1:27" s="52" customFormat="1" x14ac:dyDescent="0.2">
      <c r="A770" s="51"/>
      <c r="B770" s="110"/>
      <c r="C770" s="51"/>
      <c r="D770" s="51"/>
      <c r="E770" s="106"/>
      <c r="F770" s="49">
        <f t="shared" si="92"/>
        <v>0</v>
      </c>
      <c r="G770" s="54"/>
      <c r="H770" s="54"/>
      <c r="I770" s="54"/>
      <c r="J770" s="54"/>
      <c r="K770" s="54"/>
      <c r="L770" s="54"/>
      <c r="M770" s="54"/>
      <c r="N770" s="54"/>
      <c r="O770" s="54"/>
      <c r="P770" s="54"/>
      <c r="Q770" s="54"/>
      <c r="R770" s="53"/>
      <c r="S770" s="53"/>
      <c r="T770" s="53"/>
      <c r="U770" s="53"/>
      <c r="AA770" s="128"/>
    </row>
    <row r="771" spans="1:27" s="52" customFormat="1" x14ac:dyDescent="0.2">
      <c r="A771" s="51"/>
      <c r="B771" s="110"/>
      <c r="C771" s="51"/>
      <c r="D771" s="51"/>
      <c r="E771" s="106"/>
      <c r="F771" s="49">
        <f t="shared" si="92"/>
        <v>0</v>
      </c>
      <c r="G771" s="54"/>
      <c r="H771" s="54"/>
      <c r="I771" s="54"/>
      <c r="J771" s="54"/>
      <c r="K771" s="54"/>
      <c r="L771" s="54"/>
      <c r="M771" s="54"/>
      <c r="N771" s="54"/>
      <c r="O771" s="54"/>
      <c r="P771" s="54"/>
      <c r="Q771" s="54"/>
      <c r="R771" s="53"/>
      <c r="S771" s="53"/>
      <c r="T771" s="53"/>
      <c r="U771" s="53"/>
      <c r="AA771" s="128"/>
    </row>
    <row r="772" spans="1:27" s="52" customFormat="1" ht="15.6" customHeight="1" x14ac:dyDescent="0.25">
      <c r="A772" s="57" t="s">
        <v>24</v>
      </c>
      <c r="B772" s="112" t="str">
        <f>IF(B754+F766+F767+F768+F769+F770+F771+F772+F773=B759+B760+B761+B762+B763+B764+B765+B766,"OK","NON")</f>
        <v>OK</v>
      </c>
      <c r="C772" s="51"/>
      <c r="D772" s="49"/>
      <c r="E772" s="106"/>
      <c r="F772" s="49">
        <f t="shared" si="92"/>
        <v>0</v>
      </c>
      <c r="G772" s="54"/>
      <c r="H772" s="54"/>
      <c r="I772" s="54"/>
      <c r="J772" s="54"/>
      <c r="K772" s="54"/>
      <c r="L772" s="54"/>
      <c r="M772" s="54"/>
      <c r="N772" s="54"/>
      <c r="O772" s="54"/>
      <c r="P772" s="54"/>
      <c r="Q772" s="54"/>
      <c r="R772" s="53"/>
      <c r="S772" s="53"/>
      <c r="T772" s="53"/>
      <c r="U772" s="53"/>
      <c r="AA772" s="128"/>
    </row>
    <row r="773" spans="1:27" s="52" customFormat="1" ht="18" x14ac:dyDescent="0.25">
      <c r="A773" s="57" t="s">
        <v>25</v>
      </c>
      <c r="B773" s="112">
        <f>B756+S754-B753-F757-F758-F759-F760-F761-F762</f>
        <v>0</v>
      </c>
      <c r="C773" s="51"/>
      <c r="D773" s="77"/>
      <c r="E773" s="106"/>
      <c r="F773" s="49">
        <f t="shared" si="92"/>
        <v>0</v>
      </c>
      <c r="G773" s="54"/>
      <c r="H773" s="54"/>
      <c r="I773" s="54"/>
      <c r="J773" s="54"/>
      <c r="K773" s="54"/>
      <c r="L773" s="54"/>
      <c r="M773" s="54"/>
      <c r="N773" s="54"/>
      <c r="O773" s="54"/>
      <c r="P773" s="54"/>
      <c r="Q773" s="54"/>
      <c r="R773" s="53"/>
      <c r="S773" s="53"/>
      <c r="T773" s="53"/>
      <c r="U773" s="53"/>
      <c r="AA773" s="128"/>
    </row>
    <row r="774" spans="1:27" s="52" customFormat="1" x14ac:dyDescent="0.2">
      <c r="B774" s="96"/>
      <c r="C774" s="51"/>
      <c r="D774" s="51"/>
      <c r="E774" s="107"/>
      <c r="F774" s="55"/>
      <c r="G774" s="55"/>
      <c r="H774" s="55"/>
      <c r="I774" s="55"/>
      <c r="J774" s="55"/>
      <c r="K774" s="55"/>
      <c r="L774" s="55"/>
      <c r="M774" s="55"/>
      <c r="N774" s="55"/>
      <c r="O774" s="55"/>
      <c r="P774" s="55"/>
      <c r="Q774" s="55"/>
      <c r="R774" s="62"/>
      <c r="S774" s="62"/>
      <c r="T774" s="62"/>
      <c r="U774" s="62"/>
      <c r="V774" s="64"/>
      <c r="AA774" s="128"/>
    </row>
    <row r="775" spans="1:27" s="46" customFormat="1" x14ac:dyDescent="0.2">
      <c r="A775" s="46" t="s">
        <v>20</v>
      </c>
      <c r="B775" s="113" t="s">
        <v>20</v>
      </c>
      <c r="C775" s="46" t="s">
        <v>20</v>
      </c>
      <c r="D775" s="46" t="s">
        <v>20</v>
      </c>
      <c r="E775" s="108" t="s">
        <v>20</v>
      </c>
      <c r="F775" s="66" t="s">
        <v>20</v>
      </c>
      <c r="G775" s="82" t="s">
        <v>20</v>
      </c>
      <c r="H775" s="82" t="s">
        <v>20</v>
      </c>
      <c r="I775" s="82" t="s">
        <v>20</v>
      </c>
      <c r="J775" s="82" t="s">
        <v>20</v>
      </c>
      <c r="K775" s="82" t="s">
        <v>20</v>
      </c>
      <c r="L775" s="82" t="s">
        <v>20</v>
      </c>
      <c r="M775" s="82" t="s">
        <v>20</v>
      </c>
      <c r="N775" s="82" t="s">
        <v>20</v>
      </c>
      <c r="O775" s="82" t="s">
        <v>20</v>
      </c>
      <c r="P775" s="82" t="s">
        <v>20</v>
      </c>
      <c r="Q775" s="82" t="s">
        <v>20</v>
      </c>
      <c r="R775" s="83" t="s">
        <v>20</v>
      </c>
      <c r="S775" s="83"/>
      <c r="T775" s="83"/>
      <c r="U775" s="83"/>
      <c r="AA775" s="129"/>
    </row>
    <row r="776" spans="1:27" s="117" customFormat="1" ht="27" thickBot="1" x14ac:dyDescent="0.45">
      <c r="A776" s="116" t="s">
        <v>20</v>
      </c>
      <c r="B776" s="115" t="s">
        <v>67</v>
      </c>
      <c r="D776" s="117" t="s">
        <v>28</v>
      </c>
      <c r="E776" s="125">
        <f>$X$16</f>
        <v>43092</v>
      </c>
      <c r="F776" s="119"/>
      <c r="G776" s="120"/>
      <c r="H776" s="121"/>
      <c r="I776" s="122"/>
      <c r="J776" s="122"/>
      <c r="K776" s="122"/>
      <c r="L776" s="122"/>
      <c r="M776" s="122"/>
      <c r="N776" s="122"/>
      <c r="O776" s="122"/>
      <c r="P776" s="122"/>
      <c r="Q776" s="122"/>
      <c r="R776" s="122"/>
      <c r="U776" s="117">
        <v>32</v>
      </c>
      <c r="AA776" s="126"/>
    </row>
    <row r="777" spans="1:27" s="52" customFormat="1" ht="16.5" thickBot="1" x14ac:dyDescent="0.3">
      <c r="A777" s="45"/>
      <c r="B777" s="110"/>
      <c r="C777" s="51"/>
      <c r="D777" s="51"/>
      <c r="E777" s="104"/>
      <c r="F777" s="79" t="s">
        <v>70</v>
      </c>
      <c r="H777" s="103"/>
      <c r="I777" s="91">
        <v>100</v>
      </c>
      <c r="J777" s="92">
        <v>50</v>
      </c>
      <c r="K777" s="92">
        <v>20</v>
      </c>
      <c r="L777" s="92">
        <v>10</v>
      </c>
      <c r="M777" s="92">
        <v>5</v>
      </c>
      <c r="N777" s="92">
        <v>2</v>
      </c>
      <c r="O777" s="92">
        <v>1</v>
      </c>
      <c r="P777" s="92">
        <v>0.25</v>
      </c>
      <c r="Q777" s="92">
        <v>0.1</v>
      </c>
      <c r="R777" s="93">
        <v>0.05</v>
      </c>
      <c r="S777" s="51"/>
      <c r="T777" s="51"/>
      <c r="U777" s="51"/>
      <c r="AA777" s="127">
        <f>B778+B779+B780</f>
        <v>0</v>
      </c>
    </row>
    <row r="778" spans="1:27" s="52" customFormat="1" ht="15.75" x14ac:dyDescent="0.25">
      <c r="A778" s="45" t="s">
        <v>17</v>
      </c>
      <c r="B778" s="111"/>
      <c r="C778" s="51"/>
      <c r="D778" s="60" t="s">
        <v>21</v>
      </c>
      <c r="E778" s="105"/>
      <c r="F778" s="51"/>
      <c r="G778" s="62"/>
      <c r="H778" s="133" t="s">
        <v>71</v>
      </c>
      <c r="I778" s="135"/>
      <c r="J778" s="136"/>
      <c r="K778" s="136"/>
      <c r="L778" s="136"/>
      <c r="M778" s="136"/>
      <c r="N778" s="136"/>
      <c r="O778" s="136"/>
      <c r="P778" s="136"/>
      <c r="Q778" s="136"/>
      <c r="R778" s="137"/>
      <c r="S778" s="51"/>
      <c r="T778" s="51"/>
      <c r="U778" s="51"/>
      <c r="AA778" s="128"/>
    </row>
    <row r="779" spans="1:27" s="52" customFormat="1" ht="15.75" thickBot="1" x14ac:dyDescent="0.25">
      <c r="A779" s="45" t="s">
        <v>18</v>
      </c>
      <c r="B779" s="111"/>
      <c r="C779" s="51"/>
      <c r="E779" s="104"/>
      <c r="F779" s="51"/>
      <c r="G779" s="62"/>
      <c r="H779" s="89" t="s">
        <v>5</v>
      </c>
      <c r="I779" s="90">
        <f t="shared" ref="I779:R779" si="93">I777*I778</f>
        <v>0</v>
      </c>
      <c r="J779" s="80">
        <f t="shared" si="93"/>
        <v>0</v>
      </c>
      <c r="K779" s="80">
        <f t="shared" si="93"/>
        <v>0</v>
      </c>
      <c r="L779" s="80">
        <f t="shared" si="93"/>
        <v>0</v>
      </c>
      <c r="M779" s="80">
        <f t="shared" si="93"/>
        <v>0</v>
      </c>
      <c r="N779" s="80">
        <f t="shared" si="93"/>
        <v>0</v>
      </c>
      <c r="O779" s="80">
        <f t="shared" si="93"/>
        <v>0</v>
      </c>
      <c r="P779" s="80">
        <f t="shared" si="93"/>
        <v>0</v>
      </c>
      <c r="Q779" s="80">
        <f t="shared" si="93"/>
        <v>0</v>
      </c>
      <c r="R779" s="81">
        <f t="shared" si="93"/>
        <v>0</v>
      </c>
      <c r="S779" s="87">
        <f>SUM(I779:R779)</f>
        <v>0</v>
      </c>
      <c r="T779" s="51"/>
      <c r="U779" s="51"/>
      <c r="AA779" s="128"/>
    </row>
    <row r="780" spans="1:27" s="52" customFormat="1" ht="15.75" x14ac:dyDescent="0.25">
      <c r="A780" s="45" t="s">
        <v>19</v>
      </c>
      <c r="B780" s="111"/>
      <c r="C780" s="51"/>
      <c r="D780" s="60" t="s">
        <v>0</v>
      </c>
      <c r="E780" s="104"/>
      <c r="F780" s="49"/>
      <c r="G780" s="49"/>
      <c r="H780" s="49"/>
      <c r="I780" s="49"/>
      <c r="J780" s="49"/>
      <c r="K780" s="49"/>
      <c r="L780" s="49"/>
      <c r="M780" s="49"/>
      <c r="N780" s="49"/>
      <c r="O780" s="49"/>
      <c r="P780" s="49"/>
      <c r="Q780" s="49"/>
      <c r="R780" s="49">
        <f>SUM(I779:R779)</f>
        <v>0</v>
      </c>
      <c r="S780" s="51"/>
      <c r="T780" s="51"/>
      <c r="U780" s="51"/>
      <c r="AA780" s="128"/>
    </row>
    <row r="781" spans="1:27" s="52" customFormat="1" ht="15.75" x14ac:dyDescent="0.25">
      <c r="A781" s="45" t="s">
        <v>75</v>
      </c>
      <c r="B781" s="111"/>
      <c r="C781" s="51"/>
      <c r="D781" s="51"/>
      <c r="E781" s="105" t="s">
        <v>22</v>
      </c>
      <c r="F781" s="56" t="s">
        <v>5</v>
      </c>
      <c r="G781" s="56" t="s">
        <v>23</v>
      </c>
      <c r="H781" s="49"/>
      <c r="I781" s="49"/>
      <c r="J781" s="49"/>
      <c r="K781" s="49"/>
      <c r="L781" s="49"/>
      <c r="M781" s="49"/>
      <c r="N781" s="49"/>
      <c r="O781" s="49"/>
      <c r="P781" s="49"/>
      <c r="Q781" s="49"/>
      <c r="R781" s="51"/>
      <c r="S781" s="51"/>
      <c r="T781" s="51"/>
      <c r="U781" s="51"/>
      <c r="AA781" s="128"/>
    </row>
    <row r="782" spans="1:27" s="52" customFormat="1" x14ac:dyDescent="0.2">
      <c r="A782" s="45" t="s">
        <v>29</v>
      </c>
      <c r="B782" s="111"/>
      <c r="C782" s="51"/>
      <c r="D782" s="51"/>
      <c r="E782" s="106"/>
      <c r="F782" s="49">
        <f t="shared" ref="F782:F787" si="94">SUM(G782:U782)</f>
        <v>0</v>
      </c>
      <c r="G782" s="54"/>
      <c r="H782" s="54"/>
      <c r="I782" s="54"/>
      <c r="J782" s="54"/>
      <c r="K782" s="54"/>
      <c r="L782" s="54"/>
      <c r="M782" s="54"/>
      <c r="N782" s="54"/>
      <c r="O782" s="54"/>
      <c r="P782" s="54"/>
      <c r="Q782" s="54"/>
      <c r="R782" s="53"/>
      <c r="S782" s="53"/>
      <c r="T782" s="53"/>
      <c r="U782" s="53"/>
      <c r="AA782" s="128"/>
    </row>
    <row r="783" spans="1:27" s="52" customFormat="1" x14ac:dyDescent="0.2">
      <c r="A783" s="45"/>
      <c r="B783" s="132"/>
      <c r="C783" s="51"/>
      <c r="D783" s="51"/>
      <c r="E783" s="106"/>
      <c r="F783" s="49">
        <f t="shared" si="94"/>
        <v>0</v>
      </c>
      <c r="G783" s="54"/>
      <c r="H783" s="54"/>
      <c r="I783" s="54"/>
      <c r="J783" s="54"/>
      <c r="K783" s="54"/>
      <c r="L783" s="54"/>
      <c r="M783" s="54"/>
      <c r="N783" s="54"/>
      <c r="O783" s="54"/>
      <c r="P783" s="54"/>
      <c r="Q783" s="54"/>
      <c r="R783" s="53"/>
      <c r="S783" s="53"/>
      <c r="T783" s="53"/>
      <c r="U783" s="53"/>
      <c r="AA783" s="128"/>
    </row>
    <row r="784" spans="1:27" s="52" customFormat="1" x14ac:dyDescent="0.2">
      <c r="A784" s="45" t="s">
        <v>30</v>
      </c>
      <c r="B784" s="111"/>
      <c r="C784" s="51"/>
      <c r="D784" s="51"/>
      <c r="E784" s="106"/>
      <c r="F784" s="49">
        <f t="shared" si="94"/>
        <v>0</v>
      </c>
      <c r="G784" s="54"/>
      <c r="H784" s="54"/>
      <c r="I784" s="54"/>
      <c r="J784" s="54"/>
      <c r="K784" s="54"/>
      <c r="L784" s="54"/>
      <c r="M784" s="54"/>
      <c r="N784" s="54"/>
      <c r="O784" s="54"/>
      <c r="P784" s="54"/>
      <c r="Q784" s="54"/>
      <c r="R784" s="53"/>
      <c r="S784" s="53"/>
      <c r="T784" s="53"/>
      <c r="U784" s="53"/>
      <c r="AA784" s="128"/>
    </row>
    <row r="785" spans="1:27" s="52" customFormat="1" x14ac:dyDescent="0.2">
      <c r="A785" s="45" t="s">
        <v>31</v>
      </c>
      <c r="B785" s="111"/>
      <c r="C785" s="51"/>
      <c r="D785" s="51"/>
      <c r="E785" s="106"/>
      <c r="F785" s="49">
        <f t="shared" si="94"/>
        <v>0</v>
      </c>
      <c r="G785" s="54"/>
      <c r="H785" s="54"/>
      <c r="I785" s="54"/>
      <c r="J785" s="54"/>
      <c r="K785" s="54"/>
      <c r="L785" s="54"/>
      <c r="M785" s="54"/>
      <c r="N785" s="54"/>
      <c r="O785" s="54"/>
      <c r="P785" s="54"/>
      <c r="Q785" s="54"/>
      <c r="R785" s="53"/>
      <c r="S785" s="53"/>
      <c r="T785" s="53"/>
      <c r="U785" s="53"/>
      <c r="AA785" s="128"/>
    </row>
    <row r="786" spans="1:27" s="52" customFormat="1" x14ac:dyDescent="0.2">
      <c r="A786" s="45" t="s">
        <v>32</v>
      </c>
      <c r="B786" s="111"/>
      <c r="C786" s="51"/>
      <c r="D786" s="51"/>
      <c r="E786" s="106"/>
      <c r="F786" s="49">
        <f t="shared" si="94"/>
        <v>0</v>
      </c>
      <c r="G786" s="54"/>
      <c r="H786" s="54"/>
      <c r="I786" s="54"/>
      <c r="J786" s="54"/>
      <c r="K786" s="54"/>
      <c r="L786" s="54"/>
      <c r="M786" s="54"/>
      <c r="N786" s="54"/>
      <c r="O786" s="54"/>
      <c r="P786" s="54"/>
      <c r="Q786" s="54"/>
      <c r="R786" s="53"/>
      <c r="S786" s="53"/>
      <c r="T786" s="53"/>
      <c r="U786" s="53"/>
      <c r="AA786" s="128"/>
    </row>
    <row r="787" spans="1:27" s="52" customFormat="1" x14ac:dyDescent="0.2">
      <c r="A787" s="45" t="s">
        <v>33</v>
      </c>
      <c r="B787" s="111"/>
      <c r="C787" s="51"/>
      <c r="D787" s="51"/>
      <c r="E787" s="106"/>
      <c r="F787" s="49">
        <f t="shared" si="94"/>
        <v>0</v>
      </c>
      <c r="G787" s="54"/>
      <c r="H787" s="54"/>
      <c r="I787" s="54"/>
      <c r="J787" s="54"/>
      <c r="K787" s="54"/>
      <c r="L787" s="54"/>
      <c r="M787" s="54"/>
      <c r="N787" s="54"/>
      <c r="O787" s="54"/>
      <c r="P787" s="54"/>
      <c r="Q787" s="54"/>
      <c r="R787" s="53"/>
      <c r="S787" s="53"/>
      <c r="T787" s="53"/>
      <c r="U787" s="53"/>
      <c r="AA787" s="128"/>
    </row>
    <row r="788" spans="1:27" s="52" customFormat="1" x14ac:dyDescent="0.2">
      <c r="A788" s="45" t="s">
        <v>34</v>
      </c>
      <c r="B788" s="111"/>
      <c r="C788" s="51"/>
      <c r="D788" s="51"/>
      <c r="E788" s="104"/>
      <c r="F788" s="49"/>
      <c r="G788" s="49"/>
      <c r="H788" s="49"/>
      <c r="I788" s="49"/>
      <c r="J788" s="49"/>
      <c r="K788" s="49"/>
      <c r="L788" s="49"/>
      <c r="M788" s="49"/>
      <c r="N788" s="49"/>
      <c r="O788" s="49"/>
      <c r="P788" s="49"/>
      <c r="Q788" s="49"/>
      <c r="R788" s="51"/>
      <c r="S788" s="51"/>
      <c r="T788" s="51"/>
      <c r="U788" s="51"/>
      <c r="AA788" s="128"/>
    </row>
    <row r="789" spans="1:27" s="52" customFormat="1" ht="15.75" x14ac:dyDescent="0.25">
      <c r="A789" s="45" t="s">
        <v>35</v>
      </c>
      <c r="B789" s="111"/>
      <c r="C789" s="51"/>
      <c r="D789" s="60" t="s">
        <v>24</v>
      </c>
      <c r="E789" s="104"/>
      <c r="F789" s="49"/>
      <c r="G789" s="49"/>
      <c r="H789" s="49"/>
      <c r="I789" s="49"/>
      <c r="J789" s="49"/>
      <c r="K789" s="49"/>
      <c r="L789" s="49"/>
      <c r="M789" s="49"/>
      <c r="N789" s="49"/>
      <c r="O789" s="49"/>
      <c r="P789" s="49"/>
      <c r="Q789" s="49"/>
      <c r="R789" s="51"/>
      <c r="S789" s="51"/>
      <c r="T789" s="51"/>
      <c r="U789" s="51"/>
      <c r="AA789" s="128"/>
    </row>
    <row r="790" spans="1:27" s="52" customFormat="1" ht="15.75" x14ac:dyDescent="0.25">
      <c r="A790" s="50" t="s">
        <v>36</v>
      </c>
      <c r="B790" s="111"/>
      <c r="C790" s="51"/>
      <c r="D790" s="51"/>
      <c r="E790" s="105"/>
      <c r="F790" s="56" t="s">
        <v>5</v>
      </c>
      <c r="G790" s="56" t="s">
        <v>23</v>
      </c>
      <c r="H790" s="49"/>
      <c r="I790" s="49"/>
      <c r="J790" s="49"/>
      <c r="K790" s="49"/>
      <c r="L790" s="49"/>
      <c r="M790" s="49"/>
      <c r="N790" s="49"/>
      <c r="O790" s="49"/>
      <c r="P790" s="49"/>
      <c r="Q790" s="49"/>
      <c r="R790" s="51"/>
      <c r="S790" s="51"/>
      <c r="T790" s="51"/>
      <c r="U790" s="51"/>
      <c r="AA790" s="128"/>
    </row>
    <row r="791" spans="1:27" s="52" customFormat="1" x14ac:dyDescent="0.2">
      <c r="A791" s="45" t="s">
        <v>37</v>
      </c>
      <c r="B791" s="111"/>
      <c r="C791" s="51"/>
      <c r="D791" s="51"/>
      <c r="E791" s="106"/>
      <c r="F791" s="49">
        <f t="shared" ref="F791:F798" si="95">SUM(G791:U791)</f>
        <v>0</v>
      </c>
      <c r="G791" s="54"/>
      <c r="H791" s="54"/>
      <c r="I791" s="54"/>
      <c r="J791" s="54"/>
      <c r="K791" s="54"/>
      <c r="L791" s="54"/>
      <c r="M791" s="54"/>
      <c r="N791" s="54"/>
      <c r="O791" s="54"/>
      <c r="P791" s="54"/>
      <c r="Q791" s="54"/>
      <c r="R791" s="53"/>
      <c r="S791" s="53"/>
      <c r="T791" s="53"/>
      <c r="U791" s="53"/>
      <c r="AA791" s="128"/>
    </row>
    <row r="792" spans="1:27" s="52" customFormat="1" x14ac:dyDescent="0.2">
      <c r="A792" s="51"/>
      <c r="B792" s="110"/>
      <c r="C792" s="51"/>
      <c r="D792" s="51"/>
      <c r="E792" s="106"/>
      <c r="F792" s="49">
        <f t="shared" si="95"/>
        <v>0</v>
      </c>
      <c r="G792" s="54"/>
      <c r="H792" s="54"/>
      <c r="I792" s="54"/>
      <c r="J792" s="54"/>
      <c r="K792" s="54"/>
      <c r="L792" s="54"/>
      <c r="M792" s="54"/>
      <c r="N792" s="54"/>
      <c r="O792" s="54"/>
      <c r="P792" s="54"/>
      <c r="Q792" s="54"/>
      <c r="R792" s="53"/>
      <c r="S792" s="53"/>
      <c r="T792" s="53"/>
      <c r="U792" s="53"/>
      <c r="AA792" s="128"/>
    </row>
    <row r="793" spans="1:27" s="52" customFormat="1" x14ac:dyDescent="0.2">
      <c r="A793" s="51"/>
      <c r="B793" s="110"/>
      <c r="C793" s="51"/>
      <c r="D793" s="51"/>
      <c r="E793" s="106"/>
      <c r="F793" s="49">
        <f t="shared" si="95"/>
        <v>0</v>
      </c>
      <c r="G793" s="54"/>
      <c r="H793" s="54"/>
      <c r="I793" s="54"/>
      <c r="J793" s="54"/>
      <c r="K793" s="54"/>
      <c r="L793" s="54"/>
      <c r="M793" s="54"/>
      <c r="N793" s="54"/>
      <c r="O793" s="54"/>
      <c r="P793" s="54"/>
      <c r="Q793" s="54"/>
      <c r="R793" s="53"/>
      <c r="S793" s="53"/>
      <c r="T793" s="53"/>
      <c r="U793" s="53"/>
      <c r="AA793" s="128"/>
    </row>
    <row r="794" spans="1:27" s="52" customFormat="1" x14ac:dyDescent="0.2">
      <c r="A794" s="51"/>
      <c r="B794" s="110"/>
      <c r="C794" s="51"/>
      <c r="D794" s="51"/>
      <c r="E794" s="106"/>
      <c r="F794" s="49">
        <f t="shared" si="95"/>
        <v>0</v>
      </c>
      <c r="G794" s="54"/>
      <c r="H794" s="54"/>
      <c r="I794" s="54"/>
      <c r="J794" s="54"/>
      <c r="K794" s="54"/>
      <c r="L794" s="54"/>
      <c r="M794" s="54"/>
      <c r="N794" s="54"/>
      <c r="O794" s="54"/>
      <c r="P794" s="54"/>
      <c r="Q794" s="54"/>
      <c r="R794" s="53"/>
      <c r="S794" s="53"/>
      <c r="T794" s="53"/>
      <c r="U794" s="53"/>
      <c r="AA794" s="128"/>
    </row>
    <row r="795" spans="1:27" s="52" customFormat="1" x14ac:dyDescent="0.2">
      <c r="A795" s="51"/>
      <c r="B795" s="110"/>
      <c r="C795" s="51"/>
      <c r="D795" s="51"/>
      <c r="E795" s="106"/>
      <c r="F795" s="49">
        <f t="shared" si="95"/>
        <v>0</v>
      </c>
      <c r="G795" s="54"/>
      <c r="H795" s="54"/>
      <c r="I795" s="54"/>
      <c r="J795" s="54"/>
      <c r="K795" s="54"/>
      <c r="L795" s="54"/>
      <c r="M795" s="54"/>
      <c r="N795" s="54"/>
      <c r="O795" s="54"/>
      <c r="P795" s="54"/>
      <c r="Q795" s="54"/>
      <c r="R795" s="53"/>
      <c r="S795" s="53"/>
      <c r="T795" s="53"/>
      <c r="U795" s="53"/>
      <c r="AA795" s="128"/>
    </row>
    <row r="796" spans="1:27" s="52" customFormat="1" x14ac:dyDescent="0.2">
      <c r="A796" s="51"/>
      <c r="B796" s="110"/>
      <c r="C796" s="51"/>
      <c r="D796" s="51"/>
      <c r="E796" s="106"/>
      <c r="F796" s="49">
        <f t="shared" si="95"/>
        <v>0</v>
      </c>
      <c r="G796" s="54"/>
      <c r="H796" s="54"/>
      <c r="I796" s="54"/>
      <c r="J796" s="54"/>
      <c r="K796" s="54"/>
      <c r="L796" s="54"/>
      <c r="M796" s="54"/>
      <c r="N796" s="54"/>
      <c r="O796" s="54"/>
      <c r="P796" s="54"/>
      <c r="Q796" s="54"/>
      <c r="R796" s="53"/>
      <c r="S796" s="53"/>
      <c r="T796" s="53"/>
      <c r="U796" s="53"/>
      <c r="AA796" s="128"/>
    </row>
    <row r="797" spans="1:27" s="52" customFormat="1" ht="15.6" customHeight="1" x14ac:dyDescent="0.25">
      <c r="A797" s="57" t="s">
        <v>24</v>
      </c>
      <c r="B797" s="112" t="str">
        <f>IF(B779+F791+F792+F793+F794+F795+F796+F797+F798=B784+B785+B786+B787+B788+B789+B790+B791,"OK","NON")</f>
        <v>OK</v>
      </c>
      <c r="C797" s="51"/>
      <c r="D797" s="49"/>
      <c r="E797" s="106"/>
      <c r="F797" s="49">
        <f t="shared" si="95"/>
        <v>0</v>
      </c>
      <c r="G797" s="54"/>
      <c r="H797" s="54"/>
      <c r="I797" s="54"/>
      <c r="J797" s="54"/>
      <c r="K797" s="54"/>
      <c r="L797" s="54"/>
      <c r="M797" s="54"/>
      <c r="N797" s="54"/>
      <c r="O797" s="54"/>
      <c r="P797" s="54"/>
      <c r="Q797" s="54"/>
      <c r="R797" s="53"/>
      <c r="S797" s="53"/>
      <c r="T797" s="53"/>
      <c r="U797" s="53"/>
      <c r="AA797" s="128"/>
    </row>
    <row r="798" spans="1:27" s="52" customFormat="1" ht="18" x14ac:dyDescent="0.25">
      <c r="A798" s="57" t="s">
        <v>25</v>
      </c>
      <c r="B798" s="112">
        <f>B781+S779-B778-F782-F783-F784-F785-F786-F787</f>
        <v>0</v>
      </c>
      <c r="C798" s="51"/>
      <c r="D798" s="77"/>
      <c r="E798" s="106"/>
      <c r="F798" s="49">
        <f t="shared" si="95"/>
        <v>0</v>
      </c>
      <c r="G798" s="54"/>
      <c r="H798" s="54"/>
      <c r="I798" s="54"/>
      <c r="J798" s="54"/>
      <c r="K798" s="54"/>
      <c r="L798" s="54"/>
      <c r="M798" s="54"/>
      <c r="N798" s="54"/>
      <c r="O798" s="54"/>
      <c r="P798" s="54"/>
      <c r="Q798" s="54"/>
      <c r="R798" s="53"/>
      <c r="S798" s="53"/>
      <c r="T798" s="53"/>
      <c r="U798" s="53"/>
      <c r="AA798" s="128"/>
    </row>
    <row r="799" spans="1:27" s="52" customFormat="1" x14ac:dyDescent="0.2">
      <c r="B799" s="96"/>
      <c r="C799" s="51"/>
      <c r="D799" s="51"/>
      <c r="E799" s="107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62"/>
      <c r="S799" s="62"/>
      <c r="T799" s="62"/>
      <c r="U799" s="62"/>
      <c r="V799" s="64"/>
      <c r="AA799" s="128"/>
    </row>
    <row r="800" spans="1:27" s="46" customFormat="1" x14ac:dyDescent="0.2">
      <c r="A800" s="46" t="s">
        <v>20</v>
      </c>
      <c r="B800" s="113" t="s">
        <v>20</v>
      </c>
      <c r="C800" s="46" t="s">
        <v>20</v>
      </c>
      <c r="D800" s="46" t="s">
        <v>20</v>
      </c>
      <c r="E800" s="108" t="s">
        <v>20</v>
      </c>
      <c r="F800" s="66" t="s">
        <v>20</v>
      </c>
      <c r="G800" s="82" t="s">
        <v>20</v>
      </c>
      <c r="H800" s="82" t="s">
        <v>20</v>
      </c>
      <c r="I800" s="82" t="s">
        <v>20</v>
      </c>
      <c r="J800" s="82" t="s">
        <v>20</v>
      </c>
      <c r="K800" s="82" t="s">
        <v>20</v>
      </c>
      <c r="L800" s="82" t="s">
        <v>20</v>
      </c>
      <c r="M800" s="82" t="s">
        <v>20</v>
      </c>
      <c r="N800" s="82" t="s">
        <v>20</v>
      </c>
      <c r="O800" s="82" t="s">
        <v>20</v>
      </c>
      <c r="P800" s="82" t="s">
        <v>20</v>
      </c>
      <c r="Q800" s="82" t="s">
        <v>20</v>
      </c>
      <c r="R800" s="83" t="s">
        <v>20</v>
      </c>
      <c r="S800" s="83"/>
      <c r="T800" s="83"/>
      <c r="U800" s="83"/>
      <c r="AA800" s="129"/>
    </row>
    <row r="801" spans="1:27" s="117" customFormat="1" ht="27" thickBot="1" x14ac:dyDescent="0.45">
      <c r="A801" s="116" t="s">
        <v>20</v>
      </c>
      <c r="B801" s="115" t="s">
        <v>68</v>
      </c>
      <c r="D801" s="117" t="s">
        <v>28</v>
      </c>
      <c r="E801" s="125">
        <f>$X$16</f>
        <v>43092</v>
      </c>
      <c r="F801" s="119"/>
      <c r="G801" s="120"/>
      <c r="H801" s="121"/>
      <c r="I801" s="122"/>
      <c r="J801" s="122"/>
      <c r="K801" s="122"/>
      <c r="L801" s="122"/>
      <c r="M801" s="122"/>
      <c r="N801" s="122"/>
      <c r="O801" s="122"/>
      <c r="P801" s="122"/>
      <c r="Q801" s="122"/>
      <c r="R801" s="122"/>
      <c r="U801" s="117">
        <v>33</v>
      </c>
      <c r="AA801" s="126"/>
    </row>
    <row r="802" spans="1:27" s="52" customFormat="1" ht="16.5" thickBot="1" x14ac:dyDescent="0.3">
      <c r="A802" s="45"/>
      <c r="B802" s="110"/>
      <c r="C802" s="51"/>
      <c r="D802" s="51"/>
      <c r="E802" s="104"/>
      <c r="F802" s="79" t="s">
        <v>70</v>
      </c>
      <c r="H802" s="103"/>
      <c r="I802" s="91">
        <v>100</v>
      </c>
      <c r="J802" s="92">
        <v>50</v>
      </c>
      <c r="K802" s="92">
        <v>20</v>
      </c>
      <c r="L802" s="92">
        <v>10</v>
      </c>
      <c r="M802" s="92">
        <v>5</v>
      </c>
      <c r="N802" s="92">
        <v>2</v>
      </c>
      <c r="O802" s="92">
        <v>1</v>
      </c>
      <c r="P802" s="92">
        <v>0.25</v>
      </c>
      <c r="Q802" s="92">
        <v>0.1</v>
      </c>
      <c r="R802" s="93">
        <v>0.05</v>
      </c>
      <c r="S802" s="51"/>
      <c r="T802" s="51"/>
      <c r="U802" s="51"/>
      <c r="AA802" s="127">
        <f>B803+B804+B805</f>
        <v>0</v>
      </c>
    </row>
    <row r="803" spans="1:27" s="52" customFormat="1" ht="15.75" x14ac:dyDescent="0.25">
      <c r="A803" s="45" t="s">
        <v>17</v>
      </c>
      <c r="B803" s="111"/>
      <c r="C803" s="51"/>
      <c r="D803" s="60" t="s">
        <v>21</v>
      </c>
      <c r="E803" s="105"/>
      <c r="F803" s="51"/>
      <c r="G803" s="62"/>
      <c r="H803" s="133" t="s">
        <v>71</v>
      </c>
      <c r="I803" s="135"/>
      <c r="J803" s="136"/>
      <c r="K803" s="136"/>
      <c r="L803" s="136"/>
      <c r="M803" s="136"/>
      <c r="N803" s="136"/>
      <c r="O803" s="136"/>
      <c r="P803" s="136"/>
      <c r="Q803" s="136"/>
      <c r="R803" s="137"/>
      <c r="S803" s="51"/>
      <c r="T803" s="51"/>
      <c r="U803" s="51"/>
      <c r="AA803" s="128"/>
    </row>
    <row r="804" spans="1:27" s="52" customFormat="1" ht="15.75" thickBot="1" x14ac:dyDescent="0.25">
      <c r="A804" s="45" t="s">
        <v>18</v>
      </c>
      <c r="B804" s="111"/>
      <c r="C804" s="51"/>
      <c r="E804" s="104"/>
      <c r="F804" s="51"/>
      <c r="G804" s="62"/>
      <c r="H804" s="89" t="s">
        <v>5</v>
      </c>
      <c r="I804" s="90">
        <f t="shared" ref="I804:R804" si="96">I802*I803</f>
        <v>0</v>
      </c>
      <c r="J804" s="80">
        <f t="shared" si="96"/>
        <v>0</v>
      </c>
      <c r="K804" s="80">
        <f t="shared" si="96"/>
        <v>0</v>
      </c>
      <c r="L804" s="80">
        <f t="shared" si="96"/>
        <v>0</v>
      </c>
      <c r="M804" s="80">
        <f t="shared" si="96"/>
        <v>0</v>
      </c>
      <c r="N804" s="80">
        <f t="shared" si="96"/>
        <v>0</v>
      </c>
      <c r="O804" s="80">
        <f t="shared" si="96"/>
        <v>0</v>
      </c>
      <c r="P804" s="80">
        <f t="shared" si="96"/>
        <v>0</v>
      </c>
      <c r="Q804" s="80">
        <f t="shared" si="96"/>
        <v>0</v>
      </c>
      <c r="R804" s="81">
        <f t="shared" si="96"/>
        <v>0</v>
      </c>
      <c r="S804" s="87">
        <f>SUM(I804:R804)</f>
        <v>0</v>
      </c>
      <c r="T804" s="51"/>
      <c r="U804" s="51"/>
      <c r="AA804" s="128"/>
    </row>
    <row r="805" spans="1:27" s="52" customFormat="1" ht="15.75" x14ac:dyDescent="0.25">
      <c r="A805" s="45" t="s">
        <v>19</v>
      </c>
      <c r="B805" s="111"/>
      <c r="C805" s="51"/>
      <c r="D805" s="60" t="s">
        <v>0</v>
      </c>
      <c r="E805" s="104"/>
      <c r="F805" s="49"/>
      <c r="G805" s="49"/>
      <c r="H805" s="49"/>
      <c r="I805" s="49"/>
      <c r="J805" s="49"/>
      <c r="K805" s="49"/>
      <c r="L805" s="49"/>
      <c r="M805" s="49"/>
      <c r="N805" s="49"/>
      <c r="O805" s="49"/>
      <c r="P805" s="49"/>
      <c r="Q805" s="49"/>
      <c r="R805" s="49">
        <f>SUM(I804:R804)</f>
        <v>0</v>
      </c>
      <c r="S805" s="51"/>
      <c r="T805" s="51"/>
      <c r="U805" s="51"/>
      <c r="AA805" s="128"/>
    </row>
    <row r="806" spans="1:27" s="52" customFormat="1" ht="15.75" x14ac:dyDescent="0.25">
      <c r="A806" s="45" t="s">
        <v>75</v>
      </c>
      <c r="B806" s="111"/>
      <c r="C806" s="51"/>
      <c r="D806" s="51"/>
      <c r="E806" s="105" t="s">
        <v>22</v>
      </c>
      <c r="F806" s="56" t="s">
        <v>5</v>
      </c>
      <c r="G806" s="56" t="s">
        <v>23</v>
      </c>
      <c r="H806" s="49"/>
      <c r="I806" s="49"/>
      <c r="J806" s="49"/>
      <c r="K806" s="49"/>
      <c r="L806" s="49"/>
      <c r="M806" s="49"/>
      <c r="N806" s="49"/>
      <c r="O806" s="49"/>
      <c r="P806" s="49"/>
      <c r="Q806" s="49"/>
      <c r="R806" s="51"/>
      <c r="S806" s="51"/>
      <c r="T806" s="51"/>
      <c r="U806" s="51"/>
      <c r="AA806" s="128"/>
    </row>
    <row r="807" spans="1:27" s="52" customFormat="1" x14ac:dyDescent="0.2">
      <c r="A807" s="45" t="s">
        <v>29</v>
      </c>
      <c r="B807" s="111"/>
      <c r="C807" s="51"/>
      <c r="D807" s="51"/>
      <c r="E807" s="106"/>
      <c r="F807" s="49">
        <f t="shared" ref="F807:F812" si="97">SUM(G807:U807)</f>
        <v>0</v>
      </c>
      <c r="G807" s="54"/>
      <c r="H807" s="54"/>
      <c r="I807" s="54"/>
      <c r="J807" s="54"/>
      <c r="K807" s="54"/>
      <c r="L807" s="54"/>
      <c r="M807" s="54"/>
      <c r="N807" s="54"/>
      <c r="O807" s="54"/>
      <c r="P807" s="54"/>
      <c r="Q807" s="54"/>
      <c r="R807" s="53"/>
      <c r="S807" s="53"/>
      <c r="T807" s="53"/>
      <c r="U807" s="53"/>
      <c r="AA807" s="128"/>
    </row>
    <row r="808" spans="1:27" s="52" customFormat="1" x14ac:dyDescent="0.2">
      <c r="A808" s="45"/>
      <c r="B808" s="132"/>
      <c r="C808" s="51"/>
      <c r="D808" s="51"/>
      <c r="E808" s="106"/>
      <c r="F808" s="49">
        <f t="shared" si="97"/>
        <v>0</v>
      </c>
      <c r="G808" s="54"/>
      <c r="H808" s="54"/>
      <c r="I808" s="54"/>
      <c r="J808" s="54"/>
      <c r="K808" s="54"/>
      <c r="L808" s="54"/>
      <c r="M808" s="54"/>
      <c r="N808" s="54"/>
      <c r="O808" s="54"/>
      <c r="P808" s="54"/>
      <c r="Q808" s="54"/>
      <c r="R808" s="53"/>
      <c r="S808" s="53"/>
      <c r="T808" s="53"/>
      <c r="U808" s="53"/>
      <c r="AA808" s="128"/>
    </row>
    <row r="809" spans="1:27" s="52" customFormat="1" x14ac:dyDescent="0.2">
      <c r="A809" s="45" t="s">
        <v>30</v>
      </c>
      <c r="B809" s="111"/>
      <c r="C809" s="51"/>
      <c r="D809" s="51"/>
      <c r="E809" s="106"/>
      <c r="F809" s="49">
        <f t="shared" si="97"/>
        <v>0</v>
      </c>
      <c r="G809" s="54"/>
      <c r="H809" s="54"/>
      <c r="I809" s="54"/>
      <c r="J809" s="54"/>
      <c r="K809" s="54"/>
      <c r="L809" s="54"/>
      <c r="M809" s="54"/>
      <c r="N809" s="54"/>
      <c r="O809" s="54"/>
      <c r="P809" s="54"/>
      <c r="Q809" s="54"/>
      <c r="R809" s="53"/>
      <c r="S809" s="53"/>
      <c r="T809" s="53"/>
      <c r="U809" s="53"/>
      <c r="AA809" s="128"/>
    </row>
    <row r="810" spans="1:27" s="52" customFormat="1" x14ac:dyDescent="0.2">
      <c r="A810" s="45" t="s">
        <v>31</v>
      </c>
      <c r="B810" s="111"/>
      <c r="C810" s="51"/>
      <c r="D810" s="51"/>
      <c r="E810" s="106"/>
      <c r="F810" s="49">
        <f t="shared" si="97"/>
        <v>0</v>
      </c>
      <c r="G810" s="54"/>
      <c r="H810" s="54"/>
      <c r="I810" s="54"/>
      <c r="J810" s="54"/>
      <c r="K810" s="54"/>
      <c r="L810" s="54"/>
      <c r="M810" s="54"/>
      <c r="N810" s="54"/>
      <c r="O810" s="54"/>
      <c r="P810" s="54"/>
      <c r="Q810" s="54"/>
      <c r="R810" s="53"/>
      <c r="S810" s="53"/>
      <c r="T810" s="53"/>
      <c r="U810" s="53"/>
      <c r="AA810" s="128"/>
    </row>
    <row r="811" spans="1:27" s="52" customFormat="1" x14ac:dyDescent="0.2">
      <c r="A811" s="45" t="s">
        <v>32</v>
      </c>
      <c r="B811" s="111"/>
      <c r="C811" s="51"/>
      <c r="D811" s="51"/>
      <c r="E811" s="106"/>
      <c r="F811" s="49">
        <f t="shared" si="97"/>
        <v>0</v>
      </c>
      <c r="G811" s="54"/>
      <c r="H811" s="54"/>
      <c r="I811" s="54"/>
      <c r="J811" s="54"/>
      <c r="K811" s="54"/>
      <c r="L811" s="54"/>
      <c r="M811" s="54"/>
      <c r="N811" s="54"/>
      <c r="O811" s="54"/>
      <c r="P811" s="54"/>
      <c r="Q811" s="54"/>
      <c r="R811" s="53"/>
      <c r="S811" s="53"/>
      <c r="T811" s="53"/>
      <c r="U811" s="53"/>
      <c r="AA811" s="128"/>
    </row>
    <row r="812" spans="1:27" s="52" customFormat="1" x14ac:dyDescent="0.2">
      <c r="A812" s="45" t="s">
        <v>33</v>
      </c>
      <c r="B812" s="111"/>
      <c r="C812" s="51"/>
      <c r="D812" s="51"/>
      <c r="E812" s="106"/>
      <c r="F812" s="49">
        <f t="shared" si="97"/>
        <v>0</v>
      </c>
      <c r="G812" s="54"/>
      <c r="H812" s="54"/>
      <c r="I812" s="54"/>
      <c r="J812" s="54"/>
      <c r="K812" s="54"/>
      <c r="L812" s="54"/>
      <c r="M812" s="54"/>
      <c r="N812" s="54"/>
      <c r="O812" s="54"/>
      <c r="P812" s="54"/>
      <c r="Q812" s="54"/>
      <c r="R812" s="53"/>
      <c r="S812" s="53"/>
      <c r="T812" s="53"/>
      <c r="U812" s="53"/>
      <c r="AA812" s="128"/>
    </row>
    <row r="813" spans="1:27" s="52" customFormat="1" x14ac:dyDescent="0.2">
      <c r="A813" s="45" t="s">
        <v>34</v>
      </c>
      <c r="B813" s="111"/>
      <c r="C813" s="51"/>
      <c r="D813" s="51"/>
      <c r="E813" s="104"/>
      <c r="F813" s="49"/>
      <c r="G813" s="49"/>
      <c r="H813" s="49"/>
      <c r="I813" s="49"/>
      <c r="J813" s="49"/>
      <c r="K813" s="49"/>
      <c r="L813" s="49"/>
      <c r="M813" s="49"/>
      <c r="N813" s="49"/>
      <c r="O813" s="49"/>
      <c r="P813" s="49"/>
      <c r="Q813" s="49"/>
      <c r="R813" s="51"/>
      <c r="S813" s="51"/>
      <c r="T813" s="51"/>
      <c r="U813" s="51"/>
      <c r="AA813" s="128"/>
    </row>
    <row r="814" spans="1:27" s="52" customFormat="1" ht="15.75" x14ac:dyDescent="0.25">
      <c r="A814" s="45" t="s">
        <v>35</v>
      </c>
      <c r="B814" s="111"/>
      <c r="C814" s="51"/>
      <c r="D814" s="60" t="s">
        <v>24</v>
      </c>
      <c r="E814" s="104"/>
      <c r="F814" s="49"/>
      <c r="G814" s="49"/>
      <c r="H814" s="49"/>
      <c r="I814" s="49"/>
      <c r="J814" s="49"/>
      <c r="K814" s="49"/>
      <c r="L814" s="49"/>
      <c r="M814" s="49"/>
      <c r="N814" s="49"/>
      <c r="O814" s="49"/>
      <c r="P814" s="49"/>
      <c r="Q814" s="49"/>
      <c r="R814" s="51"/>
      <c r="S814" s="51"/>
      <c r="T814" s="51"/>
      <c r="U814" s="51"/>
      <c r="AA814" s="128"/>
    </row>
    <row r="815" spans="1:27" s="52" customFormat="1" ht="15.75" x14ac:dyDescent="0.25">
      <c r="A815" s="50" t="s">
        <v>36</v>
      </c>
      <c r="B815" s="111"/>
      <c r="C815" s="51"/>
      <c r="D815" s="51"/>
      <c r="E815" s="105"/>
      <c r="F815" s="56" t="s">
        <v>5</v>
      </c>
      <c r="G815" s="56" t="s">
        <v>23</v>
      </c>
      <c r="H815" s="49"/>
      <c r="I815" s="49"/>
      <c r="J815" s="49"/>
      <c r="K815" s="49"/>
      <c r="L815" s="49"/>
      <c r="M815" s="49"/>
      <c r="N815" s="49"/>
      <c r="O815" s="49"/>
      <c r="P815" s="49"/>
      <c r="Q815" s="49"/>
      <c r="R815" s="51"/>
      <c r="S815" s="51"/>
      <c r="T815" s="51"/>
      <c r="U815" s="51"/>
      <c r="AA815" s="128"/>
    </row>
    <row r="816" spans="1:27" s="52" customFormat="1" x14ac:dyDescent="0.2">
      <c r="A816" s="45" t="s">
        <v>37</v>
      </c>
      <c r="B816" s="111"/>
      <c r="C816" s="51"/>
      <c r="D816" s="51"/>
      <c r="E816" s="106"/>
      <c r="F816" s="49">
        <f t="shared" ref="F816:F823" si="98">SUM(G816:U816)</f>
        <v>0</v>
      </c>
      <c r="G816" s="54"/>
      <c r="H816" s="54"/>
      <c r="I816" s="54"/>
      <c r="J816" s="54"/>
      <c r="K816" s="54"/>
      <c r="L816" s="54"/>
      <c r="M816" s="54"/>
      <c r="N816" s="54"/>
      <c r="O816" s="54"/>
      <c r="P816" s="54"/>
      <c r="Q816" s="54"/>
      <c r="R816" s="53"/>
      <c r="S816" s="53"/>
      <c r="T816" s="53"/>
      <c r="U816" s="53"/>
      <c r="AA816" s="128"/>
    </row>
    <row r="817" spans="1:27" s="52" customFormat="1" x14ac:dyDescent="0.2">
      <c r="A817" s="51"/>
      <c r="B817" s="110"/>
      <c r="C817" s="51"/>
      <c r="D817" s="51"/>
      <c r="E817" s="106"/>
      <c r="F817" s="49">
        <f t="shared" si="98"/>
        <v>0</v>
      </c>
      <c r="G817" s="54"/>
      <c r="H817" s="54"/>
      <c r="I817" s="54"/>
      <c r="J817" s="54"/>
      <c r="K817" s="54"/>
      <c r="L817" s="54"/>
      <c r="M817" s="54"/>
      <c r="N817" s="54"/>
      <c r="O817" s="54"/>
      <c r="P817" s="54"/>
      <c r="Q817" s="54"/>
      <c r="R817" s="53"/>
      <c r="S817" s="53"/>
      <c r="T817" s="53"/>
      <c r="U817" s="53"/>
      <c r="AA817" s="128"/>
    </row>
    <row r="818" spans="1:27" s="52" customFormat="1" x14ac:dyDescent="0.2">
      <c r="A818" s="51"/>
      <c r="B818" s="110"/>
      <c r="C818" s="51"/>
      <c r="D818" s="51"/>
      <c r="E818" s="106"/>
      <c r="F818" s="49">
        <f t="shared" si="98"/>
        <v>0</v>
      </c>
      <c r="G818" s="54"/>
      <c r="H818" s="54"/>
      <c r="I818" s="54"/>
      <c r="J818" s="54"/>
      <c r="K818" s="54"/>
      <c r="L818" s="54"/>
      <c r="M818" s="54"/>
      <c r="N818" s="54"/>
      <c r="O818" s="54"/>
      <c r="P818" s="54"/>
      <c r="Q818" s="54"/>
      <c r="R818" s="53"/>
      <c r="S818" s="53"/>
      <c r="T818" s="53"/>
      <c r="U818" s="53"/>
      <c r="AA818" s="128"/>
    </row>
    <row r="819" spans="1:27" s="52" customFormat="1" x14ac:dyDescent="0.2">
      <c r="A819" s="51"/>
      <c r="B819" s="110"/>
      <c r="C819" s="51"/>
      <c r="D819" s="51"/>
      <c r="E819" s="106"/>
      <c r="F819" s="49">
        <f t="shared" si="98"/>
        <v>0</v>
      </c>
      <c r="G819" s="54"/>
      <c r="H819" s="54"/>
      <c r="I819" s="54"/>
      <c r="J819" s="54"/>
      <c r="K819" s="54"/>
      <c r="L819" s="54"/>
      <c r="M819" s="54"/>
      <c r="N819" s="54"/>
      <c r="O819" s="54"/>
      <c r="P819" s="54"/>
      <c r="Q819" s="54"/>
      <c r="R819" s="53"/>
      <c r="S819" s="53"/>
      <c r="T819" s="53"/>
      <c r="U819" s="53"/>
      <c r="AA819" s="128"/>
    </row>
    <row r="820" spans="1:27" s="52" customFormat="1" x14ac:dyDescent="0.2">
      <c r="A820" s="51"/>
      <c r="B820" s="110"/>
      <c r="C820" s="51"/>
      <c r="D820" s="51"/>
      <c r="E820" s="106"/>
      <c r="F820" s="49">
        <f t="shared" si="98"/>
        <v>0</v>
      </c>
      <c r="G820" s="54"/>
      <c r="H820" s="54"/>
      <c r="I820" s="54"/>
      <c r="J820" s="54"/>
      <c r="K820" s="54"/>
      <c r="L820" s="54"/>
      <c r="M820" s="54"/>
      <c r="N820" s="54"/>
      <c r="O820" s="54"/>
      <c r="P820" s="54"/>
      <c r="Q820" s="54"/>
      <c r="R820" s="53"/>
      <c r="S820" s="53"/>
      <c r="T820" s="53"/>
      <c r="U820" s="53"/>
      <c r="AA820" s="128"/>
    </row>
    <row r="821" spans="1:27" s="52" customFormat="1" x14ac:dyDescent="0.2">
      <c r="A821" s="51"/>
      <c r="B821" s="110"/>
      <c r="C821" s="51"/>
      <c r="D821" s="51"/>
      <c r="E821" s="106"/>
      <c r="F821" s="49">
        <f t="shared" si="98"/>
        <v>0</v>
      </c>
      <c r="G821" s="54"/>
      <c r="H821" s="54"/>
      <c r="I821" s="54"/>
      <c r="J821" s="54"/>
      <c r="K821" s="54"/>
      <c r="L821" s="54"/>
      <c r="M821" s="54"/>
      <c r="N821" s="54"/>
      <c r="O821" s="54"/>
      <c r="P821" s="54"/>
      <c r="Q821" s="54"/>
      <c r="R821" s="53"/>
      <c r="S821" s="53"/>
      <c r="T821" s="53"/>
      <c r="U821" s="53"/>
      <c r="AA821" s="128"/>
    </row>
    <row r="822" spans="1:27" s="52" customFormat="1" ht="15.6" customHeight="1" x14ac:dyDescent="0.25">
      <c r="A822" s="57" t="s">
        <v>24</v>
      </c>
      <c r="B822" s="112" t="str">
        <f>IF(B804+F816+F817+F818+F819+F820+F821+F822+F823=B809+B810+B811+B812+B813+B814+B815+B816,"OK","NON")</f>
        <v>OK</v>
      </c>
      <c r="C822" s="51"/>
      <c r="D822" s="49"/>
      <c r="E822" s="106"/>
      <c r="F822" s="49">
        <f t="shared" si="98"/>
        <v>0</v>
      </c>
      <c r="G822" s="54"/>
      <c r="H822" s="54"/>
      <c r="I822" s="54"/>
      <c r="J822" s="54"/>
      <c r="K822" s="54"/>
      <c r="L822" s="54"/>
      <c r="M822" s="54"/>
      <c r="N822" s="54"/>
      <c r="O822" s="54"/>
      <c r="P822" s="54"/>
      <c r="Q822" s="54"/>
      <c r="R822" s="53"/>
      <c r="S822" s="53"/>
      <c r="T822" s="53"/>
      <c r="U822" s="53"/>
      <c r="AA822" s="128"/>
    </row>
    <row r="823" spans="1:27" s="52" customFormat="1" ht="18" x14ac:dyDescent="0.25">
      <c r="A823" s="57" t="s">
        <v>25</v>
      </c>
      <c r="B823" s="112">
        <f>B806+S804-B803-F807-F808-F809-F810-F811-F812</f>
        <v>0</v>
      </c>
      <c r="C823" s="51"/>
      <c r="D823" s="77"/>
      <c r="E823" s="106"/>
      <c r="F823" s="49">
        <f t="shared" si="98"/>
        <v>0</v>
      </c>
      <c r="G823" s="54"/>
      <c r="H823" s="54"/>
      <c r="I823" s="54"/>
      <c r="J823" s="54"/>
      <c r="K823" s="54"/>
      <c r="L823" s="54"/>
      <c r="M823" s="54"/>
      <c r="N823" s="54"/>
      <c r="O823" s="54"/>
      <c r="P823" s="54"/>
      <c r="Q823" s="54"/>
      <c r="R823" s="53"/>
      <c r="S823" s="53"/>
      <c r="T823" s="53"/>
      <c r="U823" s="53"/>
      <c r="AA823" s="128"/>
    </row>
    <row r="824" spans="1:27" s="52" customFormat="1" x14ac:dyDescent="0.2">
      <c r="B824" s="96"/>
      <c r="C824" s="51"/>
      <c r="D824" s="51"/>
      <c r="E824" s="107"/>
      <c r="F824" s="55"/>
      <c r="G824" s="55"/>
      <c r="H824" s="55"/>
      <c r="I824" s="55"/>
      <c r="J824" s="55"/>
      <c r="K824" s="55"/>
      <c r="L824" s="55"/>
      <c r="M824" s="55"/>
      <c r="N824" s="55"/>
      <c r="O824" s="55"/>
      <c r="P824" s="55"/>
      <c r="Q824" s="55"/>
      <c r="R824" s="62"/>
      <c r="S824" s="62"/>
      <c r="T824" s="62"/>
      <c r="U824" s="62"/>
      <c r="V824" s="64"/>
      <c r="AA824" s="128"/>
    </row>
    <row r="825" spans="1:27" s="46" customFormat="1" x14ac:dyDescent="0.2">
      <c r="A825" s="46" t="s">
        <v>20</v>
      </c>
      <c r="B825" s="113" t="s">
        <v>20</v>
      </c>
      <c r="C825" s="46" t="s">
        <v>20</v>
      </c>
      <c r="D825" s="46" t="s">
        <v>20</v>
      </c>
      <c r="E825" s="108" t="s">
        <v>20</v>
      </c>
      <c r="F825" s="66" t="s">
        <v>20</v>
      </c>
      <c r="G825" s="82" t="s">
        <v>20</v>
      </c>
      <c r="H825" s="82" t="s">
        <v>20</v>
      </c>
      <c r="I825" s="82" t="s">
        <v>20</v>
      </c>
      <c r="J825" s="82" t="s">
        <v>20</v>
      </c>
      <c r="K825" s="82" t="s">
        <v>20</v>
      </c>
      <c r="L825" s="82" t="s">
        <v>20</v>
      </c>
      <c r="M825" s="82" t="s">
        <v>20</v>
      </c>
      <c r="N825" s="82" t="s">
        <v>20</v>
      </c>
      <c r="O825" s="82" t="s">
        <v>20</v>
      </c>
      <c r="P825" s="82" t="s">
        <v>20</v>
      </c>
      <c r="Q825" s="82" t="s">
        <v>20</v>
      </c>
      <c r="R825" s="83" t="s">
        <v>20</v>
      </c>
      <c r="S825" s="83"/>
      <c r="T825" s="83"/>
      <c r="U825" s="83"/>
      <c r="AA825" s="129"/>
    </row>
    <row r="826" spans="1:27" s="117" customFormat="1" ht="27" thickBot="1" x14ac:dyDescent="0.45">
      <c r="A826" s="116" t="s">
        <v>20</v>
      </c>
      <c r="B826" s="134"/>
      <c r="D826" s="117" t="s">
        <v>28</v>
      </c>
      <c r="E826" s="125">
        <f>$X$16</f>
        <v>43092</v>
      </c>
      <c r="F826" s="119"/>
      <c r="G826" s="120"/>
      <c r="H826" s="121"/>
      <c r="I826" s="122"/>
      <c r="J826" s="122"/>
      <c r="K826" s="122"/>
      <c r="L826" s="122"/>
      <c r="M826" s="122"/>
      <c r="N826" s="122"/>
      <c r="O826" s="122"/>
      <c r="P826" s="122"/>
      <c r="Q826" s="122"/>
      <c r="R826" s="122"/>
      <c r="U826" s="117">
        <v>34</v>
      </c>
      <c r="AA826" s="126"/>
    </row>
    <row r="827" spans="1:27" s="52" customFormat="1" ht="16.5" thickBot="1" x14ac:dyDescent="0.3">
      <c r="A827" s="45"/>
      <c r="B827" s="110"/>
      <c r="C827" s="51"/>
      <c r="D827" s="51"/>
      <c r="E827" s="104"/>
      <c r="F827" s="79" t="s">
        <v>70</v>
      </c>
      <c r="H827" s="103"/>
      <c r="I827" s="91">
        <v>100</v>
      </c>
      <c r="J827" s="92">
        <v>50</v>
      </c>
      <c r="K827" s="92">
        <v>20</v>
      </c>
      <c r="L827" s="92">
        <v>10</v>
      </c>
      <c r="M827" s="92">
        <v>5</v>
      </c>
      <c r="N827" s="92">
        <v>2</v>
      </c>
      <c r="O827" s="92">
        <v>1</v>
      </c>
      <c r="P827" s="92">
        <v>0.25</v>
      </c>
      <c r="Q827" s="92">
        <v>0.1</v>
      </c>
      <c r="R827" s="93">
        <v>0.05</v>
      </c>
      <c r="S827" s="51"/>
      <c r="T827" s="51"/>
      <c r="U827" s="51"/>
      <c r="AA827" s="127">
        <f>B828+B829+B830</f>
        <v>0</v>
      </c>
    </row>
    <row r="828" spans="1:27" s="52" customFormat="1" ht="15.75" x14ac:dyDescent="0.25">
      <c r="A828" s="45" t="s">
        <v>17</v>
      </c>
      <c r="B828" s="111"/>
      <c r="C828" s="51"/>
      <c r="D828" s="60" t="s">
        <v>21</v>
      </c>
      <c r="E828" s="105"/>
      <c r="F828" s="51"/>
      <c r="G828" s="62"/>
      <c r="H828" s="133" t="s">
        <v>71</v>
      </c>
      <c r="I828" s="135"/>
      <c r="J828" s="136"/>
      <c r="K828" s="136"/>
      <c r="L828" s="136"/>
      <c r="M828" s="136"/>
      <c r="N828" s="136"/>
      <c r="O828" s="136"/>
      <c r="P828" s="136"/>
      <c r="Q828" s="136"/>
      <c r="R828" s="137"/>
      <c r="S828" s="51"/>
      <c r="T828" s="51"/>
      <c r="U828" s="51"/>
      <c r="AA828" s="128"/>
    </row>
    <row r="829" spans="1:27" s="52" customFormat="1" ht="15.75" thickBot="1" x14ac:dyDescent="0.25">
      <c r="A829" s="45" t="s">
        <v>18</v>
      </c>
      <c r="B829" s="111"/>
      <c r="C829" s="51"/>
      <c r="E829" s="104"/>
      <c r="F829" s="51"/>
      <c r="G829" s="62"/>
      <c r="H829" s="89" t="s">
        <v>5</v>
      </c>
      <c r="I829" s="90">
        <f t="shared" ref="I829:R829" si="99">I827*I828</f>
        <v>0</v>
      </c>
      <c r="J829" s="80">
        <f t="shared" si="99"/>
        <v>0</v>
      </c>
      <c r="K829" s="80">
        <f t="shared" si="99"/>
        <v>0</v>
      </c>
      <c r="L829" s="80">
        <f t="shared" si="99"/>
        <v>0</v>
      </c>
      <c r="M829" s="80">
        <f t="shared" si="99"/>
        <v>0</v>
      </c>
      <c r="N829" s="80">
        <f t="shared" si="99"/>
        <v>0</v>
      </c>
      <c r="O829" s="80">
        <f t="shared" si="99"/>
        <v>0</v>
      </c>
      <c r="P829" s="80">
        <f t="shared" si="99"/>
        <v>0</v>
      </c>
      <c r="Q829" s="80">
        <f t="shared" si="99"/>
        <v>0</v>
      </c>
      <c r="R829" s="81">
        <f t="shared" si="99"/>
        <v>0</v>
      </c>
      <c r="S829" s="87">
        <f>SUM(I829:R829)</f>
        <v>0</v>
      </c>
      <c r="T829" s="51"/>
      <c r="U829" s="51"/>
      <c r="AA829" s="128"/>
    </row>
    <row r="830" spans="1:27" s="52" customFormat="1" ht="15.75" x14ac:dyDescent="0.25">
      <c r="A830" s="45" t="s">
        <v>19</v>
      </c>
      <c r="B830" s="111"/>
      <c r="C830" s="51"/>
      <c r="D830" s="60" t="s">
        <v>0</v>
      </c>
      <c r="E830" s="104"/>
      <c r="F830" s="49"/>
      <c r="G830" s="49"/>
      <c r="H830" s="49"/>
      <c r="I830" s="49"/>
      <c r="J830" s="49"/>
      <c r="K830" s="49"/>
      <c r="L830" s="49"/>
      <c r="M830" s="49"/>
      <c r="N830" s="49"/>
      <c r="O830" s="49"/>
      <c r="P830" s="49"/>
      <c r="Q830" s="49"/>
      <c r="R830" s="49">
        <f>SUM(I829:R829)</f>
        <v>0</v>
      </c>
      <c r="S830" s="51"/>
      <c r="T830" s="51"/>
      <c r="U830" s="51"/>
      <c r="AA830" s="128"/>
    </row>
    <row r="831" spans="1:27" s="52" customFormat="1" ht="15.75" x14ac:dyDescent="0.25">
      <c r="A831" s="45" t="s">
        <v>75</v>
      </c>
      <c r="B831" s="111"/>
      <c r="C831" s="51"/>
      <c r="D831" s="51"/>
      <c r="E831" s="105" t="s">
        <v>22</v>
      </c>
      <c r="F831" s="56" t="s">
        <v>5</v>
      </c>
      <c r="G831" s="56" t="s">
        <v>23</v>
      </c>
      <c r="H831" s="49"/>
      <c r="I831" s="49"/>
      <c r="J831" s="49"/>
      <c r="K831" s="49"/>
      <c r="L831" s="49"/>
      <c r="M831" s="49"/>
      <c r="N831" s="49"/>
      <c r="O831" s="49"/>
      <c r="P831" s="49"/>
      <c r="Q831" s="49"/>
      <c r="R831" s="51"/>
      <c r="S831" s="51"/>
      <c r="T831" s="51"/>
      <c r="U831" s="51"/>
      <c r="AA831" s="128"/>
    </row>
    <row r="832" spans="1:27" s="52" customFormat="1" x14ac:dyDescent="0.2">
      <c r="A832" s="45" t="s">
        <v>29</v>
      </c>
      <c r="B832" s="111"/>
      <c r="C832" s="51"/>
      <c r="D832" s="51"/>
      <c r="E832" s="106"/>
      <c r="F832" s="49">
        <f t="shared" ref="F832:F837" si="100">SUM(G832:U832)</f>
        <v>0</v>
      </c>
      <c r="G832" s="54"/>
      <c r="H832" s="54"/>
      <c r="I832" s="54"/>
      <c r="J832" s="54"/>
      <c r="K832" s="54"/>
      <c r="L832" s="54"/>
      <c r="M832" s="54"/>
      <c r="N832" s="54"/>
      <c r="O832" s="54"/>
      <c r="P832" s="54"/>
      <c r="Q832" s="54"/>
      <c r="R832" s="53"/>
      <c r="S832" s="53"/>
      <c r="T832" s="53"/>
      <c r="U832" s="53"/>
      <c r="AA832" s="128"/>
    </row>
    <row r="833" spans="1:27" s="52" customFormat="1" x14ac:dyDescent="0.2">
      <c r="A833" s="45"/>
      <c r="B833" s="132"/>
      <c r="C833" s="51"/>
      <c r="D833" s="51"/>
      <c r="E833" s="106"/>
      <c r="F833" s="49">
        <f t="shared" si="100"/>
        <v>0</v>
      </c>
      <c r="G833" s="54"/>
      <c r="H833" s="54"/>
      <c r="I833" s="54"/>
      <c r="J833" s="54"/>
      <c r="K833" s="54"/>
      <c r="L833" s="54"/>
      <c r="M833" s="54"/>
      <c r="N833" s="54"/>
      <c r="O833" s="54"/>
      <c r="P833" s="54"/>
      <c r="Q833" s="54"/>
      <c r="R833" s="53"/>
      <c r="S833" s="53"/>
      <c r="T833" s="53"/>
      <c r="U833" s="53"/>
      <c r="AA833" s="128"/>
    </row>
    <row r="834" spans="1:27" s="52" customFormat="1" x14ac:dyDescent="0.2">
      <c r="A834" s="45" t="s">
        <v>30</v>
      </c>
      <c r="B834" s="111"/>
      <c r="C834" s="51"/>
      <c r="D834" s="51"/>
      <c r="E834" s="106"/>
      <c r="F834" s="49">
        <f t="shared" si="100"/>
        <v>0</v>
      </c>
      <c r="G834" s="54"/>
      <c r="H834" s="54"/>
      <c r="I834" s="54"/>
      <c r="J834" s="54"/>
      <c r="K834" s="54"/>
      <c r="L834" s="54"/>
      <c r="M834" s="54"/>
      <c r="N834" s="54"/>
      <c r="O834" s="54"/>
      <c r="P834" s="54"/>
      <c r="Q834" s="54"/>
      <c r="R834" s="53"/>
      <c r="S834" s="53"/>
      <c r="T834" s="53"/>
      <c r="U834" s="53"/>
      <c r="AA834" s="128"/>
    </row>
    <row r="835" spans="1:27" s="52" customFormat="1" x14ac:dyDescent="0.2">
      <c r="A835" s="45" t="s">
        <v>31</v>
      </c>
      <c r="B835" s="111"/>
      <c r="C835" s="51"/>
      <c r="D835" s="51"/>
      <c r="E835" s="106"/>
      <c r="F835" s="49">
        <f t="shared" si="100"/>
        <v>0</v>
      </c>
      <c r="G835" s="54"/>
      <c r="H835" s="54"/>
      <c r="I835" s="54"/>
      <c r="J835" s="54"/>
      <c r="K835" s="54"/>
      <c r="L835" s="54"/>
      <c r="M835" s="54"/>
      <c r="N835" s="54"/>
      <c r="O835" s="54"/>
      <c r="P835" s="54"/>
      <c r="Q835" s="54"/>
      <c r="R835" s="53"/>
      <c r="S835" s="53"/>
      <c r="T835" s="53"/>
      <c r="U835" s="53"/>
      <c r="AA835" s="128"/>
    </row>
    <row r="836" spans="1:27" s="52" customFormat="1" x14ac:dyDescent="0.2">
      <c r="A836" s="45" t="s">
        <v>32</v>
      </c>
      <c r="B836" s="111"/>
      <c r="C836" s="51"/>
      <c r="D836" s="51"/>
      <c r="E836" s="106"/>
      <c r="F836" s="49">
        <f t="shared" si="100"/>
        <v>0</v>
      </c>
      <c r="G836" s="54"/>
      <c r="H836" s="54"/>
      <c r="I836" s="54"/>
      <c r="J836" s="54"/>
      <c r="K836" s="54"/>
      <c r="L836" s="54"/>
      <c r="M836" s="54"/>
      <c r="N836" s="54"/>
      <c r="O836" s="54"/>
      <c r="P836" s="54"/>
      <c r="Q836" s="54"/>
      <c r="R836" s="53"/>
      <c r="S836" s="53"/>
      <c r="T836" s="53"/>
      <c r="U836" s="53"/>
      <c r="AA836" s="128"/>
    </row>
    <row r="837" spans="1:27" s="52" customFormat="1" x14ac:dyDescent="0.2">
      <c r="A837" s="45" t="s">
        <v>33</v>
      </c>
      <c r="B837" s="111"/>
      <c r="C837" s="51"/>
      <c r="D837" s="51"/>
      <c r="E837" s="106"/>
      <c r="F837" s="49">
        <f t="shared" si="100"/>
        <v>0</v>
      </c>
      <c r="G837" s="54"/>
      <c r="H837" s="54"/>
      <c r="I837" s="54"/>
      <c r="J837" s="54"/>
      <c r="K837" s="54"/>
      <c r="L837" s="54"/>
      <c r="M837" s="54"/>
      <c r="N837" s="54"/>
      <c r="O837" s="54"/>
      <c r="P837" s="54"/>
      <c r="Q837" s="54"/>
      <c r="R837" s="53"/>
      <c r="S837" s="53"/>
      <c r="T837" s="53"/>
      <c r="U837" s="53"/>
      <c r="AA837" s="128"/>
    </row>
    <row r="838" spans="1:27" s="52" customFormat="1" x14ac:dyDescent="0.2">
      <c r="A838" s="45" t="s">
        <v>34</v>
      </c>
      <c r="B838" s="111"/>
      <c r="C838" s="51"/>
      <c r="D838" s="51"/>
      <c r="E838" s="104"/>
      <c r="F838" s="49"/>
      <c r="G838" s="49"/>
      <c r="H838" s="49"/>
      <c r="I838" s="49"/>
      <c r="J838" s="49"/>
      <c r="K838" s="49"/>
      <c r="L838" s="49"/>
      <c r="M838" s="49"/>
      <c r="N838" s="49"/>
      <c r="O838" s="49"/>
      <c r="P838" s="49"/>
      <c r="Q838" s="49"/>
      <c r="R838" s="51"/>
      <c r="S838" s="51"/>
      <c r="T838" s="51"/>
      <c r="U838" s="51"/>
      <c r="AA838" s="128"/>
    </row>
    <row r="839" spans="1:27" s="52" customFormat="1" ht="15.75" x14ac:dyDescent="0.25">
      <c r="A839" s="45" t="s">
        <v>35</v>
      </c>
      <c r="B839" s="111"/>
      <c r="C839" s="51"/>
      <c r="D839" s="60" t="s">
        <v>24</v>
      </c>
      <c r="E839" s="104"/>
      <c r="F839" s="49"/>
      <c r="G839" s="49"/>
      <c r="H839" s="49"/>
      <c r="I839" s="49"/>
      <c r="J839" s="49"/>
      <c r="K839" s="49"/>
      <c r="L839" s="49"/>
      <c r="M839" s="49"/>
      <c r="N839" s="49"/>
      <c r="O839" s="49"/>
      <c r="P839" s="49"/>
      <c r="Q839" s="49"/>
      <c r="R839" s="51"/>
      <c r="S839" s="51"/>
      <c r="T839" s="51"/>
      <c r="U839" s="51"/>
      <c r="AA839" s="128"/>
    </row>
    <row r="840" spans="1:27" s="52" customFormat="1" ht="15.75" x14ac:dyDescent="0.25">
      <c r="A840" s="50" t="s">
        <v>36</v>
      </c>
      <c r="B840" s="111"/>
      <c r="C840" s="51"/>
      <c r="D840" s="51"/>
      <c r="E840" s="105"/>
      <c r="F840" s="56" t="s">
        <v>5</v>
      </c>
      <c r="G840" s="56" t="s">
        <v>23</v>
      </c>
      <c r="H840" s="49"/>
      <c r="I840" s="49"/>
      <c r="J840" s="49"/>
      <c r="K840" s="49"/>
      <c r="L840" s="49"/>
      <c r="M840" s="49"/>
      <c r="N840" s="49"/>
      <c r="O840" s="49"/>
      <c r="P840" s="49"/>
      <c r="Q840" s="49"/>
      <c r="R840" s="51"/>
      <c r="S840" s="51"/>
      <c r="T840" s="51"/>
      <c r="U840" s="51"/>
      <c r="AA840" s="128"/>
    </row>
    <row r="841" spans="1:27" s="52" customFormat="1" x14ac:dyDescent="0.2">
      <c r="A841" s="45" t="s">
        <v>37</v>
      </c>
      <c r="B841" s="111"/>
      <c r="C841" s="51"/>
      <c r="D841" s="51"/>
      <c r="E841" s="106"/>
      <c r="F841" s="49">
        <f t="shared" ref="F841:F848" si="101">SUM(G841:U841)</f>
        <v>0</v>
      </c>
      <c r="G841" s="54"/>
      <c r="H841" s="54"/>
      <c r="I841" s="54"/>
      <c r="J841" s="54"/>
      <c r="K841" s="54"/>
      <c r="L841" s="54"/>
      <c r="M841" s="54"/>
      <c r="N841" s="54"/>
      <c r="O841" s="54"/>
      <c r="P841" s="54"/>
      <c r="Q841" s="54"/>
      <c r="R841" s="53"/>
      <c r="S841" s="53"/>
      <c r="T841" s="53"/>
      <c r="U841" s="53"/>
      <c r="AA841" s="128"/>
    </row>
    <row r="842" spans="1:27" s="52" customFormat="1" x14ac:dyDescent="0.2">
      <c r="A842" s="51"/>
      <c r="B842" s="110"/>
      <c r="C842" s="51"/>
      <c r="D842" s="51"/>
      <c r="E842" s="106"/>
      <c r="F842" s="49">
        <f t="shared" si="101"/>
        <v>0</v>
      </c>
      <c r="G842" s="54"/>
      <c r="H842" s="54"/>
      <c r="I842" s="54"/>
      <c r="J842" s="54"/>
      <c r="K842" s="54"/>
      <c r="L842" s="54"/>
      <c r="M842" s="54"/>
      <c r="N842" s="54"/>
      <c r="O842" s="54"/>
      <c r="P842" s="54"/>
      <c r="Q842" s="54"/>
      <c r="R842" s="53"/>
      <c r="S842" s="53"/>
      <c r="T842" s="53"/>
      <c r="U842" s="53"/>
      <c r="AA842" s="128"/>
    </row>
    <row r="843" spans="1:27" s="52" customFormat="1" x14ac:dyDescent="0.2">
      <c r="A843" s="51"/>
      <c r="B843" s="110"/>
      <c r="C843" s="51"/>
      <c r="D843" s="51"/>
      <c r="E843" s="106"/>
      <c r="F843" s="49">
        <f t="shared" si="101"/>
        <v>0</v>
      </c>
      <c r="G843" s="54"/>
      <c r="H843" s="54"/>
      <c r="I843" s="54"/>
      <c r="J843" s="54"/>
      <c r="K843" s="54"/>
      <c r="L843" s="54"/>
      <c r="M843" s="54"/>
      <c r="N843" s="54"/>
      <c r="O843" s="54"/>
      <c r="P843" s="54"/>
      <c r="Q843" s="54"/>
      <c r="R843" s="53"/>
      <c r="S843" s="53"/>
      <c r="T843" s="53"/>
      <c r="U843" s="53"/>
      <c r="AA843" s="128"/>
    </row>
    <row r="844" spans="1:27" s="52" customFormat="1" x14ac:dyDescent="0.2">
      <c r="A844" s="51"/>
      <c r="B844" s="110"/>
      <c r="C844" s="51"/>
      <c r="D844" s="51"/>
      <c r="E844" s="106"/>
      <c r="F844" s="49">
        <f t="shared" si="101"/>
        <v>0</v>
      </c>
      <c r="G844" s="54"/>
      <c r="H844" s="54"/>
      <c r="I844" s="54"/>
      <c r="J844" s="54"/>
      <c r="K844" s="54"/>
      <c r="L844" s="54"/>
      <c r="M844" s="54"/>
      <c r="N844" s="54"/>
      <c r="O844" s="54"/>
      <c r="P844" s="54"/>
      <c r="Q844" s="54"/>
      <c r="R844" s="53"/>
      <c r="S844" s="53"/>
      <c r="T844" s="53"/>
      <c r="U844" s="53"/>
      <c r="AA844" s="128"/>
    </row>
    <row r="845" spans="1:27" s="52" customFormat="1" x14ac:dyDescent="0.2">
      <c r="A845" s="51"/>
      <c r="B845" s="110"/>
      <c r="C845" s="51"/>
      <c r="D845" s="51"/>
      <c r="E845" s="106"/>
      <c r="F845" s="49">
        <f t="shared" si="101"/>
        <v>0</v>
      </c>
      <c r="G845" s="54"/>
      <c r="H845" s="54"/>
      <c r="I845" s="54"/>
      <c r="J845" s="54"/>
      <c r="K845" s="54"/>
      <c r="L845" s="54"/>
      <c r="M845" s="54"/>
      <c r="N845" s="54"/>
      <c r="O845" s="54"/>
      <c r="P845" s="54"/>
      <c r="Q845" s="54"/>
      <c r="R845" s="53"/>
      <c r="S845" s="53"/>
      <c r="T845" s="53"/>
      <c r="U845" s="53"/>
      <c r="AA845" s="128"/>
    </row>
    <row r="846" spans="1:27" s="52" customFormat="1" x14ac:dyDescent="0.2">
      <c r="A846" s="51"/>
      <c r="B846" s="110"/>
      <c r="C846" s="51"/>
      <c r="D846" s="51"/>
      <c r="E846" s="106"/>
      <c r="F846" s="49">
        <f t="shared" si="101"/>
        <v>0</v>
      </c>
      <c r="G846" s="54"/>
      <c r="H846" s="54"/>
      <c r="I846" s="54"/>
      <c r="J846" s="54"/>
      <c r="K846" s="54"/>
      <c r="L846" s="54"/>
      <c r="M846" s="54"/>
      <c r="N846" s="54"/>
      <c r="O846" s="54"/>
      <c r="P846" s="54"/>
      <c r="Q846" s="54"/>
      <c r="R846" s="53"/>
      <c r="S846" s="53"/>
      <c r="T846" s="53"/>
      <c r="U846" s="53"/>
      <c r="AA846" s="128"/>
    </row>
    <row r="847" spans="1:27" s="52" customFormat="1" ht="15.6" customHeight="1" x14ac:dyDescent="0.25">
      <c r="A847" s="57" t="s">
        <v>24</v>
      </c>
      <c r="B847" s="112" t="str">
        <f>IF(B829+F841+F842+F843+F844+F845+F846+F847+F848=B834+B835+B836+B837+B838+B839+B840+B841,"OK","NON")</f>
        <v>OK</v>
      </c>
      <c r="C847" s="51"/>
      <c r="D847" s="49"/>
      <c r="E847" s="106"/>
      <c r="F847" s="49">
        <f t="shared" si="101"/>
        <v>0</v>
      </c>
      <c r="G847" s="54"/>
      <c r="H847" s="54"/>
      <c r="I847" s="54"/>
      <c r="J847" s="54"/>
      <c r="K847" s="54"/>
      <c r="L847" s="54"/>
      <c r="M847" s="54"/>
      <c r="N847" s="54"/>
      <c r="O847" s="54"/>
      <c r="P847" s="54"/>
      <c r="Q847" s="54"/>
      <c r="R847" s="53"/>
      <c r="S847" s="53"/>
      <c r="T847" s="53"/>
      <c r="U847" s="53"/>
      <c r="AA847" s="128"/>
    </row>
    <row r="848" spans="1:27" s="52" customFormat="1" ht="18" x14ac:dyDescent="0.25">
      <c r="A848" s="57" t="s">
        <v>25</v>
      </c>
      <c r="B848" s="112">
        <f>B831+S829-B828-F832-F833-F834-F835-F836-F837</f>
        <v>0</v>
      </c>
      <c r="C848" s="51"/>
      <c r="D848" s="77"/>
      <c r="E848" s="106"/>
      <c r="F848" s="49">
        <f t="shared" si="101"/>
        <v>0</v>
      </c>
      <c r="G848" s="54"/>
      <c r="H848" s="54"/>
      <c r="I848" s="54"/>
      <c r="J848" s="54"/>
      <c r="K848" s="54"/>
      <c r="L848" s="54"/>
      <c r="M848" s="54"/>
      <c r="N848" s="54"/>
      <c r="O848" s="54"/>
      <c r="P848" s="54"/>
      <c r="Q848" s="54"/>
      <c r="R848" s="53"/>
      <c r="S848" s="53"/>
      <c r="T848" s="53"/>
      <c r="U848" s="53"/>
      <c r="AA848" s="128"/>
    </row>
    <row r="849" spans="2:27" s="52" customFormat="1" x14ac:dyDescent="0.2">
      <c r="B849" s="96"/>
      <c r="C849" s="51"/>
      <c r="D849" s="51"/>
      <c r="E849" s="107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62"/>
      <c r="S849" s="62"/>
      <c r="T849" s="62"/>
      <c r="U849" s="62"/>
      <c r="V849" s="64"/>
      <c r="AA849" s="128"/>
    </row>
  </sheetData>
  <mergeCells count="2">
    <mergeCell ref="X15:Z15"/>
    <mergeCell ref="X16:Z16"/>
  </mergeCells>
  <pageMargins left="0.70866141732283472" right="0.70866141732283472" top="0.74803149606299213" bottom="0.74803149606299213" header="0.31496062992125984" footer="0.31496062992125984"/>
  <pageSetup scale="10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27</xdr:row>
                    <xdr:rowOff>133350</xdr:rowOff>
                  </from>
                  <to>
                    <xdr:col>20</xdr:col>
                    <xdr:colOff>647700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52</xdr:row>
                    <xdr:rowOff>104775</xdr:rowOff>
                  </from>
                  <to>
                    <xdr:col>20</xdr:col>
                    <xdr:colOff>657225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4">
                <anchor moveWithCells="1">
                  <from>
                    <xdr:col>18</xdr:col>
                    <xdr:colOff>381000</xdr:colOff>
                    <xdr:row>77</xdr:row>
                    <xdr:rowOff>104775</xdr:rowOff>
                  </from>
                  <to>
                    <xdr:col>20</xdr:col>
                    <xdr:colOff>638175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bouton5">
                <anchor moveWithCells="1">
                  <from>
                    <xdr:col>18</xdr:col>
                    <xdr:colOff>381000</xdr:colOff>
                    <xdr:row>102</xdr:row>
                    <xdr:rowOff>47625</xdr:rowOff>
                  </from>
                  <to>
                    <xdr:col>20</xdr:col>
                    <xdr:colOff>638175</xdr:colOff>
                    <xdr:row>104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bouton6">
                <anchor moveWithCells="1">
                  <from>
                    <xdr:col>18</xdr:col>
                    <xdr:colOff>400050</xdr:colOff>
                    <xdr:row>126</xdr:row>
                    <xdr:rowOff>104775</xdr:rowOff>
                  </from>
                  <to>
                    <xdr:col>20</xdr:col>
                    <xdr:colOff>657225</xdr:colOff>
                    <xdr:row>128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bouton7">
                <anchor moveWithCells="1">
                  <from>
                    <xdr:col>18</xdr:col>
                    <xdr:colOff>400050</xdr:colOff>
                    <xdr:row>151</xdr:row>
                    <xdr:rowOff>104775</xdr:rowOff>
                  </from>
                  <to>
                    <xdr:col>20</xdr:col>
                    <xdr:colOff>657225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bouton8">
                <anchor moveWithCells="1">
                  <from>
                    <xdr:col>18</xdr:col>
                    <xdr:colOff>400050</xdr:colOff>
                    <xdr:row>176</xdr:row>
                    <xdr:rowOff>104775</xdr:rowOff>
                  </from>
                  <to>
                    <xdr:col>20</xdr:col>
                    <xdr:colOff>657225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bouton9">
                <anchor moveWithCells="1">
                  <from>
                    <xdr:col>18</xdr:col>
                    <xdr:colOff>381000</xdr:colOff>
                    <xdr:row>201</xdr:row>
                    <xdr:rowOff>104775</xdr:rowOff>
                  </from>
                  <to>
                    <xdr:col>20</xdr:col>
                    <xdr:colOff>638175</xdr:colOff>
                    <xdr:row>203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bouton10">
                <anchor moveWithCells="1">
                  <from>
                    <xdr:col>18</xdr:col>
                    <xdr:colOff>400050</xdr:colOff>
                    <xdr:row>227</xdr:row>
                    <xdr:rowOff>104775</xdr:rowOff>
                  </from>
                  <to>
                    <xdr:col>20</xdr:col>
                    <xdr:colOff>657225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bouton11">
                <anchor moveWithCells="1">
                  <from>
                    <xdr:col>18</xdr:col>
                    <xdr:colOff>400050</xdr:colOff>
                    <xdr:row>252</xdr:row>
                    <xdr:rowOff>104775</xdr:rowOff>
                  </from>
                  <to>
                    <xdr:col>20</xdr:col>
                    <xdr:colOff>657225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277</xdr:row>
                    <xdr:rowOff>104775</xdr:rowOff>
                  </from>
                  <to>
                    <xdr:col>20</xdr:col>
                    <xdr:colOff>657225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0]!bouton13">
                <anchor moveWithCells="1">
                  <from>
                    <xdr:col>18</xdr:col>
                    <xdr:colOff>419100</xdr:colOff>
                    <xdr:row>301</xdr:row>
                    <xdr:rowOff>190500</xdr:rowOff>
                  </from>
                  <to>
                    <xdr:col>20</xdr:col>
                    <xdr:colOff>676275</xdr:colOff>
                    <xdr:row>304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0]!bouton14">
                <anchor moveWithCells="1">
                  <from>
                    <xdr:col>18</xdr:col>
                    <xdr:colOff>400050</xdr:colOff>
                    <xdr:row>326</xdr:row>
                    <xdr:rowOff>104775</xdr:rowOff>
                  </from>
                  <to>
                    <xdr:col>20</xdr:col>
                    <xdr:colOff>657225</xdr:colOff>
                    <xdr:row>328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0]!bouton15">
                <anchor moveWithCells="1">
                  <from>
                    <xdr:col>18</xdr:col>
                    <xdr:colOff>400050</xdr:colOff>
                    <xdr:row>352</xdr:row>
                    <xdr:rowOff>104775</xdr:rowOff>
                  </from>
                  <to>
                    <xdr:col>20</xdr:col>
                    <xdr:colOff>657225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Button 16">
              <controlPr defaultSize="0" print="0" autoFill="0" autoPict="0" macro="[0]!bouton16">
                <anchor moveWithCells="1">
                  <from>
                    <xdr:col>18</xdr:col>
                    <xdr:colOff>400050</xdr:colOff>
                    <xdr:row>377</xdr:row>
                    <xdr:rowOff>104775</xdr:rowOff>
                  </from>
                  <to>
                    <xdr:col>20</xdr:col>
                    <xdr:colOff>657225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Button 17">
              <controlPr defaultSize="0" print="0" autoFill="0" autoPict="0" macro="[0]!bouton17">
                <anchor moveWithCells="1">
                  <from>
                    <xdr:col>18</xdr:col>
                    <xdr:colOff>361950</xdr:colOff>
                    <xdr:row>402</xdr:row>
                    <xdr:rowOff>9525</xdr:rowOff>
                  </from>
                  <to>
                    <xdr:col>20</xdr:col>
                    <xdr:colOff>619125</xdr:colOff>
                    <xdr:row>404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Button 18">
              <controlPr defaultSize="0" print="0" autoFill="0" autoPict="0" macro="[0]!bouton18">
                <anchor moveWithCells="1">
                  <from>
                    <xdr:col>18</xdr:col>
                    <xdr:colOff>371475</xdr:colOff>
                    <xdr:row>427</xdr:row>
                    <xdr:rowOff>9525</xdr:rowOff>
                  </from>
                  <to>
                    <xdr:col>20</xdr:col>
                    <xdr:colOff>619125</xdr:colOff>
                    <xdr:row>429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Button 19">
              <controlPr defaultSize="0" print="0" autoFill="0" autoPict="0" macro="[0]!bouton19">
                <anchor moveWithCells="1">
                  <from>
                    <xdr:col>18</xdr:col>
                    <xdr:colOff>400050</xdr:colOff>
                    <xdr:row>451</xdr:row>
                    <xdr:rowOff>104775</xdr:rowOff>
                  </from>
                  <to>
                    <xdr:col>20</xdr:col>
                    <xdr:colOff>657225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Button 20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477</xdr:row>
                    <xdr:rowOff>104775</xdr:rowOff>
                  </from>
                  <to>
                    <xdr:col>20</xdr:col>
                    <xdr:colOff>657225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Button 21">
              <controlPr defaultSize="0" print="0" autoFill="0" autoPict="0" macro="[0]!bouton21">
                <anchor moveWithCells="1">
                  <from>
                    <xdr:col>18</xdr:col>
                    <xdr:colOff>400050</xdr:colOff>
                    <xdr:row>501</xdr:row>
                    <xdr:rowOff>104775</xdr:rowOff>
                  </from>
                  <to>
                    <xdr:col>20</xdr:col>
                    <xdr:colOff>657225</xdr:colOff>
                    <xdr:row>503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Button 22">
              <controlPr defaultSize="0" print="0" autoFill="0" autoPict="0" macro="[0]!bouton22">
                <anchor moveWithCells="1">
                  <from>
                    <xdr:col>18</xdr:col>
                    <xdr:colOff>400050</xdr:colOff>
                    <xdr:row>526</xdr:row>
                    <xdr:rowOff>104775</xdr:rowOff>
                  </from>
                  <to>
                    <xdr:col>20</xdr:col>
                    <xdr:colOff>657225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Button 23">
              <controlPr defaultSize="0" print="0" autoFill="0" autoPict="0" macro="[0]!bouton23">
                <anchor moveWithCells="1">
                  <from>
                    <xdr:col>18</xdr:col>
                    <xdr:colOff>400050</xdr:colOff>
                    <xdr:row>552</xdr:row>
                    <xdr:rowOff>104775</xdr:rowOff>
                  </from>
                  <to>
                    <xdr:col>20</xdr:col>
                    <xdr:colOff>657225</xdr:colOff>
                    <xdr:row>555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Button 24">
              <controlPr defaultSize="0" print="0" autoFill="0" autoPict="0" macro="[0]!bouton24">
                <anchor moveWithCells="1">
                  <from>
                    <xdr:col>18</xdr:col>
                    <xdr:colOff>438150</xdr:colOff>
                    <xdr:row>577</xdr:row>
                    <xdr:rowOff>0</xdr:rowOff>
                  </from>
                  <to>
                    <xdr:col>20</xdr:col>
                    <xdr:colOff>685800</xdr:colOff>
                    <xdr:row>579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Button 25">
              <controlPr defaultSize="0" print="0" autoFill="0" autoPict="0" macro="[0]!bouton25">
                <anchor moveWithCells="1">
                  <from>
                    <xdr:col>18</xdr:col>
                    <xdr:colOff>400050</xdr:colOff>
                    <xdr:row>602</xdr:row>
                    <xdr:rowOff>104775</xdr:rowOff>
                  </from>
                  <to>
                    <xdr:col>20</xdr:col>
                    <xdr:colOff>657225</xdr:colOff>
                    <xdr:row>605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Button 26">
              <controlPr defaultSize="0" print="0" autoFill="0" autoPict="0" macro="[0]!bouton26">
                <anchor moveWithCells="1">
                  <from>
                    <xdr:col>18</xdr:col>
                    <xdr:colOff>400050</xdr:colOff>
                    <xdr:row>627</xdr:row>
                    <xdr:rowOff>104775</xdr:rowOff>
                  </from>
                  <to>
                    <xdr:col>20</xdr:col>
                    <xdr:colOff>657225</xdr:colOff>
                    <xdr:row>630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Button 27">
              <controlPr defaultSize="0" print="0" autoFill="0" autoPict="0" macro="[0]!bouton27">
                <anchor moveWithCells="1">
                  <from>
                    <xdr:col>18</xdr:col>
                    <xdr:colOff>400050</xdr:colOff>
                    <xdr:row>652</xdr:row>
                    <xdr:rowOff>104775</xdr:rowOff>
                  </from>
                  <to>
                    <xdr:col>20</xdr:col>
                    <xdr:colOff>657225</xdr:colOff>
                    <xdr:row>655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Button 28">
              <controlPr defaultSize="0" print="0" autoFill="0" autoPict="0" macro="[0]!bouton28">
                <anchor moveWithCells="1">
                  <from>
                    <xdr:col>18</xdr:col>
                    <xdr:colOff>400050</xdr:colOff>
                    <xdr:row>677</xdr:row>
                    <xdr:rowOff>104775</xdr:rowOff>
                  </from>
                  <to>
                    <xdr:col>20</xdr:col>
                    <xdr:colOff>657225</xdr:colOff>
                    <xdr:row>680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Button 29">
              <controlPr defaultSize="0" print="0" autoFill="0" autoPict="0" macro="[0]!bouton29">
                <anchor moveWithCells="1">
                  <from>
                    <xdr:col>18</xdr:col>
                    <xdr:colOff>400050</xdr:colOff>
                    <xdr:row>702</xdr:row>
                    <xdr:rowOff>104775</xdr:rowOff>
                  </from>
                  <to>
                    <xdr:col>20</xdr:col>
                    <xdr:colOff>657225</xdr:colOff>
                    <xdr:row>705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Button 30">
              <controlPr defaultSize="0" print="0" autoFill="0" autoPict="0" macro="[0]!bouton30">
                <anchor moveWithCells="1">
                  <from>
                    <xdr:col>18</xdr:col>
                    <xdr:colOff>400050</xdr:colOff>
                    <xdr:row>727</xdr:row>
                    <xdr:rowOff>104775</xdr:rowOff>
                  </from>
                  <to>
                    <xdr:col>20</xdr:col>
                    <xdr:colOff>657225</xdr:colOff>
                    <xdr:row>730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Button 31">
              <controlPr defaultSize="0" print="0" autoFill="0" autoPict="0" macro="[0]!bouton31">
                <anchor moveWithCells="1">
                  <from>
                    <xdr:col>18</xdr:col>
                    <xdr:colOff>304800</xdr:colOff>
                    <xdr:row>752</xdr:row>
                    <xdr:rowOff>66675</xdr:rowOff>
                  </from>
                  <to>
                    <xdr:col>20</xdr:col>
                    <xdr:colOff>561975</xdr:colOff>
                    <xdr:row>754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Button 32">
              <controlPr defaultSize="0" print="0" autoFill="0" autoPict="0" macro="[0]!bouton32">
                <anchor moveWithCells="1">
                  <from>
                    <xdr:col>18</xdr:col>
                    <xdr:colOff>400050</xdr:colOff>
                    <xdr:row>777</xdr:row>
                    <xdr:rowOff>104775</xdr:rowOff>
                  </from>
                  <to>
                    <xdr:col>20</xdr:col>
                    <xdr:colOff>657225</xdr:colOff>
                    <xdr:row>780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Button 33">
              <controlPr defaultSize="0" print="0" autoFill="0" autoPict="0" macro="[0]!bouton33">
                <anchor moveWithCells="1">
                  <from>
                    <xdr:col>18</xdr:col>
                    <xdr:colOff>400050</xdr:colOff>
                    <xdr:row>802</xdr:row>
                    <xdr:rowOff>104775</xdr:rowOff>
                  </from>
                  <to>
                    <xdr:col>20</xdr:col>
                    <xdr:colOff>657225</xdr:colOff>
                    <xdr:row>805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Button 34">
              <controlPr defaultSize="0" print="0" autoFill="0" autoPict="0" macro="[0]!bouton34">
                <anchor moveWithCells="1">
                  <from>
                    <xdr:col>18</xdr:col>
                    <xdr:colOff>400050</xdr:colOff>
                    <xdr:row>827</xdr:row>
                    <xdr:rowOff>104775</xdr:rowOff>
                  </from>
                  <to>
                    <xdr:col>20</xdr:col>
                    <xdr:colOff>657225</xdr:colOff>
                    <xdr:row>830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Button 35">
              <controlPr defaultSize="0" print="0" autoFill="0" autoPict="0" macro="[0]!bouton35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Button 36">
              <controlPr defaultSize="0" print="0" autoFill="0" autoPict="0" macro="[0]!bouton36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Button 37">
              <controlPr defaultSize="0" print="0" autoFill="0" autoPict="0" macro="[0]!bouton37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Button 38">
              <controlPr defaultSize="0" print="0" autoFill="0" autoPict="0" macro="[0]!bouton38">
                <anchor moveWithCells="1">
                  <from>
                    <xdr:col>18</xdr:col>
                    <xdr:colOff>342900</xdr:colOff>
                    <xdr:row>849</xdr:row>
                    <xdr:rowOff>0</xdr:rowOff>
                  </from>
                  <to>
                    <xdr:col>20</xdr:col>
                    <xdr:colOff>590550</xdr:colOff>
                    <xdr:row>851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Button 39">
              <controlPr defaultSize="0" print="0" autoFill="0" autoPict="0" macro="[0]!bouton39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Button 40">
              <controlPr defaultSize="0" print="0" autoFill="0" autoPict="0" macro="[0]!bouton40">
                <anchor moveWithCells="1">
                  <from>
                    <xdr:col>18</xdr:col>
                    <xdr:colOff>438150</xdr:colOff>
                    <xdr:row>849</xdr:row>
                    <xdr:rowOff>0</xdr:rowOff>
                  </from>
                  <to>
                    <xdr:col>20</xdr:col>
                    <xdr:colOff>685800</xdr:colOff>
                    <xdr:row>851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Button 41">
              <controlPr defaultSize="0" print="0" autoFill="0" autoPict="0" macro="[0]!bouton41">
                <anchor moveWithCells="1">
                  <from>
                    <xdr:col>18</xdr:col>
                    <xdr:colOff>400050</xdr:colOff>
                    <xdr:row>849</xdr:row>
                    <xdr:rowOff>0</xdr:rowOff>
                  </from>
                  <to>
                    <xdr:col>20</xdr:col>
                    <xdr:colOff>657225</xdr:colOff>
                    <xdr:row>851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4" name="Button 43">
              <controlPr defaultSize="0" print="0" autoFill="0" autoPict="0" macro="[0]!bouton1">
                <anchor moveWithCells="1">
                  <from>
                    <xdr:col>18</xdr:col>
                    <xdr:colOff>371475</xdr:colOff>
                    <xdr:row>3</xdr:row>
                    <xdr:rowOff>47625</xdr:rowOff>
                  </from>
                  <to>
                    <xdr:col>20</xdr:col>
                    <xdr:colOff>619125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5" name="Button 45">
              <controlPr defaultSize="0" print="0" autoFill="0" autoPict="0" macro="[0]!imprimetout">
                <anchor moveWithCells="1">
                  <from>
                    <xdr:col>24</xdr:col>
                    <xdr:colOff>114300</xdr:colOff>
                    <xdr:row>1</xdr:row>
                    <xdr:rowOff>142875</xdr:rowOff>
                  </from>
                  <to>
                    <xdr:col>26</xdr:col>
                    <xdr:colOff>85725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6" name="Button 46">
              <controlPr defaultSize="0" print="0" autoFill="0" autoPict="0" macro="[0]!reinitialiser">
                <anchor moveWithCells="1">
                  <from>
                    <xdr:col>24</xdr:col>
                    <xdr:colOff>142875</xdr:colOff>
                    <xdr:row>4</xdr:row>
                    <xdr:rowOff>161925</xdr:rowOff>
                  </from>
                  <to>
                    <xdr:col>26</xdr:col>
                    <xdr:colOff>47625</xdr:colOff>
                    <xdr:row>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AF41"/>
  <sheetViews>
    <sheetView view="pageBreakPreview" zoomScale="60" zoomScaleNormal="50" workbookViewId="0">
      <selection sqref="A1:H41"/>
    </sheetView>
  </sheetViews>
  <sheetFormatPr baseColWidth="10" defaultRowHeight="15" x14ac:dyDescent="0.2"/>
  <cols>
    <col min="1" max="1" width="21" style="1" customWidth="1"/>
    <col min="2" max="2" width="14.42578125" style="1" customWidth="1"/>
    <col min="3" max="3" width="21" style="1" customWidth="1"/>
    <col min="4" max="4" width="15" style="1" customWidth="1"/>
    <col min="5" max="5" width="0.42578125" style="1" hidden="1" customWidth="1"/>
    <col min="6" max="6" width="19.85546875" style="1" customWidth="1"/>
    <col min="7" max="8" width="11.42578125" style="1"/>
    <col min="9" max="9" width="14.7109375" style="1" bestFit="1" customWidth="1"/>
    <col min="10" max="10" width="11.7109375" style="1" bestFit="1" customWidth="1"/>
    <col min="11" max="11" width="11.5703125" style="1" bestFit="1" customWidth="1"/>
    <col min="12" max="12" width="31.140625" style="1" bestFit="1" customWidth="1"/>
    <col min="13" max="13" width="14.85546875" style="34" bestFit="1" customWidth="1"/>
    <col min="14" max="14" width="13.7109375" style="1" bestFit="1" customWidth="1"/>
    <col min="15" max="15" width="11.42578125" style="1"/>
    <col min="16" max="16" width="18.7109375" style="1" bestFit="1" customWidth="1"/>
    <col min="17" max="16384" width="11.42578125" style="1"/>
  </cols>
  <sheetData>
    <row r="1" spans="1:32" x14ac:dyDescent="0.2">
      <c r="K1" s="1">
        <v>2</v>
      </c>
      <c r="L1" s="34"/>
      <c r="M1" s="42"/>
    </row>
    <row r="2" spans="1:32" ht="15.75" x14ac:dyDescent="0.25">
      <c r="A2" s="73">
        <v>43089</v>
      </c>
      <c r="B2" s="11" t="s">
        <v>6</v>
      </c>
      <c r="C2" s="58" t="s">
        <v>69</v>
      </c>
      <c r="D2" s="98"/>
      <c r="E2" s="98"/>
      <c r="F2" s="159" t="s">
        <v>73</v>
      </c>
      <c r="G2" s="159"/>
      <c r="H2" s="159"/>
      <c r="L2" s="34"/>
    </row>
    <row r="3" spans="1:32" x14ac:dyDescent="0.2">
      <c r="A3" s="99"/>
      <c r="B3" s="100"/>
      <c r="C3" s="101"/>
      <c r="D3" s="9"/>
      <c r="E3" s="9"/>
      <c r="F3" s="97"/>
      <c r="L3" s="34"/>
    </row>
    <row r="4" spans="1:32" ht="16.5" thickBot="1" x14ac:dyDescent="0.3">
      <c r="A4" s="24"/>
      <c r="B4" s="6" t="s">
        <v>0</v>
      </c>
      <c r="C4" s="3"/>
      <c r="D4" s="6" t="s">
        <v>16</v>
      </c>
      <c r="E4" s="3"/>
      <c r="F4" s="6" t="s">
        <v>1</v>
      </c>
      <c r="L4" s="34"/>
      <c r="O4" s="36"/>
      <c r="P4" s="36"/>
      <c r="Q4" s="40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</row>
    <row r="5" spans="1:32" ht="15.75" thickBot="1" x14ac:dyDescent="0.25">
      <c r="B5" s="67">
        <v>33</v>
      </c>
      <c r="D5" s="67"/>
      <c r="E5" s="25"/>
      <c r="F5" s="67"/>
      <c r="I5" s="24"/>
      <c r="L5" s="34"/>
      <c r="O5" s="36"/>
      <c r="P5" s="36"/>
      <c r="Q5" s="40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</row>
    <row r="6" spans="1:32" ht="16.5" thickBot="1" x14ac:dyDescent="0.3">
      <c r="A6" s="2" t="s">
        <v>2</v>
      </c>
      <c r="B6" s="29">
        <v>0</v>
      </c>
      <c r="C6" s="34"/>
      <c r="D6" s="30"/>
      <c r="E6" s="25"/>
      <c r="F6" s="30"/>
      <c r="L6" s="34"/>
      <c r="O6" s="36"/>
      <c r="P6" s="36"/>
      <c r="Q6" s="40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</row>
    <row r="7" spans="1:32" ht="16.5" thickBot="1" x14ac:dyDescent="0.3">
      <c r="A7" s="2"/>
      <c r="B7" s="29">
        <v>0</v>
      </c>
      <c r="D7" s="30"/>
      <c r="E7" s="25"/>
      <c r="F7" s="30"/>
      <c r="G7" s="94"/>
      <c r="H7" s="95"/>
      <c r="L7" s="34"/>
      <c r="O7" s="36"/>
      <c r="P7" s="36"/>
      <c r="Q7" s="40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</row>
    <row r="8" spans="1:32" ht="16.5" thickBot="1" x14ac:dyDescent="0.3">
      <c r="A8" s="2"/>
      <c r="B8" s="29">
        <v>0</v>
      </c>
      <c r="D8" s="30"/>
      <c r="E8" s="25"/>
      <c r="F8" s="30"/>
      <c r="G8" s="94"/>
      <c r="H8" s="95"/>
      <c r="L8" s="34"/>
      <c r="O8" s="36"/>
      <c r="P8" s="36"/>
      <c r="Q8" s="40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</row>
    <row r="9" spans="1:32" ht="16.5" thickBot="1" x14ac:dyDescent="0.3">
      <c r="A9" s="2"/>
      <c r="B9" s="29">
        <v>0</v>
      </c>
      <c r="D9" s="30"/>
      <c r="E9" s="25"/>
      <c r="F9" s="30"/>
      <c r="G9" s="94"/>
      <c r="H9" s="95"/>
      <c r="L9" s="34"/>
      <c r="O9" s="36"/>
      <c r="P9" s="37"/>
      <c r="Q9" s="40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</row>
    <row r="10" spans="1:32" ht="16.5" thickBot="1" x14ac:dyDescent="0.3">
      <c r="A10" s="2"/>
      <c r="B10" s="29">
        <v>0</v>
      </c>
      <c r="D10" s="30"/>
      <c r="E10" s="25"/>
      <c r="F10" s="30"/>
      <c r="G10" s="94"/>
      <c r="H10" s="95"/>
      <c r="L10" s="34"/>
      <c r="O10" s="36"/>
      <c r="P10" s="37"/>
      <c r="Q10" s="40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</row>
    <row r="11" spans="1:32" ht="16.5" thickBot="1" x14ac:dyDescent="0.3">
      <c r="A11" s="2" t="s">
        <v>7</v>
      </c>
      <c r="B11" s="35">
        <f>B5+B6+B7+B8+B9+B10</f>
        <v>33</v>
      </c>
      <c r="C11" s="2"/>
      <c r="D11" s="14">
        <f>SUM(D5:D10)</f>
        <v>0</v>
      </c>
      <c r="E11" s="15"/>
      <c r="F11" s="14">
        <f>SUM(F5:F10)</f>
        <v>0</v>
      </c>
      <c r="L11" s="34"/>
      <c r="O11" s="36"/>
      <c r="P11" s="37"/>
      <c r="Q11" s="40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</row>
    <row r="12" spans="1:32" ht="15.75" x14ac:dyDescent="0.25">
      <c r="A12" s="2" t="s">
        <v>3</v>
      </c>
      <c r="B12" s="75">
        <v>0</v>
      </c>
      <c r="C12" s="68"/>
      <c r="L12" s="34"/>
      <c r="O12" s="36"/>
      <c r="P12" s="37"/>
      <c r="Q12" s="40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</row>
    <row r="13" spans="1:32" x14ac:dyDescent="0.2">
      <c r="B13" s="75">
        <v>0</v>
      </c>
      <c r="C13" s="72"/>
      <c r="F13" s="75">
        <v>0</v>
      </c>
      <c r="G13" s="68"/>
      <c r="L13" s="34"/>
      <c r="O13" s="36"/>
      <c r="P13" s="37"/>
      <c r="Q13" s="40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</row>
    <row r="14" spans="1:32" x14ac:dyDescent="0.2">
      <c r="B14" s="75">
        <v>0</v>
      </c>
      <c r="C14" s="72"/>
      <c r="F14" s="75">
        <v>0</v>
      </c>
      <c r="G14" s="68"/>
      <c r="L14" s="41"/>
      <c r="O14" s="36"/>
      <c r="P14" s="36"/>
      <c r="Q14" s="40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</row>
    <row r="15" spans="1:32" x14ac:dyDescent="0.2">
      <c r="B15" s="75">
        <v>0</v>
      </c>
      <c r="C15" s="72"/>
      <c r="F15" s="75">
        <v>0</v>
      </c>
      <c r="G15" s="68"/>
      <c r="L15" s="34"/>
      <c r="O15" s="36"/>
      <c r="P15" s="36"/>
      <c r="Q15" s="40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</row>
    <row r="16" spans="1:32" x14ac:dyDescent="0.2">
      <c r="B16" s="75">
        <v>0</v>
      </c>
      <c r="C16" s="72"/>
      <c r="F16" s="75">
        <v>0</v>
      </c>
      <c r="G16" s="68"/>
      <c r="O16" s="36"/>
      <c r="P16" s="36"/>
      <c r="Q16" s="40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</row>
    <row r="17" spans="1:32" x14ac:dyDescent="0.2">
      <c r="B17" s="75">
        <v>0</v>
      </c>
      <c r="C17" s="72"/>
      <c r="F17" s="75">
        <v>0</v>
      </c>
      <c r="G17" s="68"/>
      <c r="O17" s="36"/>
      <c r="P17" s="36"/>
      <c r="Q17" s="40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</row>
    <row r="18" spans="1:32" ht="16.5" thickBot="1" x14ac:dyDescent="0.3">
      <c r="A18" s="2" t="s">
        <v>5</v>
      </c>
      <c r="B18" s="76">
        <f>B11+B12+B13+B14+B15+B16+B17</f>
        <v>33</v>
      </c>
      <c r="F18" s="75">
        <v>0</v>
      </c>
      <c r="G18" s="68"/>
      <c r="O18" s="36"/>
      <c r="P18" s="36"/>
      <c r="Q18" s="40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</row>
    <row r="19" spans="1:32" ht="16.5" thickTop="1" x14ac:dyDescent="0.25">
      <c r="A19" s="2" t="s">
        <v>8</v>
      </c>
      <c r="B19" s="12">
        <f>+B23-B18</f>
        <v>-33</v>
      </c>
      <c r="C19" s="5"/>
      <c r="F19" s="75">
        <v>0</v>
      </c>
      <c r="G19" s="68"/>
      <c r="O19" s="36"/>
      <c r="P19" s="36"/>
      <c r="Q19" s="40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</row>
    <row r="20" spans="1:32" ht="16.5" thickBot="1" x14ac:dyDescent="0.3">
      <c r="A20" s="2"/>
      <c r="B20" s="5"/>
      <c r="C20" s="5"/>
      <c r="D20" s="10"/>
      <c r="E20" s="10"/>
      <c r="F20" s="75">
        <v>0</v>
      </c>
      <c r="G20" s="68"/>
      <c r="O20" s="36"/>
      <c r="P20" s="36"/>
      <c r="Q20" s="40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</row>
    <row r="21" spans="1:32" ht="16.5" thickBot="1" x14ac:dyDescent="0.3">
      <c r="A21" s="7" t="s">
        <v>9</v>
      </c>
      <c r="B21" s="14">
        <f>B11+B19</f>
        <v>0</v>
      </c>
      <c r="C21" s="124" t="s">
        <v>10</v>
      </c>
      <c r="F21" s="16">
        <f>+B21+D11+F11</f>
        <v>0</v>
      </c>
      <c r="O21" s="36"/>
      <c r="P21" s="36"/>
      <c r="Q21" s="40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</row>
    <row r="22" spans="1:32" s="10" customFormat="1" ht="15.75" x14ac:dyDescent="0.25">
      <c r="A22" s="8"/>
      <c r="B22" s="9"/>
      <c r="I22" s="162"/>
      <c r="J22" s="162"/>
      <c r="K22" s="162"/>
      <c r="M22" s="43"/>
      <c r="O22" s="36"/>
      <c r="P22" s="36"/>
      <c r="Q22" s="40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</row>
    <row r="23" spans="1:32" ht="15.75" x14ac:dyDescent="0.25">
      <c r="A23" s="2" t="s">
        <v>4</v>
      </c>
      <c r="B23" s="29">
        <f>C38+C39+C40</f>
        <v>0</v>
      </c>
      <c r="F23" s="74"/>
      <c r="O23" s="36"/>
      <c r="P23" s="36"/>
      <c r="Q23" s="40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</row>
    <row r="24" spans="1:32" ht="45" x14ac:dyDescent="0.6">
      <c r="A24" s="2"/>
      <c r="I24" s="163"/>
      <c r="J24" s="163"/>
      <c r="K24" s="163"/>
      <c r="L24" s="38"/>
      <c r="O24" s="36"/>
      <c r="P24" s="36"/>
      <c r="Q24" s="40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</row>
    <row r="25" spans="1:32" ht="45" x14ac:dyDescent="0.6">
      <c r="A25" s="2" t="s">
        <v>11</v>
      </c>
      <c r="I25" s="163"/>
      <c r="J25" s="163"/>
      <c r="K25" s="163"/>
      <c r="L25" s="39"/>
    </row>
    <row r="26" spans="1:32" x14ac:dyDescent="0.2">
      <c r="A26" s="5"/>
      <c r="B26" s="5"/>
      <c r="C26" s="5"/>
      <c r="D26" s="5"/>
      <c r="E26" s="5"/>
      <c r="F26" s="5"/>
    </row>
    <row r="27" spans="1:32" x14ac:dyDescent="0.2">
      <c r="A27" s="17" t="s">
        <v>12</v>
      </c>
      <c r="B27" s="5"/>
      <c r="C27" s="5"/>
      <c r="D27" s="5" t="s">
        <v>1</v>
      </c>
      <c r="E27" s="5"/>
      <c r="F27" s="5"/>
      <c r="I27" s="28"/>
      <c r="J27" s="27"/>
      <c r="K27" s="27"/>
      <c r="L27" s="27"/>
      <c r="M27" s="44"/>
      <c r="N27" s="27"/>
      <c r="P27" s="27"/>
    </row>
    <row r="28" spans="1:32" x14ac:dyDescent="0.2">
      <c r="A28" s="32"/>
      <c r="B28" s="18">
        <v>100</v>
      </c>
      <c r="C28" s="19">
        <f t="shared" ref="C28:C37" si="0">A28*B28</f>
        <v>0</v>
      </c>
      <c r="D28" s="67"/>
      <c r="E28" s="5"/>
      <c r="F28" s="5"/>
    </row>
    <row r="29" spans="1:32" x14ac:dyDescent="0.2">
      <c r="A29" s="32"/>
      <c r="B29" s="18">
        <v>50</v>
      </c>
      <c r="C29" s="19">
        <f>A29*B29</f>
        <v>0</v>
      </c>
      <c r="D29" s="67"/>
      <c r="E29" s="5"/>
      <c r="F29" s="5"/>
    </row>
    <row r="30" spans="1:32" x14ac:dyDescent="0.2">
      <c r="A30" s="32"/>
      <c r="B30" s="18">
        <v>20</v>
      </c>
      <c r="C30" s="19">
        <f t="shared" si="0"/>
        <v>0</v>
      </c>
      <c r="D30" s="67"/>
      <c r="E30" s="5"/>
      <c r="F30" s="5"/>
    </row>
    <row r="31" spans="1:32" x14ac:dyDescent="0.2">
      <c r="A31" s="32"/>
      <c r="B31" s="18">
        <v>10</v>
      </c>
      <c r="C31" s="19">
        <f t="shared" si="0"/>
        <v>0</v>
      </c>
      <c r="D31" s="67"/>
    </row>
    <row r="32" spans="1:32" x14ac:dyDescent="0.2">
      <c r="A32" s="32"/>
      <c r="B32" s="18">
        <v>5</v>
      </c>
      <c r="C32" s="19">
        <f t="shared" si="0"/>
        <v>0</v>
      </c>
      <c r="D32" s="67"/>
      <c r="F32" s="27"/>
    </row>
    <row r="33" spans="1:8" x14ac:dyDescent="0.2">
      <c r="A33" s="32"/>
      <c r="B33" s="18">
        <v>2</v>
      </c>
      <c r="C33" s="19">
        <f t="shared" si="0"/>
        <v>0</v>
      </c>
      <c r="D33" s="67"/>
    </row>
    <row r="34" spans="1:8" x14ac:dyDescent="0.2">
      <c r="A34" s="32"/>
      <c r="B34" s="18">
        <v>1</v>
      </c>
      <c r="C34" s="19">
        <f t="shared" si="0"/>
        <v>0</v>
      </c>
      <c r="D34" s="67"/>
    </row>
    <row r="35" spans="1:8" x14ac:dyDescent="0.2">
      <c r="A35" s="32"/>
      <c r="B35" s="18">
        <v>0.25</v>
      </c>
      <c r="C35" s="19">
        <f t="shared" si="0"/>
        <v>0</v>
      </c>
      <c r="D35" s="67"/>
    </row>
    <row r="36" spans="1:8" x14ac:dyDescent="0.2">
      <c r="A36" s="32"/>
      <c r="B36" s="18">
        <v>0.1</v>
      </c>
      <c r="C36" s="19">
        <f t="shared" si="0"/>
        <v>0</v>
      </c>
      <c r="D36" s="31"/>
    </row>
    <row r="37" spans="1:8" ht="15.75" thickBot="1" x14ac:dyDescent="0.25">
      <c r="A37" s="33"/>
      <c r="B37" s="21">
        <v>0.05</v>
      </c>
      <c r="C37" s="19">
        <f t="shared" si="0"/>
        <v>0</v>
      </c>
      <c r="D37" s="31"/>
      <c r="F37" s="27"/>
    </row>
    <row r="38" spans="1:8" ht="15.75" thickBot="1" x14ac:dyDescent="0.25">
      <c r="A38" s="22"/>
      <c r="B38" s="131" t="s">
        <v>77</v>
      </c>
      <c r="C38" s="52">
        <v>0</v>
      </c>
      <c r="D38" s="31"/>
    </row>
    <row r="39" spans="1:8" x14ac:dyDescent="0.2">
      <c r="B39" s="34" t="s">
        <v>15</v>
      </c>
      <c r="C39" s="67"/>
    </row>
    <row r="40" spans="1:8" x14ac:dyDescent="0.2">
      <c r="B40" s="34" t="s">
        <v>38</v>
      </c>
      <c r="C40" s="67"/>
    </row>
    <row r="41" spans="1:8" ht="15.75" x14ac:dyDescent="0.25">
      <c r="A41" s="1" t="s">
        <v>13</v>
      </c>
      <c r="C41" s="20">
        <f>C28+C29+C30+C31+C32+C33+C34+C35+C36+C37+C38+C39+C40</f>
        <v>0</v>
      </c>
      <c r="D41" s="20">
        <f>SUM(D28:D40)</f>
        <v>0</v>
      </c>
      <c r="G41" s="161"/>
      <c r="H41" s="161"/>
    </row>
  </sheetData>
  <mergeCells count="5">
    <mergeCell ref="G41:H41"/>
    <mergeCell ref="I22:K22"/>
    <mergeCell ref="I24:K24"/>
    <mergeCell ref="I25:K25"/>
    <mergeCell ref="F2:H2"/>
  </mergeCells>
  <pageMargins left="0.7" right="0.7" top="0.75" bottom="0.75" header="0.3" footer="0.3"/>
  <pageSetup scale="87" orientation="portrait" verticalDpi="300" r:id="rId1"/>
  <colBreaks count="1" manualBreakCount="1">
    <brk id="7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/>
  <dimension ref="A1:Z25"/>
  <sheetViews>
    <sheetView workbookViewId="0">
      <selection activeCell="S4" sqref="S4"/>
    </sheetView>
  </sheetViews>
  <sheetFormatPr baseColWidth="10" defaultRowHeight="12.75" x14ac:dyDescent="0.2"/>
  <cols>
    <col min="2" max="2" width="19.42578125" bestFit="1" customWidth="1"/>
    <col min="5" max="5" width="12.28515625" bestFit="1" customWidth="1"/>
    <col min="6" max="6" width="14" bestFit="1" customWidth="1"/>
    <col min="8" max="8" width="14" bestFit="1" customWidth="1"/>
  </cols>
  <sheetData>
    <row r="1" spans="1:26" ht="15" x14ac:dyDescent="0.2">
      <c r="A1" s="45" t="s">
        <v>20</v>
      </c>
      <c r="B1" s="58" t="s">
        <v>69</v>
      </c>
      <c r="C1" s="51"/>
      <c r="D1" s="51" t="s">
        <v>28</v>
      </c>
      <c r="E1" s="73">
        <v>43089</v>
      </c>
      <c r="F1" s="49"/>
      <c r="G1" s="49"/>
      <c r="H1" s="49"/>
      <c r="I1" s="59"/>
      <c r="J1" s="59"/>
      <c r="K1" s="59"/>
      <c r="L1" s="59"/>
      <c r="M1" s="59"/>
      <c r="N1" s="59"/>
      <c r="O1" s="59"/>
      <c r="P1" s="59"/>
      <c r="Q1" s="59"/>
      <c r="R1" s="52"/>
      <c r="S1" s="52"/>
      <c r="T1" s="52"/>
      <c r="U1" s="52">
        <v>1</v>
      </c>
      <c r="V1" s="52"/>
      <c r="W1" s="52"/>
      <c r="X1" s="52"/>
      <c r="Y1" s="52"/>
      <c r="Z1" s="52"/>
    </row>
    <row r="2" spans="1:26" ht="15" x14ac:dyDescent="0.2">
      <c r="A2" s="45"/>
      <c r="B2" s="58"/>
      <c r="C2" s="51"/>
      <c r="D2" s="51"/>
      <c r="E2" s="51"/>
      <c r="F2" s="49" t="s">
        <v>70</v>
      </c>
      <c r="G2" s="49"/>
      <c r="H2" s="49"/>
      <c r="I2" s="59">
        <v>100</v>
      </c>
      <c r="J2" s="59">
        <v>50</v>
      </c>
      <c r="K2" s="59">
        <v>20</v>
      </c>
      <c r="L2" s="59">
        <v>10</v>
      </c>
      <c r="M2" s="59">
        <v>5</v>
      </c>
      <c r="N2" s="59">
        <v>2</v>
      </c>
      <c r="O2" s="59">
        <v>1</v>
      </c>
      <c r="P2" s="59">
        <v>0.25</v>
      </c>
      <c r="Q2" s="59">
        <v>0.1</v>
      </c>
      <c r="R2" s="52">
        <v>0.05</v>
      </c>
      <c r="S2" s="52"/>
      <c r="T2" s="52"/>
      <c r="U2" s="52"/>
      <c r="V2" s="52"/>
      <c r="W2" s="52"/>
      <c r="X2" s="52"/>
      <c r="Y2" s="52"/>
      <c r="Z2" s="52"/>
    </row>
    <row r="3" spans="1:26" ht="15.75" x14ac:dyDescent="0.25">
      <c r="A3" s="45" t="s">
        <v>17</v>
      </c>
      <c r="B3" s="67">
        <v>33</v>
      </c>
      <c r="C3" s="51"/>
      <c r="D3" s="60" t="s">
        <v>21</v>
      </c>
      <c r="E3" s="60"/>
      <c r="F3" s="49"/>
      <c r="G3" s="49"/>
      <c r="H3" s="49" t="s">
        <v>71</v>
      </c>
      <c r="I3" s="59"/>
      <c r="J3" s="59"/>
      <c r="K3" s="59"/>
      <c r="L3" s="59"/>
      <c r="M3" s="59"/>
      <c r="N3" s="59"/>
      <c r="O3" s="59"/>
      <c r="P3" s="59"/>
      <c r="Q3" s="59"/>
      <c r="R3" s="52"/>
      <c r="S3" s="52"/>
      <c r="T3" s="52">
        <v>0</v>
      </c>
      <c r="U3" s="52"/>
      <c r="V3" s="52"/>
      <c r="W3" s="52"/>
      <c r="X3" s="52"/>
      <c r="Y3" s="52"/>
      <c r="Z3" s="52"/>
    </row>
    <row r="4" spans="1:26" ht="15" x14ac:dyDescent="0.2">
      <c r="A4" s="45" t="s">
        <v>18</v>
      </c>
      <c r="B4" s="67"/>
      <c r="C4" s="51"/>
      <c r="D4" s="51"/>
      <c r="E4" s="51"/>
      <c r="F4" s="49"/>
      <c r="G4" s="49"/>
      <c r="H4" s="49" t="s">
        <v>5</v>
      </c>
      <c r="I4" s="59">
        <v>0</v>
      </c>
      <c r="J4" s="59">
        <v>0</v>
      </c>
      <c r="K4" s="59">
        <v>0</v>
      </c>
      <c r="L4" s="59">
        <v>0</v>
      </c>
      <c r="M4" s="59">
        <v>0</v>
      </c>
      <c r="N4" s="59">
        <v>0</v>
      </c>
      <c r="O4" s="59">
        <v>0</v>
      </c>
      <c r="P4" s="59">
        <v>0</v>
      </c>
      <c r="Q4" s="59">
        <v>0</v>
      </c>
      <c r="R4" s="52">
        <v>0</v>
      </c>
      <c r="S4" s="52">
        <v>0</v>
      </c>
      <c r="T4" s="52"/>
      <c r="U4" s="52"/>
      <c r="V4" s="52"/>
      <c r="W4" s="52"/>
      <c r="X4" s="52"/>
      <c r="Y4" s="52"/>
      <c r="Z4" s="52"/>
    </row>
    <row r="5" spans="1:26" ht="15.75" x14ac:dyDescent="0.25">
      <c r="A5" s="45" t="s">
        <v>19</v>
      </c>
      <c r="B5" s="67"/>
      <c r="C5" s="51"/>
      <c r="D5" s="60" t="s">
        <v>0</v>
      </c>
      <c r="E5" s="51"/>
      <c r="F5" s="49"/>
      <c r="G5" s="49"/>
      <c r="H5" s="49"/>
      <c r="I5" s="59"/>
      <c r="J5" s="59"/>
      <c r="K5" s="59"/>
      <c r="L5" s="59"/>
      <c r="M5" s="59"/>
      <c r="N5" s="59"/>
      <c r="O5" s="59"/>
      <c r="P5" s="59"/>
      <c r="Q5" s="59"/>
      <c r="R5" s="52">
        <v>0</v>
      </c>
      <c r="S5" s="52"/>
      <c r="T5" s="52"/>
      <c r="U5" s="52"/>
      <c r="V5" s="52"/>
      <c r="W5" s="52"/>
      <c r="X5" s="52"/>
      <c r="Y5" s="52"/>
      <c r="Z5" s="52"/>
    </row>
    <row r="6" spans="1:26" ht="15.75" x14ac:dyDescent="0.25">
      <c r="A6" s="45" t="s">
        <v>75</v>
      </c>
      <c r="B6" s="67"/>
      <c r="C6" s="51"/>
      <c r="D6" s="51"/>
      <c r="E6" s="60" t="s">
        <v>22</v>
      </c>
      <c r="F6" s="56" t="s">
        <v>5</v>
      </c>
      <c r="G6" s="56" t="s">
        <v>23</v>
      </c>
      <c r="H6" s="49"/>
      <c r="I6" s="59"/>
      <c r="J6" s="59"/>
      <c r="K6" s="59"/>
      <c r="L6" s="59"/>
      <c r="M6" s="59"/>
      <c r="N6" s="59"/>
      <c r="O6" s="59"/>
      <c r="P6" s="59"/>
      <c r="Q6" s="59"/>
      <c r="R6" s="52"/>
      <c r="S6" s="52"/>
      <c r="T6" s="52"/>
      <c r="U6" s="52"/>
      <c r="V6" s="52"/>
      <c r="W6" s="52"/>
      <c r="X6" s="52"/>
      <c r="Y6" s="52"/>
      <c r="Z6" s="52"/>
    </row>
    <row r="7" spans="1:26" ht="15" x14ac:dyDescent="0.2">
      <c r="A7" s="45" t="s">
        <v>29</v>
      </c>
      <c r="B7" s="67"/>
      <c r="C7" s="51"/>
      <c r="D7" s="51"/>
      <c r="E7" s="68"/>
      <c r="F7" s="49">
        <v>0</v>
      </c>
      <c r="G7" s="69"/>
      <c r="H7" s="69"/>
      <c r="I7" s="70"/>
      <c r="J7" s="70"/>
      <c r="K7" s="70"/>
      <c r="L7" s="70"/>
      <c r="M7" s="70"/>
      <c r="N7" s="70"/>
      <c r="O7" s="70"/>
      <c r="P7" s="70"/>
      <c r="Q7" s="70"/>
      <c r="R7" s="71"/>
      <c r="S7" s="71"/>
      <c r="T7" s="71"/>
      <c r="U7" s="71"/>
      <c r="V7" s="52"/>
      <c r="W7" s="52"/>
      <c r="X7" s="52"/>
      <c r="Y7" s="52"/>
      <c r="Z7" s="52"/>
    </row>
    <row r="8" spans="1:26" ht="15" x14ac:dyDescent="0.2">
      <c r="A8" s="45"/>
      <c r="B8" s="58"/>
      <c r="C8" s="51"/>
      <c r="D8" s="51"/>
      <c r="E8" s="72"/>
      <c r="F8" s="49">
        <v>0</v>
      </c>
      <c r="G8" s="69"/>
      <c r="H8" s="69"/>
      <c r="I8" s="70"/>
      <c r="J8" s="70"/>
      <c r="K8" s="70"/>
      <c r="L8" s="70"/>
      <c r="M8" s="70"/>
      <c r="N8" s="70"/>
      <c r="O8" s="70"/>
      <c r="P8" s="70"/>
      <c r="Q8" s="70"/>
      <c r="R8" s="71"/>
      <c r="S8" s="71"/>
      <c r="T8" s="71"/>
      <c r="U8" s="71"/>
      <c r="V8" s="52"/>
      <c r="W8" s="52"/>
      <c r="X8" s="52"/>
      <c r="Y8" s="52"/>
      <c r="Z8" s="52"/>
    </row>
    <row r="9" spans="1:26" ht="15" x14ac:dyDescent="0.2">
      <c r="A9" s="45" t="s">
        <v>30</v>
      </c>
      <c r="B9" s="67"/>
      <c r="C9" s="51"/>
      <c r="D9" s="51"/>
      <c r="E9" s="72"/>
      <c r="F9" s="49">
        <v>0</v>
      </c>
      <c r="G9" s="69"/>
      <c r="H9" s="69"/>
      <c r="I9" s="70"/>
      <c r="J9" s="70"/>
      <c r="K9" s="70"/>
      <c r="L9" s="70"/>
      <c r="M9" s="70"/>
      <c r="N9" s="70"/>
      <c r="O9" s="70"/>
      <c r="P9" s="70"/>
      <c r="Q9" s="70"/>
      <c r="R9" s="71"/>
      <c r="S9" s="71"/>
      <c r="T9" s="71"/>
      <c r="U9" s="71"/>
      <c r="V9" s="52"/>
      <c r="W9" s="52"/>
      <c r="X9" s="52"/>
      <c r="Y9" s="52"/>
      <c r="Z9" s="52"/>
    </row>
    <row r="10" spans="1:26" ht="15" x14ac:dyDescent="0.2">
      <c r="A10" s="45" t="s">
        <v>31</v>
      </c>
      <c r="B10" s="67"/>
      <c r="C10" s="51"/>
      <c r="D10" s="51"/>
      <c r="E10" s="72"/>
      <c r="F10" s="49">
        <v>0</v>
      </c>
      <c r="G10" s="69"/>
      <c r="H10" s="69"/>
      <c r="I10" s="70"/>
      <c r="J10" s="70"/>
      <c r="K10" s="70"/>
      <c r="L10" s="70"/>
      <c r="M10" s="70"/>
      <c r="N10" s="70"/>
      <c r="O10" s="70"/>
      <c r="P10" s="70"/>
      <c r="Q10" s="70"/>
      <c r="R10" s="71"/>
      <c r="S10" s="71"/>
      <c r="T10" s="71"/>
      <c r="U10" s="71"/>
      <c r="V10" s="52"/>
      <c r="W10" s="52"/>
      <c r="X10" s="52"/>
      <c r="Y10" s="52"/>
      <c r="Z10" s="52"/>
    </row>
    <row r="11" spans="1:26" ht="15" x14ac:dyDescent="0.2">
      <c r="A11" s="45" t="s">
        <v>32</v>
      </c>
      <c r="B11" s="67"/>
      <c r="C11" s="51"/>
      <c r="D11" s="51"/>
      <c r="E11" s="72"/>
      <c r="F11" s="49">
        <v>0</v>
      </c>
      <c r="G11" s="69"/>
      <c r="H11" s="69"/>
      <c r="I11" s="70"/>
      <c r="J11" s="70"/>
      <c r="K11" s="70"/>
      <c r="L11" s="70"/>
      <c r="M11" s="70"/>
      <c r="N11" s="70"/>
      <c r="O11" s="70"/>
      <c r="P11" s="70"/>
      <c r="Q11" s="70"/>
      <c r="R11" s="71"/>
      <c r="S11" s="71"/>
      <c r="T11" s="71"/>
      <c r="U11" s="71"/>
      <c r="V11" s="52"/>
      <c r="W11" s="52"/>
      <c r="X11" s="52"/>
      <c r="Y11" s="52"/>
      <c r="Z11" s="52"/>
    </row>
    <row r="12" spans="1:26" ht="15" x14ac:dyDescent="0.2">
      <c r="A12" s="45" t="s">
        <v>33</v>
      </c>
      <c r="B12" s="67"/>
      <c r="C12" s="51"/>
      <c r="D12" s="51"/>
      <c r="E12" s="72"/>
      <c r="F12" s="49">
        <v>0</v>
      </c>
      <c r="G12" s="69"/>
      <c r="H12" s="69"/>
      <c r="I12" s="70"/>
      <c r="J12" s="70"/>
      <c r="K12" s="70"/>
      <c r="L12" s="70"/>
      <c r="M12" s="70"/>
      <c r="N12" s="70"/>
      <c r="O12" s="70"/>
      <c r="P12" s="70"/>
      <c r="Q12" s="70"/>
      <c r="R12" s="71"/>
      <c r="S12" s="71"/>
      <c r="T12" s="71"/>
      <c r="U12" s="71"/>
      <c r="V12" s="52"/>
      <c r="W12" s="52"/>
      <c r="X12" s="52"/>
      <c r="Y12" s="52"/>
      <c r="Z12" s="52"/>
    </row>
    <row r="13" spans="1:26" ht="15" x14ac:dyDescent="0.2">
      <c r="A13" s="45" t="s">
        <v>34</v>
      </c>
      <c r="B13" s="67"/>
      <c r="C13" s="51"/>
      <c r="D13" s="51"/>
      <c r="E13" s="51"/>
      <c r="F13" s="49"/>
      <c r="G13" s="49"/>
      <c r="H13" s="49"/>
      <c r="I13" s="59"/>
      <c r="J13" s="59"/>
      <c r="K13" s="59"/>
      <c r="L13" s="59"/>
      <c r="M13" s="59"/>
      <c r="N13" s="59"/>
      <c r="O13" s="59"/>
      <c r="P13" s="59"/>
      <c r="Q13" s="59"/>
      <c r="R13" s="52"/>
      <c r="S13" s="52"/>
      <c r="T13" s="52"/>
      <c r="U13" s="52"/>
      <c r="V13" s="52"/>
      <c r="W13" s="52"/>
      <c r="X13" s="52"/>
      <c r="Y13" s="52"/>
      <c r="Z13" s="52"/>
    </row>
    <row r="14" spans="1:26" ht="15.75" x14ac:dyDescent="0.25">
      <c r="A14" s="45" t="s">
        <v>35</v>
      </c>
      <c r="B14" s="67"/>
      <c r="C14" s="51"/>
      <c r="D14" s="60" t="s">
        <v>24</v>
      </c>
      <c r="E14" s="51"/>
      <c r="F14" s="49"/>
      <c r="G14" s="49"/>
      <c r="H14" s="49"/>
      <c r="I14" s="59"/>
      <c r="J14" s="59"/>
      <c r="K14" s="59"/>
      <c r="L14" s="59"/>
      <c r="M14" s="59"/>
      <c r="N14" s="59"/>
      <c r="O14" s="59"/>
      <c r="P14" s="59"/>
      <c r="Q14" s="59"/>
      <c r="R14" s="52"/>
      <c r="S14" s="52"/>
      <c r="T14" s="52"/>
      <c r="U14" s="52"/>
      <c r="V14" s="52"/>
      <c r="W14" s="52"/>
      <c r="X14" s="52"/>
      <c r="Y14" s="52"/>
      <c r="Z14" s="52"/>
    </row>
    <row r="15" spans="1:26" ht="15.75" x14ac:dyDescent="0.25">
      <c r="A15" s="50" t="s">
        <v>36</v>
      </c>
      <c r="B15" s="67"/>
      <c r="C15" s="51"/>
      <c r="D15" s="51"/>
      <c r="E15" s="60"/>
      <c r="F15" s="56" t="s">
        <v>5</v>
      </c>
      <c r="G15" s="56" t="s">
        <v>23</v>
      </c>
      <c r="H15" s="49"/>
      <c r="I15" s="59"/>
      <c r="J15" s="59"/>
      <c r="K15" s="59"/>
      <c r="L15" s="59"/>
      <c r="M15" s="59"/>
      <c r="N15" s="59"/>
      <c r="O15" s="59"/>
      <c r="P15" s="59"/>
      <c r="Q15" s="59"/>
      <c r="R15" s="52"/>
      <c r="S15" s="52"/>
      <c r="T15" s="52"/>
      <c r="U15" s="52"/>
      <c r="V15" s="52"/>
      <c r="W15" s="52" t="s">
        <v>72</v>
      </c>
      <c r="X15" s="52" t="s">
        <v>73</v>
      </c>
      <c r="Y15" s="52"/>
      <c r="Z15" s="52"/>
    </row>
    <row r="16" spans="1:26" ht="15" x14ac:dyDescent="0.2">
      <c r="A16" s="45" t="s">
        <v>37</v>
      </c>
      <c r="B16" s="67"/>
      <c r="C16" s="51"/>
      <c r="D16" s="51"/>
      <c r="E16" s="68"/>
      <c r="F16" s="49">
        <v>0</v>
      </c>
      <c r="G16" s="69"/>
      <c r="H16" s="69"/>
      <c r="I16" s="70"/>
      <c r="J16" s="70"/>
      <c r="K16" s="70"/>
      <c r="L16" s="70"/>
      <c r="M16" s="70"/>
      <c r="N16" s="70"/>
      <c r="O16" s="70"/>
      <c r="P16" s="70"/>
      <c r="Q16" s="70"/>
      <c r="R16" s="71"/>
      <c r="S16" s="71"/>
      <c r="T16" s="71"/>
      <c r="U16" s="71"/>
      <c r="V16" s="52"/>
      <c r="W16" s="52" t="s">
        <v>78</v>
      </c>
      <c r="X16" s="52">
        <v>43089</v>
      </c>
      <c r="Y16" s="52"/>
      <c r="Z16" s="52"/>
    </row>
    <row r="17" spans="1:26" ht="15" x14ac:dyDescent="0.2">
      <c r="A17" s="51"/>
      <c r="B17" s="58"/>
      <c r="C17" s="51"/>
      <c r="D17" s="51"/>
      <c r="E17" s="68"/>
      <c r="F17" s="49">
        <v>0</v>
      </c>
      <c r="G17" s="69"/>
      <c r="H17" s="69"/>
      <c r="I17" s="70"/>
      <c r="J17" s="70"/>
      <c r="K17" s="70"/>
      <c r="L17" s="70"/>
      <c r="M17" s="70"/>
      <c r="N17" s="70"/>
      <c r="O17" s="70"/>
      <c r="P17" s="70"/>
      <c r="Q17" s="70"/>
      <c r="R17" s="71"/>
      <c r="S17" s="71"/>
      <c r="T17" s="71"/>
      <c r="U17" s="71"/>
      <c r="V17" s="52"/>
      <c r="W17" s="52"/>
      <c r="X17" s="52"/>
      <c r="Y17" s="52"/>
      <c r="Z17" s="52"/>
    </row>
    <row r="18" spans="1:26" ht="15" x14ac:dyDescent="0.2">
      <c r="A18" s="51"/>
      <c r="B18" s="58"/>
      <c r="C18" s="51"/>
      <c r="D18" s="51"/>
      <c r="E18" s="68"/>
      <c r="F18" s="49">
        <v>0</v>
      </c>
      <c r="G18" s="69"/>
      <c r="H18" s="69"/>
      <c r="I18" s="70"/>
      <c r="J18" s="70"/>
      <c r="K18" s="70"/>
      <c r="L18" s="70"/>
      <c r="M18" s="70"/>
      <c r="N18" s="70"/>
      <c r="O18" s="70"/>
      <c r="P18" s="70"/>
      <c r="Q18" s="70"/>
      <c r="R18" s="71"/>
      <c r="S18" s="71"/>
      <c r="T18" s="71"/>
      <c r="U18" s="71"/>
      <c r="V18" s="52"/>
      <c r="W18" s="52"/>
      <c r="X18" s="52"/>
      <c r="Y18" s="52"/>
      <c r="Z18" s="52"/>
    </row>
    <row r="19" spans="1:26" ht="15" x14ac:dyDescent="0.2">
      <c r="A19" s="51"/>
      <c r="B19" s="58"/>
      <c r="C19" s="51"/>
      <c r="D19" s="51"/>
      <c r="E19" s="68"/>
      <c r="F19" s="49">
        <v>0</v>
      </c>
      <c r="G19" s="69"/>
      <c r="H19" s="69"/>
      <c r="I19" s="70"/>
      <c r="J19" s="70"/>
      <c r="K19" s="70"/>
      <c r="L19" s="70"/>
      <c r="M19" s="70"/>
      <c r="N19" s="70"/>
      <c r="O19" s="70"/>
      <c r="P19" s="70"/>
      <c r="Q19" s="70"/>
      <c r="R19" s="71"/>
      <c r="S19" s="71"/>
      <c r="T19" s="71"/>
      <c r="U19" s="71"/>
      <c r="V19" s="52"/>
      <c r="W19" s="52"/>
      <c r="X19" s="52"/>
      <c r="Y19" s="52"/>
      <c r="Z19" s="52"/>
    </row>
    <row r="20" spans="1:26" ht="15" x14ac:dyDescent="0.2">
      <c r="A20" s="51"/>
      <c r="B20" s="58"/>
      <c r="C20" s="51"/>
      <c r="D20" s="51"/>
      <c r="E20" s="68"/>
      <c r="F20" s="49">
        <v>0</v>
      </c>
      <c r="G20" s="69"/>
      <c r="H20" s="69"/>
      <c r="I20" s="70"/>
      <c r="J20" s="70"/>
      <c r="K20" s="70"/>
      <c r="L20" s="70"/>
      <c r="M20" s="70"/>
      <c r="N20" s="70"/>
      <c r="O20" s="70"/>
      <c r="P20" s="70"/>
      <c r="Q20" s="70"/>
      <c r="R20" s="71"/>
      <c r="S20" s="71"/>
      <c r="T20" s="71"/>
      <c r="U20" s="71"/>
      <c r="V20" s="52"/>
      <c r="W20" s="52"/>
      <c r="X20" s="52"/>
      <c r="Y20" s="52"/>
      <c r="Z20" s="52"/>
    </row>
    <row r="21" spans="1:26" ht="15" x14ac:dyDescent="0.2">
      <c r="A21" s="51"/>
      <c r="B21" s="58"/>
      <c r="C21" s="51"/>
      <c r="D21" s="51"/>
      <c r="E21" s="68"/>
      <c r="F21" s="49">
        <v>0</v>
      </c>
      <c r="G21" s="69"/>
      <c r="H21" s="69"/>
      <c r="I21" s="70"/>
      <c r="J21" s="70"/>
      <c r="K21" s="70"/>
      <c r="L21" s="70"/>
      <c r="M21" s="70"/>
      <c r="N21" s="70"/>
      <c r="O21" s="70"/>
      <c r="P21" s="70"/>
      <c r="Q21" s="70"/>
      <c r="R21" s="71"/>
      <c r="S21" s="71"/>
      <c r="T21" s="71"/>
      <c r="U21" s="71"/>
      <c r="V21" s="52"/>
      <c r="W21" s="52"/>
      <c r="X21" s="52"/>
      <c r="Y21" s="52"/>
      <c r="Z21" s="52"/>
    </row>
    <row r="22" spans="1:26" ht="18" x14ac:dyDescent="0.25">
      <c r="A22" s="57" t="s">
        <v>24</v>
      </c>
      <c r="B22" s="61" t="s">
        <v>76</v>
      </c>
      <c r="C22" s="51"/>
      <c r="D22" s="51"/>
      <c r="E22" s="68"/>
      <c r="F22" s="49">
        <v>0</v>
      </c>
      <c r="G22" s="69"/>
      <c r="H22" s="69"/>
      <c r="I22" s="70"/>
      <c r="J22" s="70"/>
      <c r="K22" s="70"/>
      <c r="L22" s="70"/>
      <c r="M22" s="70"/>
      <c r="N22" s="70"/>
      <c r="O22" s="70"/>
      <c r="P22" s="70"/>
      <c r="Q22" s="70"/>
      <c r="R22" s="71"/>
      <c r="S22" s="71"/>
      <c r="T22" s="71"/>
      <c r="U22" s="71"/>
      <c r="V22" s="52"/>
      <c r="W22" s="52"/>
      <c r="X22" s="52"/>
      <c r="Y22" s="52"/>
      <c r="Z22" s="52"/>
    </row>
    <row r="23" spans="1:26" ht="18" x14ac:dyDescent="0.25">
      <c r="A23" s="57" t="s">
        <v>25</v>
      </c>
      <c r="B23" s="61">
        <v>-33</v>
      </c>
      <c r="C23" s="51"/>
      <c r="D23" s="51"/>
      <c r="E23" s="68"/>
      <c r="F23" s="49">
        <v>0</v>
      </c>
      <c r="G23" s="69"/>
      <c r="H23" s="69"/>
      <c r="I23" s="70"/>
      <c r="J23" s="70"/>
      <c r="K23" s="70"/>
      <c r="L23" s="70"/>
      <c r="M23" s="70"/>
      <c r="N23" s="70"/>
      <c r="O23" s="70"/>
      <c r="P23" s="70"/>
      <c r="Q23" s="70"/>
      <c r="R23" s="71"/>
      <c r="S23" s="71"/>
      <c r="T23" s="71"/>
      <c r="U23" s="71"/>
      <c r="V23" s="52"/>
      <c r="W23" s="52"/>
      <c r="X23" s="52"/>
      <c r="Y23" s="52"/>
      <c r="Z23" s="52"/>
    </row>
    <row r="24" spans="1:26" ht="15" x14ac:dyDescent="0.2">
      <c r="A24" s="52"/>
      <c r="B24" s="52"/>
      <c r="C24" s="51"/>
      <c r="D24" s="51"/>
      <c r="E24" s="62"/>
      <c r="F24" s="55"/>
      <c r="G24" s="55"/>
      <c r="H24" s="55"/>
      <c r="I24" s="63"/>
      <c r="J24" s="63"/>
      <c r="K24" s="63"/>
      <c r="L24" s="63"/>
      <c r="M24" s="63"/>
      <c r="N24" s="63"/>
      <c r="O24" s="63"/>
      <c r="P24" s="63"/>
      <c r="Q24" s="63"/>
      <c r="R24" s="64"/>
      <c r="S24" s="64"/>
      <c r="T24" s="64"/>
      <c r="U24" s="64"/>
      <c r="V24" s="64"/>
      <c r="W24" s="52"/>
      <c r="X24" s="52"/>
      <c r="Y24" s="52"/>
      <c r="Z24" s="52"/>
    </row>
    <row r="25" spans="1:26" x14ac:dyDescent="0.2">
      <c r="A25" s="46" t="s">
        <v>20</v>
      </c>
      <c r="B25" s="65" t="s">
        <v>20</v>
      </c>
      <c r="C25" s="46" t="s">
        <v>20</v>
      </c>
      <c r="D25" s="46" t="s">
        <v>20</v>
      </c>
      <c r="E25" s="46" t="s">
        <v>20</v>
      </c>
      <c r="F25" s="66" t="s">
        <v>20</v>
      </c>
      <c r="G25" s="66" t="s">
        <v>20</v>
      </c>
      <c r="H25" s="66" t="s">
        <v>20</v>
      </c>
      <c r="I25" s="66" t="s">
        <v>20</v>
      </c>
      <c r="J25" s="66" t="s">
        <v>20</v>
      </c>
      <c r="K25" s="66" t="s">
        <v>20</v>
      </c>
      <c r="L25" s="66" t="s">
        <v>20</v>
      </c>
      <c r="M25" s="66" t="s">
        <v>20</v>
      </c>
      <c r="N25" s="66" t="s">
        <v>20</v>
      </c>
      <c r="O25" s="66" t="s">
        <v>20</v>
      </c>
      <c r="P25" s="66" t="s">
        <v>20</v>
      </c>
      <c r="Q25" s="66" t="s">
        <v>20</v>
      </c>
      <c r="R25" s="46" t="s">
        <v>20</v>
      </c>
      <c r="S25" s="46" t="s">
        <v>20</v>
      </c>
      <c r="T25" s="46" t="s">
        <v>20</v>
      </c>
      <c r="U25" s="46" t="s">
        <v>20</v>
      </c>
      <c r="V25" s="46" t="s">
        <v>20</v>
      </c>
      <c r="W25" s="46" t="s">
        <v>20</v>
      </c>
      <c r="X25" s="46" t="s">
        <v>20</v>
      </c>
      <c r="Y25" s="46" t="s">
        <v>20</v>
      </c>
      <c r="Z25" s="46" t="s">
        <v>20</v>
      </c>
    </row>
  </sheetData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c">
                <anchor moveWithCells="1">
                  <from>
                    <xdr:col>18</xdr:col>
                    <xdr:colOff>485775</xdr:colOff>
                    <xdr:row>0</xdr:row>
                    <xdr:rowOff>0</xdr:rowOff>
                  </from>
                  <to>
                    <xdr:col>20</xdr:col>
                    <xdr:colOff>733425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1_Clic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Button 8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Button 9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Button 10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Button 11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Button 12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Button 13">
              <controlPr defaultSize="0" print="0" autoFill="0" autoPict="0" macro="[0]!Feuil2.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Button 14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Button 15">
              <controlPr defaultSize="0" print="0" autoFill="0" autoPict="0" macro="[0]!Feuil2.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Button 16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Button 17">
              <controlPr defaultSize="0" print="0" autoFill="0" autoPict="0" macro="[0]!Feuil2.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Button 18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Button 19">
              <controlPr defaultSize="0" print="0" autoFill="0" autoPict="0" macro="[0]!Feuil2.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Button 20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Button 21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Button 22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Button 23">
              <controlPr defaultSize="0" print="0" autoFill="0" autoPict="0" macro="[0]!Feuil2.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Button 24">
              <controlPr defaultSize="0" print="0" autoFill="0" autoPict="0" macro="[0]!Feuil2.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Button 25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Button 26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Button 27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Button 28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Button 29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Button 30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Button 3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5" name="Button 32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6" name="Button 33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7" name="Button 34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8" name="Button 35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9" name="Button 36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40" name="Button 37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1" name="Button 38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2" name="Button 39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3" name="Button 40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4" name="Button 4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5" name="Button 42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6" name="Button 43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7" name="Button 44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8" name="Button 45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9" name="Button 46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50" name="Button 47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1" name="Button 48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2" name="Button 49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3" name="Button 50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4" name="Button 5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3</xdr:row>
                    <xdr:rowOff>133350</xdr:rowOff>
                  </from>
                  <to>
                    <xdr:col>20</xdr:col>
                    <xdr:colOff>638175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5" name="Button 52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6" name="Button 53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7" name="Button 54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8" name="Button 55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9" name="Button 56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60" name="Button 57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1" name="Button 58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2" name="Button 59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3" name="Button 60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4" name="Button 61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5" name="Button 62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6" name="Button 63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7" name="Button 64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8" name="Button 65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9" name="Button 66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70" name="Button 67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1" name="Button 68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2" name="Button 69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3" name="Button 70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4" name="Button 7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5" name="Button 72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6" name="Button 73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7" name="Button 74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8" name="Button 75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9" name="Button 76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80" name="Button 77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1" name="Button 78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2" name="Button 79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3" name="Button 80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4" name="Button 8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5" name="Button 82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6" name="Button 83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7" name="Button 84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8" name="Button 85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9" name="Button 86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90" name="Button 87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1" name="Button 88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2" name="Button 89">
              <controlPr defaultSize="0" print="0" autoFill="0" autoPict="0" macro="[0]!bouton5">
                <anchor moveWithCells="1">
                  <from>
                    <xdr:col>18</xdr:col>
                    <xdr:colOff>371475</xdr:colOff>
                    <xdr:row>2</xdr:row>
                    <xdr:rowOff>47625</xdr:rowOff>
                  </from>
                  <to>
                    <xdr:col>20</xdr:col>
                    <xdr:colOff>619125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3" name="Button 90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4" name="Button 91">
              <controlPr defaultSize="0" print="0" autoFill="0" autoPict="0" macro="[0]!bouton6">
                <anchor moveWithCells="1">
                  <from>
                    <xdr:col>18</xdr:col>
                    <xdr:colOff>400050</xdr:colOff>
                    <xdr:row>1</xdr:row>
                    <xdr:rowOff>104775</xdr:rowOff>
                  </from>
                  <to>
                    <xdr:col>20</xdr:col>
                    <xdr:colOff>647700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95" name="Button 92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96" name="Button 93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97" name="Button 94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98" name="Button 95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99" name="Button 96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100" name="Button 97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101" name="Button 98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102" name="Button 99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103" name="Button 100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104" name="Button 101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105" name="Button 102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106" name="Button 103">
              <controlPr defaultSize="0" print="0" autoFill="0" autoPict="0" macro="[0]!bouton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7" name="Button 104">
              <controlPr defaultSize="0" print="0" autoFill="0" autoPict="0" macro="[0]!bouton12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08" name="Button 105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09" name="Button 106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3</xdr:row>
                    <xdr:rowOff>104775</xdr:rowOff>
                  </from>
                  <to>
                    <xdr:col>20</xdr:col>
                    <xdr:colOff>647700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10" name="Button 107">
              <controlPr defaultSize="0" print="0" autoFill="0" autoPict="0" macro="[0]!bouton30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11" name="Button 108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12" name="Button 109">
              <controlPr defaultSize="0" print="0" autoFill="0" autoPict="0" macro="[0]!bouton31">
                <anchor moveWithCells="1">
                  <from>
                    <xdr:col>18</xdr:col>
                    <xdr:colOff>304800</xdr:colOff>
                    <xdr:row>2</xdr:row>
                    <xdr:rowOff>66675</xdr:rowOff>
                  </from>
                  <to>
                    <xdr:col>20</xdr:col>
                    <xdr:colOff>552450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13" name="Button 110">
              <controlPr defaultSize="0" print="0" autoFill="0" autoPict="0" macro="[0]!bouton20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14" name="Button 111">
              <controlPr defaultSize="0" print="0" autoFill="0" autoPict="0" macro="[0]!bouton35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15" name="Button 112">
              <controlPr defaultSize="0" print="0" autoFill="0" autoPict="0" macro="[0]!bouton33">
                <anchor moveWithCells="1">
                  <from>
                    <xdr:col>18</xdr:col>
                    <xdr:colOff>400050</xdr:colOff>
                    <xdr:row>2</xdr:row>
                    <xdr:rowOff>104775</xdr:rowOff>
                  </from>
                  <to>
                    <xdr:col>20</xdr:col>
                    <xdr:colOff>647700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16" name="Button 113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117" name="Button 114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118" name="Button 115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119" name="Button 116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120" name="Button 117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121" name="Button 118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122" name="Button 119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123" name="Button 120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124" name="Button 121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125" name="Button 122">
              <controlPr defaultSize="0" print="0" autoFill="0" autoPict="0" macro="[0]!bouton7">
                <anchor moveWithCells="1">
                  <from>
                    <xdr:col>18</xdr:col>
                    <xdr:colOff>400050</xdr:colOff>
                    <xdr:row>1</xdr:row>
                    <xdr:rowOff>104775</xdr:rowOff>
                  </from>
                  <to>
                    <xdr:col>20</xdr:col>
                    <xdr:colOff>647700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126" name="Button 123">
              <controlPr defaultSize="0" print="0" autoFill="0" autoPict="0" macro="[0]!bouton1">
                <anchor moveWithCells="1">
                  <from>
                    <xdr:col>18</xdr:col>
                    <xdr:colOff>485775</xdr:colOff>
                    <xdr:row>2</xdr:row>
                    <xdr:rowOff>123825</xdr:rowOff>
                  </from>
                  <to>
                    <xdr:col>20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127" name="Button 124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28" name="Button 125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129" name="Button 126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130" name="Button 127">
              <controlPr defaultSize="0" print="0" autoFill="0" autoPict="0" macro="[0]!bouton2">
                <anchor moveWithCells="1">
                  <from>
                    <xdr:col>18</xdr:col>
                    <xdr:colOff>390525</xdr:colOff>
                    <xdr:row>2</xdr:row>
                    <xdr:rowOff>133350</xdr:rowOff>
                  </from>
                  <to>
                    <xdr:col>20</xdr:col>
                    <xdr:colOff>638175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/>
  <dimension ref="A1:AF41"/>
  <sheetViews>
    <sheetView view="pageBreakPreview" zoomScale="90" zoomScaleNormal="70" zoomScaleSheetLayoutView="90" workbookViewId="0">
      <selection activeCell="B19" sqref="B19"/>
    </sheetView>
  </sheetViews>
  <sheetFormatPr baseColWidth="10" defaultRowHeight="15" x14ac:dyDescent="0.2"/>
  <cols>
    <col min="1" max="1" width="21" style="1" customWidth="1"/>
    <col min="2" max="2" width="14.42578125" style="1" customWidth="1"/>
    <col min="3" max="3" width="21" style="1" customWidth="1"/>
    <col min="4" max="4" width="15" style="1" customWidth="1"/>
    <col min="5" max="5" width="0.42578125" style="1" hidden="1" customWidth="1"/>
    <col min="6" max="6" width="19.85546875" style="1" customWidth="1"/>
    <col min="7" max="8" width="11.42578125" style="1"/>
    <col min="9" max="9" width="14.7109375" style="1" bestFit="1" customWidth="1"/>
    <col min="10" max="10" width="11.7109375" style="1" bestFit="1" customWidth="1"/>
    <col min="11" max="11" width="11.5703125" style="1" bestFit="1" customWidth="1"/>
    <col min="12" max="12" width="31.140625" style="1" bestFit="1" customWidth="1"/>
    <col min="13" max="13" width="14.85546875" style="34" bestFit="1" customWidth="1"/>
    <col min="14" max="14" width="13.7109375" style="1" bestFit="1" customWidth="1"/>
    <col min="15" max="15" width="11.42578125" style="1"/>
    <col min="16" max="16" width="18.7109375" style="1" bestFit="1" customWidth="1"/>
    <col min="17" max="16384" width="11.42578125" style="1"/>
  </cols>
  <sheetData>
    <row r="1" spans="1:32" x14ac:dyDescent="0.2">
      <c r="K1" s="1">
        <v>2</v>
      </c>
      <c r="L1" s="34"/>
      <c r="M1" s="42"/>
    </row>
    <row r="2" spans="1:32" ht="15.75" x14ac:dyDescent="0.25">
      <c r="A2" s="102"/>
      <c r="B2" s="11" t="s">
        <v>6</v>
      </c>
      <c r="C2" s="78"/>
      <c r="D2" s="98"/>
      <c r="E2" s="98"/>
      <c r="F2" s="9"/>
      <c r="H2" s="2"/>
      <c r="L2" s="34"/>
    </row>
    <row r="3" spans="1:32" x14ac:dyDescent="0.2">
      <c r="A3" s="99"/>
      <c r="B3" s="100"/>
      <c r="C3" s="101"/>
      <c r="D3" s="9"/>
      <c r="E3" s="9"/>
      <c r="F3" s="97"/>
      <c r="L3" s="34"/>
    </row>
    <row r="4" spans="1:32" ht="16.5" thickBot="1" x14ac:dyDescent="0.3">
      <c r="A4" s="24"/>
      <c r="B4" s="6" t="s">
        <v>0</v>
      </c>
      <c r="C4" s="3"/>
      <c r="D4" s="6" t="s">
        <v>16</v>
      </c>
      <c r="E4" s="3"/>
      <c r="F4" s="6" t="s">
        <v>1</v>
      </c>
      <c r="L4" s="34"/>
      <c r="O4" s="36"/>
      <c r="P4" s="36"/>
      <c r="Q4" s="40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</row>
    <row r="5" spans="1:32" ht="15.75" thickBot="1" x14ac:dyDescent="0.25">
      <c r="B5" s="29"/>
      <c r="D5" s="30">
        <f>samedi!B30</f>
        <v>0</v>
      </c>
      <c r="E5" s="25"/>
      <c r="F5" s="30"/>
      <c r="I5" s="24"/>
      <c r="L5" s="34"/>
      <c r="O5" s="36"/>
      <c r="P5" s="36"/>
      <c r="Q5" s="40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</row>
    <row r="6" spans="1:32" ht="16.5" thickBot="1" x14ac:dyDescent="0.3">
      <c r="A6" s="2" t="s">
        <v>2</v>
      </c>
      <c r="B6" s="29">
        <v>0</v>
      </c>
      <c r="C6" s="34"/>
      <c r="D6" s="30"/>
      <c r="E6" s="25"/>
      <c r="F6" s="30"/>
      <c r="L6" s="34"/>
      <c r="O6" s="36"/>
      <c r="P6" s="36"/>
      <c r="Q6" s="40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</row>
    <row r="7" spans="1:32" ht="16.5" thickBot="1" x14ac:dyDescent="0.3">
      <c r="A7" s="2"/>
      <c r="B7" s="29">
        <v>0</v>
      </c>
      <c r="D7" s="30"/>
      <c r="E7" s="25"/>
      <c r="F7" s="30"/>
      <c r="G7" s="94"/>
      <c r="H7" s="95"/>
      <c r="L7" s="34"/>
      <c r="O7" s="36"/>
      <c r="P7" s="36"/>
      <c r="Q7" s="40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</row>
    <row r="8" spans="1:32" ht="16.5" thickBot="1" x14ac:dyDescent="0.3">
      <c r="A8" s="2"/>
      <c r="B8" s="29">
        <v>0</v>
      </c>
      <c r="D8" s="30"/>
      <c r="E8" s="25"/>
      <c r="F8" s="30"/>
      <c r="G8" s="94"/>
      <c r="H8" s="95"/>
      <c r="L8" s="34"/>
      <c r="O8" s="36"/>
      <c r="P8" s="36"/>
      <c r="Q8" s="40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</row>
    <row r="9" spans="1:32" ht="16.5" thickBot="1" x14ac:dyDescent="0.3">
      <c r="A9" s="2"/>
      <c r="B9" s="29">
        <v>0</v>
      </c>
      <c r="D9" s="30"/>
      <c r="E9" s="25"/>
      <c r="F9" s="30"/>
      <c r="G9" s="94"/>
      <c r="H9" s="95"/>
      <c r="L9" s="34"/>
      <c r="O9" s="36"/>
      <c r="P9" s="37"/>
      <c r="Q9" s="40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</row>
    <row r="10" spans="1:32" ht="16.5" thickBot="1" x14ac:dyDescent="0.3">
      <c r="A10" s="2"/>
      <c r="B10" s="29">
        <v>0</v>
      </c>
      <c r="D10" s="30"/>
      <c r="E10" s="25"/>
      <c r="F10" s="30"/>
      <c r="G10" s="94"/>
      <c r="H10" s="95"/>
      <c r="L10" s="34"/>
      <c r="O10" s="36"/>
      <c r="P10" s="37"/>
      <c r="Q10" s="40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</row>
    <row r="11" spans="1:32" ht="16.5" thickBot="1" x14ac:dyDescent="0.3">
      <c r="A11" s="2" t="s">
        <v>7</v>
      </c>
      <c r="B11" s="35">
        <f>B5+B6+B7+B8+B9+B10</f>
        <v>0</v>
      </c>
      <c r="C11" s="2"/>
      <c r="D11" s="14">
        <f>SUM(D5:D10)</f>
        <v>0</v>
      </c>
      <c r="E11" s="15"/>
      <c r="F11" s="14">
        <f>SUM(F5:F10)</f>
        <v>0</v>
      </c>
      <c r="L11" s="34"/>
      <c r="O11" s="36"/>
      <c r="P11" s="37"/>
      <c r="Q11" s="40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</row>
    <row r="12" spans="1:32" ht="15.75" x14ac:dyDescent="0.25">
      <c r="A12" s="2" t="s">
        <v>3</v>
      </c>
      <c r="B12" s="29"/>
      <c r="C12" s="5"/>
      <c r="L12" s="34"/>
      <c r="O12" s="36"/>
      <c r="P12" s="37"/>
      <c r="Q12" s="40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</row>
    <row r="13" spans="1:32" x14ac:dyDescent="0.2">
      <c r="B13" s="29"/>
      <c r="C13" s="5"/>
      <c r="F13" s="31"/>
      <c r="G13" s="4"/>
      <c r="L13" s="34"/>
      <c r="O13" s="36"/>
      <c r="P13" s="37"/>
      <c r="Q13" s="40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</row>
    <row r="14" spans="1:32" x14ac:dyDescent="0.2">
      <c r="B14" s="29"/>
      <c r="C14" s="5"/>
      <c r="F14" s="31"/>
      <c r="G14" s="4"/>
      <c r="L14" s="41"/>
      <c r="O14" s="36"/>
      <c r="P14" s="36"/>
      <c r="Q14" s="40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</row>
    <row r="15" spans="1:32" x14ac:dyDescent="0.2">
      <c r="B15" s="29"/>
      <c r="C15" s="5"/>
      <c r="F15" s="31"/>
      <c r="G15" s="4"/>
      <c r="L15" s="34"/>
      <c r="O15" s="36"/>
      <c r="P15" s="36"/>
      <c r="Q15" s="40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</row>
    <row r="16" spans="1:32" x14ac:dyDescent="0.2">
      <c r="B16" s="29"/>
      <c r="C16" s="5"/>
      <c r="F16" s="31"/>
      <c r="G16" s="4"/>
      <c r="O16" s="36"/>
      <c r="P16" s="36"/>
      <c r="Q16" s="40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</row>
    <row r="17" spans="1:32" x14ac:dyDescent="0.2">
      <c r="B17" s="29"/>
      <c r="C17" s="5"/>
      <c r="F17" s="31"/>
      <c r="G17" s="4"/>
      <c r="O17" s="36"/>
      <c r="P17" s="36"/>
      <c r="Q17" s="40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</row>
    <row r="18" spans="1:32" ht="16.5" thickBot="1" x14ac:dyDescent="0.3">
      <c r="A18" s="2" t="s">
        <v>5</v>
      </c>
      <c r="B18" s="13">
        <f>B11+B12+B13+B14+B15+B16+B17</f>
        <v>0</v>
      </c>
      <c r="F18" s="31"/>
      <c r="G18" s="4"/>
      <c r="O18" s="36"/>
      <c r="P18" s="36"/>
      <c r="Q18" s="40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</row>
    <row r="19" spans="1:32" ht="16.5" thickTop="1" x14ac:dyDescent="0.25">
      <c r="A19" s="2" t="s">
        <v>8</v>
      </c>
      <c r="B19" s="12">
        <f>+B23-B18</f>
        <v>0</v>
      </c>
      <c r="C19" s="5"/>
      <c r="F19" s="31"/>
      <c r="G19" s="4"/>
      <c r="O19" s="36"/>
      <c r="P19" s="36"/>
      <c r="Q19" s="40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</row>
    <row r="20" spans="1:32" ht="16.5" thickBot="1" x14ac:dyDescent="0.3">
      <c r="A20" s="2"/>
      <c r="B20" s="5"/>
      <c r="C20" s="5"/>
      <c r="D20" s="10"/>
      <c r="E20" s="10"/>
      <c r="F20" s="31"/>
      <c r="G20" s="4"/>
      <c r="O20" s="36"/>
      <c r="P20" s="36"/>
      <c r="Q20" s="40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</row>
    <row r="21" spans="1:32" ht="16.5" thickBot="1" x14ac:dyDescent="0.3">
      <c r="A21" s="7" t="s">
        <v>9</v>
      </c>
      <c r="B21" s="14">
        <f>B11+B19</f>
        <v>0</v>
      </c>
      <c r="C21" s="2"/>
      <c r="D21" s="11" t="s">
        <v>74</v>
      </c>
      <c r="F21" s="16">
        <f>+B21+D11+F11</f>
        <v>0</v>
      </c>
      <c r="O21" s="36"/>
      <c r="P21" s="36"/>
      <c r="Q21" s="40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</row>
    <row r="22" spans="1:32" s="10" customFormat="1" ht="15.75" x14ac:dyDescent="0.25">
      <c r="A22" s="8"/>
      <c r="B22" s="9"/>
      <c r="I22" s="162"/>
      <c r="J22" s="162"/>
      <c r="K22" s="162"/>
      <c r="M22" s="43"/>
      <c r="O22" s="36"/>
      <c r="P22" s="36"/>
      <c r="Q22" s="40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</row>
    <row r="23" spans="1:32" ht="15.75" x14ac:dyDescent="0.25">
      <c r="A23" s="2" t="s">
        <v>4</v>
      </c>
      <c r="B23" s="29"/>
      <c r="F23" s="74"/>
      <c r="O23" s="36"/>
      <c r="P23" s="36"/>
      <c r="Q23" s="40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</row>
    <row r="24" spans="1:32" ht="45" x14ac:dyDescent="0.6">
      <c r="A24" s="2"/>
      <c r="I24" s="163"/>
      <c r="J24" s="163"/>
      <c r="K24" s="163"/>
      <c r="L24" s="38"/>
      <c r="O24" s="36"/>
      <c r="P24" s="36"/>
      <c r="Q24" s="40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</row>
    <row r="25" spans="1:32" ht="45" x14ac:dyDescent="0.6">
      <c r="A25" s="2" t="s">
        <v>11</v>
      </c>
      <c r="I25" s="163"/>
      <c r="J25" s="163"/>
      <c r="K25" s="163"/>
      <c r="L25" s="39"/>
    </row>
    <row r="26" spans="1:32" x14ac:dyDescent="0.2">
      <c r="A26" s="5"/>
      <c r="B26" s="5"/>
      <c r="C26" s="5"/>
      <c r="D26" s="5"/>
      <c r="E26" s="5"/>
      <c r="F26" s="5"/>
    </row>
    <row r="27" spans="1:32" x14ac:dyDescent="0.2">
      <c r="A27" s="17" t="s">
        <v>12</v>
      </c>
      <c r="B27" s="5"/>
      <c r="C27" s="5"/>
      <c r="D27" s="5" t="s">
        <v>1</v>
      </c>
      <c r="E27" s="5"/>
      <c r="F27" s="5"/>
      <c r="I27" s="28"/>
      <c r="J27" s="27"/>
      <c r="K27" s="27"/>
      <c r="L27" s="27"/>
      <c r="M27" s="44"/>
      <c r="N27" s="27"/>
      <c r="P27" s="27"/>
    </row>
    <row r="28" spans="1:32" x14ac:dyDescent="0.2">
      <c r="A28" s="32"/>
      <c r="B28" s="18">
        <v>100</v>
      </c>
      <c r="C28" s="19">
        <f t="shared" ref="C28:C37" si="0">A28*B28</f>
        <v>0</v>
      </c>
      <c r="D28" s="31"/>
      <c r="E28" s="5"/>
      <c r="F28" s="5"/>
    </row>
    <row r="29" spans="1:32" x14ac:dyDescent="0.2">
      <c r="A29" s="32"/>
      <c r="B29" s="18">
        <v>50</v>
      </c>
      <c r="C29" s="19">
        <f>A29*B29</f>
        <v>0</v>
      </c>
      <c r="D29" s="31"/>
      <c r="E29" s="5"/>
      <c r="F29" s="5"/>
    </row>
    <row r="30" spans="1:32" x14ac:dyDescent="0.2">
      <c r="A30" s="32"/>
      <c r="B30" s="18">
        <v>20</v>
      </c>
      <c r="C30" s="19">
        <f t="shared" si="0"/>
        <v>0</v>
      </c>
      <c r="D30" s="31"/>
      <c r="E30" s="5"/>
      <c r="F30" s="5"/>
    </row>
    <row r="31" spans="1:32" x14ac:dyDescent="0.2">
      <c r="A31" s="32"/>
      <c r="B31" s="18">
        <v>10</v>
      </c>
      <c r="C31" s="19">
        <f t="shared" si="0"/>
        <v>0</v>
      </c>
      <c r="D31" s="31"/>
    </row>
    <row r="32" spans="1:32" x14ac:dyDescent="0.2">
      <c r="A32" s="32"/>
      <c r="B32" s="18">
        <v>5</v>
      </c>
      <c r="C32" s="19">
        <f t="shared" si="0"/>
        <v>0</v>
      </c>
      <c r="D32" s="31"/>
      <c r="F32" s="27"/>
    </row>
    <row r="33" spans="1:8" x14ac:dyDescent="0.2">
      <c r="A33" s="32"/>
      <c r="B33" s="18">
        <v>2</v>
      </c>
      <c r="C33" s="19">
        <f t="shared" si="0"/>
        <v>0</v>
      </c>
      <c r="D33" s="31"/>
    </row>
    <row r="34" spans="1:8" x14ac:dyDescent="0.2">
      <c r="A34" s="32"/>
      <c r="B34" s="18">
        <v>1</v>
      </c>
      <c r="C34" s="19">
        <f t="shared" si="0"/>
        <v>0</v>
      </c>
      <c r="D34" s="31"/>
    </row>
    <row r="35" spans="1:8" x14ac:dyDescent="0.2">
      <c r="A35" s="32"/>
      <c r="B35" s="18">
        <v>0.25</v>
      </c>
      <c r="C35" s="19">
        <f t="shared" si="0"/>
        <v>0</v>
      </c>
      <c r="D35" s="31"/>
    </row>
    <row r="36" spans="1:8" x14ac:dyDescent="0.2">
      <c r="A36" s="32"/>
      <c r="B36" s="18">
        <v>0.1</v>
      </c>
      <c r="C36" s="19">
        <f t="shared" si="0"/>
        <v>0</v>
      </c>
      <c r="D36" s="31"/>
    </row>
    <row r="37" spans="1:8" ht="15.75" thickBot="1" x14ac:dyDescent="0.25">
      <c r="A37" s="33"/>
      <c r="B37" s="21">
        <v>0.05</v>
      </c>
      <c r="C37" s="19">
        <f t="shared" si="0"/>
        <v>0</v>
      </c>
      <c r="D37" s="31"/>
      <c r="F37" s="27"/>
    </row>
    <row r="38" spans="1:8" ht="15.75" thickBot="1" x14ac:dyDescent="0.25">
      <c r="A38" s="22"/>
      <c r="B38" s="23" t="s">
        <v>14</v>
      </c>
      <c r="C38" s="31"/>
      <c r="D38" s="31"/>
    </row>
    <row r="39" spans="1:8" x14ac:dyDescent="0.2">
      <c r="B39" s="1" t="s">
        <v>15</v>
      </c>
      <c r="C39" s="26">
        <f>samedi!B31</f>
        <v>0</v>
      </c>
    </row>
    <row r="40" spans="1:8" x14ac:dyDescent="0.2">
      <c r="B40" s="1" t="s">
        <v>38</v>
      </c>
      <c r="C40" s="26">
        <f>samedi!B32</f>
        <v>0</v>
      </c>
    </row>
    <row r="41" spans="1:8" ht="15.75" x14ac:dyDescent="0.25">
      <c r="C41" s="20"/>
      <c r="D41" s="20"/>
      <c r="G41" s="161"/>
      <c r="H41" s="161"/>
    </row>
  </sheetData>
  <mergeCells count="4">
    <mergeCell ref="I22:K22"/>
    <mergeCell ref="I24:K24"/>
    <mergeCell ref="I25:K25"/>
    <mergeCell ref="G41:H41"/>
  </mergeCells>
  <pageMargins left="0.7" right="0.7" top="0.75" bottom="0.75" header="0.3" footer="0.3"/>
  <pageSetup scale="80" orientation="portrait" verticalDpi="300" r:id="rId1"/>
  <colBreaks count="1" manualBreakCount="1">
    <brk id="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128</vt:i4>
      </vt:variant>
    </vt:vector>
  </HeadingPairs>
  <TitlesOfParts>
    <vt:vector size="138" baseType="lpstr">
      <vt:lpstr>POUR DÉBUTER</vt:lpstr>
      <vt:lpstr>lundi</vt:lpstr>
      <vt:lpstr>mardi</vt:lpstr>
      <vt:lpstr>mercredi</vt:lpstr>
      <vt:lpstr>jeudi</vt:lpstr>
      <vt:lpstr>vendredi</vt:lpstr>
      <vt:lpstr>samedi</vt:lpstr>
      <vt:lpstr>imprime</vt:lpstr>
      <vt:lpstr>courant</vt:lpstr>
      <vt:lpstr>copie vierge</vt:lpstr>
      <vt:lpstr>AGAchqlu</vt:lpstr>
      <vt:lpstr>AGAdifflu</vt:lpstr>
      <vt:lpstr>ASBcashlu</vt:lpstr>
      <vt:lpstr>ASBchqlu</vt:lpstr>
      <vt:lpstr>ASBchrlu</vt:lpstr>
      <vt:lpstr>ASBdifflu</vt:lpstr>
      <vt:lpstr>BE2cashlu</vt:lpstr>
      <vt:lpstr>BE2chqlu</vt:lpstr>
      <vt:lpstr>BE2difflu</vt:lpstr>
      <vt:lpstr>BEAcashlu</vt:lpstr>
      <vt:lpstr>BEAchqlu</vt:lpstr>
      <vt:lpstr>BEAchrlu</vt:lpstr>
      <vt:lpstr>BEAdifflu</vt:lpstr>
      <vt:lpstr>CHAcashlu</vt:lpstr>
      <vt:lpstr>CHAchqlu</vt:lpstr>
      <vt:lpstr>CHAchrlu</vt:lpstr>
      <vt:lpstr>CHAdifflu</vt:lpstr>
      <vt:lpstr>COWcashlu</vt:lpstr>
      <vt:lpstr>COWchqLU</vt:lpstr>
      <vt:lpstr>COWchrlu</vt:lpstr>
      <vt:lpstr>COWdifflu</vt:lpstr>
      <vt:lpstr>DONcashlu</vt:lpstr>
      <vt:lpstr>DONchqlu</vt:lpstr>
      <vt:lpstr>DONchrlu</vt:lpstr>
      <vt:lpstr>DONdifflu</vt:lpstr>
      <vt:lpstr>DRUcashlu</vt:lpstr>
      <vt:lpstr>DRUchqlu</vt:lpstr>
      <vt:lpstr>DRUchrlu</vt:lpstr>
      <vt:lpstr>DRUdifflu</vt:lpstr>
      <vt:lpstr>FLEcashlu</vt:lpstr>
      <vt:lpstr>FLEchqlu</vt:lpstr>
      <vt:lpstr>FLEchrlu</vt:lpstr>
      <vt:lpstr>FLEdifflu</vt:lpstr>
      <vt:lpstr>GRAcashlu</vt:lpstr>
      <vt:lpstr>GRAchqlu</vt:lpstr>
      <vt:lpstr>GRAchrlu</vt:lpstr>
      <vt:lpstr>GRAdifflu</vt:lpstr>
      <vt:lpstr>GUAcashlu</vt:lpstr>
      <vt:lpstr>GUAchqlu</vt:lpstr>
      <vt:lpstr>GUAchrlu</vt:lpstr>
      <vt:lpstr>LENcashlu</vt:lpstr>
      <vt:lpstr>LENchqlu</vt:lpstr>
      <vt:lpstr>LENchrlu</vt:lpstr>
      <vt:lpstr>LENdifflu</vt:lpstr>
      <vt:lpstr>LEVcashlu</vt:lpstr>
      <vt:lpstr>LEVchqlu</vt:lpstr>
      <vt:lpstr>LEVchrlu</vt:lpstr>
      <vt:lpstr>LEVdifflu</vt:lpstr>
      <vt:lpstr>LMcashlu</vt:lpstr>
      <vt:lpstr>LMchqlu</vt:lpstr>
      <vt:lpstr>LMchrlu</vt:lpstr>
      <vt:lpstr>LMdifflu</vt:lpstr>
      <vt:lpstr>MAGcashlu</vt:lpstr>
      <vt:lpstr>MAGchqlu</vt:lpstr>
      <vt:lpstr>MAGchrlu</vt:lpstr>
      <vt:lpstr>MAGdifflu</vt:lpstr>
      <vt:lpstr>SAPcashlu</vt:lpstr>
      <vt:lpstr>SAPchqlu</vt:lpstr>
      <vt:lpstr>SAPchrlu</vt:lpstr>
      <vt:lpstr>SAPdifflu</vt:lpstr>
      <vt:lpstr>SAUcashlu</vt:lpstr>
      <vt:lpstr>SAUchqlu</vt:lpstr>
      <vt:lpstr>SAUchrlu</vt:lpstr>
      <vt:lpstr>SAUdifflu</vt:lpstr>
      <vt:lpstr>SELchqlu</vt:lpstr>
      <vt:lpstr>SELchrlu</vt:lpstr>
      <vt:lpstr>SELdifflu</vt:lpstr>
      <vt:lpstr>SFOcashlu</vt:lpstr>
      <vt:lpstr>SFOchqlu</vt:lpstr>
      <vt:lpstr>SFOchrlu</vt:lpstr>
      <vt:lpstr>SFOdifflu</vt:lpstr>
      <vt:lpstr>SMAcashlu</vt:lpstr>
      <vt:lpstr>SMAchqlu</vt:lpstr>
      <vt:lpstr>SMAchrlu</vt:lpstr>
      <vt:lpstr>SMAdifflu</vt:lpstr>
      <vt:lpstr>STEcashlu</vt:lpstr>
      <vt:lpstr>STGcashlu</vt:lpstr>
      <vt:lpstr>STGchqlu</vt:lpstr>
      <vt:lpstr>STGchrlu</vt:lpstr>
      <vt:lpstr>STGdifflu</vt:lpstr>
      <vt:lpstr>STHcashlu</vt:lpstr>
      <vt:lpstr>STHchqlu</vt:lpstr>
      <vt:lpstr>STHchrlu</vt:lpstr>
      <vt:lpstr>STHdifflu</vt:lpstr>
      <vt:lpstr>STJcashlu</vt:lpstr>
      <vt:lpstr>STJchqlu</vt:lpstr>
      <vt:lpstr>STJchrlu</vt:lpstr>
      <vt:lpstr>STMcashlu</vt:lpstr>
      <vt:lpstr>STMchqlu</vt:lpstr>
      <vt:lpstr>STMchrlu</vt:lpstr>
      <vt:lpstr>STMdifflu</vt:lpstr>
      <vt:lpstr>TBRcashlu</vt:lpstr>
      <vt:lpstr>TBRchqlu</vt:lpstr>
      <vt:lpstr>TBRchrlu</vt:lpstr>
      <vt:lpstr>TBRdifflu</vt:lpstr>
      <vt:lpstr>THEcashlu</vt:lpstr>
      <vt:lpstr>THEchqlu</vt:lpstr>
      <vt:lpstr>THEchrlu</vt:lpstr>
      <vt:lpstr>THEdifflu</vt:lpstr>
      <vt:lpstr>TMOcashlu</vt:lpstr>
      <vt:lpstr>TMOchqlu</vt:lpstr>
      <vt:lpstr>TMOchrlu</vt:lpstr>
      <vt:lpstr>TMOdifflu</vt:lpstr>
      <vt:lpstr>TQUcashlu</vt:lpstr>
      <vt:lpstr>TQUchqlu</vt:lpstr>
      <vt:lpstr>TQUdifflu</vt:lpstr>
      <vt:lpstr>TTRcashlu</vt:lpstr>
      <vt:lpstr>TTRchqlu</vt:lpstr>
      <vt:lpstr>TTRchrlu</vt:lpstr>
      <vt:lpstr>TTRdifflu</vt:lpstr>
      <vt:lpstr>VALcashlu</vt:lpstr>
      <vt:lpstr>VALchqlu</vt:lpstr>
      <vt:lpstr>VALchrlu</vt:lpstr>
      <vt:lpstr>VALdifflu</vt:lpstr>
      <vt:lpstr>VANcashlu</vt:lpstr>
      <vt:lpstr>VANchqlu</vt:lpstr>
      <vt:lpstr>VANchrlu</vt:lpstr>
      <vt:lpstr>VANdifflu</vt:lpstr>
      <vt:lpstr>VBEcashlu</vt:lpstr>
      <vt:lpstr>VBEchqlu</vt:lpstr>
      <vt:lpstr>VBEchrlu</vt:lpstr>
      <vt:lpstr>VBEdifflu</vt:lpstr>
      <vt:lpstr>VICcashlu</vt:lpstr>
      <vt:lpstr>VICchqlu</vt:lpstr>
      <vt:lpstr>VICchrlu</vt:lpstr>
      <vt:lpstr>VICdifflu</vt:lpstr>
      <vt:lpstr>'copie vierge'!Zone_d_impression</vt:lpstr>
      <vt:lpstr>imprime!Zone_d_impression</vt:lpstr>
    </vt:vector>
  </TitlesOfParts>
  <Company>FROMAGES LA CHAUDIERE INC/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CHOQUETTE</dc:creator>
  <cp:lastModifiedBy>Patricia</cp:lastModifiedBy>
  <cp:lastPrinted>2017-12-18T21:05:04Z</cp:lastPrinted>
  <dcterms:created xsi:type="dcterms:W3CDTF">2004-09-29T13:40:15Z</dcterms:created>
  <dcterms:modified xsi:type="dcterms:W3CDTF">2017-12-20T17:40:27Z</dcterms:modified>
</cp:coreProperties>
</file>