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2460" yWindow="-132" windowWidth="9780" windowHeight="5880" firstSheet="1" activeTab="1"/>
  </bookViews>
  <sheets>
    <sheet name="calendrier" sheetId="6" r:id="rId1"/>
    <sheet name="semaine" sheetId="1" r:id="rId2"/>
    <sheet name="Param" sheetId="7" r:id="rId3"/>
    <sheet name="fichier client" sheetId="8" r:id="rId4"/>
    <sheet name="Base donnée" sheetId="11" r:id="rId5"/>
  </sheets>
  <definedNames>
    <definedName name="date">#REF!</definedName>
    <definedName name="Employés">Param!$A$2:$A$5</definedName>
    <definedName name="heure">#REF!</definedName>
    <definedName name="jours_feries">#REF!</definedName>
    <definedName name="m_date">#REF!</definedName>
    <definedName name="m_date1">#REF!</definedName>
    <definedName name="m_heure">#REF!</definedName>
    <definedName name="m_heure1">#REF!</definedName>
    <definedName name="m_rdv">#REF!</definedName>
    <definedName name="Nom">#REF!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/>
  <c r="G3"/>
  <c r="E6" l="1"/>
  <c r="F3" s="1"/>
  <c r="GD9" l="1"/>
  <c r="GD6"/>
  <c r="D22" l="1"/>
  <c r="E22" s="1"/>
  <c r="F22" s="1"/>
  <c r="G22" s="1"/>
  <c r="H22" s="1"/>
  <c r="N4" i="6"/>
  <c r="C5"/>
  <c r="D5"/>
  <c r="E5"/>
  <c r="F5"/>
  <c r="G5"/>
  <c r="H5"/>
  <c r="I5"/>
  <c r="C7" s="1"/>
  <c r="D7" s="1"/>
  <c r="E7" s="1"/>
  <c r="F7" s="1"/>
  <c r="G7" s="1"/>
  <c r="H7" s="1"/>
  <c r="I7" s="1"/>
  <c r="C9" s="1"/>
  <c r="D9" s="1"/>
  <c r="E9" s="1"/>
  <c r="F9" s="1"/>
  <c r="G9" s="1"/>
  <c r="H9" s="1"/>
  <c r="I9" s="1"/>
  <c r="C11" s="1"/>
  <c r="D11" s="1"/>
  <c r="E11" s="1"/>
  <c r="F11" s="1"/>
  <c r="G11" s="1"/>
  <c r="H11" s="1"/>
  <c r="I11" s="1"/>
  <c r="C13" s="1"/>
  <c r="D13" s="1"/>
  <c r="E13" s="1"/>
  <c r="F13" s="1"/>
  <c r="G13" s="1"/>
  <c r="H13" s="1"/>
  <c r="I13" s="1"/>
  <c r="C15" s="1"/>
  <c r="D15" s="1"/>
  <c r="E15" s="1"/>
  <c r="F15" s="1"/>
  <c r="G15" s="1"/>
  <c r="H15" s="1"/>
  <c r="I15" s="1"/>
  <c r="GD7" i="1" l="1"/>
  <c r="AH20" i="6"/>
  <c r="AI20"/>
  <c r="AQ20"/>
  <c r="AP20"/>
  <c r="AK20"/>
  <c r="AO20"/>
  <c r="AF20"/>
  <c r="AE20"/>
  <c r="AR20"/>
  <c r="AB20"/>
  <c r="AL20"/>
  <c r="AM20"/>
  <c r="AD20"/>
  <c r="AG20"/>
  <c r="AC20"/>
  <c r="AN20"/>
  <c r="AJ20"/>
  <c r="GD14" i="1" l="1"/>
  <c r="GD17"/>
  <c r="GD12"/>
  <c r="GD18"/>
  <c r="GD10"/>
  <c r="GD19"/>
  <c r="GD11"/>
  <c r="GD13"/>
  <c r="GD15"/>
  <c r="GD20"/>
  <c r="GD16"/>
  <c r="H8"/>
  <c r="I8" s="1"/>
  <c r="C8" s="1"/>
  <c r="D8" l="1"/>
  <c r="E8" s="1"/>
  <c r="F8" s="1"/>
  <c r="G8" s="1"/>
  <c r="E2"/>
  <c r="GD8"/>
</calcChain>
</file>

<file path=xl/sharedStrings.xml><?xml version="1.0" encoding="utf-8"?>
<sst xmlns="http://schemas.openxmlformats.org/spreadsheetml/2006/main" count="131" uniqueCount="73">
  <si>
    <t>Juin</t>
  </si>
  <si>
    <t>LUN</t>
  </si>
  <si>
    <t>MAR</t>
  </si>
  <si>
    <t>MER</t>
  </si>
  <si>
    <t>JEU</t>
  </si>
  <si>
    <t>VEN</t>
  </si>
  <si>
    <t>SAM</t>
  </si>
  <si>
    <t>DIM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</si>
  <si>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</si>
  <si>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</si>
  <si>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</si>
  <si>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</si>
  <si>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</si>
  <si>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</si>
  <si>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</si>
  <si>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</si>
  <si>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Février</t>
  </si>
  <si>
    <t>Mars</t>
  </si>
  <si>
    <t>Avril</t>
  </si>
  <si>
    <t>Mai</t>
  </si>
  <si>
    <t>Juillet</t>
  </si>
  <si>
    <t>Août</t>
  </si>
  <si>
    <t>Septembre</t>
  </si>
  <si>
    <t>Vincent Grenet</t>
  </si>
  <si>
    <t xml:space="preserve">Employés </t>
  </si>
  <si>
    <t xml:space="preserve">Didier Fabre </t>
  </si>
  <si>
    <t>Jours fériés</t>
  </si>
  <si>
    <t>Machine</t>
  </si>
  <si>
    <t>Patrick Cornut</t>
  </si>
  <si>
    <t>Type d'intervention</t>
  </si>
  <si>
    <t>Livraison</t>
  </si>
  <si>
    <t>Maintenance</t>
  </si>
  <si>
    <t>Nom</t>
  </si>
  <si>
    <t>Prénom</t>
  </si>
  <si>
    <t>Lieu dit</t>
  </si>
  <si>
    <t>Code postal</t>
  </si>
  <si>
    <t>Ville</t>
  </si>
  <si>
    <t>Lucie</t>
  </si>
  <si>
    <t>Hebrard</t>
  </si>
  <si>
    <t>Julie</t>
  </si>
  <si>
    <t>Solignac</t>
  </si>
  <si>
    <t>Albi</t>
  </si>
  <si>
    <t>Les Palaces</t>
  </si>
  <si>
    <t>Marie Ange Tayrare</t>
  </si>
  <si>
    <t>Les cousteilles</t>
  </si>
  <si>
    <t>La loubiere</t>
  </si>
  <si>
    <t>Jacque</t>
  </si>
  <si>
    <t>La redoute</t>
  </si>
  <si>
    <t>Villeneuve</t>
  </si>
  <si>
    <t xml:space="preserve">Janvier </t>
  </si>
  <si>
    <t>Octobre</t>
  </si>
  <si>
    <t>Novembre</t>
  </si>
  <si>
    <t>Décembre</t>
  </si>
  <si>
    <t xml:space="preserve"> </t>
  </si>
  <si>
    <t>Hoitre</t>
  </si>
  <si>
    <t>Nom Client</t>
  </si>
  <si>
    <t>Prenom Client</t>
  </si>
  <si>
    <t>Ville Client</t>
  </si>
  <si>
    <t>Lieu Client</t>
  </si>
  <si>
    <t/>
  </si>
  <si>
    <t>14:00</t>
  </si>
  <si>
    <t>15:00</t>
  </si>
  <si>
    <t>12:00</t>
  </si>
  <si>
    <t>28/07/2016</t>
  </si>
  <si>
    <t>27/07/2016</t>
  </si>
  <si>
    <t>Heure D</t>
  </si>
  <si>
    <t>Heure F</t>
  </si>
  <si>
    <t>Type</t>
  </si>
  <si>
    <t>Intervenants</t>
  </si>
  <si>
    <t>Comm</t>
  </si>
  <si>
    <t>Cp Client</t>
  </si>
  <si>
    <t>25/07/2016</t>
  </si>
  <si>
    <t>09:00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</si>
</sst>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rgb="FFFF0000"/>
      <name val="Amethyst"/>
    </font>
    <font>
      <sz val="28"/>
      <color theme="0"/>
      <name val="Calibri"/>
      <family val="2"/>
      <scheme val="minor"/>
    </font>
    <font>
      <sz val="24"/>
      <color theme="0"/>
      <name val="Alien"/>
    </font>
    <font>
      <sz val="1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0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4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1" fillId="0" borderId="0"/>
  </cellStyleXfs>
  <cellXfs count="47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2" borderId="0" xfId="1"/>
    <xf numFmtId="0" fontId="1" fillId="0" borderId="0" xfId="0" applyFont="1"/>
    <xf numFmtId="0" fontId="0" fillId="3" borderId="0" xfId="0" applyFill="1"/>
    <xf numFmtId="0" fontId="7" fillId="4" borderId="0" xfId="4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Fill="1"/>
    <xf numFmtId="0" fontId="1" fillId="5" borderId="0" xfId="0" applyFont="1" applyFill="1" applyBorder="1"/>
    <xf numFmtId="164" fontId="0" fillId="0" borderId="0" xfId="0" applyNumberFormat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 applyBorder="1"/>
    <xf numFmtId="0" fontId="2" fillId="7" borderId="2" xfId="0" applyFont="1" applyFill="1" applyBorder="1" applyAlignment="1">
      <alignment vertical="center" wrapText="1"/>
    </xf>
    <xf numFmtId="0" fontId="0" fillId="0" borderId="2" xfId="0" applyBorder="1"/>
    <xf numFmtId="0" fontId="12" fillId="0" borderId="2" xfId="0" applyFont="1" applyBorder="1" applyAlignment="1">
      <alignment horizontal="center" vertical="center"/>
    </xf>
    <xf numFmtId="14" fontId="0" fillId="0" borderId="2" xfId="0" applyNumberFormat="1" applyBorder="1"/>
    <xf numFmtId="0" fontId="2" fillId="0" borderId="0" xfId="0" applyFont="1" applyBorder="1"/>
    <xf numFmtId="0" fontId="10" fillId="8" borderId="0" xfId="0" applyFont="1" applyFill="1" applyBorder="1" applyAlignment="1">
      <alignment horizontal="center" vertical="center"/>
    </xf>
    <xf numFmtId="14" fontId="13" fillId="8" borderId="3" xfId="0" applyNumberFormat="1" applyFont="1" applyFill="1" applyBorder="1" applyAlignment="1">
      <alignment horizontal="center" vertical="center"/>
    </xf>
    <xf numFmtId="14" fontId="13" fillId="8" borderId="4" xfId="0" applyNumberFormat="1" applyFont="1" applyFill="1" applyBorder="1" applyAlignment="1">
      <alignment horizontal="center" vertical="center"/>
    </xf>
    <xf numFmtId="14" fontId="13" fillId="8" borderId="5" xfId="0" applyNumberFormat="1" applyFont="1" applyFill="1" applyBorder="1" applyAlignment="1">
      <alignment horizontal="center" vertical="center"/>
    </xf>
    <xf numFmtId="14" fontId="15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/>
    <xf numFmtId="0" fontId="12" fillId="0" borderId="2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12" fillId="6" borderId="2" xfId="0" applyFont="1" applyFill="1" applyBorder="1" applyAlignment="1">
      <alignment horizontal="center"/>
    </xf>
    <xf numFmtId="0" fontId="16" fillId="3" borderId="0" xfId="0" applyFont="1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14" fillId="5" borderId="0" xfId="0" applyFont="1" applyFill="1" applyBorder="1" applyAlignment="1">
      <alignment horizontal="right" vertical="center"/>
    </xf>
    <xf numFmtId="0" fontId="1" fillId="5" borderId="0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Continuous" vertical="center"/>
    </xf>
    <xf numFmtId="0" fontId="6" fillId="5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5" borderId="0" xfId="0" applyNumberFormat="1" applyFont="1" applyFill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9" fillId="2" borderId="0" xfId="1" applyFont="1" applyAlignment="1" applyProtection="1">
      <alignment horizontal="center" vertical="center"/>
      <protection locked="0"/>
    </xf>
    <xf numFmtId="14" fontId="8" fillId="2" borderId="0" xfId="1" applyNumberFormat="1" applyFont="1" applyAlignment="1" applyProtection="1">
      <alignment horizontal="center" vertical="center"/>
      <protection locked="0"/>
    </xf>
    <xf numFmtId="0" fontId="8" fillId="2" borderId="0" xfId="1" applyFont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90">
    <cellStyle name="60 % - Accent2 2" xfId="4"/>
    <cellStyle name="Accent2" xfId="1" builtinId="33"/>
    <cellStyle name="Lien hypertexte" xfId="17" builtinId="8" hidden="1"/>
    <cellStyle name="Lien hypertexte" xfId="21" builtinId="8" hidden="1"/>
    <cellStyle name="Lien hypertexte" xfId="13" builtinId="8" hidden="1"/>
    <cellStyle name="Lien hypertexte" xfId="9" builtinId="8" hidden="1"/>
    <cellStyle name="Lien hypertexte" xfId="2" builtinId="8" hidden="1"/>
    <cellStyle name="Lien hypertexte" xfId="5" builtinId="8" hidden="1"/>
    <cellStyle name="Lien hypertexte" xfId="7" builtinId="8" hidden="1"/>
    <cellStyle name="Lien hypertexte" xfId="23" builtinId="8" hidden="1"/>
    <cellStyle name="Lien hypertexte" xfId="19" builtinId="8" hidden="1"/>
    <cellStyle name="Lien hypertexte" xfId="15" builtinId="8" hidden="1"/>
    <cellStyle name="Lien hypertexte" xfId="27" builtinId="8" hidden="1"/>
    <cellStyle name="Lien hypertexte" xfId="31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7" builtinId="8" hidden="1"/>
    <cellStyle name="Lien hypertexte" xfId="59" builtinId="8" hidden="1"/>
    <cellStyle name="Lien hypertexte" xfId="63" builtinId="8" hidden="1"/>
    <cellStyle name="Lien hypertexte" xfId="67" builtinId="8" hidden="1"/>
    <cellStyle name="Lien hypertexte" xfId="61" builtinId="8" hidden="1"/>
    <cellStyle name="Lien hypertexte" xfId="53" builtinId="8" hidden="1"/>
    <cellStyle name="Lien hypertexte" xfId="37" builtinId="8" hidden="1"/>
    <cellStyle name="Lien hypertexte" xfId="29" builtinId="8" hidden="1"/>
    <cellStyle name="Lien hypertexte" xfId="11" builtinId="8" hidden="1"/>
    <cellStyle name="Lien hypertexte" xfId="45" builtinId="8" hidden="1"/>
    <cellStyle name="Lien hypertexte" xfId="65" builtinId="8" hidden="1"/>
    <cellStyle name="Lien hypertexte" xfId="55" builtinId="8" hidden="1"/>
    <cellStyle name="Lien hypertexte" xfId="43" builtinId="8" hidden="1"/>
    <cellStyle name="Lien hypertexte" xfId="33" builtinId="8" hidden="1"/>
    <cellStyle name="Lien hypertexte" xfId="87" builtinId="8" hidden="1"/>
    <cellStyle name="Lien hypertexte" xfId="81" builtinId="8" hidden="1"/>
    <cellStyle name="Lien hypertexte" xfId="77" builtinId="8" hidden="1"/>
    <cellStyle name="Lien hypertexte" xfId="73" builtinId="8" hidden="1"/>
    <cellStyle name="Lien hypertexte" xfId="69" builtinId="8" hidden="1"/>
    <cellStyle name="Lien hypertexte" xfId="25" builtinId="8" hidden="1"/>
    <cellStyle name="Lien hypertexte" xfId="85" builtinId="8" hidden="1"/>
    <cellStyle name="Lien hypertexte" xfId="79" builtinId="8" hidden="1"/>
    <cellStyle name="Lien hypertexte" xfId="83" builtinId="8" hidden="1"/>
    <cellStyle name="Lien hypertexte" xfId="75" builtinId="8" hidden="1"/>
    <cellStyle name="Lien hypertexte" xfId="71" builtinId="8" hidden="1"/>
    <cellStyle name="Lien hypertexte visité" xfId="42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40" builtinId="9" hidden="1"/>
    <cellStyle name="Lien hypertexte visité" xfId="24" builtinId="9" hidden="1"/>
    <cellStyle name="Lien hypertexte visité" xfId="14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3" builtinId="9" hidden="1"/>
    <cellStyle name="Lien hypertexte visité" xfId="8" builtinId="9" hidden="1"/>
    <cellStyle name="Lien hypertexte visité" xfId="16" builtinId="9" hidden="1"/>
    <cellStyle name="Lien hypertexte visité" xfId="52" builtinId="9" hidden="1"/>
    <cellStyle name="Lien hypertexte visité" xfId="44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80" builtinId="9" hidden="1"/>
    <cellStyle name="Lien hypertexte visité" xfId="72" builtinId="9" hidden="1"/>
    <cellStyle name="Lien hypertexte visité" xfId="64" builtinId="9" hidden="1"/>
    <cellStyle name="Lien hypertexte visité" xfId="5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26" builtinId="9" hidden="1"/>
    <cellStyle name="Lien hypertexte visité" xfId="82" builtinId="9" hidden="1"/>
    <cellStyle name="Lien hypertexte visité" xfId="68" builtinId="9" hidden="1"/>
    <cellStyle name="Lien hypertexte visité" xfId="70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58" builtinId="9" hidden="1"/>
    <cellStyle name="Lien hypertexte visité" xfId="54" builtinId="9" hidden="1"/>
    <cellStyle name="Normal" xfId="0" builtinId="0"/>
    <cellStyle name="Normal 2" xfId="89"/>
  </cellStyles>
  <dxfs count="18"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theme="0" tint="-0.499984740745262"/>
      </font>
      <fill>
        <patternFill patternType="solid">
          <fgColor indexed="64"/>
          <bgColor theme="0" tint="-4.9989318521683403E-2"/>
        </patternFill>
      </fill>
    </dxf>
    <dxf>
      <font>
        <color theme="9" tint="-0.249977111117893"/>
      </font>
      <fill>
        <patternFill patternType="solid">
          <fgColor indexed="64"/>
          <bgColor theme="9" tint="0.79998168889431442"/>
        </patternFill>
      </fill>
    </dxf>
    <dxf>
      <font>
        <color theme="8" tint="-0.249977111117893"/>
      </font>
      <fill>
        <patternFill patternType="solid">
          <fgColor indexed="64"/>
          <bgColor theme="8" tint="0.79998168889431442"/>
        </patternFill>
      </fill>
    </dxf>
    <dxf>
      <fill>
        <patternFill>
          <bgColor theme="2"/>
        </patternFill>
      </fill>
    </dxf>
    <dxf>
      <font>
        <b val="0"/>
        <i/>
        <color rgb="FFFF0000"/>
      </font>
    </dxf>
  </dxfs>
  <tableStyles count="0" defaultTableStyle="TableStyleMedium2" defaultPivotStyle="PivotStyleLight16"/>
  <colors>
    <mruColors>
      <color rgb="FFFF6600"/>
      <color rgb="FFFF3300"/>
      <color rgb="FFFF66CC"/>
      <color rgb="FFFF3399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2000" b="1">
            <a:latin typeface="Aharoni" pitchFamily="2" charset="-79"/>
            <a:cs typeface="Aharoni" pitchFamily="2" charset="-79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AR76"/>
  <sheetViews>
    <sheetView showGridLines="0" workbookViewId="0"/>
  </sheetViews>
  <sheetFormatPr baseColWidth="10" defaultColWidth="10.6640625" defaultRowHeight="50.1" customHeight="1"/>
  <cols>
    <col min="1" max="1" width="5.44140625" customWidth="1"/>
    <col min="2" max="2" width="1.6640625" customWidth="1"/>
    <col min="10" max="10" width="1.6640625" customWidth="1"/>
    <col min="32" max="32" width="17.44140625" customWidth="1"/>
  </cols>
  <sheetData>
    <row r="1" spans="2:22" ht="44.1" customHeight="1"/>
    <row r="2" spans="2:22" ht="3" hidden="1" customHeight="1">
      <c r="B2" s="5"/>
      <c r="C2" s="5"/>
      <c r="D2" s="5"/>
      <c r="E2" s="5"/>
      <c r="F2" s="5"/>
      <c r="G2" s="5"/>
      <c r="H2" s="5"/>
      <c r="I2" s="5"/>
      <c r="J2" s="5"/>
    </row>
    <row r="3" spans="2:22" ht="50.1" customHeight="1">
      <c r="B3" s="5"/>
      <c r="C3" s="42">
        <v>2016</v>
      </c>
      <c r="D3" s="42"/>
      <c r="E3" s="43" t="s">
        <v>0</v>
      </c>
      <c r="F3" s="44"/>
      <c r="G3" s="44"/>
      <c r="H3" s="3"/>
      <c r="I3" s="3"/>
      <c r="J3" s="5"/>
    </row>
    <row r="4" spans="2:22" ht="50.1" customHeight="1">
      <c r="B4" s="5"/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5"/>
      <c r="N4" s="9" t="e">
        <f>MONTH(1&amp;mois)</f>
        <v>#NAME?</v>
      </c>
    </row>
    <row r="5" spans="2:22" ht="26.1" customHeight="1">
      <c r="B5" s="5"/>
      <c r="C5" s="36" t="e">
        <f>IF(C4=jour,1,"")</f>
        <v>#NAME?</v>
      </c>
      <c r="D5" s="36" t="e">
        <f t="shared" ref="D5:I5" si="0">IF(D4=jour,1,IF(C5="","",C5+1))</f>
        <v>#NAME?</v>
      </c>
      <c r="E5" s="36" t="e">
        <f t="shared" si="0"/>
        <v>#NAME?</v>
      </c>
      <c r="F5" s="36" t="e">
        <f t="shared" si="0"/>
        <v>#NAME?</v>
      </c>
      <c r="G5" s="36" t="e">
        <f t="shared" si="0"/>
        <v>#NAME?</v>
      </c>
      <c r="H5" s="36" t="e">
        <f t="shared" si="0"/>
        <v>#NAME?</v>
      </c>
      <c r="I5" s="36" t="e">
        <f t="shared" si="0"/>
        <v>#NAME?</v>
      </c>
      <c r="J5" s="5"/>
      <c r="V5" s="1"/>
    </row>
    <row r="6" spans="2:22" ht="26.1" customHeight="1">
      <c r="B6" s="5"/>
      <c r="C6" s="37"/>
      <c r="D6" s="37"/>
      <c r="E6" s="37"/>
      <c r="F6" s="37"/>
      <c r="G6" s="37"/>
      <c r="H6" s="37"/>
      <c r="I6" s="37"/>
      <c r="J6" s="5"/>
    </row>
    <row r="7" spans="2:22" ht="29.1" customHeight="1">
      <c r="B7" s="5"/>
      <c r="C7" s="36" t="e">
        <f>I5+1</f>
        <v>#NAME?</v>
      </c>
      <c r="D7" s="36" t="e">
        <f t="shared" ref="D7:I11" si="1">C7+1</f>
        <v>#NAME?</v>
      </c>
      <c r="E7" s="36" t="e">
        <f t="shared" si="1"/>
        <v>#NAME?</v>
      </c>
      <c r="F7" s="36" t="e">
        <f t="shared" si="1"/>
        <v>#NAME?</v>
      </c>
      <c r="G7" s="36" t="e">
        <f t="shared" si="1"/>
        <v>#NAME?</v>
      </c>
      <c r="H7" s="36" t="e">
        <f t="shared" si="1"/>
        <v>#NAME?</v>
      </c>
      <c r="I7" s="36" t="e">
        <f t="shared" si="1"/>
        <v>#NAME?</v>
      </c>
      <c r="J7" s="5"/>
    </row>
    <row r="8" spans="2:22" ht="29.1" customHeight="1">
      <c r="B8" s="5"/>
      <c r="C8" s="37"/>
      <c r="D8" s="37"/>
      <c r="E8" s="37"/>
      <c r="F8" s="37"/>
      <c r="G8" s="37"/>
      <c r="H8" s="37"/>
      <c r="I8" s="37"/>
      <c r="J8" s="5"/>
    </row>
    <row r="9" spans="2:22" ht="29.1" customHeight="1">
      <c r="B9" s="5"/>
      <c r="C9" s="36" t="e">
        <f>I7+1</f>
        <v>#NAME?</v>
      </c>
      <c r="D9" s="36" t="e">
        <f t="shared" si="1"/>
        <v>#NAME?</v>
      </c>
      <c r="E9" s="36" t="e">
        <f t="shared" si="1"/>
        <v>#NAME?</v>
      </c>
      <c r="F9" s="40" t="e">
        <f t="shared" si="1"/>
        <v>#NAME?</v>
      </c>
      <c r="G9" s="36" t="e">
        <f t="shared" si="1"/>
        <v>#NAME?</v>
      </c>
      <c r="H9" s="36" t="e">
        <f t="shared" si="1"/>
        <v>#NAME?</v>
      </c>
      <c r="I9" s="36" t="e">
        <f t="shared" si="1"/>
        <v>#NAME?</v>
      </c>
      <c r="J9" s="5"/>
    </row>
    <row r="10" spans="2:22" ht="29.1" customHeight="1">
      <c r="B10" s="5"/>
      <c r="C10" s="37"/>
      <c r="D10" s="37"/>
      <c r="E10" s="37"/>
      <c r="F10" s="41"/>
      <c r="G10" s="37"/>
      <c r="H10" s="37"/>
      <c r="I10" s="37"/>
      <c r="J10" s="5"/>
    </row>
    <row r="11" spans="2:22" ht="29.1" customHeight="1">
      <c r="B11" s="5"/>
      <c r="C11" s="40" t="e">
        <f>I9+1</f>
        <v>#NAME?</v>
      </c>
      <c r="D11" s="36" t="e">
        <f t="shared" si="1"/>
        <v>#NAME?</v>
      </c>
      <c r="E11" s="36" t="e">
        <f t="shared" si="1"/>
        <v>#NAME?</v>
      </c>
      <c r="F11" s="36" t="e">
        <f t="shared" si="1"/>
        <v>#NAME?</v>
      </c>
      <c r="G11" s="36" t="e">
        <f t="shared" si="1"/>
        <v>#NAME?</v>
      </c>
      <c r="H11" s="36" t="e">
        <f t="shared" si="1"/>
        <v>#NAME?</v>
      </c>
      <c r="I11" s="36" t="e">
        <f t="shared" si="1"/>
        <v>#NAME?</v>
      </c>
      <c r="J11" s="5"/>
    </row>
    <row r="12" spans="2:22" ht="29.1" customHeight="1">
      <c r="B12" s="5"/>
      <c r="C12" s="41"/>
      <c r="D12" s="37"/>
      <c r="E12" s="37"/>
      <c r="F12" s="37"/>
      <c r="G12" s="37"/>
      <c r="H12" s="37"/>
      <c r="I12" s="37"/>
      <c r="J12" s="5"/>
    </row>
    <row r="13" spans="2:22" ht="29.1" customHeight="1">
      <c r="B13" s="5"/>
      <c r="C13" s="36" t="e">
        <f>IF(OR(I11=NB_jours,I11=""),"",I11+1)</f>
        <v>#NAME?</v>
      </c>
      <c r="D13" s="36" t="e">
        <f t="shared" ref="D13:I13" si="2">IF(OR(C13=NB_jours,C13=""),"",C13+1)</f>
        <v>#NAME?</v>
      </c>
      <c r="E13" s="36" t="e">
        <f t="shared" si="2"/>
        <v>#NAME?</v>
      </c>
      <c r="F13" s="36" t="e">
        <f t="shared" si="2"/>
        <v>#NAME?</v>
      </c>
      <c r="G13" s="36" t="e">
        <f t="shared" si="2"/>
        <v>#NAME?</v>
      </c>
      <c r="H13" s="36" t="e">
        <f t="shared" si="2"/>
        <v>#NAME?</v>
      </c>
      <c r="I13" s="36" t="e">
        <f t="shared" si="2"/>
        <v>#NAME?</v>
      </c>
      <c r="J13" s="5"/>
    </row>
    <row r="14" spans="2:22" ht="29.1" customHeight="1">
      <c r="B14" s="5"/>
      <c r="C14" s="37"/>
      <c r="D14" s="37"/>
      <c r="E14" s="37"/>
      <c r="F14" s="37"/>
      <c r="G14" s="37"/>
      <c r="H14" s="37"/>
      <c r="I14" s="37"/>
      <c r="J14" s="5"/>
    </row>
    <row r="15" spans="2:22" ht="29.1" customHeight="1">
      <c r="B15" s="5"/>
      <c r="C15" s="38" t="e">
        <f>IF(OR(I13=NB_jours,I13=""),"",I13+1)</f>
        <v>#NAME?</v>
      </c>
      <c r="D15" s="36" t="e">
        <f t="shared" ref="D15:I15" si="3">IF(OR(C15=NB_jours,C15=""),"",C15+1)</f>
        <v>#NAME?</v>
      </c>
      <c r="E15" s="36" t="e">
        <f t="shared" si="3"/>
        <v>#NAME?</v>
      </c>
      <c r="F15" s="36" t="e">
        <f t="shared" si="3"/>
        <v>#NAME?</v>
      </c>
      <c r="G15" s="36" t="e">
        <f t="shared" si="3"/>
        <v>#NAME?</v>
      </c>
      <c r="H15" s="36" t="e">
        <f t="shared" si="3"/>
        <v>#NAME?</v>
      </c>
      <c r="I15" s="36" t="e">
        <f t="shared" si="3"/>
        <v>#NAME?</v>
      </c>
      <c r="J15" s="5"/>
    </row>
    <row r="16" spans="2:22" ht="29.1" customHeight="1">
      <c r="B16" s="5"/>
      <c r="C16" s="39"/>
      <c r="D16" s="37"/>
      <c r="E16" s="37"/>
      <c r="F16" s="37"/>
      <c r="G16" s="37"/>
      <c r="H16" s="37"/>
      <c r="I16" s="37"/>
      <c r="J16" s="5"/>
    </row>
    <row r="17" spans="2:44" ht="8.1" customHeight="1">
      <c r="B17" s="5"/>
      <c r="C17" s="5"/>
      <c r="D17" s="5"/>
      <c r="E17" s="5"/>
      <c r="F17" s="5"/>
      <c r="G17" s="5"/>
      <c r="H17" s="5"/>
      <c r="I17" s="5"/>
      <c r="J17" s="5"/>
    </row>
    <row r="20" spans="2:44" ht="50.1" customHeight="1">
      <c r="AB20" s="1" t="e">
        <f t="shared" ref="AB20:AD20" si="4">DATE(année,$N$4,G11)</f>
        <v>#NAME?</v>
      </c>
      <c r="AC20" s="1" t="e">
        <f t="shared" si="4"/>
        <v>#NAME?</v>
      </c>
      <c r="AD20" s="1" t="e">
        <f t="shared" si="4"/>
        <v>#NAME?</v>
      </c>
      <c r="AE20" s="1" t="e">
        <f t="shared" ref="AE20:AK20" si="5">DATE(année,$N$4,C13)</f>
        <v>#NAME?</v>
      </c>
      <c r="AF20" s="1" t="e">
        <f t="shared" si="5"/>
        <v>#NAME?</v>
      </c>
      <c r="AG20" s="1" t="e">
        <f t="shared" si="5"/>
        <v>#NAME?</v>
      </c>
      <c r="AH20" s="1" t="e">
        <f t="shared" si="5"/>
        <v>#NAME?</v>
      </c>
      <c r="AI20" s="1" t="e">
        <f t="shared" si="5"/>
        <v>#NAME?</v>
      </c>
      <c r="AJ20" s="1" t="e">
        <f t="shared" si="5"/>
        <v>#NAME?</v>
      </c>
      <c r="AK20" s="1" t="e">
        <f t="shared" si="5"/>
        <v>#NAME?</v>
      </c>
      <c r="AL20" s="1" t="e">
        <f t="shared" ref="AL20:AR20" si="6">DATE(année,$N$4,C15)</f>
        <v>#NAME?</v>
      </c>
      <c r="AM20" s="1" t="e">
        <f t="shared" si="6"/>
        <v>#NAME?</v>
      </c>
      <c r="AN20" s="1" t="e">
        <f t="shared" si="6"/>
        <v>#NAME?</v>
      </c>
      <c r="AO20" s="1" t="e">
        <f t="shared" si="6"/>
        <v>#NAME?</v>
      </c>
      <c r="AP20" s="1" t="e">
        <f t="shared" si="6"/>
        <v>#NAME?</v>
      </c>
      <c r="AQ20" s="1" t="e">
        <f t="shared" si="6"/>
        <v>#NAME?</v>
      </c>
      <c r="AR20" s="1" t="e">
        <f t="shared" si="6"/>
        <v>#NAME?</v>
      </c>
    </row>
    <row r="35" spans="3:3" ht="50.1" customHeight="1">
      <c r="C35" s="1"/>
    </row>
    <row r="36" spans="3:3" ht="50.1" customHeight="1">
      <c r="C36" s="1"/>
    </row>
    <row r="37" spans="3:3" ht="50.1" customHeight="1">
      <c r="C37" s="1"/>
    </row>
    <row r="38" spans="3:3" ht="50.1" customHeight="1">
      <c r="C38" s="1"/>
    </row>
    <row r="39" spans="3:3" ht="50.1" customHeight="1">
      <c r="C39" s="1"/>
    </row>
    <row r="40" spans="3:3" ht="50.1" customHeight="1">
      <c r="C40" s="1"/>
    </row>
    <row r="41" spans="3:3" ht="50.1" customHeight="1">
      <c r="C41" s="1"/>
    </row>
    <row r="42" spans="3:3" ht="50.1" customHeight="1">
      <c r="C42" s="1"/>
    </row>
    <row r="43" spans="3:3" ht="50.1" customHeight="1">
      <c r="C43" s="1"/>
    </row>
    <row r="44" spans="3:3" ht="50.1" customHeight="1">
      <c r="C44" s="1"/>
    </row>
    <row r="45" spans="3:3" ht="50.1" customHeight="1">
      <c r="C45" s="1"/>
    </row>
    <row r="46" spans="3:3" ht="50.1" customHeight="1">
      <c r="C46" s="1"/>
    </row>
    <row r="47" spans="3:3" ht="50.1" customHeight="1">
      <c r="C47" s="1"/>
    </row>
    <row r="48" spans="3:3" ht="50.1" customHeight="1">
      <c r="C48" s="1"/>
    </row>
    <row r="49" spans="3:3" ht="50.1" customHeight="1">
      <c r="C49" s="1"/>
    </row>
    <row r="50" spans="3:3" ht="50.1" customHeight="1">
      <c r="C50" s="1"/>
    </row>
    <row r="51" spans="3:3" ht="50.1" customHeight="1">
      <c r="C51" s="1"/>
    </row>
    <row r="52" spans="3:3" ht="50.1" customHeight="1">
      <c r="C52" s="1"/>
    </row>
    <row r="53" spans="3:3" ht="50.1" customHeight="1">
      <c r="C53" s="1"/>
    </row>
    <row r="54" spans="3:3" ht="50.1" customHeight="1">
      <c r="C54" s="1"/>
    </row>
    <row r="55" spans="3:3" ht="50.1" customHeight="1">
      <c r="C55" s="1"/>
    </row>
    <row r="56" spans="3:3" ht="50.1" customHeight="1">
      <c r="C56" s="1"/>
    </row>
    <row r="57" spans="3:3" ht="50.1" customHeight="1">
      <c r="C57" s="1"/>
    </row>
    <row r="58" spans="3:3" ht="50.1" customHeight="1">
      <c r="C58" s="1"/>
    </row>
    <row r="59" spans="3:3" ht="50.1" customHeight="1">
      <c r="C59" s="1"/>
    </row>
    <row r="60" spans="3:3" ht="50.1" customHeight="1">
      <c r="C60" s="1"/>
    </row>
    <row r="61" spans="3:3" ht="50.1" customHeight="1">
      <c r="C61" s="1"/>
    </row>
    <row r="62" spans="3:3" ht="50.1" customHeight="1">
      <c r="C62" s="1"/>
    </row>
    <row r="63" spans="3:3" ht="50.1" customHeight="1">
      <c r="C63" s="1"/>
    </row>
    <row r="64" spans="3:3" ht="50.1" customHeight="1">
      <c r="C64" s="1"/>
    </row>
    <row r="65" spans="3:3" ht="50.1" customHeight="1">
      <c r="C65" s="1"/>
    </row>
    <row r="66" spans="3:3" ht="50.1" customHeight="1">
      <c r="C66" s="1"/>
    </row>
    <row r="67" spans="3:3" ht="50.1" customHeight="1">
      <c r="C67" s="1"/>
    </row>
    <row r="68" spans="3:3" ht="50.1" customHeight="1">
      <c r="C68" s="1"/>
    </row>
    <row r="69" spans="3:3" ht="50.1" customHeight="1">
      <c r="C69" s="1"/>
    </row>
    <row r="70" spans="3:3" ht="50.1" customHeight="1">
      <c r="C70" s="1"/>
    </row>
    <row r="71" spans="3:3" ht="50.1" customHeight="1">
      <c r="C71" s="1"/>
    </row>
    <row r="72" spans="3:3" ht="50.1" customHeight="1">
      <c r="C72" s="1"/>
    </row>
    <row r="73" spans="3:3" ht="50.1" customHeight="1">
      <c r="C73" s="1"/>
    </row>
    <row r="74" spans="3:3" ht="50.1" customHeight="1">
      <c r="C74" s="1"/>
    </row>
    <row r="75" spans="3:3" ht="50.1" customHeight="1">
      <c r="C75" s="1"/>
    </row>
    <row r="76" spans="3:3" ht="50.1" customHeight="1">
      <c r="C76" s="1"/>
    </row>
  </sheetData>
  <mergeCells count="44">
    <mergeCell ref="C3:D3"/>
    <mergeCell ref="E3:G3"/>
    <mergeCell ref="I5:I6"/>
    <mergeCell ref="C5:C6"/>
    <mergeCell ref="D5:D6"/>
    <mergeCell ref="E5:E6"/>
    <mergeCell ref="F5:F6"/>
    <mergeCell ref="G5:G6"/>
    <mergeCell ref="H5:H6"/>
    <mergeCell ref="H7:H8"/>
    <mergeCell ref="I7:I8"/>
    <mergeCell ref="C9:C10"/>
    <mergeCell ref="D9:D10"/>
    <mergeCell ref="E9:E10"/>
    <mergeCell ref="F9:F10"/>
    <mergeCell ref="G9:G10"/>
    <mergeCell ref="H9:H10"/>
    <mergeCell ref="I9:I10"/>
    <mergeCell ref="C7:C8"/>
    <mergeCell ref="D7:D8"/>
    <mergeCell ref="E7:E8"/>
    <mergeCell ref="F7:F8"/>
    <mergeCell ref="G7:G8"/>
    <mergeCell ref="C15:C16"/>
    <mergeCell ref="H11:H12"/>
    <mergeCell ref="I11:I12"/>
    <mergeCell ref="C13:C14"/>
    <mergeCell ref="D13:D14"/>
    <mergeCell ref="E13:E14"/>
    <mergeCell ref="F13:F14"/>
    <mergeCell ref="G13:G14"/>
    <mergeCell ref="H13:H14"/>
    <mergeCell ref="I13:I14"/>
    <mergeCell ref="C11:C12"/>
    <mergeCell ref="D11:D12"/>
    <mergeCell ref="E11:E12"/>
    <mergeCell ref="F11:F12"/>
    <mergeCell ref="G11:G12"/>
    <mergeCell ref="I15:I16"/>
    <mergeCell ref="H15:H16"/>
    <mergeCell ref="D15:D16"/>
    <mergeCell ref="E15:E16"/>
    <mergeCell ref="F15:F16"/>
    <mergeCell ref="G15:G16"/>
  </mergeCells>
  <phoneticPr fontId="5" type="noConversion"/>
  <conditionalFormatting sqref="C5:I5 C7:I7 C9:I9 C11:I11 C13:I13 C15:I15">
    <cfRule type="cellIs" dxfId="17" priority="1" operator="equal">
      <formula>DAY(TODAY())</formula>
    </cfRule>
    <cfRule type="containsBlanks" dxfId="16" priority="2">
      <formula>LEN(TRIM(C5))=0</formula>
    </cfRule>
  </conditionalFormatting>
  <conditionalFormatting sqref="C5:I16">
    <cfRule type="expression" dxfId="15" priority="3">
      <formula>AND(MATCH(DATE($C$3,$N$4,C5)&amp;"production",date&amp;activité1,0),MATCH(DATE($C$3,$N$4,C5)&amp;"personnel",date&amp;activité1,0))</formula>
    </cfRule>
    <cfRule type="expression" dxfId="14" priority="4">
      <formula>MATCH(DATE($C$3,$N$4,C5)&amp;"production",date&amp;activité1,0)</formula>
    </cfRule>
    <cfRule type="expression" dxfId="13" priority="16">
      <formula>MATCH(DATE($C$3,$N$4,C5)&amp;"personnel",date&amp;activité1,0)</formula>
    </cfRule>
    <cfRule type="expression" dxfId="12" priority="18">
      <formula>OR($E$3="Décembre",$E$3="Janvier")</formula>
    </cfRule>
  </conditionalFormatting>
  <dataValidations count="2">
    <dataValidation type="whole" allowBlank="1" showInputMessage="1" showErrorMessage="1" errorTitle="Année incorrecte" error="Veuillez saisr une année entre 2000 et 3000" promptTitle="Année" prompt="Saisir l'année" sqref="C3:D3">
      <formula1>2000</formula1>
      <formula2>3000</formula2>
    </dataValidation>
    <dataValidation type="list" allowBlank="1" showInputMessage="1" showErrorMessage="1" sqref="E3:G3">
      <formula1>nom_mois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94D837A-656D-0946-8321-4590A5A553EA}">
            <xm:f>DATE($C$3,$N$4,$F$5)=#REF!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F5:F6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B1:GD40"/>
  <sheetViews>
    <sheetView showGridLines="0" tabSelected="1" zoomScale="66" zoomScaleNormal="66" workbookViewId="0">
      <selection activeCell="C11" sqref="C11"/>
    </sheetView>
  </sheetViews>
  <sheetFormatPr baseColWidth="10" defaultColWidth="11.44140625" defaultRowHeight="14.4"/>
  <cols>
    <col min="1" max="1" width="1.33203125" customWidth="1"/>
    <col min="2" max="2" width="10.88671875" customWidth="1"/>
    <col min="3" max="3" width="27.21875" customWidth="1"/>
    <col min="4" max="4" width="28.33203125" customWidth="1"/>
    <col min="5" max="5" width="30.44140625" customWidth="1"/>
    <col min="6" max="6" width="28.33203125" customWidth="1"/>
    <col min="7" max="7" width="30.5546875" customWidth="1"/>
    <col min="8" max="8" width="27.109375" customWidth="1"/>
    <col min="9" max="9" width="28.554687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7"/>
    </row>
    <row r="2" spans="2:186" ht="22.2" customHeight="1">
      <c r="E2" s="35" t="str">
        <f>"Semaine du "&amp;TEXT(C8, "jj Mmmm aaaa")&amp;" Au "&amp;TEXT(I8,"jj Mmmm aaaa")</f>
        <v>Semaine du 25 juillet 2016 Au 31 juillet 2016</v>
      </c>
      <c r="F2" s="31"/>
      <c r="G2" s="32"/>
      <c r="K2" s="8"/>
    </row>
    <row r="3" spans="2:186" ht="20.25" customHeight="1">
      <c r="B3" s="2"/>
      <c r="E3" s="2"/>
      <c r="F3" s="14">
        <f>WEEKDAY(E6)</f>
        <v>7</v>
      </c>
      <c r="G3" s="27">
        <f ca="1">TODAY()</f>
        <v>42464</v>
      </c>
      <c r="I3" s="34">
        <v>7</v>
      </c>
      <c r="K3" s="8"/>
    </row>
    <row r="4" spans="2:186" ht="20.25" customHeight="1">
      <c r="B4" s="2"/>
      <c r="E4" s="2"/>
      <c r="F4" s="33">
        <v>2016</v>
      </c>
      <c r="H4" s="26"/>
      <c r="I4" s="34"/>
      <c r="K4" s="8"/>
    </row>
    <row r="5" spans="2:186" ht="20.25" customHeight="1">
      <c r="B5" s="2"/>
      <c r="E5" s="2"/>
      <c r="F5" s="14"/>
      <c r="G5" s="27"/>
      <c r="H5" s="26"/>
      <c r="I5" s="34"/>
      <c r="K5" s="8"/>
    </row>
    <row r="6" spans="2:186" ht="20.25" customHeight="1">
      <c r="B6" s="2"/>
      <c r="D6" t="s">
        <v>53</v>
      </c>
      <c r="E6" s="26">
        <f>DATE($F$4,$I$3,$I$6)</f>
        <v>42581</v>
      </c>
      <c r="I6" s="34">
        <v>30</v>
      </c>
      <c r="K6" s="8"/>
      <c r="GD6">
        <f>COUNTIFS(B6:GC6,"congé",B$3:GC$3,"")</f>
        <v>0</v>
      </c>
    </row>
    <row r="7" spans="2:186" ht="21.75" customHeight="1" thickBot="1">
      <c r="B7" s="2"/>
      <c r="C7" s="8"/>
      <c r="D7" s="4"/>
      <c r="F7" s="4"/>
      <c r="G7" s="4"/>
      <c r="I7" s="10"/>
      <c r="K7" s="8"/>
      <c r="GD7">
        <f t="shared" ref="GD7:GD20" si="0">COUNTIFS(B7:GC7,"congé",B$3:GC$3,"")</f>
        <v>0</v>
      </c>
    </row>
    <row r="8" spans="2:186" ht="25.5" customHeight="1" thickBot="1">
      <c r="B8" s="45" t="s">
        <v>8</v>
      </c>
      <c r="C8" s="23">
        <f>IF(C22=$F$3,$E$6,I8-6)</f>
        <v>42576</v>
      </c>
      <c r="D8" s="24">
        <f t="shared" ref="D8:I8" si="1">IF(D22=$F$3,$E$6,C8+1)</f>
        <v>42577</v>
      </c>
      <c r="E8" s="24">
        <f t="shared" si="1"/>
        <v>42578</v>
      </c>
      <c r="F8" s="24">
        <f t="shared" si="1"/>
        <v>42579</v>
      </c>
      <c r="G8" s="24">
        <f t="shared" si="1"/>
        <v>42580</v>
      </c>
      <c r="H8" s="24">
        <f t="shared" si="1"/>
        <v>42581</v>
      </c>
      <c r="I8" s="25">
        <f t="shared" si="1"/>
        <v>42582</v>
      </c>
      <c r="K8" s="8"/>
      <c r="GD8">
        <f t="shared" si="0"/>
        <v>0</v>
      </c>
    </row>
    <row r="9" spans="2:186" ht="21.9" customHeight="1">
      <c r="B9" s="45"/>
      <c r="C9" s="22" t="s">
        <v>9</v>
      </c>
      <c r="D9" s="22" t="s">
        <v>10</v>
      </c>
      <c r="E9" s="22" t="s">
        <v>11</v>
      </c>
      <c r="F9" s="22" t="s">
        <v>12</v>
      </c>
      <c r="G9" s="22" t="s">
        <v>13</v>
      </c>
      <c r="H9" s="22" t="s">
        <v>14</v>
      </c>
      <c r="I9" s="22" t="s">
        <v>15</v>
      </c>
      <c r="J9" s="2"/>
      <c r="K9" s="8"/>
      <c r="GD9">
        <f t="shared" si="0"/>
        <v>0</v>
      </c>
    </row>
    <row r="10" spans="2:186" ht="70.5" customHeight="1">
      <c r="B10" s="12">
        <v>0.375</v>
      </c>
      <c r="C10" s="17" t="str">
        <f>IFERROR(INDEX('Base donnée'!$A$2:$K$8,MATCH(C$8+$B10,'Base donnée'!$A$2:$A$15+'Base donnée'!$B$2:$B$15,0),4),"")</f>
        <v/>
      </c>
      <c r="D10" s="17"/>
      <c r="E10" s="17"/>
      <c r="F10" s="17"/>
      <c r="G10" s="17"/>
      <c r="H10" s="17"/>
      <c r="I10" s="17"/>
      <c r="J10" s="21"/>
      <c r="L10" s="4" t="s">
        <v>49</v>
      </c>
      <c r="M10" s="4">
        <v>1</v>
      </c>
      <c r="N10" s="7"/>
      <c r="O10" s="7"/>
      <c r="P10" s="7"/>
      <c r="GD10">
        <f t="shared" si="0"/>
        <v>0</v>
      </c>
    </row>
    <row r="11" spans="2:186" ht="68.25" customHeight="1">
      <c r="B11" s="11">
        <v>0.41666666666666702</v>
      </c>
      <c r="C11" s="17"/>
      <c r="D11" s="17"/>
      <c r="E11" s="17"/>
      <c r="F11" s="17"/>
      <c r="G11" s="17"/>
      <c r="H11" s="17"/>
      <c r="I11" s="17"/>
      <c r="J11" s="21"/>
      <c r="L11" s="4" t="s">
        <v>16</v>
      </c>
      <c r="M11" s="4">
        <v>2</v>
      </c>
      <c r="N11" s="7"/>
      <c r="O11" s="7"/>
      <c r="P11" s="7"/>
      <c r="GD11">
        <f t="shared" si="0"/>
        <v>0</v>
      </c>
    </row>
    <row r="12" spans="2:186" ht="70.5" customHeight="1">
      <c r="B12" s="12">
        <v>0.45833333333333298</v>
      </c>
      <c r="C12" s="17"/>
      <c r="D12" s="17"/>
      <c r="E12" s="17"/>
      <c r="F12" s="17"/>
      <c r="G12" s="17"/>
      <c r="H12" s="17"/>
      <c r="I12" s="17"/>
      <c r="J12" s="21"/>
      <c r="L12" s="4" t="s">
        <v>17</v>
      </c>
      <c r="M12" s="4">
        <v>3</v>
      </c>
      <c r="N12" s="7"/>
      <c r="O12" s="7"/>
      <c r="P12" s="7"/>
      <c r="GD12">
        <f t="shared" si="0"/>
        <v>0</v>
      </c>
    </row>
    <row r="13" spans="2:186" ht="81" customHeight="1">
      <c r="B13" s="11">
        <v>0.5</v>
      </c>
      <c r="C13" s="17"/>
      <c r="D13" s="17"/>
      <c r="E13" s="17"/>
      <c r="F13" s="17"/>
      <c r="G13" s="17"/>
      <c r="H13" s="17"/>
      <c r="I13" s="17"/>
      <c r="J13" s="21"/>
      <c r="L13" s="4" t="s">
        <v>18</v>
      </c>
      <c r="M13" s="4">
        <v>4</v>
      </c>
      <c r="N13" s="7"/>
      <c r="O13" s="7"/>
      <c r="P13" s="7"/>
      <c r="GD13">
        <f t="shared" si="0"/>
        <v>0</v>
      </c>
    </row>
    <row r="14" spans="2:186" ht="76.5" customHeight="1">
      <c r="B14" s="12"/>
      <c r="C14" s="17"/>
      <c r="D14" s="17"/>
      <c r="E14" s="17"/>
      <c r="F14" s="17"/>
      <c r="G14" s="17"/>
      <c r="H14" s="17"/>
      <c r="I14" s="17"/>
      <c r="J14" s="21"/>
      <c r="L14" s="4" t="s">
        <v>19</v>
      </c>
      <c r="M14" s="4">
        <v>5</v>
      </c>
      <c r="N14" s="7"/>
      <c r="O14" s="7"/>
      <c r="P14" s="7"/>
      <c r="GD14">
        <f t="shared" si="0"/>
        <v>0</v>
      </c>
    </row>
    <row r="15" spans="2:186" ht="75.75" customHeight="1">
      <c r="B15" s="11">
        <v>0.58333333333333304</v>
      </c>
      <c r="C15" s="17"/>
      <c r="D15" s="17"/>
      <c r="E15" s="17"/>
      <c r="F15" s="17"/>
      <c r="G15" s="17"/>
      <c r="H15" s="17"/>
      <c r="I15" s="17"/>
      <c r="J15" s="21"/>
      <c r="L15" s="4" t="s">
        <v>0</v>
      </c>
      <c r="M15" s="4">
        <v>6</v>
      </c>
      <c r="N15" s="7"/>
      <c r="O15" s="7"/>
      <c r="P15" s="7"/>
      <c r="GD15">
        <f t="shared" si="0"/>
        <v>0</v>
      </c>
    </row>
    <row r="16" spans="2:186" ht="60.75" customHeight="1">
      <c r="B16" s="12">
        <v>0.625</v>
      </c>
      <c r="C16" s="17"/>
      <c r="D16" s="17"/>
      <c r="E16" s="17"/>
      <c r="F16" s="17"/>
      <c r="G16" s="17"/>
      <c r="H16" s="17"/>
      <c r="I16" s="17"/>
      <c r="J16" s="21"/>
      <c r="L16" s="4" t="s">
        <v>20</v>
      </c>
      <c r="M16" s="4">
        <v>7</v>
      </c>
      <c r="N16" s="7"/>
      <c r="O16" s="7"/>
      <c r="P16" s="7"/>
      <c r="GD16">
        <f t="shared" si="0"/>
        <v>0</v>
      </c>
    </row>
    <row r="17" spans="2:186" ht="68.25" customHeight="1">
      <c r="B17" s="11">
        <v>0.66666666666666696</v>
      </c>
      <c r="C17" s="17"/>
      <c r="D17" s="17"/>
      <c r="E17" s="17"/>
      <c r="F17" s="17"/>
      <c r="G17" s="17"/>
      <c r="H17" s="17"/>
      <c r="I17" s="17"/>
      <c r="J17" s="21"/>
      <c r="L17" s="4" t="s">
        <v>21</v>
      </c>
      <c r="M17" s="4">
        <v>8</v>
      </c>
      <c r="N17" s="7"/>
      <c r="O17" s="7"/>
      <c r="P17" s="7"/>
      <c r="GD17">
        <f t="shared" si="0"/>
        <v>0</v>
      </c>
    </row>
    <row r="18" spans="2:186" ht="86.25" customHeight="1">
      <c r="B18" s="12">
        <v>0.70833333333333304</v>
      </c>
      <c r="C18" s="17"/>
      <c r="D18" s="17"/>
      <c r="E18" s="17"/>
      <c r="F18" s="17"/>
      <c r="G18" s="17"/>
      <c r="H18" s="17"/>
      <c r="I18" s="17"/>
      <c r="J18" s="21"/>
      <c r="L18" s="4" t="s">
        <v>22</v>
      </c>
      <c r="M18" s="4">
        <v>9</v>
      </c>
      <c r="N18" s="7"/>
      <c r="O18" s="7"/>
      <c r="P18" s="7"/>
      <c r="GD18">
        <f t="shared" si="0"/>
        <v>0</v>
      </c>
    </row>
    <row r="19" spans="2:186" ht="72" customHeight="1">
      <c r="B19" s="13">
        <v>0.75</v>
      </c>
      <c r="C19" s="17"/>
      <c r="D19" s="17"/>
      <c r="E19" s="17"/>
      <c r="F19" s="17"/>
      <c r="G19" s="17"/>
      <c r="H19" s="17"/>
      <c r="I19" s="17"/>
      <c r="J19" s="21"/>
      <c r="L19" s="4" t="s">
        <v>50</v>
      </c>
      <c r="M19" s="4">
        <v>10</v>
      </c>
      <c r="N19" s="7"/>
      <c r="O19" s="7"/>
      <c r="P19" s="7"/>
      <c r="GD19">
        <f t="shared" si="0"/>
        <v>0</v>
      </c>
    </row>
    <row r="20" spans="2:186" ht="75.75" customHeight="1">
      <c r="B20" s="12">
        <v>0.79166666666666696</v>
      </c>
      <c r="C20" s="17"/>
      <c r="D20" s="17"/>
      <c r="E20" s="17"/>
      <c r="F20" s="17"/>
      <c r="G20" s="17"/>
      <c r="H20" s="17"/>
      <c r="I20" s="17"/>
      <c r="J20" s="21"/>
      <c r="L20" s="4" t="s">
        <v>51</v>
      </c>
      <c r="M20" s="4">
        <v>11</v>
      </c>
      <c r="N20" s="7"/>
      <c r="O20" s="7"/>
      <c r="P20" s="7"/>
      <c r="GD20">
        <f t="shared" si="0"/>
        <v>0</v>
      </c>
    </row>
    <row r="21" spans="2:186">
      <c r="C21" s="16"/>
      <c r="D21" s="2"/>
      <c r="E21" s="2"/>
      <c r="F21" s="2"/>
      <c r="G21" s="2"/>
      <c r="H21" s="2"/>
      <c r="I21" s="2"/>
      <c r="J21" s="7"/>
      <c r="K21" s="7"/>
      <c r="L21" s="4" t="s">
        <v>52</v>
      </c>
      <c r="M21" s="4">
        <v>12</v>
      </c>
      <c r="N21" s="7"/>
      <c r="O21" s="7"/>
      <c r="P21" s="7"/>
    </row>
    <row r="22" spans="2:186" ht="16.5" customHeight="1">
      <c r="C22" s="15">
        <v>2</v>
      </c>
      <c r="D22" s="15">
        <f>C22+1</f>
        <v>3</v>
      </c>
      <c r="E22" s="15">
        <f t="shared" ref="E22:H22" si="2">D22+1</f>
        <v>4</v>
      </c>
      <c r="F22" s="15">
        <f t="shared" si="2"/>
        <v>5</v>
      </c>
      <c r="G22" s="15">
        <f t="shared" si="2"/>
        <v>6</v>
      </c>
      <c r="H22" s="15">
        <f t="shared" si="2"/>
        <v>7</v>
      </c>
      <c r="I22" s="15">
        <v>1</v>
      </c>
      <c r="J22" s="7"/>
      <c r="K22" s="7"/>
      <c r="L22" s="4"/>
      <c r="M22" s="4">
        <v>13</v>
      </c>
      <c r="N22" s="7"/>
      <c r="O22" s="7"/>
      <c r="P22" s="7"/>
    </row>
    <row r="23" spans="2:186">
      <c r="C23" s="4"/>
      <c r="D23" s="4"/>
      <c r="E23" s="4"/>
      <c r="F23" s="4"/>
      <c r="G23" s="4"/>
      <c r="H23" s="4"/>
      <c r="I23" s="4"/>
      <c r="J23" s="7"/>
      <c r="K23" s="7"/>
      <c r="L23" s="4"/>
      <c r="M23" s="4">
        <v>14</v>
      </c>
      <c r="N23" s="7"/>
      <c r="O23" s="7"/>
      <c r="P23" s="7"/>
    </row>
    <row r="24" spans="2:186">
      <c r="J24" s="7"/>
      <c r="K24" s="7"/>
      <c r="L24" s="4"/>
      <c r="M24" s="4">
        <v>15</v>
      </c>
      <c r="N24" s="7"/>
      <c r="O24" s="7"/>
      <c r="P24" s="7"/>
    </row>
    <row r="25" spans="2:186">
      <c r="J25" s="7"/>
      <c r="K25" s="7"/>
      <c r="L25" s="4"/>
      <c r="M25" s="4">
        <v>16</v>
      </c>
      <c r="N25" s="7"/>
      <c r="O25" s="7"/>
      <c r="P25" s="7"/>
    </row>
    <row r="26" spans="2:186">
      <c r="J26" s="7"/>
      <c r="K26" s="7"/>
      <c r="L26" s="4"/>
      <c r="M26" s="4">
        <v>17</v>
      </c>
      <c r="N26" s="7"/>
      <c r="O26" s="7"/>
      <c r="P26" s="7"/>
    </row>
    <row r="27" spans="2:186">
      <c r="J27" s="7"/>
      <c r="K27" s="7"/>
      <c r="L27" s="4"/>
      <c r="M27" s="4">
        <v>18</v>
      </c>
      <c r="N27" s="7"/>
      <c r="O27" s="7"/>
      <c r="P27" s="7"/>
    </row>
    <row r="28" spans="2:186">
      <c r="J28" s="7"/>
      <c r="K28" s="7"/>
      <c r="L28" s="4"/>
      <c r="M28" s="4">
        <v>19</v>
      </c>
      <c r="N28" s="7"/>
      <c r="O28" s="7"/>
      <c r="P28" s="7"/>
    </row>
    <row r="29" spans="2:186">
      <c r="J29" s="7"/>
      <c r="K29" s="7"/>
      <c r="L29" s="4"/>
      <c r="M29" s="4">
        <v>20</v>
      </c>
      <c r="N29" s="7"/>
      <c r="O29" s="7"/>
      <c r="P29" s="7"/>
    </row>
    <row r="30" spans="2:186">
      <c r="J30" s="7"/>
      <c r="K30" s="7"/>
      <c r="L30" s="4"/>
      <c r="M30" s="4">
        <v>21</v>
      </c>
      <c r="N30" s="7"/>
      <c r="O30" s="7"/>
      <c r="P30" s="7"/>
    </row>
    <row r="31" spans="2:186">
      <c r="K31" s="4"/>
      <c r="L31" s="4"/>
      <c r="M31" s="4">
        <v>22</v>
      </c>
      <c r="N31" s="4"/>
    </row>
    <row r="32" spans="2:186">
      <c r="K32" s="4"/>
      <c r="L32" s="4"/>
      <c r="M32" s="4">
        <v>23</v>
      </c>
      <c r="N32" s="4"/>
    </row>
    <row r="33" spans="11:14">
      <c r="K33" s="4"/>
      <c r="L33" s="4"/>
      <c r="M33" s="4">
        <v>24</v>
      </c>
      <c r="N33" s="4"/>
    </row>
    <row r="34" spans="11:14">
      <c r="K34" s="4"/>
      <c r="L34" s="4"/>
      <c r="M34" s="4">
        <v>25</v>
      </c>
      <c r="N34" s="4"/>
    </row>
    <row r="35" spans="11:14">
      <c r="K35" s="4"/>
      <c r="L35" s="4"/>
      <c r="M35" s="4">
        <v>26</v>
      </c>
      <c r="N35" s="4"/>
    </row>
    <row r="36" spans="11:14">
      <c r="K36" s="4"/>
      <c r="L36" s="4"/>
      <c r="M36" s="4">
        <v>27</v>
      </c>
      <c r="N36" s="4"/>
    </row>
    <row r="37" spans="11:14">
      <c r="K37" s="4"/>
      <c r="L37" s="4"/>
      <c r="M37" s="4">
        <v>28</v>
      </c>
      <c r="N37" s="4"/>
    </row>
    <row r="38" spans="11:14">
      <c r="K38" s="4"/>
      <c r="L38" s="4"/>
      <c r="M38" s="4">
        <v>29</v>
      </c>
      <c r="N38" s="4"/>
    </row>
    <row r="39" spans="11:14">
      <c r="L39" s="4"/>
      <c r="M39" s="4">
        <v>30</v>
      </c>
    </row>
    <row r="40" spans="11:14">
      <c r="L40" s="4"/>
      <c r="M40" s="4">
        <v>31</v>
      </c>
    </row>
  </sheetData>
  <mergeCells count="1">
    <mergeCell ref="B8:B9"/>
  </mergeCells>
  <phoneticPr fontId="5" type="noConversion"/>
  <conditionalFormatting sqref="C10:I20">
    <cfRule type="containsText" dxfId="11" priority="9" operator="containsText" text="Marie Ange">
      <formula>NOT(ISERROR(SEARCH("Marie Ange",C10)))</formula>
    </cfRule>
  </conditionalFormatting>
  <conditionalFormatting sqref="F10:F20 I10:I20 D10:D20">
    <cfRule type="expression" dxfId="10" priority="34">
      <formula>LEN(D10)&gt;0</formula>
    </cfRule>
  </conditionalFormatting>
  <conditionalFormatting sqref="F10:G20 I10:I20 D10:D20">
    <cfRule type="expression" dxfId="9" priority="33">
      <formula>LEN(D10)</formula>
    </cfRule>
  </conditionalFormatting>
  <conditionalFormatting sqref="I10:I20">
    <cfRule type="expression" dxfId="8" priority="31">
      <formula>LEN(I10)&gt;0</formula>
    </cfRule>
  </conditionalFormatting>
  <conditionalFormatting sqref="C10:I20">
    <cfRule type="containsText" dxfId="7" priority="25" operator="containsText" text="Didier Fabre">
      <formula>NOT(ISERROR(SEARCH("Didier Fabre",C10)))</formula>
    </cfRule>
    <cfRule type="containsText" dxfId="6" priority="27" operator="containsText" text="Vincent">
      <formula>NOT(ISERROR(SEARCH("Vincent",C10)))</formula>
    </cfRule>
  </conditionalFormatting>
  <conditionalFormatting sqref="G13">
    <cfRule type="containsText" dxfId="5" priority="26" operator="containsText" text="production">
      <formula>NOT(ISERROR(SEARCH("production",G13)))</formula>
    </cfRule>
  </conditionalFormatting>
  <conditionalFormatting sqref="C20">
    <cfRule type="iconSet" priority="24">
      <iconSet showValue="0">
        <cfvo type="percent" val="0"/>
        <cfvo type="num" val="&quot;exploitation&quot;"/>
        <cfvo type="num" val="&quot;edm&quot;"/>
      </iconSet>
    </cfRule>
  </conditionalFormatting>
  <conditionalFormatting sqref="C16:I20">
    <cfRule type="cellIs" dxfId="4" priority="23" operator="equal">
      <formula>"C"</formula>
    </cfRule>
  </conditionalFormatting>
  <conditionalFormatting sqref="H9">
    <cfRule type="expression" dxfId="3" priority="8">
      <formula>_xludf.weekday($H$8,2)&gt;5</formula>
    </cfRule>
  </conditionalFormatting>
  <conditionalFormatting sqref="H11">
    <cfRule type="containsText" dxfId="2" priority="5" operator="containsText" text="Patrick ">
      <formula>NOT(ISERROR(SEARCH("Patrick ",H11)))</formula>
    </cfRule>
  </conditionalFormatting>
  <conditionalFormatting sqref="D12">
    <cfRule type="containsText" dxfId="1" priority="4" operator="containsText" text="Patrick">
      <formula>NOT(ISERROR(SEARCH("Patrick",D12)))</formula>
    </cfRule>
  </conditionalFormatting>
  <conditionalFormatting sqref="D10:E10">
    <cfRule type="containsText" dxfId="0" priority="3" operator="containsText" text="Patrick">
      <formula>NOT(ISERROR(SEARCH("Patrick",D10)))</formula>
    </cfRule>
  </conditionalFormatting>
  <pageMargins left="0.7" right="0.7" top="0.75" bottom="0.75" header="0.3" footer="0.3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B12" sqref="B12"/>
    </sheetView>
  </sheetViews>
  <sheetFormatPr baseColWidth="10" defaultRowHeight="14.4"/>
  <cols>
    <col min="1" max="2" width="18.5546875" customWidth="1"/>
  </cols>
  <sheetData>
    <row r="1" spans="1:3">
      <c r="A1" s="19" t="s">
        <v>24</v>
      </c>
      <c r="B1" s="28" t="s">
        <v>29</v>
      </c>
      <c r="C1" s="19" t="s">
        <v>26</v>
      </c>
    </row>
    <row r="2" spans="1:3">
      <c r="A2" s="18" t="s">
        <v>23</v>
      </c>
      <c r="B2" s="29" t="s">
        <v>27</v>
      </c>
      <c r="C2" s="20">
        <v>42370</v>
      </c>
    </row>
    <row r="3" spans="1:3">
      <c r="A3" s="18" t="s">
        <v>25</v>
      </c>
      <c r="B3" s="29" t="s">
        <v>30</v>
      </c>
      <c r="C3" s="20">
        <v>42457</v>
      </c>
    </row>
    <row r="4" spans="1:3">
      <c r="A4" s="18" t="s">
        <v>43</v>
      </c>
      <c r="B4" s="29" t="s">
        <v>31</v>
      </c>
      <c r="C4" s="20">
        <v>42491</v>
      </c>
    </row>
    <row r="5" spans="1:3">
      <c r="A5" s="18" t="s">
        <v>28</v>
      </c>
      <c r="C5" s="20">
        <v>42498</v>
      </c>
    </row>
    <row r="6" spans="1:3">
      <c r="C6" s="20">
        <v>42495</v>
      </c>
    </row>
    <row r="7" spans="1:3">
      <c r="C7" s="20">
        <v>42506</v>
      </c>
    </row>
    <row r="8" spans="1:3">
      <c r="C8" s="20">
        <v>42565</v>
      </c>
    </row>
    <row r="9" spans="1:3">
      <c r="C9" s="20">
        <v>42597</v>
      </c>
    </row>
    <row r="10" spans="1:3">
      <c r="C10" s="20">
        <v>42675</v>
      </c>
    </row>
    <row r="11" spans="1:3">
      <c r="C11" s="20">
        <v>42685</v>
      </c>
    </row>
    <row r="12" spans="1:3">
      <c r="C12" s="20">
        <v>42729</v>
      </c>
    </row>
    <row r="13" spans="1:3">
      <c r="C13" s="1"/>
    </row>
  </sheetData>
  <conditionalFormatting sqref="D5">
    <cfRule type="expression" priority="1">
      <formula>nbsi($C$2:$C$12,2)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4"/>
  <sheetViews>
    <sheetView workbookViewId="0">
      <selection activeCell="E12" sqref="E12"/>
    </sheetView>
  </sheetViews>
  <sheetFormatPr baseColWidth="10" defaultRowHeight="14.4"/>
  <cols>
    <col min="3" max="3" width="14.109375" bestFit="1" customWidth="1"/>
  </cols>
  <sheetData>
    <row r="1" spans="1:5">
      <c r="A1" s="30" t="s">
        <v>32</v>
      </c>
      <c r="B1" s="30" t="s">
        <v>33</v>
      </c>
      <c r="C1" s="30" t="s">
        <v>34</v>
      </c>
      <c r="D1" s="30" t="s">
        <v>35</v>
      </c>
      <c r="E1" s="30" t="s">
        <v>36</v>
      </c>
    </row>
    <row r="2" spans="1:5">
      <c r="A2" s="18" t="s">
        <v>38</v>
      </c>
      <c r="B2" s="18" t="s">
        <v>37</v>
      </c>
      <c r="C2" s="18" t="s">
        <v>44</v>
      </c>
      <c r="D2" s="18">
        <v>12000</v>
      </c>
      <c r="E2" s="18" t="s">
        <v>45</v>
      </c>
    </row>
    <row r="3" spans="1:5">
      <c r="A3" s="18" t="s">
        <v>40</v>
      </c>
      <c r="B3" s="18" t="s">
        <v>39</v>
      </c>
      <c r="C3" s="18" t="s">
        <v>42</v>
      </c>
      <c r="D3" s="18">
        <v>14000</v>
      </c>
      <c r="E3" s="18" t="s">
        <v>41</v>
      </c>
    </row>
    <row r="4" spans="1:5">
      <c r="A4" s="18" t="s">
        <v>46</v>
      </c>
      <c r="B4" s="18" t="s">
        <v>54</v>
      </c>
      <c r="C4" s="18" t="s">
        <v>47</v>
      </c>
      <c r="D4" s="18">
        <v>15000</v>
      </c>
      <c r="E4" s="18" t="s">
        <v>48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K8"/>
  <sheetViews>
    <sheetView workbookViewId="0">
      <selection activeCell="A2" sqref="A2"/>
    </sheetView>
  </sheetViews>
  <sheetFormatPr baseColWidth="10" defaultRowHeight="14.4"/>
  <sheetData>
    <row r="1" spans="1:11">
      <c r="A1" s="46" t="s">
        <v>8</v>
      </c>
      <c r="B1" s="46" t="s">
        <v>65</v>
      </c>
      <c r="C1" s="46" t="s">
        <v>66</v>
      </c>
      <c r="D1" s="46" t="s">
        <v>68</v>
      </c>
      <c r="E1" s="46" t="s">
        <v>67</v>
      </c>
      <c r="F1" s="46" t="s">
        <v>69</v>
      </c>
      <c r="G1" s="46" t="s">
        <v>55</v>
      </c>
      <c r="H1" s="46" t="s">
        <v>56</v>
      </c>
      <c r="I1" s="46" t="s">
        <v>58</v>
      </c>
      <c r="J1" s="46" t="s">
        <v>70</v>
      </c>
      <c r="K1" s="46" t="s">
        <v>57</v>
      </c>
    </row>
    <row r="2" spans="1:11">
      <c r="A2" t="s">
        <v>64</v>
      </c>
      <c r="C2" t="s">
        <v>59</v>
      </c>
      <c r="D2" t="s">
        <v>59</v>
      </c>
      <c r="E2" t="s">
        <v>59</v>
      </c>
      <c r="F2" t="s">
        <v>59</v>
      </c>
      <c r="G2" t="s">
        <v>59</v>
      </c>
      <c r="H2" t="s">
        <v>59</v>
      </c>
      <c r="I2" t="s">
        <v>59</v>
      </c>
      <c r="J2" t="s">
        <v>59</v>
      </c>
      <c r="K2" t="s">
        <v>59</v>
      </c>
    </row>
    <row r="3" spans="1:11">
      <c r="A3" t="s">
        <v>64</v>
      </c>
      <c r="B3" t="s">
        <v>62</v>
      </c>
      <c r="C3" t="s">
        <v>60</v>
      </c>
      <c r="D3" t="s">
        <v>59</v>
      </c>
      <c r="E3" t="s">
        <v>59</v>
      </c>
      <c r="F3" t="s">
        <v>59</v>
      </c>
      <c r="G3" t="s">
        <v>59</v>
      </c>
      <c r="H3" t="s">
        <v>59</v>
      </c>
      <c r="I3" t="s">
        <v>59</v>
      </c>
      <c r="J3" t="s">
        <v>59</v>
      </c>
      <c r="K3" t="s">
        <v>59</v>
      </c>
    </row>
    <row r="4" spans="1:11">
      <c r="A4" t="s">
        <v>63</v>
      </c>
      <c r="B4" t="s">
        <v>59</v>
      </c>
      <c r="C4" t="s">
        <v>59</v>
      </c>
      <c r="D4" t="s">
        <v>59</v>
      </c>
      <c r="E4" t="s">
        <v>59</v>
      </c>
      <c r="F4" t="s">
        <v>59</v>
      </c>
      <c r="G4" t="s">
        <v>59</v>
      </c>
      <c r="H4" t="s">
        <v>59</v>
      </c>
      <c r="I4" t="s">
        <v>59</v>
      </c>
      <c r="J4" t="s">
        <v>59</v>
      </c>
      <c r="K4" t="s">
        <v>59</v>
      </c>
    </row>
    <row r="5" spans="1:11">
      <c r="A5" t="s">
        <v>71</v>
      </c>
      <c r="B5" t="s">
        <v>72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59</v>
      </c>
      <c r="J5" t="s">
        <v>59</v>
      </c>
      <c r="K5" t="s">
        <v>59</v>
      </c>
    </row>
    <row r="6" spans="1:11">
      <c r="A6" t="s">
        <v>71</v>
      </c>
      <c r="B6" t="s">
        <v>72</v>
      </c>
      <c r="C6" t="s">
        <v>59</v>
      </c>
      <c r="D6" t="s">
        <v>43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</row>
    <row r="7" spans="1:11">
      <c r="A7" s="1">
        <v>42578</v>
      </c>
      <c r="B7" t="s">
        <v>72</v>
      </c>
      <c r="C7" t="s">
        <v>61</v>
      </c>
      <c r="D7" t="s">
        <v>43</v>
      </c>
      <c r="E7" t="s">
        <v>59</v>
      </c>
      <c r="F7" t="s">
        <v>59</v>
      </c>
      <c r="G7" t="s">
        <v>59</v>
      </c>
      <c r="H7" t="s">
        <v>59</v>
      </c>
      <c r="I7" t="s">
        <v>59</v>
      </c>
      <c r="J7" t="s">
        <v>59</v>
      </c>
      <c r="K7" t="s">
        <v>59</v>
      </c>
    </row>
    <row r="8" spans="1:11">
      <c r="A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calendrier</vt:lpstr>
      <vt:lpstr>semaine</vt:lpstr>
      <vt:lpstr>Param</vt:lpstr>
      <vt:lpstr>fichier client</vt:lpstr>
      <vt:lpstr>Base donnée</vt:lpstr>
      <vt:lpstr>Employés</vt:lpstr>
    </vt:vector>
  </TitlesOfParts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Darty</dc:creator>
  <cp:lastModifiedBy>Lucie Hebrard</cp:lastModifiedBy>
  <cp:revision/>
  <dcterms:created xsi:type="dcterms:W3CDTF">2015-01-15T14:09:37Z</dcterms:created>
  <dcterms:modified xsi:type="dcterms:W3CDTF">2016-04-04T17:18:05Z</dcterms:modified>
</cp:coreProperties>
</file>