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B30410F-F142-6C75-8FE4-BCCB68B043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LANCHET\Documents\"/>
    </mc:Choice>
  </mc:AlternateContent>
  <bookViews>
    <workbookView xWindow="-150" yWindow="-360" windowWidth="29040" windowHeight="13490" tabRatio="736" firstSheet="1" activeTab="3"/>
  </bookViews>
  <sheets>
    <sheet name="Pas Touche !" sheetId="1" state="hidden" r:id="rId1"/>
    <sheet name="OCT 16" sheetId="126" r:id="rId2"/>
    <sheet name="NOV 16" sheetId="125" r:id="rId3"/>
    <sheet name="DEC 16" sheetId="122" r:id="rId4"/>
  </sheets>
  <definedNames>
    <definedName name="month">'Pas Touche !'!$K$1:$K$12</definedName>
    <definedName name="sept_07" localSheetId="3">#REF!</definedName>
    <definedName name="sept_07" localSheetId="2">#REF!</definedName>
    <definedName name="sept_07" localSheetId="1">#REF!</definedName>
    <definedName name="sept_07">#REF!</definedName>
    <definedName name="year">'Pas Touche !'!$J$1:$J$69</definedName>
  </definedNames>
  <calcPr calcId="162913"/>
  <customWorkbookViews>
    <customWorkbookView name="muriel.marchand - Affichage personnalisé" guid="{F66AE4F9-3061-4FDF-9CA8-D801DAEED674}" mergeInterval="0" personalView="1" maximized="1" windowWidth="1276" windowHeight="794" tabRatio="736" activeSheetId="2"/>
  </customWorkbookViews>
</workbook>
</file>

<file path=xl/calcChain.xml><?xml version="1.0" encoding="utf-8"?>
<calcChain xmlns="http://schemas.openxmlformats.org/spreadsheetml/2006/main">
  <c r="H4" i="126" l="1"/>
  <c r="H2" i="126"/>
  <c r="I2" i="126" s="1"/>
  <c r="H4" i="125"/>
  <c r="H2" i="125"/>
  <c r="H1" i="125" s="1"/>
  <c r="G7" i="125" s="1"/>
  <c r="I1" i="126" l="1"/>
  <c r="H7" i="126" s="1"/>
  <c r="J2" i="126"/>
  <c r="H6" i="126"/>
  <c r="G6" i="126"/>
  <c r="H1" i="126"/>
  <c r="G7" i="126" s="1"/>
  <c r="G8" i="126"/>
  <c r="J1" i="126"/>
  <c r="I7" i="126" s="1"/>
  <c r="I8" i="126"/>
  <c r="I6" i="126"/>
  <c r="K2" i="126"/>
  <c r="H8" i="126"/>
  <c r="I2" i="125"/>
  <c r="G6" i="125"/>
  <c r="G8" i="125"/>
  <c r="H4" i="122"/>
  <c r="H2" i="122"/>
  <c r="I2" i="122" s="1"/>
  <c r="J8" i="126" l="1"/>
  <c r="J6" i="126"/>
  <c r="L2" i="126"/>
  <c r="K1" i="126"/>
  <c r="J7" i="126" s="1"/>
  <c r="I1" i="125"/>
  <c r="H7" i="125" s="1"/>
  <c r="H8" i="125"/>
  <c r="H6" i="125"/>
  <c r="J2" i="125"/>
  <c r="I1" i="122"/>
  <c r="H7" i="122" s="1"/>
  <c r="H8" i="122"/>
  <c r="H6" i="122"/>
  <c r="J2" i="122"/>
  <c r="G6" i="122"/>
  <c r="G8" i="122"/>
  <c r="H1" i="122"/>
  <c r="G7" i="122" s="1"/>
  <c r="M2" i="126" l="1"/>
  <c r="L1" i="126"/>
  <c r="K7" i="126" s="1"/>
  <c r="K8" i="126"/>
  <c r="K6" i="126"/>
  <c r="I8" i="125"/>
  <c r="I6" i="125"/>
  <c r="K2" i="125"/>
  <c r="J1" i="125"/>
  <c r="I7" i="125" s="1"/>
  <c r="J1" i="122"/>
  <c r="I7" i="122" s="1"/>
  <c r="I8" i="122"/>
  <c r="K2" i="122"/>
  <c r="I6" i="122"/>
  <c r="M1" i="126" l="1"/>
  <c r="L7" i="126" s="1"/>
  <c r="L8" i="126"/>
  <c r="L6" i="126"/>
  <c r="N2" i="126"/>
  <c r="L2" i="125"/>
  <c r="K1" i="125"/>
  <c r="J7" i="125" s="1"/>
  <c r="J8" i="125"/>
  <c r="J6" i="125"/>
  <c r="L2" i="122"/>
  <c r="K1" i="122"/>
  <c r="J7" i="122" s="1"/>
  <c r="J8" i="122"/>
  <c r="J6" i="122"/>
  <c r="N1" i="126" l="1"/>
  <c r="M7" i="126" s="1"/>
  <c r="M8" i="126"/>
  <c r="M6" i="126"/>
  <c r="O2" i="126"/>
  <c r="L1" i="125"/>
  <c r="K7" i="125" s="1"/>
  <c r="K8" i="125"/>
  <c r="K6" i="125"/>
  <c r="M2" i="125"/>
  <c r="M2" i="122"/>
  <c r="L1" i="122"/>
  <c r="K7" i="122" s="1"/>
  <c r="K8" i="122"/>
  <c r="K6" i="122"/>
  <c r="N8" i="126" l="1"/>
  <c r="N6" i="126"/>
  <c r="P2" i="126"/>
  <c r="O1" i="126"/>
  <c r="N7" i="126" s="1"/>
  <c r="L8" i="125"/>
  <c r="L6" i="125"/>
  <c r="N2" i="125"/>
  <c r="M1" i="125"/>
  <c r="L7" i="125" s="1"/>
  <c r="M1" i="122"/>
  <c r="L7" i="122" s="1"/>
  <c r="L8" i="122"/>
  <c r="L6" i="122"/>
  <c r="N2" i="122"/>
  <c r="Q2" i="126" l="1"/>
  <c r="P1" i="126"/>
  <c r="O7" i="126" s="1"/>
  <c r="O8" i="126"/>
  <c r="O6" i="126"/>
  <c r="M8" i="125"/>
  <c r="M6" i="125"/>
  <c r="O2" i="125"/>
  <c r="N1" i="125"/>
  <c r="M7" i="125" s="1"/>
  <c r="M8" i="122"/>
  <c r="M6" i="122"/>
  <c r="O2" i="122"/>
  <c r="N1" i="122"/>
  <c r="M7" i="122" s="1"/>
  <c r="P6" i="126" l="1"/>
  <c r="Q1" i="126"/>
  <c r="P7" i="126" s="1"/>
  <c r="P8" i="126"/>
  <c r="R2" i="126"/>
  <c r="P2" i="125"/>
  <c r="N8" i="125"/>
  <c r="N6" i="125"/>
  <c r="O1" i="125"/>
  <c r="N7" i="125" s="1"/>
  <c r="O1" i="122"/>
  <c r="N7" i="122" s="1"/>
  <c r="N8" i="122"/>
  <c r="N6" i="122"/>
  <c r="P2" i="122"/>
  <c r="R1" i="126" l="1"/>
  <c r="Q7" i="126" s="1"/>
  <c r="Q8" i="126"/>
  <c r="Q6" i="126"/>
  <c r="S2" i="126"/>
  <c r="P1" i="125"/>
  <c r="O7" i="125" s="1"/>
  <c r="O8" i="125"/>
  <c r="O6" i="125"/>
  <c r="Q2" i="125"/>
  <c r="Q2" i="122"/>
  <c r="P1" i="122"/>
  <c r="O7" i="122" s="1"/>
  <c r="O8" i="122"/>
  <c r="O6" i="122"/>
  <c r="R8" i="126" l="1"/>
  <c r="R6" i="126"/>
  <c r="T2" i="126"/>
  <c r="S1" i="126"/>
  <c r="R7" i="126" s="1"/>
  <c r="P8" i="125"/>
  <c r="P6" i="125"/>
  <c r="R2" i="125"/>
  <c r="Q1" i="125"/>
  <c r="P7" i="125" s="1"/>
  <c r="Q1" i="122"/>
  <c r="P7" i="122" s="1"/>
  <c r="P8" i="122"/>
  <c r="P6" i="122"/>
  <c r="R2" i="122"/>
  <c r="U2" i="126" l="1"/>
  <c r="S8" i="126"/>
  <c r="T1" i="126"/>
  <c r="S7" i="126" s="1"/>
  <c r="S6" i="126"/>
  <c r="Q8" i="125"/>
  <c r="Q6" i="125"/>
  <c r="S2" i="125"/>
  <c r="R1" i="125"/>
  <c r="Q7" i="125" s="1"/>
  <c r="R1" i="122"/>
  <c r="Q7" i="122" s="1"/>
  <c r="Q8" i="122"/>
  <c r="S2" i="122"/>
  <c r="Q6" i="122"/>
  <c r="U1" i="126" l="1"/>
  <c r="T7" i="126" s="1"/>
  <c r="T8" i="126"/>
  <c r="T6" i="126"/>
  <c r="V2" i="126"/>
  <c r="T2" i="125"/>
  <c r="S1" i="125"/>
  <c r="R7" i="125" s="1"/>
  <c r="R8" i="125"/>
  <c r="R6" i="125"/>
  <c r="T2" i="122"/>
  <c r="S1" i="122"/>
  <c r="R7" i="122" s="1"/>
  <c r="R8" i="122"/>
  <c r="R6" i="122"/>
  <c r="V1" i="126" l="1"/>
  <c r="U7" i="126" s="1"/>
  <c r="U8" i="126"/>
  <c r="U6" i="126"/>
  <c r="W2" i="126"/>
  <c r="T1" i="125"/>
  <c r="S7" i="125" s="1"/>
  <c r="S8" i="125"/>
  <c r="S6" i="125"/>
  <c r="U2" i="125"/>
  <c r="U2" i="122"/>
  <c r="T1" i="122"/>
  <c r="S7" i="122" s="1"/>
  <c r="S8" i="122"/>
  <c r="S6" i="122"/>
  <c r="V8" i="126" l="1"/>
  <c r="V6" i="126"/>
  <c r="X2" i="126"/>
  <c r="W1" i="126"/>
  <c r="V7" i="126" s="1"/>
  <c r="U1" i="125"/>
  <c r="T7" i="125" s="1"/>
  <c r="T8" i="125"/>
  <c r="T6" i="125"/>
  <c r="V2" i="125"/>
  <c r="U1" i="122"/>
  <c r="T7" i="122" s="1"/>
  <c r="T8" i="122"/>
  <c r="T6" i="122"/>
  <c r="V2" i="122"/>
  <c r="Y2" i="126" l="1"/>
  <c r="X1" i="126"/>
  <c r="W7" i="126" s="1"/>
  <c r="W8" i="126"/>
  <c r="W6" i="126"/>
  <c r="U8" i="125"/>
  <c r="U6" i="125"/>
  <c r="W2" i="125"/>
  <c r="V1" i="125"/>
  <c r="U7" i="125" s="1"/>
  <c r="V1" i="122"/>
  <c r="U7" i="122" s="1"/>
  <c r="U8" i="122"/>
  <c r="W2" i="122"/>
  <c r="U6" i="122"/>
  <c r="X6" i="126" l="1"/>
  <c r="Y1" i="126"/>
  <c r="X7" i="126" s="1"/>
  <c r="X8" i="126"/>
  <c r="Z2" i="126"/>
  <c r="X2" i="125"/>
  <c r="V8" i="125"/>
  <c r="V6" i="125"/>
  <c r="W1" i="125"/>
  <c r="V7" i="125" s="1"/>
  <c r="W1" i="122"/>
  <c r="V7" i="122" s="1"/>
  <c r="V8" i="122"/>
  <c r="V6" i="122"/>
  <c r="X2" i="122"/>
  <c r="Z1" i="126" l="1"/>
  <c r="Y7" i="126" s="1"/>
  <c r="Y8" i="126"/>
  <c r="Y6" i="126"/>
  <c r="AA2" i="126"/>
  <c r="X1" i="125"/>
  <c r="W7" i="125" s="1"/>
  <c r="W8" i="125"/>
  <c r="W6" i="125"/>
  <c r="Y2" i="125"/>
  <c r="Y2" i="122"/>
  <c r="X1" i="122"/>
  <c r="W7" i="122" s="1"/>
  <c r="W8" i="122"/>
  <c r="W6" i="122"/>
  <c r="Z8" i="126" l="1"/>
  <c r="Z6" i="126"/>
  <c r="AB2" i="126"/>
  <c r="AA1" i="126"/>
  <c r="Z7" i="126" s="1"/>
  <c r="X8" i="125"/>
  <c r="X6" i="125"/>
  <c r="Z2" i="125"/>
  <c r="Y1" i="125"/>
  <c r="X7" i="125" s="1"/>
  <c r="Y1" i="122"/>
  <c r="X7" i="122" s="1"/>
  <c r="X8" i="122"/>
  <c r="X6" i="122"/>
  <c r="Z2" i="122"/>
  <c r="AC2" i="126" l="1"/>
  <c r="AB1" i="126"/>
  <c r="AA7" i="126" s="1"/>
  <c r="AA8" i="126"/>
  <c r="AA6" i="126"/>
  <c r="Y8" i="125"/>
  <c r="Y6" i="125"/>
  <c r="AA2" i="125"/>
  <c r="Z1" i="125"/>
  <c r="Y7" i="125" s="1"/>
  <c r="Z1" i="122"/>
  <c r="Y7" i="122" s="1"/>
  <c r="Y6" i="122"/>
  <c r="Y8" i="122"/>
  <c r="AA2" i="122"/>
  <c r="AC1" i="126" l="1"/>
  <c r="AB7" i="126" s="1"/>
  <c r="AB8" i="126"/>
  <c r="AB6" i="126"/>
  <c r="AD2" i="126"/>
  <c r="AB2" i="125"/>
  <c r="AA1" i="125"/>
  <c r="Z7" i="125" s="1"/>
  <c r="Z8" i="125"/>
  <c r="Z6" i="125"/>
  <c r="AA1" i="122"/>
  <c r="Z7" i="122" s="1"/>
  <c r="Z8" i="122"/>
  <c r="Z6" i="122"/>
  <c r="AB2" i="122"/>
  <c r="AD1" i="126" l="1"/>
  <c r="AC7" i="126" s="1"/>
  <c r="AC8" i="126"/>
  <c r="AC6" i="126"/>
  <c r="AE2" i="126"/>
  <c r="AB1" i="125"/>
  <c r="AA7" i="125" s="1"/>
  <c r="AA8" i="125"/>
  <c r="AA6" i="125"/>
  <c r="AC2" i="125"/>
  <c r="AC2" i="122"/>
  <c r="AB1" i="122"/>
  <c r="AA7" i="122" s="1"/>
  <c r="AA8" i="122"/>
  <c r="AA6" i="122"/>
  <c r="AD8" i="126" l="1"/>
  <c r="AD6" i="126"/>
  <c r="AF2" i="126"/>
  <c r="AE1" i="126"/>
  <c r="AD7" i="126" s="1"/>
  <c r="AB8" i="125"/>
  <c r="AB6" i="125"/>
  <c r="AD2" i="125"/>
  <c r="AC1" i="125"/>
  <c r="AB7" i="125" s="1"/>
  <c r="AC1" i="122"/>
  <c r="AB7" i="122" s="1"/>
  <c r="AB8" i="122"/>
  <c r="AB6" i="122"/>
  <c r="AD2" i="122"/>
  <c r="AG2" i="126" l="1"/>
  <c r="AF1" i="126"/>
  <c r="AE7" i="126" s="1"/>
  <c r="AE8" i="126"/>
  <c r="AE6" i="126"/>
  <c r="AC8" i="125"/>
  <c r="AC6" i="125"/>
  <c r="AE2" i="125"/>
  <c r="AD1" i="125"/>
  <c r="AC7" i="125" s="1"/>
  <c r="AD1" i="122"/>
  <c r="AC7" i="122" s="1"/>
  <c r="AC8" i="122"/>
  <c r="AE2" i="122"/>
  <c r="AC6" i="122"/>
  <c r="AG1" i="126" l="1"/>
  <c r="AF7" i="126" s="1"/>
  <c r="AF8" i="126"/>
  <c r="AF6" i="126"/>
  <c r="AH2" i="126"/>
  <c r="AF2" i="125"/>
  <c r="AD8" i="125"/>
  <c r="AD6" i="125"/>
  <c r="AE1" i="125"/>
  <c r="AD7" i="125" s="1"/>
  <c r="AF2" i="122"/>
  <c r="AE1" i="122"/>
  <c r="AD7" i="122" s="1"/>
  <c r="AD8" i="122"/>
  <c r="AD6" i="122"/>
  <c r="AH1" i="126" l="1"/>
  <c r="AG7" i="126" s="1"/>
  <c r="AG8" i="126"/>
  <c r="AG6" i="126"/>
  <c r="AI2" i="126"/>
  <c r="AF1" i="125"/>
  <c r="AE7" i="125" s="1"/>
  <c r="AE8" i="125"/>
  <c r="AE6" i="125"/>
  <c r="AG2" i="125"/>
  <c r="AG2" i="122"/>
  <c r="AF1" i="122"/>
  <c r="AE7" i="122" s="1"/>
  <c r="AE8" i="122"/>
  <c r="AE6" i="122"/>
  <c r="AH8" i="126" l="1"/>
  <c r="AH6" i="126"/>
  <c r="AJ2" i="126"/>
  <c r="AI1" i="126"/>
  <c r="AH7" i="126" s="1"/>
  <c r="AF8" i="125"/>
  <c r="AF6" i="125"/>
  <c r="AH2" i="125"/>
  <c r="AG1" i="125"/>
  <c r="AF7" i="125" s="1"/>
  <c r="AG1" i="122"/>
  <c r="AF7" i="122" s="1"/>
  <c r="AF8" i="122"/>
  <c r="AF6" i="122"/>
  <c r="AH2" i="122"/>
  <c r="AK2" i="126" l="1"/>
  <c r="AJ1" i="126"/>
  <c r="AI7" i="126" s="1"/>
  <c r="AI8" i="126"/>
  <c r="AI6" i="126"/>
  <c r="AG8" i="125"/>
  <c r="AG6" i="125"/>
  <c r="AI2" i="125"/>
  <c r="AH1" i="125"/>
  <c r="AG7" i="125" s="1"/>
  <c r="AH1" i="122"/>
  <c r="AG7" i="122" s="1"/>
  <c r="AG8" i="122"/>
  <c r="AI2" i="122"/>
  <c r="AG6" i="122"/>
  <c r="AK1" i="126" l="1"/>
  <c r="AJ7" i="126" s="1"/>
  <c r="AJ8" i="126"/>
  <c r="AJ6" i="126"/>
  <c r="AL2" i="126"/>
  <c r="AJ2" i="125"/>
  <c r="AH8" i="125"/>
  <c r="AI1" i="125"/>
  <c r="AH7" i="125" s="1"/>
  <c r="AH6" i="125"/>
  <c r="AI1" i="122"/>
  <c r="AH7" i="122" s="1"/>
  <c r="AH8" i="122"/>
  <c r="AH6" i="122"/>
  <c r="AJ2" i="122"/>
  <c r="AL1" i="126" l="1"/>
  <c r="AK7" i="126" s="1"/>
  <c r="AK8" i="126"/>
  <c r="AK6" i="126"/>
  <c r="AM2" i="126"/>
  <c r="AJ1" i="125"/>
  <c r="AI7" i="125" s="1"/>
  <c r="AI8" i="125"/>
  <c r="AI6" i="125"/>
  <c r="AK2" i="125"/>
  <c r="AK2" i="122"/>
  <c r="AJ1" i="122"/>
  <c r="AI7" i="122" s="1"/>
  <c r="AI8" i="122"/>
  <c r="AI6" i="122"/>
  <c r="AL8" i="126" l="1"/>
  <c r="AL6" i="126"/>
  <c r="AN2" i="126"/>
  <c r="AN1" i="126" s="1"/>
  <c r="AM1" i="126"/>
  <c r="AL7" i="126" s="1"/>
  <c r="AJ8" i="125"/>
  <c r="AJ6" i="125"/>
  <c r="AL2" i="125"/>
  <c r="AK1" i="125"/>
  <c r="AJ7" i="125" s="1"/>
  <c r="AK1" i="122"/>
  <c r="AJ7" i="122" s="1"/>
  <c r="AJ8" i="122"/>
  <c r="AJ6" i="122"/>
  <c r="AL2" i="122"/>
  <c r="AK8" i="125" l="1"/>
  <c r="AK6" i="125"/>
  <c r="AM2" i="125"/>
  <c r="AL1" i="125"/>
  <c r="AK7" i="125" s="1"/>
  <c r="AL1" i="122"/>
  <c r="AK7" i="122" s="1"/>
  <c r="AK8" i="122"/>
  <c r="AK6" i="122"/>
  <c r="AM2" i="122"/>
  <c r="AN2" i="125" l="1"/>
  <c r="AN1" i="125" s="1"/>
  <c r="AL6" i="125"/>
  <c r="AM1" i="125"/>
  <c r="AL7" i="125" s="1"/>
  <c r="AL8" i="125"/>
  <c r="AN2" i="122"/>
  <c r="AN1" i="122" s="1"/>
  <c r="AM1" i="122"/>
  <c r="AL7" i="122" s="1"/>
  <c r="AL8" i="122"/>
  <c r="AL6" i="122"/>
</calcChain>
</file>

<file path=xl/sharedStrings.xml><?xml version="1.0" encoding="utf-8"?>
<sst xmlns="http://schemas.openxmlformats.org/spreadsheetml/2006/main" count="49" uniqueCount="25">
  <si>
    <t>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</si>
  <si>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</si>
  <si>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</si>
  <si>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</si>
  <si>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</si>
  <si>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</si>
  <si>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</si>
  <si>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</si>
  <si>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</si>
  <si>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</si>
  <si>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</si>
  <si>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</si>
  <si>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</si>
  <si>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XXX</t>
  </si>
  <si>
    <t>YYY</t>
  </si>
  <si>
    <t>ZZZ</t>
  </si>
  <si>
    <t>FFFFFFF</t>
  </si>
  <si>
    <t>GGGGGGG</t>
  </si>
  <si>
    <t>CBGGGGG</t>
  </si>
  <si>
    <t>B</t>
  </si>
  <si>
    <t>F</t>
  </si>
  <si>
    <t>M</t>
  </si>
  <si>
    <t>P</t>
  </si>
  <si>
    <t>S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</si>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</sst>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dd/mm/yy;@"/>
  </numFmts>
  <fonts count="13" x14ac:knownFonts="1">
    <font>
      <sz val="10"/>
      <name val="Arial"/>
    </font>
    <font>
      <sz val="10"/>
      <name val="Arial"/>
      <family val="2"/>
    </font>
    <font>
      <b/>
      <sz val="15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9"/>
      </patternFill>
    </fill>
    <fill>
      <gradientFill type="path" left="0.5" right="0.5" top="0.5" bottom="0.5">
        <stop position="0">
          <color theme="3" tint="0.89803765984069339"/>
        </stop>
        <stop position="1">
          <color rgb="FFFFC000"/>
        </stop>
      </gradientFill>
    </fill>
    <fill>
      <patternFill patternType="solid">
        <fgColor rgb="FF0000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58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/>
    <xf numFmtId="0" fontId="4" fillId="0" borderId="0" xfId="0" applyFont="1"/>
    <xf numFmtId="0" fontId="4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0" fillId="0" borderId="0" xfId="0" applyFill="1" applyBorder="1"/>
    <xf numFmtId="0" fontId="3" fillId="20" borderId="6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/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4" fillId="0" borderId="6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58" borderId="0" xfId="0" applyFont="1" applyFill="1" applyBorder="1" applyAlignment="1">
      <alignment horizontal="center" vertical="center"/>
    </xf>
    <xf numFmtId="0" fontId="7" fillId="58" borderId="0" xfId="0" applyFont="1" applyFill="1" applyBorder="1" applyAlignment="1">
      <alignment horizontal="center" vertical="center"/>
    </xf>
    <xf numFmtId="0" fontId="7" fillId="58" borderId="5" xfId="0" applyFont="1" applyFill="1" applyBorder="1" applyAlignment="1">
      <alignment vertical="center"/>
    </xf>
    <xf numFmtId="0" fontId="11" fillId="58" borderId="6" xfId="0" applyFont="1" applyFill="1" applyBorder="1" applyAlignment="1">
      <alignment vertical="center"/>
    </xf>
    <xf numFmtId="0" fontId="5" fillId="58" borderId="6" xfId="0" applyFont="1" applyFill="1" applyBorder="1" applyAlignment="1">
      <alignment vertical="center"/>
    </xf>
    <xf numFmtId="0" fontId="5" fillId="58" borderId="7" xfId="0" applyFont="1" applyFill="1" applyBorder="1" applyAlignment="1">
      <alignment vertical="center"/>
    </xf>
    <xf numFmtId="0" fontId="7" fillId="58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Protection="1">
      <protection locked="0"/>
    </xf>
    <xf numFmtId="0" fontId="0" fillId="0" borderId="0" xfId="0" applyProtection="1"/>
    <xf numFmtId="164" fontId="0" fillId="0" borderId="0" xfId="0" applyNumberFormat="1" applyProtection="1"/>
    <xf numFmtId="0" fontId="1" fillId="0" borderId="0" xfId="0" applyFont="1"/>
    <xf numFmtId="0" fontId="0" fillId="2" borderId="0" xfId="0" applyFill="1" applyBorder="1" applyAlignment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0" fillId="0" borderId="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35" borderId="4" xfId="0" applyFont="1" applyFill="1" applyBorder="1" applyAlignment="1">
      <alignment horizontal="center" vertical="center"/>
    </xf>
    <xf numFmtId="0" fontId="1" fillId="35" borderId="10" xfId="0" applyFont="1" applyFill="1" applyBorder="1" applyAlignment="1">
      <alignment horizontal="center" vertical="center"/>
    </xf>
    <xf numFmtId="0" fontId="7" fillId="58" borderId="0" xfId="0" applyFont="1" applyFill="1" applyBorder="1" applyAlignment="1">
      <alignment horizontal="center" vertical="center"/>
    </xf>
    <xf numFmtId="0" fontId="5" fillId="58" borderId="0" xfId="0" applyFont="1" applyFill="1" applyBorder="1" applyAlignment="1">
      <alignment horizontal="center" vertical="center"/>
    </xf>
    <xf numFmtId="0" fontId="7" fillId="58" borderId="0" xfId="0" applyFont="1" applyFill="1" applyBorder="1" applyAlignment="1">
      <alignment horizontal="center" vertical="center"/>
    </xf>
    <xf numFmtId="0" fontId="2" fillId="59" borderId="22" xfId="0" applyFont="1" applyFill="1" applyBorder="1" applyAlignment="1">
      <alignment horizontal="center" vertical="center"/>
    </xf>
    <xf numFmtId="0" fontId="2" fillId="59" borderId="23" xfId="0" applyFont="1" applyFill="1" applyBorder="1" applyAlignment="1">
      <alignment horizontal="center" vertical="center"/>
    </xf>
    <xf numFmtId="0" fontId="2" fillId="59" borderId="24" xfId="0" applyFont="1" applyFill="1" applyBorder="1" applyAlignment="1">
      <alignment horizontal="center" vertical="center"/>
    </xf>
    <xf numFmtId="0" fontId="0" fillId="4" borderId="12" xfId="0" applyFill="1" applyBorder="1"/>
    <xf numFmtId="0" fontId="6" fillId="4" borderId="12" xfId="0" applyFont="1" applyFill="1" applyBorder="1"/>
    <xf numFmtId="0" fontId="6" fillId="34" borderId="25" xfId="0" applyFont="1" applyFill="1" applyBorder="1" applyAlignment="1">
      <alignment horizontal="center"/>
    </xf>
    <xf numFmtId="0" fontId="6" fillId="34" borderId="26" xfId="0" applyFont="1" applyFill="1" applyBorder="1" applyAlignment="1">
      <alignment horizontal="center"/>
    </xf>
    <xf numFmtId="0" fontId="6" fillId="34" borderId="13" xfId="0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6" fillId="60" borderId="27" xfId="0" applyFont="1" applyFill="1" applyBorder="1" applyAlignment="1">
      <alignment horizontal="center"/>
    </xf>
    <xf numFmtId="0" fontId="6" fillId="60" borderId="26" xfId="0" applyFont="1" applyFill="1" applyBorder="1" applyAlignment="1">
      <alignment horizontal="center"/>
    </xf>
    <xf numFmtId="0" fontId="6" fillId="60" borderId="13" xfId="0" applyFont="1" applyFill="1" applyBorder="1" applyAlignment="1">
      <alignment horizontal="center"/>
    </xf>
    <xf numFmtId="0" fontId="12" fillId="23" borderId="28" xfId="0" applyFont="1" applyFill="1" applyBorder="1" applyAlignment="1">
      <alignment horizontal="center"/>
    </xf>
    <xf numFmtId="0" fontId="12" fillId="23" borderId="29" xfId="0" applyFont="1" applyFill="1" applyBorder="1" applyAlignment="1">
      <alignment horizontal="center"/>
    </xf>
    <xf numFmtId="0" fontId="12" fillId="23" borderId="30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12"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00"/>
        </patternFill>
      </fill>
      <border>
        <right style="thin">
          <color auto="1"/>
        </right>
      </border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00"/>
        </patternFill>
      </fill>
      <border>
        <right style="thin">
          <color auto="1"/>
        </right>
      </border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00"/>
        </patternFill>
      </fill>
      <border>
        <right style="thin">
          <color auto="1"/>
        </right>
      </border>
    </dxf>
  </dxfs>
  <tableStyles count="0" defaultTableStyle="TableStyleMedium2" defaultPivotStyle="PivotStyleLight16"/>
  <colors>
    <mruColors>
      <color rgb="FF0000FF"/>
      <color rgb="FF00FFFF"/>
      <color rgb="FF65D7FF"/>
      <color rgb="FFBE4E59"/>
      <color rgb="FF09DFF5"/>
      <color rgb="FFFFFF99"/>
      <color rgb="FFCCFFCC"/>
      <color rgb="FFD0EBB3"/>
      <color rgb="FF66FF66"/>
      <color rgb="FF003B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5" fmlaLink="G1" fmlaRange="month" noThreeD="1" sel="10" val="4"/>
</file>

<file path=xl/ctrlProps/ctrlProp2.xml><?xml version="1.0" encoding="utf-8"?>
<formControlPr xmlns="http://schemas.microsoft.com/office/spreadsheetml/2009/9/main" objectType="Drop" dropStyle="combo" dx="25" fmlaLink="G2" fmlaRange="year" noThreeD="1" sel="16" val="13"/>
</file>

<file path=xl/ctrlProps/ctrlProp3.xml><?xml version="1.0" encoding="utf-8"?>
<formControlPr xmlns="http://schemas.microsoft.com/office/spreadsheetml/2009/9/main" objectType="Drop" dropStyle="combo" dx="25" fmlaLink="G1" fmlaRange="month" noThreeD="1" sel="11" val="4"/>
</file>

<file path=xl/ctrlProps/ctrlProp4.xml><?xml version="1.0" encoding="utf-8"?>
<formControlPr xmlns="http://schemas.microsoft.com/office/spreadsheetml/2009/9/main" objectType="Drop" dropStyle="combo" dx="25" fmlaLink="G2" fmlaRange="year" noThreeD="1" sel="16" val="10"/>
</file>

<file path=xl/ctrlProps/ctrlProp5.xml><?xml version="1.0" encoding="utf-8"?>
<formControlPr xmlns="http://schemas.microsoft.com/office/spreadsheetml/2009/9/main" objectType="Drop" dropStyle="combo" dx="25" fmlaLink="G1" fmlaRange="month" noThreeD="1" sel="12" val="4"/>
</file>

<file path=xl/ctrlProps/ctrlProp6.xml><?xml version="1.0" encoding="utf-8"?>
<formControlPr xmlns="http://schemas.microsoft.com/office/spreadsheetml/2009/9/main" objectType="Drop" dropStyle="combo" dx="25" fmlaLink="G2" fmlaRange="year" noThreeD="1" sel="16" val="14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3</xdr:row>
      <xdr:rowOff>209551</xdr:rowOff>
    </xdr:from>
    <xdr:to>
      <xdr:col>3</xdr:col>
      <xdr:colOff>180975</xdr:colOff>
      <xdr:row>4</xdr:row>
      <xdr:rowOff>123826</xdr:rowOff>
    </xdr:to>
    <xdr:sp macro="'Pas Touche !'!$E$11:$E$16" textlink="">
      <xdr:nvSpPr>
        <xdr:cNvPr id="2" name="Texte 8"/>
        <xdr:cNvSpPr txBox="1">
          <a:spLocks noChangeArrowheads="1"/>
        </xdr:cNvSpPr>
      </xdr:nvSpPr>
      <xdr:spPr bwMode="auto">
        <a:xfrm>
          <a:off x="2244725" y="374651"/>
          <a:ext cx="806450" cy="155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1</xdr:col>
      <xdr:colOff>676275</xdr:colOff>
      <xdr:row>3</xdr:row>
      <xdr:rowOff>104775</xdr:rowOff>
    </xdr:to>
    <xdr:sp macro="'Pas Touche !'!$G$20:$G$26" textlink="">
      <xdr:nvSpPr>
        <xdr:cNvPr id="3" name="Texte 6"/>
        <xdr:cNvSpPr txBox="1">
          <a:spLocks noChangeArrowheads="1"/>
        </xdr:cNvSpPr>
      </xdr:nvSpPr>
      <xdr:spPr bwMode="auto">
        <a:xfrm>
          <a:off x="76200" y="66675"/>
          <a:ext cx="112712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5</xdr:row>
      <xdr:rowOff>66675</xdr:rowOff>
    </xdr:from>
    <xdr:to>
      <xdr:col>0</xdr:col>
      <xdr:colOff>400050</xdr:colOff>
      <xdr:row>6</xdr:row>
      <xdr:rowOff>104775</xdr:rowOff>
    </xdr:to>
    <xdr:sp macro="'Pas Touche !'!$D$20:$D$25" textlink="">
      <xdr:nvSpPr>
        <xdr:cNvPr id="4" name="Texte 6"/>
        <xdr:cNvSpPr txBox="1">
          <a:spLocks noChangeArrowheads="1"/>
        </xdr:cNvSpPr>
      </xdr:nvSpPr>
      <xdr:spPr bwMode="auto">
        <a:xfrm>
          <a:off x="85725" y="625475"/>
          <a:ext cx="31432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200025</xdr:colOff>
      <xdr:row>5</xdr:row>
      <xdr:rowOff>95250</xdr:rowOff>
    </xdr:from>
    <xdr:to>
      <xdr:col>3</xdr:col>
      <xdr:colOff>180975</xdr:colOff>
      <xdr:row>6</xdr:row>
      <xdr:rowOff>133350</xdr:rowOff>
    </xdr:to>
    <xdr:sp macro="'Pas Touche !'!$D$2:$D$8" textlink="">
      <xdr:nvSpPr>
        <xdr:cNvPr id="5" name="Texte 7"/>
        <xdr:cNvSpPr txBox="1">
          <a:spLocks noChangeArrowheads="1"/>
        </xdr:cNvSpPr>
      </xdr:nvSpPr>
      <xdr:spPr bwMode="auto">
        <a:xfrm>
          <a:off x="2244725" y="654050"/>
          <a:ext cx="806450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2</xdr:row>
      <xdr:rowOff>66675</xdr:rowOff>
    </xdr:from>
    <xdr:to>
      <xdr:col>3</xdr:col>
      <xdr:colOff>190500</xdr:colOff>
      <xdr:row>3</xdr:row>
      <xdr:rowOff>95250</xdr:rowOff>
    </xdr:to>
    <xdr:sp macro="'Pas Touche !'!$E$2:$E$7" textlink="">
      <xdr:nvSpPr>
        <xdr:cNvPr id="6" name="Texte 8"/>
        <xdr:cNvSpPr txBox="1">
          <a:spLocks noChangeArrowheads="1"/>
        </xdr:cNvSpPr>
      </xdr:nvSpPr>
      <xdr:spPr bwMode="auto">
        <a:xfrm>
          <a:off x="2254250" y="66675"/>
          <a:ext cx="806450" cy="193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7</xdr:row>
      <xdr:rowOff>76201</xdr:rowOff>
    </xdr:from>
    <xdr:to>
      <xdr:col>2</xdr:col>
      <xdr:colOff>85725</xdr:colOff>
      <xdr:row>8</xdr:row>
      <xdr:rowOff>95251</xdr:rowOff>
    </xdr:to>
    <xdr:sp macro="'Pas Touche !'!$C$11:$C$17" textlink="">
      <xdr:nvSpPr>
        <xdr:cNvPr id="7" name="Texte 9"/>
        <xdr:cNvSpPr txBox="1">
          <a:spLocks noChangeArrowheads="1"/>
        </xdr:cNvSpPr>
      </xdr:nvSpPr>
      <xdr:spPr bwMode="auto">
        <a:xfrm>
          <a:off x="1308100" y="965201"/>
          <a:ext cx="822325" cy="184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476250</xdr:colOff>
      <xdr:row>5</xdr:row>
      <xdr:rowOff>76200</xdr:rowOff>
    </xdr:from>
    <xdr:to>
      <xdr:col>1</xdr:col>
      <xdr:colOff>295275</xdr:colOff>
      <xdr:row>6</xdr:row>
      <xdr:rowOff>104775</xdr:rowOff>
    </xdr:to>
    <xdr:sp macro="'Pas Touche !'!$E$20:$E$25" textlink="">
      <xdr:nvSpPr>
        <xdr:cNvPr id="8" name="Texte 6"/>
        <xdr:cNvSpPr txBox="1">
          <a:spLocks noChangeArrowheads="1"/>
        </xdr:cNvSpPr>
      </xdr:nvSpPr>
      <xdr:spPr bwMode="auto">
        <a:xfrm>
          <a:off x="476250" y="635000"/>
          <a:ext cx="346075" cy="193675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85724</xdr:colOff>
      <xdr:row>11</xdr:row>
      <xdr:rowOff>28576</xdr:rowOff>
    </xdr:from>
    <xdr:to>
      <xdr:col>4</xdr:col>
      <xdr:colOff>161924</xdr:colOff>
      <xdr:row>13</xdr:row>
      <xdr:rowOff>47626</xdr:rowOff>
    </xdr:to>
    <xdr:sp macro="'Pas Touche !'!$G$2:$G$4" textlink="">
      <xdr:nvSpPr>
        <xdr:cNvPr id="9" name="Texte 10"/>
        <xdr:cNvSpPr txBox="1">
          <a:spLocks noChangeArrowheads="1"/>
        </xdr:cNvSpPr>
      </xdr:nvSpPr>
      <xdr:spPr bwMode="auto">
        <a:xfrm>
          <a:off x="85724" y="1558926"/>
          <a:ext cx="3194050" cy="336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771525</xdr:colOff>
      <xdr:row>9</xdr:row>
      <xdr:rowOff>38100</xdr:rowOff>
    </xdr:from>
    <xdr:to>
      <xdr:col>2</xdr:col>
      <xdr:colOff>104775</xdr:colOff>
      <xdr:row>10</xdr:row>
      <xdr:rowOff>66675</xdr:rowOff>
    </xdr:to>
    <xdr:sp macro="'Pas Touche !'!$A$2:$A$3" textlink="">
      <xdr:nvSpPr>
        <xdr:cNvPr id="10" name="Texte 3"/>
        <xdr:cNvSpPr txBox="1">
          <a:spLocks noChangeArrowheads="1"/>
        </xdr:cNvSpPr>
      </xdr:nvSpPr>
      <xdr:spPr bwMode="auto">
        <a:xfrm>
          <a:off x="1298575" y="1250950"/>
          <a:ext cx="850900" cy="187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9966" mc:Ignorable="a14" a14:legacySpreadsheetColorIndex="5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5</xdr:row>
      <xdr:rowOff>76200</xdr:rowOff>
    </xdr:from>
    <xdr:to>
      <xdr:col>1</xdr:col>
      <xdr:colOff>685800</xdr:colOff>
      <xdr:row>6</xdr:row>
      <xdr:rowOff>104775</xdr:rowOff>
    </xdr:to>
    <xdr:sp macro="'Pas Touche !'!$B$2:$B$8" textlink="">
      <xdr:nvSpPr>
        <xdr:cNvPr id="11" name="Texte 6"/>
        <xdr:cNvSpPr txBox="1">
          <a:spLocks noChangeArrowheads="1"/>
        </xdr:cNvSpPr>
      </xdr:nvSpPr>
      <xdr:spPr bwMode="auto">
        <a:xfrm>
          <a:off x="889000" y="635000"/>
          <a:ext cx="323850" cy="193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95250</xdr:colOff>
      <xdr:row>7</xdr:row>
      <xdr:rowOff>76200</xdr:rowOff>
    </xdr:from>
    <xdr:to>
      <xdr:col>1</xdr:col>
      <xdr:colOff>285750</xdr:colOff>
      <xdr:row>8</xdr:row>
      <xdr:rowOff>104775</xdr:rowOff>
    </xdr:to>
    <xdr:sp macro="'Pas Touche !'!$F$14:$F$15" textlink="">
      <xdr:nvSpPr>
        <xdr:cNvPr id="12" name="Texte 10"/>
        <xdr:cNvSpPr txBox="1">
          <a:spLocks noChangeArrowheads="1"/>
        </xdr:cNvSpPr>
      </xdr:nvSpPr>
      <xdr:spPr bwMode="auto">
        <a:xfrm>
          <a:off x="95250" y="965200"/>
          <a:ext cx="717550" cy="193675"/>
        </a:xfrm>
        <a:prstGeom prst="rect">
          <a:avLst/>
        </a:prstGeom>
        <a:solidFill>
          <a:srgbClr val="FF99CC"/>
        </a:solidFill>
        <a:ln w="0">
          <a:solidFill>
            <a:srgbClr val="339966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5</xdr:row>
      <xdr:rowOff>85725</xdr:rowOff>
    </xdr:from>
    <xdr:to>
      <xdr:col>2</xdr:col>
      <xdr:colOff>95250</xdr:colOff>
      <xdr:row>6</xdr:row>
      <xdr:rowOff>133350</xdr:rowOff>
    </xdr:to>
    <xdr:sp macro="'Pas Touche !'!$G$14:$G$17" textlink="">
      <xdr:nvSpPr>
        <xdr:cNvPr id="13" name="Texte 11"/>
        <xdr:cNvSpPr txBox="1">
          <a:spLocks noChangeArrowheads="1"/>
        </xdr:cNvSpPr>
      </xdr:nvSpPr>
      <xdr:spPr bwMode="auto">
        <a:xfrm>
          <a:off x="1308100" y="644525"/>
          <a:ext cx="831850" cy="212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3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104775</xdr:colOff>
      <xdr:row>9</xdr:row>
      <xdr:rowOff>28575</xdr:rowOff>
    </xdr:from>
    <xdr:to>
      <xdr:col>1</xdr:col>
      <xdr:colOff>314325</xdr:colOff>
      <xdr:row>10</xdr:row>
      <xdr:rowOff>57150</xdr:rowOff>
    </xdr:to>
    <xdr:sp macro="'Pas Touche !'!$H$2:$H$6" textlink="">
      <xdr:nvSpPr>
        <xdr:cNvPr id="14" name="Texte 12"/>
        <xdr:cNvSpPr txBox="1">
          <a:spLocks noChangeArrowheads="1"/>
        </xdr:cNvSpPr>
      </xdr:nvSpPr>
      <xdr:spPr bwMode="auto">
        <a:xfrm>
          <a:off x="104775" y="1241425"/>
          <a:ext cx="736600" cy="187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2</xdr:row>
      <xdr:rowOff>57150</xdr:rowOff>
    </xdr:from>
    <xdr:to>
      <xdr:col>2</xdr:col>
      <xdr:colOff>104775</xdr:colOff>
      <xdr:row>3</xdr:row>
      <xdr:rowOff>95250</xdr:rowOff>
    </xdr:to>
    <xdr:sp macro="'Pas Touche !'!$A$11:$A$15" textlink="">
      <xdr:nvSpPr>
        <xdr:cNvPr id="15" name="Texte 3"/>
        <xdr:cNvSpPr txBox="1">
          <a:spLocks noChangeArrowheads="1"/>
        </xdr:cNvSpPr>
      </xdr:nvSpPr>
      <xdr:spPr bwMode="auto">
        <a:xfrm>
          <a:off x="1308100" y="57150"/>
          <a:ext cx="84137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3</xdr:row>
      <xdr:rowOff>180975</xdr:rowOff>
    </xdr:from>
    <xdr:to>
      <xdr:col>1</xdr:col>
      <xdr:colOff>676275</xdr:colOff>
      <xdr:row>4</xdr:row>
      <xdr:rowOff>123825</xdr:rowOff>
    </xdr:to>
    <xdr:sp macro="'Pas Touche !'!$B$11:$B$17" textlink="">
      <xdr:nvSpPr>
        <xdr:cNvPr id="16" name="Texte 6"/>
        <xdr:cNvSpPr txBox="1">
          <a:spLocks noChangeArrowheads="1"/>
        </xdr:cNvSpPr>
      </xdr:nvSpPr>
      <xdr:spPr bwMode="auto">
        <a:xfrm>
          <a:off x="889000" y="346075"/>
          <a:ext cx="314325" cy="184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7</xdr:row>
      <xdr:rowOff>95250</xdr:rowOff>
    </xdr:from>
    <xdr:to>
      <xdr:col>3</xdr:col>
      <xdr:colOff>200025</xdr:colOff>
      <xdr:row>8</xdr:row>
      <xdr:rowOff>104775</xdr:rowOff>
    </xdr:to>
    <xdr:sp macro="'Pas Touche !'!$D$11:$D$17" textlink="">
      <xdr:nvSpPr>
        <xdr:cNvPr id="17" name="Texte 7"/>
        <xdr:cNvSpPr txBox="1">
          <a:spLocks noChangeArrowheads="1"/>
        </xdr:cNvSpPr>
      </xdr:nvSpPr>
      <xdr:spPr bwMode="auto">
        <a:xfrm>
          <a:off x="2254250" y="984250"/>
          <a:ext cx="815975" cy="174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219075</xdr:colOff>
      <xdr:row>9</xdr:row>
      <xdr:rowOff>28575</xdr:rowOff>
    </xdr:from>
    <xdr:to>
      <xdr:col>3</xdr:col>
      <xdr:colOff>171450</xdr:colOff>
      <xdr:row>10</xdr:row>
      <xdr:rowOff>66675</xdr:rowOff>
    </xdr:to>
    <xdr:sp macro="'Pas Touche !'!$F$2:$F$3" textlink="">
      <xdr:nvSpPr>
        <xdr:cNvPr id="18" name="Texte 9"/>
        <xdr:cNvSpPr txBox="1">
          <a:spLocks noChangeArrowheads="1"/>
        </xdr:cNvSpPr>
      </xdr:nvSpPr>
      <xdr:spPr bwMode="auto">
        <a:xfrm>
          <a:off x="2263775" y="1241425"/>
          <a:ext cx="777875" cy="19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790575</xdr:colOff>
      <xdr:row>3</xdr:row>
      <xdr:rowOff>209550</xdr:rowOff>
    </xdr:from>
    <xdr:to>
      <xdr:col>2</xdr:col>
      <xdr:colOff>95250</xdr:colOff>
      <xdr:row>4</xdr:row>
      <xdr:rowOff>133350</xdr:rowOff>
    </xdr:to>
    <xdr:sp macro="'Pas Touche !'!$C$20:$C$24" textlink="">
      <xdr:nvSpPr>
        <xdr:cNvPr id="19" name="Texte 10"/>
        <xdr:cNvSpPr txBox="1">
          <a:spLocks noChangeArrowheads="1"/>
        </xdr:cNvSpPr>
      </xdr:nvSpPr>
      <xdr:spPr bwMode="auto">
        <a:xfrm>
          <a:off x="1317625" y="374650"/>
          <a:ext cx="822325" cy="165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3</xdr:row>
      <xdr:rowOff>200025</xdr:rowOff>
    </xdr:from>
    <xdr:to>
      <xdr:col>1</xdr:col>
      <xdr:colOff>276225</xdr:colOff>
      <xdr:row>4</xdr:row>
      <xdr:rowOff>123825</xdr:rowOff>
    </xdr:to>
    <xdr:sp macro="'Pas Touche !'!$F$20:$F$25" textlink="">
      <xdr:nvSpPr>
        <xdr:cNvPr id="20" name="Texte 6"/>
        <xdr:cNvSpPr txBox="1">
          <a:spLocks noChangeArrowheads="1"/>
        </xdr:cNvSpPr>
      </xdr:nvSpPr>
      <xdr:spPr bwMode="auto">
        <a:xfrm>
          <a:off x="85725" y="365125"/>
          <a:ext cx="717550" cy="165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5</xdr:row>
          <xdr:rowOff>133350</xdr:rowOff>
        </xdr:from>
        <xdr:to>
          <xdr:col>5</xdr:col>
          <xdr:colOff>647700</xdr:colOff>
          <xdr:row>6</xdr:row>
          <xdr:rowOff>127000</xdr:rowOff>
        </xdr:to>
        <xdr:sp macro="" textlink="">
          <xdr:nvSpPr>
            <xdr:cNvPr id="2008065" name="Drop Down 1" hidden="1">
              <a:extLst>
                <a:ext uri="{63B3BB69-23CF-44E3-9099-C40C66FF867C}">
                  <a14:compatExt spid="_x0000_s200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6</xdr:row>
          <xdr:rowOff>165100</xdr:rowOff>
        </xdr:from>
        <xdr:to>
          <xdr:col>5</xdr:col>
          <xdr:colOff>641350</xdr:colOff>
          <xdr:row>8</xdr:row>
          <xdr:rowOff>0</xdr:rowOff>
        </xdr:to>
        <xdr:sp macro="" textlink="">
          <xdr:nvSpPr>
            <xdr:cNvPr id="2008066" name="Drop Down 2" hidden="1">
              <a:extLst>
                <a:ext uri="{63B3BB69-23CF-44E3-9099-C40C66FF867C}">
                  <a14:compatExt spid="_x0000_s200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3</xdr:row>
      <xdr:rowOff>209551</xdr:rowOff>
    </xdr:from>
    <xdr:to>
      <xdr:col>3</xdr:col>
      <xdr:colOff>180975</xdr:colOff>
      <xdr:row>4</xdr:row>
      <xdr:rowOff>123826</xdr:rowOff>
    </xdr:to>
    <xdr:sp macro="'Pas Touche !'!$E$11:$E$16" textlink="">
      <xdr:nvSpPr>
        <xdr:cNvPr id="2" name="Texte 8"/>
        <xdr:cNvSpPr txBox="1">
          <a:spLocks noChangeArrowheads="1"/>
        </xdr:cNvSpPr>
      </xdr:nvSpPr>
      <xdr:spPr bwMode="auto">
        <a:xfrm>
          <a:off x="2244725" y="374651"/>
          <a:ext cx="806450" cy="155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1</xdr:col>
      <xdr:colOff>676275</xdr:colOff>
      <xdr:row>3</xdr:row>
      <xdr:rowOff>104775</xdr:rowOff>
    </xdr:to>
    <xdr:sp macro="'Pas Touche !'!$G$20:$G$26" textlink="">
      <xdr:nvSpPr>
        <xdr:cNvPr id="3" name="Texte 6"/>
        <xdr:cNvSpPr txBox="1">
          <a:spLocks noChangeArrowheads="1"/>
        </xdr:cNvSpPr>
      </xdr:nvSpPr>
      <xdr:spPr bwMode="auto">
        <a:xfrm>
          <a:off x="76200" y="66675"/>
          <a:ext cx="112712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5</xdr:row>
      <xdr:rowOff>66675</xdr:rowOff>
    </xdr:from>
    <xdr:to>
      <xdr:col>0</xdr:col>
      <xdr:colOff>400050</xdr:colOff>
      <xdr:row>6</xdr:row>
      <xdr:rowOff>104775</xdr:rowOff>
    </xdr:to>
    <xdr:sp macro="'Pas Touche !'!$D$20:$D$25" textlink="">
      <xdr:nvSpPr>
        <xdr:cNvPr id="4" name="Texte 6"/>
        <xdr:cNvSpPr txBox="1">
          <a:spLocks noChangeArrowheads="1"/>
        </xdr:cNvSpPr>
      </xdr:nvSpPr>
      <xdr:spPr bwMode="auto">
        <a:xfrm>
          <a:off x="85725" y="625475"/>
          <a:ext cx="31432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200025</xdr:colOff>
      <xdr:row>5</xdr:row>
      <xdr:rowOff>95250</xdr:rowOff>
    </xdr:from>
    <xdr:to>
      <xdr:col>3</xdr:col>
      <xdr:colOff>180975</xdr:colOff>
      <xdr:row>6</xdr:row>
      <xdr:rowOff>133350</xdr:rowOff>
    </xdr:to>
    <xdr:sp macro="'Pas Touche !'!$D$2:$D$8" textlink="">
      <xdr:nvSpPr>
        <xdr:cNvPr id="5" name="Texte 7"/>
        <xdr:cNvSpPr txBox="1">
          <a:spLocks noChangeArrowheads="1"/>
        </xdr:cNvSpPr>
      </xdr:nvSpPr>
      <xdr:spPr bwMode="auto">
        <a:xfrm>
          <a:off x="2244725" y="654050"/>
          <a:ext cx="806450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2</xdr:row>
      <xdr:rowOff>66675</xdr:rowOff>
    </xdr:from>
    <xdr:to>
      <xdr:col>3</xdr:col>
      <xdr:colOff>190500</xdr:colOff>
      <xdr:row>3</xdr:row>
      <xdr:rowOff>95250</xdr:rowOff>
    </xdr:to>
    <xdr:sp macro="'Pas Touche !'!$E$2:$E$7" textlink="">
      <xdr:nvSpPr>
        <xdr:cNvPr id="6" name="Texte 8"/>
        <xdr:cNvSpPr txBox="1">
          <a:spLocks noChangeArrowheads="1"/>
        </xdr:cNvSpPr>
      </xdr:nvSpPr>
      <xdr:spPr bwMode="auto">
        <a:xfrm>
          <a:off x="2254250" y="66675"/>
          <a:ext cx="806450" cy="193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7</xdr:row>
      <xdr:rowOff>76201</xdr:rowOff>
    </xdr:from>
    <xdr:to>
      <xdr:col>2</xdr:col>
      <xdr:colOff>85725</xdr:colOff>
      <xdr:row>8</xdr:row>
      <xdr:rowOff>95251</xdr:rowOff>
    </xdr:to>
    <xdr:sp macro="'Pas Touche !'!$C$11:$C$17" textlink="">
      <xdr:nvSpPr>
        <xdr:cNvPr id="7" name="Texte 9"/>
        <xdr:cNvSpPr txBox="1">
          <a:spLocks noChangeArrowheads="1"/>
        </xdr:cNvSpPr>
      </xdr:nvSpPr>
      <xdr:spPr bwMode="auto">
        <a:xfrm>
          <a:off x="1308100" y="965201"/>
          <a:ext cx="822325" cy="184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476250</xdr:colOff>
      <xdr:row>5</xdr:row>
      <xdr:rowOff>76200</xdr:rowOff>
    </xdr:from>
    <xdr:to>
      <xdr:col>1</xdr:col>
      <xdr:colOff>295275</xdr:colOff>
      <xdr:row>6</xdr:row>
      <xdr:rowOff>104775</xdr:rowOff>
    </xdr:to>
    <xdr:sp macro="'Pas Touche !'!$E$20:$E$25" textlink="">
      <xdr:nvSpPr>
        <xdr:cNvPr id="8" name="Texte 6"/>
        <xdr:cNvSpPr txBox="1">
          <a:spLocks noChangeArrowheads="1"/>
        </xdr:cNvSpPr>
      </xdr:nvSpPr>
      <xdr:spPr bwMode="auto">
        <a:xfrm>
          <a:off x="476250" y="635000"/>
          <a:ext cx="346075" cy="193675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85724</xdr:colOff>
      <xdr:row>11</xdr:row>
      <xdr:rowOff>28576</xdr:rowOff>
    </xdr:from>
    <xdr:to>
      <xdr:col>4</xdr:col>
      <xdr:colOff>161924</xdr:colOff>
      <xdr:row>13</xdr:row>
      <xdr:rowOff>47626</xdr:rowOff>
    </xdr:to>
    <xdr:sp macro="'Pas Touche !'!$G$2:$G$4" textlink="">
      <xdr:nvSpPr>
        <xdr:cNvPr id="9" name="Texte 10"/>
        <xdr:cNvSpPr txBox="1">
          <a:spLocks noChangeArrowheads="1"/>
        </xdr:cNvSpPr>
      </xdr:nvSpPr>
      <xdr:spPr bwMode="auto">
        <a:xfrm>
          <a:off x="85724" y="1558926"/>
          <a:ext cx="3194050" cy="336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771525</xdr:colOff>
      <xdr:row>9</xdr:row>
      <xdr:rowOff>38100</xdr:rowOff>
    </xdr:from>
    <xdr:to>
      <xdr:col>2</xdr:col>
      <xdr:colOff>104775</xdr:colOff>
      <xdr:row>10</xdr:row>
      <xdr:rowOff>66675</xdr:rowOff>
    </xdr:to>
    <xdr:sp macro="'Pas Touche !'!$A$2:$A$3" textlink="">
      <xdr:nvSpPr>
        <xdr:cNvPr id="10" name="Texte 3"/>
        <xdr:cNvSpPr txBox="1">
          <a:spLocks noChangeArrowheads="1"/>
        </xdr:cNvSpPr>
      </xdr:nvSpPr>
      <xdr:spPr bwMode="auto">
        <a:xfrm>
          <a:off x="1298575" y="1250950"/>
          <a:ext cx="850900" cy="187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9966" mc:Ignorable="a14" a14:legacySpreadsheetColorIndex="5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5</xdr:row>
      <xdr:rowOff>76200</xdr:rowOff>
    </xdr:from>
    <xdr:to>
      <xdr:col>1</xdr:col>
      <xdr:colOff>685800</xdr:colOff>
      <xdr:row>6</xdr:row>
      <xdr:rowOff>104775</xdr:rowOff>
    </xdr:to>
    <xdr:sp macro="'Pas Touche !'!$B$2:$B$8" textlink="">
      <xdr:nvSpPr>
        <xdr:cNvPr id="11" name="Texte 6"/>
        <xdr:cNvSpPr txBox="1">
          <a:spLocks noChangeArrowheads="1"/>
        </xdr:cNvSpPr>
      </xdr:nvSpPr>
      <xdr:spPr bwMode="auto">
        <a:xfrm>
          <a:off x="889000" y="635000"/>
          <a:ext cx="323850" cy="193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95250</xdr:colOff>
      <xdr:row>7</xdr:row>
      <xdr:rowOff>76200</xdr:rowOff>
    </xdr:from>
    <xdr:to>
      <xdr:col>1</xdr:col>
      <xdr:colOff>285750</xdr:colOff>
      <xdr:row>8</xdr:row>
      <xdr:rowOff>104775</xdr:rowOff>
    </xdr:to>
    <xdr:sp macro="'Pas Touche !'!$F$14:$F$15" textlink="">
      <xdr:nvSpPr>
        <xdr:cNvPr id="12" name="Texte 10"/>
        <xdr:cNvSpPr txBox="1">
          <a:spLocks noChangeArrowheads="1"/>
        </xdr:cNvSpPr>
      </xdr:nvSpPr>
      <xdr:spPr bwMode="auto">
        <a:xfrm>
          <a:off x="95250" y="965200"/>
          <a:ext cx="717550" cy="193675"/>
        </a:xfrm>
        <a:prstGeom prst="rect">
          <a:avLst/>
        </a:prstGeom>
        <a:solidFill>
          <a:srgbClr val="FF99CC"/>
        </a:solidFill>
        <a:ln w="0">
          <a:solidFill>
            <a:srgbClr val="339966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5</xdr:row>
      <xdr:rowOff>85725</xdr:rowOff>
    </xdr:from>
    <xdr:to>
      <xdr:col>2</xdr:col>
      <xdr:colOff>95250</xdr:colOff>
      <xdr:row>6</xdr:row>
      <xdr:rowOff>133350</xdr:rowOff>
    </xdr:to>
    <xdr:sp macro="'Pas Touche !'!$G$14:$G$17" textlink="">
      <xdr:nvSpPr>
        <xdr:cNvPr id="13" name="Texte 11"/>
        <xdr:cNvSpPr txBox="1">
          <a:spLocks noChangeArrowheads="1"/>
        </xdr:cNvSpPr>
      </xdr:nvSpPr>
      <xdr:spPr bwMode="auto">
        <a:xfrm>
          <a:off x="1308100" y="644525"/>
          <a:ext cx="831850" cy="212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3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104775</xdr:colOff>
      <xdr:row>9</xdr:row>
      <xdr:rowOff>28575</xdr:rowOff>
    </xdr:from>
    <xdr:to>
      <xdr:col>1</xdr:col>
      <xdr:colOff>314325</xdr:colOff>
      <xdr:row>10</xdr:row>
      <xdr:rowOff>57150</xdr:rowOff>
    </xdr:to>
    <xdr:sp macro="'Pas Touche !'!$H$2:$H$6" textlink="">
      <xdr:nvSpPr>
        <xdr:cNvPr id="14" name="Texte 12"/>
        <xdr:cNvSpPr txBox="1">
          <a:spLocks noChangeArrowheads="1"/>
        </xdr:cNvSpPr>
      </xdr:nvSpPr>
      <xdr:spPr bwMode="auto">
        <a:xfrm>
          <a:off x="104775" y="1241425"/>
          <a:ext cx="736600" cy="187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2</xdr:row>
      <xdr:rowOff>57150</xdr:rowOff>
    </xdr:from>
    <xdr:to>
      <xdr:col>2</xdr:col>
      <xdr:colOff>104775</xdr:colOff>
      <xdr:row>3</xdr:row>
      <xdr:rowOff>95250</xdr:rowOff>
    </xdr:to>
    <xdr:sp macro="'Pas Touche !'!$A$11:$A$15" textlink="">
      <xdr:nvSpPr>
        <xdr:cNvPr id="15" name="Texte 3"/>
        <xdr:cNvSpPr txBox="1">
          <a:spLocks noChangeArrowheads="1"/>
        </xdr:cNvSpPr>
      </xdr:nvSpPr>
      <xdr:spPr bwMode="auto">
        <a:xfrm>
          <a:off x="1308100" y="57150"/>
          <a:ext cx="841375" cy="203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3</xdr:row>
      <xdr:rowOff>180975</xdr:rowOff>
    </xdr:from>
    <xdr:to>
      <xdr:col>1</xdr:col>
      <xdr:colOff>676275</xdr:colOff>
      <xdr:row>4</xdr:row>
      <xdr:rowOff>123825</xdr:rowOff>
    </xdr:to>
    <xdr:sp macro="'Pas Touche !'!$B$11:$B$17" textlink="">
      <xdr:nvSpPr>
        <xdr:cNvPr id="16" name="Texte 6"/>
        <xdr:cNvSpPr txBox="1">
          <a:spLocks noChangeArrowheads="1"/>
        </xdr:cNvSpPr>
      </xdr:nvSpPr>
      <xdr:spPr bwMode="auto">
        <a:xfrm>
          <a:off x="889000" y="346075"/>
          <a:ext cx="314325" cy="184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7</xdr:row>
      <xdr:rowOff>95250</xdr:rowOff>
    </xdr:from>
    <xdr:to>
      <xdr:col>3</xdr:col>
      <xdr:colOff>200025</xdr:colOff>
      <xdr:row>8</xdr:row>
      <xdr:rowOff>104775</xdr:rowOff>
    </xdr:to>
    <xdr:sp macro="'Pas Touche !'!$D$11:$D$17" textlink="">
      <xdr:nvSpPr>
        <xdr:cNvPr id="17" name="Texte 7"/>
        <xdr:cNvSpPr txBox="1">
          <a:spLocks noChangeArrowheads="1"/>
        </xdr:cNvSpPr>
      </xdr:nvSpPr>
      <xdr:spPr bwMode="auto">
        <a:xfrm>
          <a:off x="2254250" y="984250"/>
          <a:ext cx="815975" cy="174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219075</xdr:colOff>
      <xdr:row>9</xdr:row>
      <xdr:rowOff>28575</xdr:rowOff>
    </xdr:from>
    <xdr:to>
      <xdr:col>3</xdr:col>
      <xdr:colOff>171450</xdr:colOff>
      <xdr:row>10</xdr:row>
      <xdr:rowOff>66675</xdr:rowOff>
    </xdr:to>
    <xdr:sp macro="'Pas Touche !'!$F$2:$F$3" textlink="">
      <xdr:nvSpPr>
        <xdr:cNvPr id="18" name="Texte 9"/>
        <xdr:cNvSpPr txBox="1">
          <a:spLocks noChangeArrowheads="1"/>
        </xdr:cNvSpPr>
      </xdr:nvSpPr>
      <xdr:spPr bwMode="auto">
        <a:xfrm>
          <a:off x="2263775" y="1241425"/>
          <a:ext cx="777875" cy="19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790575</xdr:colOff>
      <xdr:row>3</xdr:row>
      <xdr:rowOff>209550</xdr:rowOff>
    </xdr:from>
    <xdr:to>
      <xdr:col>2</xdr:col>
      <xdr:colOff>95250</xdr:colOff>
      <xdr:row>4</xdr:row>
      <xdr:rowOff>133350</xdr:rowOff>
    </xdr:to>
    <xdr:sp macro="'Pas Touche !'!$C$20:$C$24" textlink="">
      <xdr:nvSpPr>
        <xdr:cNvPr id="19" name="Texte 10"/>
        <xdr:cNvSpPr txBox="1">
          <a:spLocks noChangeArrowheads="1"/>
        </xdr:cNvSpPr>
      </xdr:nvSpPr>
      <xdr:spPr bwMode="auto">
        <a:xfrm>
          <a:off x="1317625" y="374650"/>
          <a:ext cx="822325" cy="165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3</xdr:row>
      <xdr:rowOff>200025</xdr:rowOff>
    </xdr:from>
    <xdr:to>
      <xdr:col>1</xdr:col>
      <xdr:colOff>276225</xdr:colOff>
      <xdr:row>4</xdr:row>
      <xdr:rowOff>123825</xdr:rowOff>
    </xdr:to>
    <xdr:sp macro="'Pas Touche !'!$F$20:$F$25" textlink="">
      <xdr:nvSpPr>
        <xdr:cNvPr id="20" name="Texte 6"/>
        <xdr:cNvSpPr txBox="1">
          <a:spLocks noChangeArrowheads="1"/>
        </xdr:cNvSpPr>
      </xdr:nvSpPr>
      <xdr:spPr bwMode="auto">
        <a:xfrm>
          <a:off x="85725" y="365125"/>
          <a:ext cx="717550" cy="165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5</xdr:row>
          <xdr:rowOff>133350</xdr:rowOff>
        </xdr:from>
        <xdr:to>
          <xdr:col>5</xdr:col>
          <xdr:colOff>647700</xdr:colOff>
          <xdr:row>6</xdr:row>
          <xdr:rowOff>127000</xdr:rowOff>
        </xdr:to>
        <xdr:sp macro="" textlink="">
          <xdr:nvSpPr>
            <xdr:cNvPr id="2007041" name="Drop Down 1" hidden="1">
              <a:extLst>
                <a:ext uri="{63B3BB69-23CF-44E3-9099-C40C66FF867C}">
                  <a14:compatExt spid="_x0000_s2007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6</xdr:row>
          <xdr:rowOff>165100</xdr:rowOff>
        </xdr:from>
        <xdr:to>
          <xdr:col>5</xdr:col>
          <xdr:colOff>641350</xdr:colOff>
          <xdr:row>8</xdr:row>
          <xdr:rowOff>0</xdr:rowOff>
        </xdr:to>
        <xdr:sp macro="" textlink="">
          <xdr:nvSpPr>
            <xdr:cNvPr id="2007042" name="Drop Down 2" hidden="1">
              <a:extLst>
                <a:ext uri="{63B3BB69-23CF-44E3-9099-C40C66FF867C}">
                  <a14:compatExt spid="_x0000_s2007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3</xdr:row>
      <xdr:rowOff>209551</xdr:rowOff>
    </xdr:from>
    <xdr:to>
      <xdr:col>3</xdr:col>
      <xdr:colOff>180975</xdr:colOff>
      <xdr:row>4</xdr:row>
      <xdr:rowOff>123826</xdr:rowOff>
    </xdr:to>
    <xdr:sp macro="'Pas Touche !'!$E$11:$E$16" textlink="">
      <xdr:nvSpPr>
        <xdr:cNvPr id="2" name="Texte 8"/>
        <xdr:cNvSpPr txBox="1">
          <a:spLocks noChangeArrowheads="1"/>
        </xdr:cNvSpPr>
      </xdr:nvSpPr>
      <xdr:spPr bwMode="auto">
        <a:xfrm>
          <a:off x="2152650" y="381001"/>
          <a:ext cx="7715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76200</xdr:colOff>
      <xdr:row>2</xdr:row>
      <xdr:rowOff>66675</xdr:rowOff>
    </xdr:from>
    <xdr:to>
      <xdr:col>1</xdr:col>
      <xdr:colOff>676275</xdr:colOff>
      <xdr:row>3</xdr:row>
      <xdr:rowOff>104775</xdr:rowOff>
    </xdr:to>
    <xdr:sp macro="'Pas Touche !'!$G$20:$G$26" textlink="">
      <xdr:nvSpPr>
        <xdr:cNvPr id="3" name="Texte 6"/>
        <xdr:cNvSpPr txBox="1">
          <a:spLocks noChangeArrowheads="1"/>
        </xdr:cNvSpPr>
      </xdr:nvSpPr>
      <xdr:spPr bwMode="auto">
        <a:xfrm>
          <a:off x="76200" y="66675"/>
          <a:ext cx="110490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5</xdr:row>
      <xdr:rowOff>66675</xdr:rowOff>
    </xdr:from>
    <xdr:to>
      <xdr:col>0</xdr:col>
      <xdr:colOff>400050</xdr:colOff>
      <xdr:row>6</xdr:row>
      <xdr:rowOff>104775</xdr:rowOff>
    </xdr:to>
    <xdr:sp macro="'Pas Touche !'!$D$20:$D$25" textlink="">
      <xdr:nvSpPr>
        <xdr:cNvPr id="4" name="Texte 6"/>
        <xdr:cNvSpPr txBox="1">
          <a:spLocks noChangeArrowheads="1"/>
        </xdr:cNvSpPr>
      </xdr:nvSpPr>
      <xdr:spPr bwMode="auto">
        <a:xfrm>
          <a:off x="85725" y="657225"/>
          <a:ext cx="3143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200025</xdr:colOff>
      <xdr:row>5</xdr:row>
      <xdr:rowOff>95250</xdr:rowOff>
    </xdr:from>
    <xdr:to>
      <xdr:col>3</xdr:col>
      <xdr:colOff>180975</xdr:colOff>
      <xdr:row>6</xdr:row>
      <xdr:rowOff>133350</xdr:rowOff>
    </xdr:to>
    <xdr:sp macro="'Pas Touche !'!$D$2:$D$8" textlink="">
      <xdr:nvSpPr>
        <xdr:cNvPr id="5" name="Texte 7"/>
        <xdr:cNvSpPr txBox="1">
          <a:spLocks noChangeArrowheads="1"/>
        </xdr:cNvSpPr>
      </xdr:nvSpPr>
      <xdr:spPr bwMode="auto">
        <a:xfrm>
          <a:off x="2152650" y="685800"/>
          <a:ext cx="7715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2</xdr:row>
      <xdr:rowOff>66675</xdr:rowOff>
    </xdr:from>
    <xdr:to>
      <xdr:col>3</xdr:col>
      <xdr:colOff>190500</xdr:colOff>
      <xdr:row>3</xdr:row>
      <xdr:rowOff>95250</xdr:rowOff>
    </xdr:to>
    <xdr:sp macro="'Pas Touche !'!$E$2:$E$7" textlink="">
      <xdr:nvSpPr>
        <xdr:cNvPr id="6" name="Texte 8"/>
        <xdr:cNvSpPr txBox="1">
          <a:spLocks noChangeArrowheads="1"/>
        </xdr:cNvSpPr>
      </xdr:nvSpPr>
      <xdr:spPr bwMode="auto">
        <a:xfrm>
          <a:off x="2162175" y="66675"/>
          <a:ext cx="771525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8080" mc:Ignorable="a14" a14:legacySpreadsheetColorIndex="2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7</xdr:row>
      <xdr:rowOff>76201</xdr:rowOff>
    </xdr:from>
    <xdr:to>
      <xdr:col>2</xdr:col>
      <xdr:colOff>85725</xdr:colOff>
      <xdr:row>8</xdr:row>
      <xdr:rowOff>95251</xdr:rowOff>
    </xdr:to>
    <xdr:sp macro="'Pas Touche !'!$C$11:$C$17" textlink="">
      <xdr:nvSpPr>
        <xdr:cNvPr id="7" name="Texte 9"/>
        <xdr:cNvSpPr txBox="1">
          <a:spLocks noChangeArrowheads="1"/>
        </xdr:cNvSpPr>
      </xdr:nvSpPr>
      <xdr:spPr bwMode="auto">
        <a:xfrm>
          <a:off x="1285875" y="1000126"/>
          <a:ext cx="7524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476250</xdr:colOff>
      <xdr:row>5</xdr:row>
      <xdr:rowOff>76200</xdr:rowOff>
    </xdr:from>
    <xdr:to>
      <xdr:col>1</xdr:col>
      <xdr:colOff>295275</xdr:colOff>
      <xdr:row>6</xdr:row>
      <xdr:rowOff>104775</xdr:rowOff>
    </xdr:to>
    <xdr:sp macro="'Pas Touche !'!$E$20:$E$25" textlink="">
      <xdr:nvSpPr>
        <xdr:cNvPr id="8" name="Texte 6"/>
        <xdr:cNvSpPr txBox="1">
          <a:spLocks noChangeArrowheads="1"/>
        </xdr:cNvSpPr>
      </xdr:nvSpPr>
      <xdr:spPr bwMode="auto">
        <a:xfrm>
          <a:off x="476250" y="666750"/>
          <a:ext cx="323850" cy="200025"/>
        </a:xfrm>
        <a:prstGeom prst="rect">
          <a:avLst/>
        </a:prstGeom>
        <a:solidFill>
          <a:srgbClr val="FF0000"/>
        </a:solidFill>
        <a:ln w="0">
          <a:solidFill>
            <a:srgbClr val="FF0000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85724</xdr:colOff>
      <xdr:row>11</xdr:row>
      <xdr:rowOff>28576</xdr:rowOff>
    </xdr:from>
    <xdr:to>
      <xdr:col>4</xdr:col>
      <xdr:colOff>161924</xdr:colOff>
      <xdr:row>13</xdr:row>
      <xdr:rowOff>47626</xdr:rowOff>
    </xdr:to>
    <xdr:sp macro="'Pas Touche !'!$G$2:$G$4" textlink="">
      <xdr:nvSpPr>
        <xdr:cNvPr id="9" name="Texte 10"/>
        <xdr:cNvSpPr txBox="1">
          <a:spLocks noChangeArrowheads="1"/>
        </xdr:cNvSpPr>
      </xdr:nvSpPr>
      <xdr:spPr bwMode="auto">
        <a:xfrm>
          <a:off x="85724" y="1609726"/>
          <a:ext cx="3057525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771525</xdr:colOff>
      <xdr:row>9</xdr:row>
      <xdr:rowOff>38100</xdr:rowOff>
    </xdr:from>
    <xdr:to>
      <xdr:col>2</xdr:col>
      <xdr:colOff>104775</xdr:colOff>
      <xdr:row>10</xdr:row>
      <xdr:rowOff>66675</xdr:rowOff>
    </xdr:to>
    <xdr:sp macro="'Pas Touche !'!$A$2:$A$3" textlink="">
      <xdr:nvSpPr>
        <xdr:cNvPr id="10" name="Texte 3"/>
        <xdr:cNvSpPr txBox="1">
          <a:spLocks noChangeArrowheads="1"/>
        </xdr:cNvSpPr>
      </xdr:nvSpPr>
      <xdr:spPr bwMode="auto">
        <a:xfrm>
          <a:off x="1276350" y="1295400"/>
          <a:ext cx="78105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9966" mc:Ignorable="a14" a14:legacySpreadsheetColorIndex="5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5</xdr:row>
      <xdr:rowOff>76200</xdr:rowOff>
    </xdr:from>
    <xdr:to>
      <xdr:col>1</xdr:col>
      <xdr:colOff>685800</xdr:colOff>
      <xdr:row>6</xdr:row>
      <xdr:rowOff>104775</xdr:rowOff>
    </xdr:to>
    <xdr:sp macro="'Pas Touche !'!$B$2:$B$8" textlink="">
      <xdr:nvSpPr>
        <xdr:cNvPr id="11" name="Texte 6"/>
        <xdr:cNvSpPr txBox="1">
          <a:spLocks noChangeArrowheads="1"/>
        </xdr:cNvSpPr>
      </xdr:nvSpPr>
      <xdr:spPr bwMode="auto">
        <a:xfrm>
          <a:off x="866775" y="666750"/>
          <a:ext cx="32385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95250</xdr:colOff>
      <xdr:row>7</xdr:row>
      <xdr:rowOff>76200</xdr:rowOff>
    </xdr:from>
    <xdr:to>
      <xdr:col>1</xdr:col>
      <xdr:colOff>285750</xdr:colOff>
      <xdr:row>8</xdr:row>
      <xdr:rowOff>104775</xdr:rowOff>
    </xdr:to>
    <xdr:sp macro="'Pas Touche !'!$F$14:$F$15" textlink="">
      <xdr:nvSpPr>
        <xdr:cNvPr id="12" name="Texte 10"/>
        <xdr:cNvSpPr txBox="1">
          <a:spLocks noChangeArrowheads="1"/>
        </xdr:cNvSpPr>
      </xdr:nvSpPr>
      <xdr:spPr bwMode="auto">
        <a:xfrm>
          <a:off x="95250" y="1000125"/>
          <a:ext cx="695325" cy="200025"/>
        </a:xfrm>
        <a:prstGeom prst="rect">
          <a:avLst/>
        </a:prstGeom>
        <a:solidFill>
          <a:srgbClr val="FF99CC"/>
        </a:solidFill>
        <a:ln w="0">
          <a:solidFill>
            <a:srgbClr val="339966"/>
          </a:solidFill>
          <a:prstDash val="solid"/>
          <a:miter lim="800000"/>
          <a:headEnd/>
          <a:tailEnd/>
        </a:ln>
        <a:effectLst>
          <a:outerShdw dist="38100" dir="2700000" algn="tl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5</xdr:row>
      <xdr:rowOff>85725</xdr:rowOff>
    </xdr:from>
    <xdr:to>
      <xdr:col>2</xdr:col>
      <xdr:colOff>95250</xdr:colOff>
      <xdr:row>6</xdr:row>
      <xdr:rowOff>133350</xdr:rowOff>
    </xdr:to>
    <xdr:sp macro="'Pas Touche !'!$G$14:$G$17" textlink="">
      <xdr:nvSpPr>
        <xdr:cNvPr id="13" name="Texte 11"/>
        <xdr:cNvSpPr txBox="1">
          <a:spLocks noChangeArrowheads="1"/>
        </xdr:cNvSpPr>
      </xdr:nvSpPr>
      <xdr:spPr bwMode="auto">
        <a:xfrm>
          <a:off x="1285875" y="676275"/>
          <a:ext cx="762000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3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104775</xdr:colOff>
      <xdr:row>9</xdr:row>
      <xdr:rowOff>28575</xdr:rowOff>
    </xdr:from>
    <xdr:to>
      <xdr:col>1</xdr:col>
      <xdr:colOff>314325</xdr:colOff>
      <xdr:row>10</xdr:row>
      <xdr:rowOff>57150</xdr:rowOff>
    </xdr:to>
    <xdr:sp macro="'Pas Touche !'!$H$2:$H$6" textlink="">
      <xdr:nvSpPr>
        <xdr:cNvPr id="14" name="Texte 12"/>
        <xdr:cNvSpPr txBox="1">
          <a:spLocks noChangeArrowheads="1"/>
        </xdr:cNvSpPr>
      </xdr:nvSpPr>
      <xdr:spPr bwMode="auto">
        <a:xfrm>
          <a:off x="104775" y="1285875"/>
          <a:ext cx="7143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781050</xdr:colOff>
      <xdr:row>2</xdr:row>
      <xdr:rowOff>57150</xdr:rowOff>
    </xdr:from>
    <xdr:to>
      <xdr:col>2</xdr:col>
      <xdr:colOff>104775</xdr:colOff>
      <xdr:row>3</xdr:row>
      <xdr:rowOff>95250</xdr:rowOff>
    </xdr:to>
    <xdr:sp macro="'Pas Touche !'!$A$11:$A$15" textlink="">
      <xdr:nvSpPr>
        <xdr:cNvPr id="15" name="Texte 3"/>
        <xdr:cNvSpPr txBox="1">
          <a:spLocks noChangeArrowheads="1"/>
        </xdr:cNvSpPr>
      </xdr:nvSpPr>
      <xdr:spPr bwMode="auto">
        <a:xfrm>
          <a:off x="1285875" y="57150"/>
          <a:ext cx="7715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361950</xdr:colOff>
      <xdr:row>3</xdr:row>
      <xdr:rowOff>180975</xdr:rowOff>
    </xdr:from>
    <xdr:to>
      <xdr:col>1</xdr:col>
      <xdr:colOff>676275</xdr:colOff>
      <xdr:row>4</xdr:row>
      <xdr:rowOff>123825</xdr:rowOff>
    </xdr:to>
    <xdr:sp macro="'Pas Touche !'!$B$11:$B$17" textlink="">
      <xdr:nvSpPr>
        <xdr:cNvPr id="16" name="Texte 6"/>
        <xdr:cNvSpPr txBox="1">
          <a:spLocks noChangeArrowheads="1"/>
        </xdr:cNvSpPr>
      </xdr:nvSpPr>
      <xdr:spPr bwMode="auto">
        <a:xfrm>
          <a:off x="866775" y="352425"/>
          <a:ext cx="3143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209550</xdr:colOff>
      <xdr:row>7</xdr:row>
      <xdr:rowOff>95250</xdr:rowOff>
    </xdr:from>
    <xdr:to>
      <xdr:col>3</xdr:col>
      <xdr:colOff>200025</xdr:colOff>
      <xdr:row>8</xdr:row>
      <xdr:rowOff>104775</xdr:rowOff>
    </xdr:to>
    <xdr:sp macro="'Pas Touche !'!$D$11:$D$17" textlink="">
      <xdr:nvSpPr>
        <xdr:cNvPr id="17" name="Texte 7"/>
        <xdr:cNvSpPr txBox="1">
          <a:spLocks noChangeArrowheads="1"/>
        </xdr:cNvSpPr>
      </xdr:nvSpPr>
      <xdr:spPr bwMode="auto">
        <a:xfrm>
          <a:off x="2162175" y="1019175"/>
          <a:ext cx="7810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2</xdr:col>
      <xdr:colOff>219075</xdr:colOff>
      <xdr:row>9</xdr:row>
      <xdr:rowOff>28575</xdr:rowOff>
    </xdr:from>
    <xdr:to>
      <xdr:col>3</xdr:col>
      <xdr:colOff>171450</xdr:colOff>
      <xdr:row>10</xdr:row>
      <xdr:rowOff>66675</xdr:rowOff>
    </xdr:to>
    <xdr:sp macro="'Pas Touche !'!$F$2:$F$3" textlink="">
      <xdr:nvSpPr>
        <xdr:cNvPr id="18" name="Texte 9"/>
        <xdr:cNvSpPr txBox="1">
          <a:spLocks noChangeArrowheads="1"/>
        </xdr:cNvSpPr>
      </xdr:nvSpPr>
      <xdr:spPr bwMode="auto">
        <a:xfrm>
          <a:off x="2171700" y="1285875"/>
          <a:ext cx="74295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1</xdr:col>
      <xdr:colOff>790575</xdr:colOff>
      <xdr:row>3</xdr:row>
      <xdr:rowOff>209550</xdr:rowOff>
    </xdr:from>
    <xdr:to>
      <xdr:col>2</xdr:col>
      <xdr:colOff>95250</xdr:colOff>
      <xdr:row>4</xdr:row>
      <xdr:rowOff>133350</xdr:rowOff>
    </xdr:to>
    <xdr:sp macro="'Pas Touche !'!$C$20:$C$24" textlink="">
      <xdr:nvSpPr>
        <xdr:cNvPr id="19" name="Texte 10"/>
        <xdr:cNvSpPr txBox="1">
          <a:spLocks noChangeArrowheads="1"/>
        </xdr:cNvSpPr>
      </xdr:nvSpPr>
      <xdr:spPr bwMode="auto">
        <a:xfrm>
          <a:off x="1295400" y="381000"/>
          <a:ext cx="7524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xdr:twoCellAnchor>
    <xdr:from>
      <xdr:col>0</xdr:col>
      <xdr:colOff>85725</xdr:colOff>
      <xdr:row>3</xdr:row>
      <xdr:rowOff>200025</xdr:rowOff>
    </xdr:from>
    <xdr:to>
      <xdr:col>1</xdr:col>
      <xdr:colOff>276225</xdr:colOff>
      <xdr:row>4</xdr:row>
      <xdr:rowOff>123825</xdr:rowOff>
    </xdr:to>
    <xdr:sp macro="'Pas Touche !'!$F$20:$F$25" textlink="">
      <xdr:nvSpPr>
        <xdr:cNvPr id="20" name="Texte 6"/>
        <xdr:cNvSpPr txBox="1">
          <a:spLocks noChangeArrowheads="1"/>
        </xdr:cNvSpPr>
      </xdr:nvSpPr>
      <xdr:spPr bwMode="auto">
        <a:xfrm>
          <a:off x="85725" y="371475"/>
          <a:ext cx="6953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5</xdr:row>
          <xdr:rowOff>133350</xdr:rowOff>
        </xdr:from>
        <xdr:to>
          <xdr:col>5</xdr:col>
          <xdr:colOff>647700</xdr:colOff>
          <xdr:row>6</xdr:row>
          <xdr:rowOff>127000</xdr:rowOff>
        </xdr:to>
        <xdr:sp macro="" textlink="">
          <xdr:nvSpPr>
            <xdr:cNvPr id="1993729" name="Drop Down 1" hidden="1">
              <a:extLst>
                <a:ext uri="{63B3BB69-23CF-44E3-9099-C40C66FF867C}">
                  <a14:compatExt spid="_x0000_s1993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146050</xdr:colOff>
          <xdr:row>6</xdr:row>
          <xdr:rowOff>165100</xdr:rowOff>
        </xdr:from>
        <xdr:to>
          <xdr:col>5</xdr:col>
          <xdr:colOff>641350</xdr:colOff>
          <xdr:row>8</xdr:row>
          <xdr:rowOff>0</xdr:rowOff>
        </xdr:to>
        <xdr:sp macro="" textlink="">
          <xdr:nvSpPr>
            <xdr:cNvPr id="1993730" name="Drop Down 2" hidden="1">
              <a:extLst>
                <a:ext uri="{63B3BB69-23CF-44E3-9099-C40C66FF867C}">
                  <a14:compatExt spid="_x0000_s1993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A1:K76"/>
  <sheetViews>
    <sheetView showFormulas="1" workbookViewId="0">
      <selection activeCell="H4" sqref="H4"/>
    </sheetView>
  </sheetViews>
  <sheetFormatPr baseColWidth="10" defaultColWidth="6.1796875" defaultRowHeight="12.5" x14ac:dyDescent="0.25"/>
  <cols>
    <col min="1" max="1" width="12.7265625" style="2" customWidth="1"/>
    <col min="2" max="2" width="9.7265625" customWidth="1"/>
    <col min="3" max="3" width="11.26953125" customWidth="1"/>
    <col min="4" max="4" width="9.08984375" customWidth="1"/>
    <col min="5" max="5" width="7" customWidth="1"/>
    <col min="6" max="6" width="5.26953125" customWidth="1"/>
    <col min="7" max="7" width="6.90625" customWidth="1"/>
    <col min="8" max="8" width="12" customWidth="1"/>
  </cols>
  <sheetData>
    <row r="1" spans="1:11" ht="13" x14ac:dyDescent="0.3">
      <c r="A1" s="65"/>
      <c r="B1" s="66"/>
      <c r="C1" s="65"/>
      <c r="D1" s="65"/>
      <c r="E1" s="66"/>
      <c r="F1" s="65"/>
      <c r="G1" s="65"/>
      <c r="H1" s="65"/>
      <c r="J1">
        <v>2001</v>
      </c>
      <c r="K1" s="92" t="s">
        <v>1</v>
      </c>
    </row>
    <row r="2" spans="1:11" x14ac:dyDescent="0.25">
      <c r="A2" t="b">
        <f>PATTERNS(,,50,TRUE)</f>
        <v>1</v>
      </c>
      <c r="B2" t="b">
        <f>PATTERNS(1,,3,TRUE)</f>
        <v>1</v>
      </c>
      <c r="D2" t="b">
        <f>PATTERNS(1,,5,TRUE)</f>
        <v>1</v>
      </c>
      <c r="E2" t="b">
        <f>PATTERNS(1,,22,TRUE)</f>
        <v>1</v>
      </c>
      <c r="F2" t="b">
        <f>PATTERNS(1,,15,TRUE)</f>
        <v>1</v>
      </c>
      <c r="G2" t="b">
        <f>CLEAR(1)</f>
        <v>1</v>
      </c>
      <c r="H2" t="b">
        <f>PATTERNS(1,,56,TRUE)</f>
        <v>1</v>
      </c>
      <c r="J2">
        <v>2002</v>
      </c>
      <c r="K2" t="s">
        <v>2</v>
      </c>
    </row>
    <row r="3" spans="1:11" x14ac:dyDescent="0.25">
      <c r="A3" t="b">
        <f>ACTIVE.CELL.FONT("Arial","Normal",10,FALSE,FALSE,FALSE,FALSE,FALSE,1,2,,,1,20)</f>
        <v>1</v>
      </c>
      <c r="B3" t="b">
        <f>FORMULA("I")</f>
        <v>0</v>
      </c>
      <c r="D3" t="b">
        <f>FORMULA("P")</f>
        <v>1</v>
      </c>
      <c r="E3" t="b">
        <f>FORMULA("P")</f>
        <v>1</v>
      </c>
      <c r="F3" t="b">
        <f>RETURN()</f>
        <v>1</v>
      </c>
      <c r="G3" t="b">
        <f>BORDER(7,7,7,7,7,,0,0,0,0,0)</f>
        <v>1</v>
      </c>
      <c r="H3" t="b">
        <f>FORMULA("T")</f>
        <v>0</v>
      </c>
      <c r="J3">
        <v>2003</v>
      </c>
      <c r="K3" t="s">
        <v>3</v>
      </c>
    </row>
    <row r="4" spans="1:11" x14ac:dyDescent="0.25">
      <c r="A4">
        <f>RUN("Feuil24.FUSIONNER_CELLULE")</f>
        <v>0</v>
      </c>
      <c r="B4" t="b">
        <f>ACTIVE.CELL.FONT("Arial","Normal",10,FALSE,FALSE,FALSE,FALSE,FALSE,1,2,,,1,3)</f>
        <v>1</v>
      </c>
      <c r="D4" t="b">
        <f>ACTIVE.CELL.FONT("Arial","Normal",10,FALSE,FALSE,FALSE,FALSE,FALSE,1,2,,,1,3)</f>
        <v>1</v>
      </c>
      <c r="E4" t="b">
        <f>ACTIVE.CELL.FONT("Arial","Normal",10,FALSE,FALSE,FALSE,FALSE,FALSE,1,1,,,1,4)</f>
        <v>1</v>
      </c>
      <c r="G4" t="b">
        <f>RETURN()</f>
        <v>1</v>
      </c>
      <c r="H4" s="80" t="b">
        <f>ACTIVE.CELL.FONT("Arial","Normal",10,FALSE,FALSE,FALSE,FALSE,FALSE,1,2,,,1,10)</f>
        <v>1</v>
      </c>
      <c r="J4">
        <v>2004</v>
      </c>
      <c r="K4" t="s">
        <v>4</v>
      </c>
    </row>
    <row r="5" spans="1:11" x14ac:dyDescent="0.25">
      <c r="A5" t="b">
        <f>ALERT("Pensez  !")</f>
        <v>0</v>
      </c>
      <c r="B5">
        <f>RUN("Feuil24.FUSIONNER_CELLULE")</f>
        <v>0</v>
      </c>
      <c r="D5" t="e">
        <f>RUN("Feuil24.FUSIONNER_CELLULE")</f>
        <v>#VALUE!</v>
      </c>
      <c r="E5" t="e">
        <f>RUN("Feuil24.FUSIONNER_CELLULE")</f>
        <v>#VALUE!</v>
      </c>
      <c r="H5" t="b">
        <f>SELECT()</f>
        <v>1</v>
      </c>
      <c r="J5">
        <v>2005</v>
      </c>
      <c r="K5" t="s">
        <v>5</v>
      </c>
    </row>
    <row r="6" spans="1:11" x14ac:dyDescent="0.25">
      <c r="A6" t="b">
        <f>RETURN()</f>
        <v>1</v>
      </c>
      <c r="B6" t="b">
        <f>ALERT("Pensez au !")</f>
        <v>0</v>
      </c>
      <c r="D6" t="b">
        <f>ALERT("Pensez !")</f>
        <v>0</v>
      </c>
      <c r="E6" t="b">
        <f>SELECT()</f>
        <v>1</v>
      </c>
      <c r="H6" t="b">
        <f>RETURN()</f>
        <v>1</v>
      </c>
      <c r="J6">
        <v>2006</v>
      </c>
      <c r="K6" t="s">
        <v>6</v>
      </c>
    </row>
    <row r="7" spans="1:11" x14ac:dyDescent="0.25">
      <c r="B7" t="b">
        <f>SELECT()</f>
        <v>1</v>
      </c>
      <c r="D7" t="b">
        <f>SELECT()</f>
        <v>1</v>
      </c>
      <c r="E7" t="b">
        <f>RETURN()</f>
        <v>1</v>
      </c>
      <c r="J7">
        <v>2007</v>
      </c>
      <c r="K7" t="s">
        <v>7</v>
      </c>
    </row>
    <row r="8" spans="1:11" x14ac:dyDescent="0.25">
      <c r="B8" t="b">
        <f>RETURN()</f>
        <v>1</v>
      </c>
      <c r="D8" t="b">
        <f>RETURN()</f>
        <v>1</v>
      </c>
      <c r="G8" s="2"/>
      <c r="J8">
        <v>2008</v>
      </c>
      <c r="K8" t="s">
        <v>8</v>
      </c>
    </row>
    <row r="9" spans="1:11" x14ac:dyDescent="0.25">
      <c r="G9" s="2"/>
      <c r="J9">
        <v>2009</v>
      </c>
      <c r="K9" t="s">
        <v>9</v>
      </c>
    </row>
    <row r="10" spans="1:11" ht="13" x14ac:dyDescent="0.3">
      <c r="A10" s="66"/>
      <c r="B10" s="65"/>
      <c r="C10" s="65"/>
      <c r="D10" s="65"/>
      <c r="E10" s="66"/>
      <c r="J10">
        <v>2010</v>
      </c>
      <c r="K10" t="s">
        <v>10</v>
      </c>
    </row>
    <row r="11" spans="1:11" x14ac:dyDescent="0.25">
      <c r="A11" t="b">
        <f>PATTERNS(,,6,TRUE)</f>
        <v>1</v>
      </c>
      <c r="B11" t="b">
        <f>PATTERNS(1,,3,TRUE)</f>
        <v>1</v>
      </c>
      <c r="C11" t="b">
        <f>PATTERNS(1,,45,TRUE)</f>
        <v>1</v>
      </c>
      <c r="D11" t="b">
        <f>PATTERNS(1,,33,TRUE)</f>
        <v>1</v>
      </c>
      <c r="E11" t="b">
        <f>PATTERNS(1,,22,TRUE)</f>
        <v>1</v>
      </c>
      <c r="J11">
        <v>2011</v>
      </c>
      <c r="K11" t="s">
        <v>11</v>
      </c>
    </row>
    <row r="12" spans="1:11" ht="13" x14ac:dyDescent="0.3">
      <c r="A12">
        <f>RUN("Feuil24.FUSIONNER_CELLULE")</f>
        <v>0</v>
      </c>
      <c r="B12" t="b">
        <f>FORMULA("G")</f>
        <v>0</v>
      </c>
      <c r="C12" t="b">
        <f>FORMULA("O")</f>
        <v>0</v>
      </c>
      <c r="D12" t="b">
        <f>FORMULA("R")</f>
        <v>1</v>
      </c>
      <c r="E12" t="b">
        <f>FORMULA("V")</f>
        <v>0</v>
      </c>
      <c r="F12" s="65"/>
      <c r="G12" s="65"/>
      <c r="J12">
        <v>2012</v>
      </c>
      <c r="K12" t="s">
        <v>12</v>
      </c>
    </row>
    <row r="13" spans="1:11" x14ac:dyDescent="0.25">
      <c r="A13" t="b">
        <f>ACTIVE.CELL.FONT("Arial","Normal",10,FALSE,FALSE,FALSE,FALSE,FALSE,1,1,,,1,20)</f>
        <v>1</v>
      </c>
      <c r="B13" t="b">
        <f>ACTIVE.CELL.FONT("Arial","Normal",10,FALSE,FALSE,FALSE,FALSE,FALSE,1,2,,,1,3)</f>
        <v>1</v>
      </c>
      <c r="C13" t="b">
        <f>ACTIVE.CELL.FONT("Arial","Normal",10,FALSE,FALSE,FALSE,FALSE,FALSE,1,2,,,1,4)</f>
        <v>1</v>
      </c>
      <c r="D13" t="b">
        <f>ACTIVE.CELL.FONT("Arial","Normal",10,FALSE,FALSE,FALSE,FALSE,FALSE,1,2,,,1,20)</f>
        <v>1</v>
      </c>
      <c r="E13" t="b">
        <f>ACTIVE.CELL.FONT("Arial","Normal",10,FALSE,FALSE,FALSE,FALSE,FALSE,1,1,,,1,20)</f>
        <v>1</v>
      </c>
      <c r="F13" t="b">
        <f>ACTIVE.CELL.FONT("Arial","Normal",10,FALSE,FALSE,FALSE,FALSE,FALSE,1,1,,,1,20)</f>
        <v>0</v>
      </c>
      <c r="G13" t="b">
        <f>RUN("Feuil1.FUSIONNER_CELLULE")</f>
        <v>0</v>
      </c>
      <c r="J13">
        <v>2013</v>
      </c>
    </row>
    <row r="14" spans="1:11" x14ac:dyDescent="0.25">
      <c r="A14" t="b">
        <f>ALERT("Pensez  !")</f>
        <v>0</v>
      </c>
      <c r="B14">
        <f>RUN("Feuil24.FUSIONNER_CELLULE")</f>
        <v>0</v>
      </c>
      <c r="C14">
        <f>RUN("Feuil24.FUSIONNER_CELLULE")</f>
        <v>0</v>
      </c>
      <c r="D14" t="e">
        <f>RUN("Feuil24.FUSIONNER_CELLULE")</f>
        <v>#VALUE!</v>
      </c>
      <c r="E14">
        <f>RUN("Feuil24.FUSIONNER_CELLULE")</f>
        <v>0</v>
      </c>
      <c r="F14" t="b">
        <f>PATTERNS(1,,38,TRUE)</f>
        <v>1</v>
      </c>
      <c r="G14" t="b">
        <f>PATTERNS(1,,28,TRUE)</f>
        <v>1</v>
      </c>
      <c r="J14">
        <v>2014</v>
      </c>
    </row>
    <row r="15" spans="1:11" x14ac:dyDescent="0.25">
      <c r="A15" t="b">
        <f>RETURN()</f>
        <v>1</v>
      </c>
      <c r="B15" t="b">
        <f>ALERT("Pensez  !")</f>
        <v>0</v>
      </c>
      <c r="C15" t="b">
        <f>ALERT("Pensez !")</f>
        <v>0</v>
      </c>
      <c r="D15" t="b">
        <f>ALERT("Pense !")</f>
        <v>0</v>
      </c>
      <c r="E15" t="b">
        <f>SELECT()</f>
        <v>1</v>
      </c>
      <c r="F15" t="b">
        <f>RETURN()</f>
        <v>1</v>
      </c>
      <c r="G15">
        <f>RUN("Feuil24.FUSIONNER_CELLULE")</f>
        <v>0</v>
      </c>
      <c r="J15">
        <v>2015</v>
      </c>
    </row>
    <row r="16" spans="1:11" x14ac:dyDescent="0.25">
      <c r="B16" t="b">
        <f>SELECT()</f>
        <v>1</v>
      </c>
      <c r="C16" t="b">
        <f>SELECT()</f>
        <v>1</v>
      </c>
      <c r="D16" t="b">
        <f>SELECT()</f>
        <v>1</v>
      </c>
      <c r="E16" t="b">
        <f>RETURN()</f>
        <v>1</v>
      </c>
      <c r="G16" t="b">
        <f>ALERT("Pensez !")</f>
        <v>0</v>
      </c>
      <c r="J16">
        <v>2016</v>
      </c>
    </row>
    <row r="17" spans="1:10" x14ac:dyDescent="0.25">
      <c r="B17" t="b">
        <f>RETURN()</f>
        <v>1</v>
      </c>
      <c r="C17" t="b">
        <f>RETURN()</f>
        <v>1</v>
      </c>
      <c r="D17" t="b">
        <f>RETURN()</f>
        <v>1</v>
      </c>
      <c r="G17" t="b">
        <f>RETURN()</f>
        <v>1</v>
      </c>
      <c r="J17">
        <v>2017</v>
      </c>
    </row>
    <row r="18" spans="1:10" x14ac:dyDescent="0.25">
      <c r="J18">
        <v>2018</v>
      </c>
    </row>
    <row r="19" spans="1:10" ht="13" x14ac:dyDescent="0.3">
      <c r="C19" s="65"/>
      <c r="D19" s="65"/>
      <c r="E19" s="65"/>
      <c r="F19" s="65"/>
      <c r="G19" s="65"/>
      <c r="J19">
        <v>2019</v>
      </c>
    </row>
    <row r="20" spans="1:10" x14ac:dyDescent="0.25">
      <c r="C20" t="b">
        <f>PATTERNS(1,,43,TRUE)</f>
        <v>1</v>
      </c>
      <c r="D20" t="b">
        <f>PATTERNS(1,,3,TRUE)</f>
        <v>1</v>
      </c>
      <c r="E20" t="b">
        <f>PATTERNS(1,,3,TRUE)</f>
        <v>1</v>
      </c>
      <c r="F20" t="b">
        <f>PATTERNS(1,,3,TRUE)</f>
        <v>1</v>
      </c>
      <c r="G20" t="b">
        <f>PATTERNS(1,,3,TRUE)</f>
        <v>1</v>
      </c>
      <c r="J20">
        <v>2020</v>
      </c>
    </row>
    <row r="21" spans="1:10" x14ac:dyDescent="0.25">
      <c r="A21" s="3">
        <v>1</v>
      </c>
      <c r="B21">
        <v>1</v>
      </c>
      <c r="C21" t="b">
        <f>ACTIVE.CELL.FONT("Arial","Normal",10,FALSE,FALSE,FALSE,FALSE,FALSE,1,2,,,1,20)</f>
        <v>1</v>
      </c>
      <c r="D21" t="b">
        <f>FORMULA("C")</f>
        <v>0</v>
      </c>
      <c r="E21" t="b">
        <f>FORMULA("C")</f>
        <v>0</v>
      </c>
      <c r="F21" t="b">
        <f>FORMULA("P")</f>
        <v>0</v>
      </c>
      <c r="G21" t="b">
        <f>FORMULA("S")</f>
        <v>1</v>
      </c>
      <c r="J21">
        <v>2021</v>
      </c>
    </row>
    <row r="22" spans="1:10" x14ac:dyDescent="0.25">
      <c r="A22" s="1">
        <v>2</v>
      </c>
      <c r="B22">
        <v>2</v>
      </c>
      <c r="C22">
        <f>RUN("Feuil24.FUSIONNER_CELLULE")</f>
        <v>0</v>
      </c>
      <c r="D22" t="b">
        <f>ACTIVE.CELL.FONT("Arial","Normal",10,FALSE,FALSE,FALSE,FALSE,FALSE,1,2,,,1,3)</f>
        <v>1</v>
      </c>
      <c r="E22" t="b">
        <f>ACTIVE.CELL.FONT("Arial","Normal",10,FALSE,FALSE,FALSE,FALSE,FALSE,1,2,,,1,3)</f>
        <v>1</v>
      </c>
      <c r="F22" t="b">
        <f>ACTIVE.CELL.FONT("Arial","Normal",10,FALSE,FALSE,FALSE,FALSE,FALSE,1,2,,,1,3)</f>
        <v>1</v>
      </c>
      <c r="G22" t="b">
        <f>ACTIVE.CELL.FONT("Arial","Normal",10,FALSE,FALSE,FALSE,FALSE,FALSE,1,2,,,1,7)</f>
        <v>1</v>
      </c>
      <c r="J22">
        <v>2022</v>
      </c>
    </row>
    <row r="23" spans="1:10" x14ac:dyDescent="0.25">
      <c r="A23" s="4">
        <v>3</v>
      </c>
      <c r="B23">
        <v>3</v>
      </c>
      <c r="C23" t="b">
        <f>ALERT("Pensez a!")</f>
        <v>0</v>
      </c>
      <c r="D23" t="b">
        <f>ALERT("Pensez a !")</f>
        <v>0</v>
      </c>
      <c r="E23" t="b">
        <f>ALERT("Pensez  !")</f>
        <v>0</v>
      </c>
      <c r="F23" t="b">
        <f>ALERT("Pens!")</f>
        <v>0</v>
      </c>
      <c r="G23" t="e">
        <f>RUN("Feuil24.FUSIONNER_CELLULE")</f>
        <v>#VALUE!</v>
      </c>
      <c r="J23">
        <v>2023</v>
      </c>
    </row>
    <row r="24" spans="1:10" x14ac:dyDescent="0.25">
      <c r="A24" s="5">
        <v>4</v>
      </c>
      <c r="B24">
        <v>4</v>
      </c>
      <c r="C24" t="b">
        <f>RETURN()</f>
        <v>1</v>
      </c>
      <c r="D24" t="b">
        <f>SELECT()</f>
        <v>1</v>
      </c>
      <c r="E24" t="b">
        <f>SELECT()</f>
        <v>1</v>
      </c>
      <c r="F24" t="b">
        <f>SELECT()</f>
        <v>1</v>
      </c>
      <c r="G24" t="b">
        <f>ALERT("Pensez !")</f>
        <v>0</v>
      </c>
      <c r="J24">
        <v>2024</v>
      </c>
    </row>
    <row r="25" spans="1:10" x14ac:dyDescent="0.25">
      <c r="A25" s="6">
        <v>5</v>
      </c>
      <c r="B25">
        <v>5</v>
      </c>
      <c r="D25" t="b">
        <f>RETURN()</f>
        <v>1</v>
      </c>
      <c r="E25" t="b">
        <f>RETURN()</f>
        <v>1</v>
      </c>
      <c r="F25" t="b">
        <f>RETURN()</f>
        <v>1</v>
      </c>
      <c r="G25" t="b">
        <f>SELECT()</f>
        <v>1</v>
      </c>
      <c r="J25">
        <v>2025</v>
      </c>
    </row>
    <row r="26" spans="1:10" x14ac:dyDescent="0.25">
      <c r="A26" s="7">
        <v>6</v>
      </c>
      <c r="B26">
        <v>6</v>
      </c>
      <c r="G26" t="b">
        <f>RETURN()</f>
        <v>1</v>
      </c>
      <c r="J26">
        <v>2026</v>
      </c>
    </row>
    <row r="27" spans="1:10" x14ac:dyDescent="0.25">
      <c r="A27" s="8">
        <v>7</v>
      </c>
      <c r="B27">
        <v>7</v>
      </c>
      <c r="J27">
        <v>2027</v>
      </c>
    </row>
    <row r="28" spans="1:10" x14ac:dyDescent="0.25">
      <c r="A28" s="9">
        <v>8</v>
      </c>
      <c r="B28">
        <v>8</v>
      </c>
      <c r="J28">
        <v>2028</v>
      </c>
    </row>
    <row r="29" spans="1:10" x14ac:dyDescent="0.25">
      <c r="A29" s="10">
        <v>9</v>
      </c>
      <c r="B29">
        <v>9</v>
      </c>
      <c r="J29">
        <v>2029</v>
      </c>
    </row>
    <row r="30" spans="1:10" x14ac:dyDescent="0.25">
      <c r="A30" s="11">
        <v>10</v>
      </c>
      <c r="B30">
        <v>10</v>
      </c>
      <c r="J30">
        <v>2030</v>
      </c>
    </row>
    <row r="31" spans="1:10" x14ac:dyDescent="0.25">
      <c r="A31" s="12">
        <v>11</v>
      </c>
      <c r="B31">
        <v>11</v>
      </c>
      <c r="J31">
        <v>2031</v>
      </c>
    </row>
    <row r="32" spans="1:10" x14ac:dyDescent="0.25">
      <c r="A32" s="13">
        <v>12</v>
      </c>
      <c r="B32">
        <v>12</v>
      </c>
      <c r="J32">
        <v>2032</v>
      </c>
    </row>
    <row r="33" spans="1:10" x14ac:dyDescent="0.25">
      <c r="A33" s="14">
        <v>13</v>
      </c>
      <c r="B33">
        <v>13</v>
      </c>
      <c r="J33">
        <v>2033</v>
      </c>
    </row>
    <row r="34" spans="1:10" x14ac:dyDescent="0.25">
      <c r="A34" s="15">
        <v>14</v>
      </c>
      <c r="B34">
        <v>14</v>
      </c>
      <c r="E34" s="80"/>
      <c r="J34">
        <v>2034</v>
      </c>
    </row>
    <row r="35" spans="1:10" x14ac:dyDescent="0.25">
      <c r="A35" s="16">
        <v>15</v>
      </c>
      <c r="B35">
        <v>15</v>
      </c>
      <c r="J35">
        <v>2035</v>
      </c>
    </row>
    <row r="36" spans="1:10" x14ac:dyDescent="0.25">
      <c r="A36" s="17">
        <v>16</v>
      </c>
      <c r="B36">
        <v>16</v>
      </c>
      <c r="J36">
        <v>2036</v>
      </c>
    </row>
    <row r="37" spans="1:10" x14ac:dyDescent="0.25">
      <c r="A37" s="18">
        <v>17</v>
      </c>
      <c r="B37">
        <v>17</v>
      </c>
      <c r="J37">
        <v>2037</v>
      </c>
    </row>
    <row r="38" spans="1:10" x14ac:dyDescent="0.25">
      <c r="A38" s="19">
        <v>18</v>
      </c>
      <c r="B38">
        <v>18</v>
      </c>
      <c r="J38">
        <v>2038</v>
      </c>
    </row>
    <row r="39" spans="1:10" x14ac:dyDescent="0.25">
      <c r="A39" s="20">
        <v>19</v>
      </c>
      <c r="B39">
        <v>19</v>
      </c>
      <c r="J39">
        <v>2039</v>
      </c>
    </row>
    <row r="40" spans="1:10" x14ac:dyDescent="0.25">
      <c r="A40" s="21">
        <v>20</v>
      </c>
      <c r="B40">
        <v>20</v>
      </c>
      <c r="J40">
        <v>2040</v>
      </c>
    </row>
    <row r="41" spans="1:10" x14ac:dyDescent="0.25">
      <c r="A41" s="22">
        <v>21</v>
      </c>
      <c r="B41">
        <v>21</v>
      </c>
      <c r="J41">
        <v>2041</v>
      </c>
    </row>
    <row r="42" spans="1:10" x14ac:dyDescent="0.25">
      <c r="A42" s="23">
        <v>22</v>
      </c>
      <c r="B42">
        <v>22</v>
      </c>
      <c r="J42">
        <v>2042</v>
      </c>
    </row>
    <row r="43" spans="1:10" x14ac:dyDescent="0.25">
      <c r="A43" s="24">
        <v>23</v>
      </c>
      <c r="B43">
        <v>23</v>
      </c>
      <c r="J43">
        <v>2043</v>
      </c>
    </row>
    <row r="44" spans="1:10" x14ac:dyDescent="0.25">
      <c r="A44" s="25">
        <v>24</v>
      </c>
      <c r="B44">
        <v>24</v>
      </c>
      <c r="J44">
        <v>2044</v>
      </c>
    </row>
    <row r="45" spans="1:10" x14ac:dyDescent="0.25">
      <c r="A45" s="26">
        <v>25</v>
      </c>
      <c r="B45">
        <v>25</v>
      </c>
      <c r="J45">
        <v>2045</v>
      </c>
    </row>
    <row r="46" spans="1:10" x14ac:dyDescent="0.25">
      <c r="A46" s="27">
        <v>26</v>
      </c>
      <c r="B46">
        <v>26</v>
      </c>
      <c r="J46">
        <v>2046</v>
      </c>
    </row>
    <row r="47" spans="1:10" x14ac:dyDescent="0.25">
      <c r="A47" s="28">
        <v>27</v>
      </c>
      <c r="B47">
        <v>27</v>
      </c>
      <c r="J47">
        <v>2047</v>
      </c>
    </row>
    <row r="48" spans="1:10" x14ac:dyDescent="0.25">
      <c r="A48" s="29">
        <v>28</v>
      </c>
      <c r="B48">
        <v>28</v>
      </c>
      <c r="J48">
        <v>2048</v>
      </c>
    </row>
    <row r="49" spans="1:10" x14ac:dyDescent="0.25">
      <c r="A49" s="30">
        <v>29</v>
      </c>
      <c r="B49">
        <v>29</v>
      </c>
      <c r="J49">
        <v>2049</v>
      </c>
    </row>
    <row r="50" spans="1:10" x14ac:dyDescent="0.25">
      <c r="A50" s="31">
        <v>30</v>
      </c>
      <c r="B50">
        <v>30</v>
      </c>
      <c r="J50">
        <v>2050</v>
      </c>
    </row>
    <row r="51" spans="1:10" x14ac:dyDescent="0.25">
      <c r="A51" s="32">
        <v>31</v>
      </c>
      <c r="B51">
        <v>31</v>
      </c>
      <c r="J51">
        <v>2051</v>
      </c>
    </row>
    <row r="52" spans="1:10" x14ac:dyDescent="0.25">
      <c r="A52" s="33">
        <v>32</v>
      </c>
      <c r="B52">
        <v>32</v>
      </c>
      <c r="J52">
        <v>2052</v>
      </c>
    </row>
    <row r="53" spans="1:10" x14ac:dyDescent="0.25">
      <c r="A53" s="34">
        <v>33</v>
      </c>
      <c r="B53">
        <v>33</v>
      </c>
      <c r="J53">
        <v>2053</v>
      </c>
    </row>
    <row r="54" spans="1:10" x14ac:dyDescent="0.25">
      <c r="A54" s="35">
        <v>34</v>
      </c>
      <c r="B54">
        <v>34</v>
      </c>
      <c r="J54">
        <v>2054</v>
      </c>
    </row>
    <row r="55" spans="1:10" x14ac:dyDescent="0.25">
      <c r="A55" s="36">
        <v>35</v>
      </c>
      <c r="B55">
        <v>35</v>
      </c>
      <c r="J55">
        <v>2055</v>
      </c>
    </row>
    <row r="56" spans="1:10" x14ac:dyDescent="0.25">
      <c r="A56" s="37">
        <v>36</v>
      </c>
      <c r="B56">
        <v>36</v>
      </c>
      <c r="J56">
        <v>2056</v>
      </c>
    </row>
    <row r="57" spans="1:10" x14ac:dyDescent="0.25">
      <c r="A57" s="38">
        <v>37</v>
      </c>
      <c r="B57">
        <v>37</v>
      </c>
      <c r="J57">
        <v>2057</v>
      </c>
    </row>
    <row r="58" spans="1:10" x14ac:dyDescent="0.25">
      <c r="A58" s="39">
        <v>38</v>
      </c>
      <c r="B58">
        <v>38</v>
      </c>
      <c r="J58">
        <v>2058</v>
      </c>
    </row>
    <row r="59" spans="1:10" x14ac:dyDescent="0.25">
      <c r="A59" s="40">
        <v>39</v>
      </c>
      <c r="B59">
        <v>39</v>
      </c>
      <c r="J59">
        <v>2059</v>
      </c>
    </row>
    <row r="60" spans="1:10" x14ac:dyDescent="0.25">
      <c r="A60" s="41">
        <v>40</v>
      </c>
      <c r="B60">
        <v>40</v>
      </c>
      <c r="J60">
        <v>2060</v>
      </c>
    </row>
    <row r="61" spans="1:10" x14ac:dyDescent="0.25">
      <c r="A61" s="42">
        <v>41</v>
      </c>
      <c r="B61">
        <v>41</v>
      </c>
      <c r="J61">
        <v>2061</v>
      </c>
    </row>
    <row r="62" spans="1:10" x14ac:dyDescent="0.25">
      <c r="A62" s="43">
        <v>42</v>
      </c>
      <c r="B62">
        <v>42</v>
      </c>
      <c r="J62">
        <v>2062</v>
      </c>
    </row>
    <row r="63" spans="1:10" x14ac:dyDescent="0.25">
      <c r="A63" s="44">
        <v>43</v>
      </c>
      <c r="B63">
        <v>43</v>
      </c>
      <c r="J63">
        <v>2063</v>
      </c>
    </row>
    <row r="64" spans="1:10" x14ac:dyDescent="0.25">
      <c r="A64" s="45">
        <v>44</v>
      </c>
      <c r="B64">
        <v>44</v>
      </c>
      <c r="J64">
        <v>2064</v>
      </c>
    </row>
    <row r="65" spans="1:10" x14ac:dyDescent="0.25">
      <c r="A65" s="46">
        <v>45</v>
      </c>
      <c r="B65">
        <v>45</v>
      </c>
      <c r="J65">
        <v>2065</v>
      </c>
    </row>
    <row r="66" spans="1:10" x14ac:dyDescent="0.25">
      <c r="A66" s="47">
        <v>46</v>
      </c>
      <c r="B66">
        <v>46</v>
      </c>
      <c r="J66">
        <v>2066</v>
      </c>
    </row>
    <row r="67" spans="1:10" x14ac:dyDescent="0.25">
      <c r="A67" s="48">
        <v>47</v>
      </c>
      <c r="B67">
        <v>47</v>
      </c>
      <c r="J67">
        <v>2067</v>
      </c>
    </row>
    <row r="68" spans="1:10" x14ac:dyDescent="0.25">
      <c r="A68" s="49">
        <v>48</v>
      </c>
      <c r="B68">
        <v>48</v>
      </c>
      <c r="J68">
        <v>2068</v>
      </c>
    </row>
    <row r="69" spans="1:10" x14ac:dyDescent="0.25">
      <c r="A69" s="50">
        <v>49</v>
      </c>
      <c r="B69">
        <v>49</v>
      </c>
      <c r="J69">
        <v>2069</v>
      </c>
    </row>
    <row r="70" spans="1:10" x14ac:dyDescent="0.25">
      <c r="A70" s="51">
        <v>50</v>
      </c>
      <c r="B70">
        <v>50</v>
      </c>
    </row>
    <row r="71" spans="1:10" x14ac:dyDescent="0.25">
      <c r="A71" s="52">
        <v>51</v>
      </c>
      <c r="B71">
        <v>51</v>
      </c>
    </row>
    <row r="72" spans="1:10" x14ac:dyDescent="0.25">
      <c r="A72" s="53">
        <v>52</v>
      </c>
      <c r="B72">
        <v>52</v>
      </c>
    </row>
    <row r="73" spans="1:10" x14ac:dyDescent="0.25">
      <c r="A73" s="54">
        <v>53</v>
      </c>
      <c r="B73">
        <v>53</v>
      </c>
    </row>
    <row r="74" spans="1:10" x14ac:dyDescent="0.25">
      <c r="A74" s="55">
        <v>54</v>
      </c>
      <c r="B74">
        <v>54</v>
      </c>
    </row>
    <row r="75" spans="1:10" x14ac:dyDescent="0.25">
      <c r="A75" s="56">
        <v>55</v>
      </c>
      <c r="B75">
        <v>55</v>
      </c>
    </row>
    <row r="76" spans="1:10" x14ac:dyDescent="0.25">
      <c r="A76" s="57">
        <v>56</v>
      </c>
      <c r="B76">
        <v>56</v>
      </c>
    </row>
  </sheetData>
  <customSheetViews>
    <customSheetView guid="{F66AE4F9-3061-4FDF-9CA8-D801DAEED674}" showFormulas="1" showRuler="0">
      <selection activeCell="B40" sqref="B40"/>
      <pageMargins left="0.78740157499999996" right="0.78740157499999996" top="0.984251969" bottom="0.984251969" header="0.4921259845" footer="0.4921259845"/>
      <headerFooter alignWithMargins="0"/>
    </customSheetView>
  </customSheetViews>
  <phoneticPr fontId="8" type="noConversion"/>
  <pageMargins left="0.78740157499999996" right="0.78740157499999996" top="0.984251969" bottom="0.984251969" header="0.4921259845" footer="0.4921259845"/>
  <headerFooter alignWithMargins="0"/>
</xm:macrosheet>
</file>

<file path=xl/theme/theme1.xml><?xml version="1.0" encoding="utf-8"?>
<a:theme xmlns:a="http://schemas.openxmlformats.org/drawingml/2006/main" name="Thème Office">
  <a:themeElements>
    <a:clrScheme name="Horizon">
      <a:dk1>
        <a:srgbClr val="000000"/>
      </a:dk1>
      <a:lt1>
        <a:srgbClr val="FFFFFF"/>
      </a:lt1>
      <a:dk2>
        <a:srgbClr val="1F2123"/>
      </a:dk2>
      <a:lt2>
        <a:srgbClr val="DC9E1F"/>
      </a:lt2>
      <a:accent1>
        <a:srgbClr val="7E97AD"/>
      </a:accent1>
      <a:accent2>
        <a:srgbClr val="CC8E60"/>
      </a:accent2>
      <a:accent3>
        <a:srgbClr val="7A6A60"/>
      </a:accent3>
      <a:accent4>
        <a:srgbClr val="B4936D"/>
      </a:accent4>
      <a:accent5>
        <a:srgbClr val="67787B"/>
      </a:accent5>
      <a:accent6>
        <a:srgbClr val="9D936F"/>
      </a:accent6>
      <a:hlink>
        <a:srgbClr val="646464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A0000" mc:Ignorable="a14" a14:legacySpreadsheetColorIndex="10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A0000" mc:Ignorable="a14" a14:legacySpreadsheetColorIndex="10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indexed="22"/>
  </sheetPr>
  <dimension ref="A1:AN17"/>
  <sheetViews>
    <sheetView showGridLines="0" workbookViewId="0">
      <pane xSplit="6" ySplit="14" topLeftCell="G15" activePane="bottomRight" state="frozen"/>
      <selection activeCell="S71" sqref="S71:V71"/>
      <selection pane="topRight" activeCell="S71" sqref="S71:V71"/>
      <selection pane="bottomLeft" activeCell="S71" sqref="S71:V71"/>
      <selection pane="bottomRight" activeCell="F17" sqref="F17"/>
    </sheetView>
  </sheetViews>
  <sheetFormatPr baseColWidth="10" defaultRowHeight="12.5" x14ac:dyDescent="0.25"/>
  <cols>
    <col min="1" max="1" width="7.54296875" bestFit="1" customWidth="1"/>
    <col min="2" max="2" width="21.7265625" customWidth="1"/>
    <col min="3" max="3" width="11.81640625" customWidth="1"/>
    <col min="4" max="4" width="3.54296875" bestFit="1" customWidth="1"/>
    <col min="5" max="5" width="3.54296875" customWidth="1"/>
    <col min="6" max="6" width="9.81640625" bestFit="1" customWidth="1"/>
    <col min="7" max="18" width="3.453125" customWidth="1"/>
    <col min="19" max="19" width="3.453125" style="2" customWidth="1"/>
    <col min="20" max="40" width="3.453125" customWidth="1"/>
  </cols>
  <sheetData>
    <row r="1" spans="1:40" hidden="1" x14ac:dyDescent="0.25">
      <c r="B1" s="70"/>
      <c r="C1" s="70"/>
      <c r="D1" s="70"/>
      <c r="E1" s="70"/>
      <c r="F1" s="70"/>
      <c r="G1" s="89">
        <v>10</v>
      </c>
      <c r="H1" s="90">
        <f>WEEKDAY(H2)</f>
        <v>1</v>
      </c>
      <c r="I1" s="90">
        <f>WEEKDAY(I2)</f>
        <v>2</v>
      </c>
      <c r="J1" s="90">
        <f t="shared" ref="J1:AN1" si="0">WEEKDAY(J2)</f>
        <v>3</v>
      </c>
      <c r="K1" s="90">
        <f t="shared" si="0"/>
        <v>4</v>
      </c>
      <c r="L1" s="90">
        <f t="shared" si="0"/>
        <v>5</v>
      </c>
      <c r="M1" s="90">
        <f t="shared" si="0"/>
        <v>6</v>
      </c>
      <c r="N1" s="90">
        <f t="shared" si="0"/>
        <v>7</v>
      </c>
      <c r="O1" s="90">
        <f t="shared" si="0"/>
        <v>1</v>
      </c>
      <c r="P1" s="90">
        <f t="shared" si="0"/>
        <v>2</v>
      </c>
      <c r="Q1" s="90">
        <f t="shared" si="0"/>
        <v>3</v>
      </c>
      <c r="R1" s="90">
        <f t="shared" si="0"/>
        <v>4</v>
      </c>
      <c r="S1" s="90">
        <f t="shared" si="0"/>
        <v>5</v>
      </c>
      <c r="T1" s="90">
        <f t="shared" si="0"/>
        <v>6</v>
      </c>
      <c r="U1" s="90">
        <f t="shared" si="0"/>
        <v>7</v>
      </c>
      <c r="V1" s="90">
        <f t="shared" si="0"/>
        <v>1</v>
      </c>
      <c r="W1" s="90">
        <f t="shared" si="0"/>
        <v>2</v>
      </c>
      <c r="X1" s="90">
        <f t="shared" si="0"/>
        <v>3</v>
      </c>
      <c r="Y1" s="90">
        <f t="shared" si="0"/>
        <v>4</v>
      </c>
      <c r="Z1" s="90">
        <f t="shared" si="0"/>
        <v>5</v>
      </c>
      <c r="AA1" s="90">
        <f t="shared" si="0"/>
        <v>6</v>
      </c>
      <c r="AB1" s="90">
        <f t="shared" si="0"/>
        <v>7</v>
      </c>
      <c r="AC1" s="90">
        <f t="shared" si="0"/>
        <v>1</v>
      </c>
      <c r="AD1" s="90">
        <f t="shared" si="0"/>
        <v>2</v>
      </c>
      <c r="AE1" s="90">
        <f t="shared" si="0"/>
        <v>3</v>
      </c>
      <c r="AF1" s="90">
        <f t="shared" si="0"/>
        <v>4</v>
      </c>
      <c r="AG1" s="90">
        <f t="shared" si="0"/>
        <v>5</v>
      </c>
      <c r="AH1" s="90">
        <f t="shared" si="0"/>
        <v>6</v>
      </c>
      <c r="AI1" s="90">
        <f t="shared" si="0"/>
        <v>7</v>
      </c>
      <c r="AJ1" s="90">
        <f t="shared" si="0"/>
        <v>1</v>
      </c>
      <c r="AK1" s="90">
        <f t="shared" si="0"/>
        <v>2</v>
      </c>
      <c r="AL1" s="90">
        <f t="shared" si="0"/>
        <v>3</v>
      </c>
      <c r="AM1" s="90">
        <f t="shared" si="0"/>
        <v>4</v>
      </c>
      <c r="AN1" s="90">
        <f t="shared" si="0"/>
        <v>5</v>
      </c>
    </row>
    <row r="2" spans="1:40" hidden="1" x14ac:dyDescent="0.25">
      <c r="B2" s="70"/>
      <c r="C2" s="70"/>
      <c r="D2" s="70"/>
      <c r="E2" s="70"/>
      <c r="F2" s="70"/>
      <c r="G2" s="89">
        <v>16</v>
      </c>
      <c r="H2" s="91">
        <f>DATE(G2,G1,1)</f>
        <v>6119</v>
      </c>
      <c r="I2" s="91">
        <f>H2+1</f>
        <v>6120</v>
      </c>
      <c r="J2" s="91">
        <f t="shared" ref="J2:AN2" si="1">I2+1</f>
        <v>6121</v>
      </c>
      <c r="K2" s="91">
        <f t="shared" si="1"/>
        <v>6122</v>
      </c>
      <c r="L2" s="91">
        <f t="shared" si="1"/>
        <v>6123</v>
      </c>
      <c r="M2" s="91">
        <f t="shared" si="1"/>
        <v>6124</v>
      </c>
      <c r="N2" s="91">
        <f t="shared" si="1"/>
        <v>6125</v>
      </c>
      <c r="O2" s="91">
        <f t="shared" si="1"/>
        <v>6126</v>
      </c>
      <c r="P2" s="91">
        <f t="shared" si="1"/>
        <v>6127</v>
      </c>
      <c r="Q2" s="91">
        <f t="shared" si="1"/>
        <v>6128</v>
      </c>
      <c r="R2" s="91">
        <f t="shared" si="1"/>
        <v>6129</v>
      </c>
      <c r="S2" s="91">
        <f t="shared" si="1"/>
        <v>6130</v>
      </c>
      <c r="T2" s="91">
        <f t="shared" si="1"/>
        <v>6131</v>
      </c>
      <c r="U2" s="91">
        <f t="shared" si="1"/>
        <v>6132</v>
      </c>
      <c r="V2" s="91">
        <f t="shared" si="1"/>
        <v>6133</v>
      </c>
      <c r="W2" s="91">
        <f t="shared" si="1"/>
        <v>6134</v>
      </c>
      <c r="X2" s="91">
        <f t="shared" si="1"/>
        <v>6135</v>
      </c>
      <c r="Y2" s="91">
        <f t="shared" si="1"/>
        <v>6136</v>
      </c>
      <c r="Z2" s="91">
        <f t="shared" si="1"/>
        <v>6137</v>
      </c>
      <c r="AA2" s="91">
        <f t="shared" si="1"/>
        <v>6138</v>
      </c>
      <c r="AB2" s="91">
        <f t="shared" si="1"/>
        <v>6139</v>
      </c>
      <c r="AC2" s="91">
        <f t="shared" si="1"/>
        <v>6140</v>
      </c>
      <c r="AD2" s="91">
        <f t="shared" si="1"/>
        <v>6141</v>
      </c>
      <c r="AE2" s="91">
        <f t="shared" si="1"/>
        <v>6142</v>
      </c>
      <c r="AF2" s="91">
        <f t="shared" si="1"/>
        <v>6143</v>
      </c>
      <c r="AG2" s="91">
        <f t="shared" si="1"/>
        <v>6144</v>
      </c>
      <c r="AH2" s="91">
        <f t="shared" si="1"/>
        <v>6145</v>
      </c>
      <c r="AI2" s="91">
        <f t="shared" si="1"/>
        <v>6146</v>
      </c>
      <c r="AJ2" s="91">
        <f t="shared" si="1"/>
        <v>6147</v>
      </c>
      <c r="AK2" s="91">
        <f t="shared" si="1"/>
        <v>6148</v>
      </c>
      <c r="AL2" s="91">
        <f t="shared" si="1"/>
        <v>6149</v>
      </c>
      <c r="AM2" s="91">
        <f t="shared" si="1"/>
        <v>6150</v>
      </c>
      <c r="AN2" s="91">
        <f t="shared" si="1"/>
        <v>6151</v>
      </c>
    </row>
    <row r="3" spans="1:40" ht="13" thickBot="1" x14ac:dyDescent="0.3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64"/>
      <c r="AL3" s="64"/>
      <c r="AM3" s="64"/>
      <c r="AN3" s="64"/>
    </row>
    <row r="4" spans="1:40" ht="19" thickBot="1" x14ac:dyDescent="0.3">
      <c r="B4" s="88"/>
      <c r="C4" s="88"/>
      <c r="D4" s="88"/>
      <c r="E4" s="88"/>
      <c r="F4" s="88"/>
      <c r="G4" s="88"/>
      <c r="H4" s="119" t="str">
        <f>IF(G1=1,"Janvier",IF(G1=2,"Février",IF(G1=3,"Mars",IF(G1=4,"Avril",IF(G1=5,"Mai",IF(G1=6,"Juin",IF(G1=7,"Juillet",IF(G1=8,"Août",IF(G1=9,"Septembre",IF(G1=10,"Octobre",IF(G1=11,"Novembre",IF(G1=12,"Décembre",0))))))))))))</f>
        <v>Octobre</v>
      </c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1"/>
      <c r="AL4" s="64"/>
      <c r="AM4" s="64"/>
      <c r="AN4" s="64"/>
    </row>
    <row r="5" spans="1:40" ht="12" customHeight="1" thickBot="1" x14ac:dyDescent="0.3">
      <c r="B5" s="59"/>
      <c r="C5" s="59"/>
      <c r="D5" s="59"/>
      <c r="E5" s="59"/>
      <c r="F5" s="5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3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4"/>
      <c r="AL5" s="64"/>
      <c r="AM5" s="64"/>
      <c r="AN5" s="64"/>
    </row>
    <row r="6" spans="1:40" ht="13" thickBot="1" x14ac:dyDescent="0.3">
      <c r="B6" s="58"/>
      <c r="C6" s="58"/>
      <c r="D6" s="61"/>
      <c r="E6" s="61"/>
      <c r="F6" s="61"/>
      <c r="G6" s="110">
        <f>WEEKNUM(H2)-1</f>
        <v>40</v>
      </c>
      <c r="H6" s="111">
        <f t="shared" ref="H6:AL6" si="2">WEEKNUM(I2)-1</f>
        <v>40</v>
      </c>
      <c r="I6" s="111">
        <f t="shared" si="2"/>
        <v>40</v>
      </c>
      <c r="J6" s="111">
        <f t="shared" si="2"/>
        <v>40</v>
      </c>
      <c r="K6" s="111">
        <f t="shared" si="2"/>
        <v>40</v>
      </c>
      <c r="L6" s="111">
        <f t="shared" si="2"/>
        <v>40</v>
      </c>
      <c r="M6" s="111">
        <f t="shared" si="2"/>
        <v>40</v>
      </c>
      <c r="N6" s="111">
        <f t="shared" si="2"/>
        <v>41</v>
      </c>
      <c r="O6" s="111">
        <f t="shared" si="2"/>
        <v>41</v>
      </c>
      <c r="P6" s="111">
        <f t="shared" si="2"/>
        <v>41</v>
      </c>
      <c r="Q6" s="111">
        <f t="shared" si="2"/>
        <v>41</v>
      </c>
      <c r="R6" s="111">
        <f t="shared" si="2"/>
        <v>41</v>
      </c>
      <c r="S6" s="111">
        <f t="shared" si="2"/>
        <v>41</v>
      </c>
      <c r="T6" s="111">
        <f t="shared" si="2"/>
        <v>41</v>
      </c>
      <c r="U6" s="111">
        <f t="shared" si="2"/>
        <v>42</v>
      </c>
      <c r="V6" s="111">
        <f t="shared" si="2"/>
        <v>42</v>
      </c>
      <c r="W6" s="111">
        <f t="shared" si="2"/>
        <v>42</v>
      </c>
      <c r="X6" s="111">
        <f t="shared" si="2"/>
        <v>42</v>
      </c>
      <c r="Y6" s="111">
        <f t="shared" si="2"/>
        <v>42</v>
      </c>
      <c r="Z6" s="111">
        <f t="shared" si="2"/>
        <v>42</v>
      </c>
      <c r="AA6" s="111">
        <f t="shared" si="2"/>
        <v>42</v>
      </c>
      <c r="AB6" s="111">
        <f t="shared" si="2"/>
        <v>43</v>
      </c>
      <c r="AC6" s="111">
        <f t="shared" si="2"/>
        <v>43</v>
      </c>
      <c r="AD6" s="111">
        <f t="shared" si="2"/>
        <v>43</v>
      </c>
      <c r="AE6" s="111">
        <f t="shared" si="2"/>
        <v>43</v>
      </c>
      <c r="AF6" s="111">
        <f t="shared" si="2"/>
        <v>43</v>
      </c>
      <c r="AG6" s="111">
        <f t="shared" si="2"/>
        <v>43</v>
      </c>
      <c r="AH6" s="111">
        <f t="shared" si="2"/>
        <v>43</v>
      </c>
      <c r="AI6" s="111">
        <f t="shared" si="2"/>
        <v>44</v>
      </c>
      <c r="AJ6" s="111">
        <f t="shared" si="2"/>
        <v>44</v>
      </c>
      <c r="AK6" s="111">
        <f t="shared" si="2"/>
        <v>44</v>
      </c>
      <c r="AL6" s="111">
        <f t="shared" si="2"/>
        <v>44</v>
      </c>
      <c r="AM6" s="64"/>
      <c r="AN6" s="64"/>
    </row>
    <row r="7" spans="1:40" ht="13" x14ac:dyDescent="0.25">
      <c r="B7" s="64"/>
      <c r="C7" s="81"/>
      <c r="D7" s="62"/>
      <c r="E7" s="69"/>
      <c r="F7" s="69"/>
      <c r="G7" s="98" t="str">
        <f>IF(H1=1,"S",IF(H1=2,"D",IF(H1=3,"L",IF(H1=4,"M",IF(H1=5,"M",IF(H1=6,"J",IF(H1=7,"V",0)))))))</f>
        <v>S</v>
      </c>
      <c r="H7" s="99" t="str">
        <f t="shared" ref="H7:AL7" si="3">IF(I1=1,"S",IF(I1=2,"D",IF(I1=3,"L",IF(I1=4,"M",IF(I1=5,"M",IF(I1=6,"J",IF(I1=7,"V",0)))))))</f>
        <v>D</v>
      </c>
      <c r="I7" s="99" t="str">
        <f t="shared" si="3"/>
        <v>L</v>
      </c>
      <c r="J7" s="99" t="str">
        <f t="shared" si="3"/>
        <v>M</v>
      </c>
      <c r="K7" s="99" t="str">
        <f t="shared" si="3"/>
        <v>M</v>
      </c>
      <c r="L7" s="99" t="str">
        <f t="shared" si="3"/>
        <v>J</v>
      </c>
      <c r="M7" s="99" t="str">
        <f t="shared" si="3"/>
        <v>V</v>
      </c>
      <c r="N7" s="99" t="str">
        <f t="shared" si="3"/>
        <v>S</v>
      </c>
      <c r="O7" s="99" t="str">
        <f t="shared" si="3"/>
        <v>D</v>
      </c>
      <c r="P7" s="99" t="str">
        <f t="shared" si="3"/>
        <v>L</v>
      </c>
      <c r="Q7" s="99" t="str">
        <f t="shared" si="3"/>
        <v>M</v>
      </c>
      <c r="R7" s="99" t="str">
        <f t="shared" si="3"/>
        <v>M</v>
      </c>
      <c r="S7" s="99" t="str">
        <f t="shared" si="3"/>
        <v>J</v>
      </c>
      <c r="T7" s="99" t="str">
        <f t="shared" si="3"/>
        <v>V</v>
      </c>
      <c r="U7" s="99" t="str">
        <f t="shared" si="3"/>
        <v>S</v>
      </c>
      <c r="V7" s="99" t="str">
        <f t="shared" si="3"/>
        <v>D</v>
      </c>
      <c r="W7" s="99" t="str">
        <f t="shared" si="3"/>
        <v>L</v>
      </c>
      <c r="X7" s="99" t="str">
        <f t="shared" si="3"/>
        <v>M</v>
      </c>
      <c r="Y7" s="99" t="str">
        <f t="shared" si="3"/>
        <v>M</v>
      </c>
      <c r="Z7" s="99" t="str">
        <f t="shared" si="3"/>
        <v>J</v>
      </c>
      <c r="AA7" s="99" t="str">
        <f t="shared" si="3"/>
        <v>V</v>
      </c>
      <c r="AB7" s="99" t="str">
        <f t="shared" si="3"/>
        <v>S</v>
      </c>
      <c r="AC7" s="99" t="str">
        <f t="shared" si="3"/>
        <v>D</v>
      </c>
      <c r="AD7" s="99" t="str">
        <f t="shared" si="3"/>
        <v>L</v>
      </c>
      <c r="AE7" s="99" t="str">
        <f t="shared" si="3"/>
        <v>M</v>
      </c>
      <c r="AF7" s="99" t="str">
        <f t="shared" si="3"/>
        <v>M</v>
      </c>
      <c r="AG7" s="99" t="str">
        <f t="shared" si="3"/>
        <v>J</v>
      </c>
      <c r="AH7" s="99" t="str">
        <f t="shared" si="3"/>
        <v>V</v>
      </c>
      <c r="AI7" s="99" t="str">
        <f t="shared" si="3"/>
        <v>S</v>
      </c>
      <c r="AJ7" s="99" t="str">
        <f t="shared" si="3"/>
        <v>D</v>
      </c>
      <c r="AK7" s="99" t="str">
        <f t="shared" si="3"/>
        <v>L</v>
      </c>
      <c r="AL7" s="100" t="str">
        <f t="shared" si="3"/>
        <v>M</v>
      </c>
      <c r="AM7" s="64"/>
      <c r="AN7" s="67"/>
    </row>
    <row r="8" spans="1:40" ht="13" thickBot="1" x14ac:dyDescent="0.3">
      <c r="B8" s="64"/>
      <c r="C8" s="64"/>
      <c r="D8" s="69"/>
      <c r="E8" s="69"/>
      <c r="F8" s="69"/>
      <c r="G8" s="101">
        <f>DAY(H2)</f>
        <v>1</v>
      </c>
      <c r="H8" s="102">
        <f t="shared" ref="H8:AL8" si="4">DAY(I2)</f>
        <v>2</v>
      </c>
      <c r="I8" s="102">
        <f t="shared" si="4"/>
        <v>3</v>
      </c>
      <c r="J8" s="102">
        <f t="shared" si="4"/>
        <v>4</v>
      </c>
      <c r="K8" s="102">
        <f t="shared" si="4"/>
        <v>5</v>
      </c>
      <c r="L8" s="102">
        <f t="shared" si="4"/>
        <v>6</v>
      </c>
      <c r="M8" s="102">
        <f t="shared" si="4"/>
        <v>7</v>
      </c>
      <c r="N8" s="102">
        <f t="shared" si="4"/>
        <v>8</v>
      </c>
      <c r="O8" s="102">
        <f t="shared" si="4"/>
        <v>9</v>
      </c>
      <c r="P8" s="102">
        <f t="shared" si="4"/>
        <v>10</v>
      </c>
      <c r="Q8" s="102">
        <f t="shared" si="4"/>
        <v>11</v>
      </c>
      <c r="R8" s="102">
        <f t="shared" si="4"/>
        <v>12</v>
      </c>
      <c r="S8" s="102">
        <f t="shared" si="4"/>
        <v>13</v>
      </c>
      <c r="T8" s="102">
        <f t="shared" si="4"/>
        <v>14</v>
      </c>
      <c r="U8" s="102">
        <f t="shared" si="4"/>
        <v>15</v>
      </c>
      <c r="V8" s="102">
        <f t="shared" si="4"/>
        <v>16</v>
      </c>
      <c r="W8" s="102">
        <f t="shared" si="4"/>
        <v>17</v>
      </c>
      <c r="X8" s="102">
        <f t="shared" si="4"/>
        <v>18</v>
      </c>
      <c r="Y8" s="102">
        <f t="shared" si="4"/>
        <v>19</v>
      </c>
      <c r="Z8" s="102">
        <f t="shared" si="4"/>
        <v>20</v>
      </c>
      <c r="AA8" s="102">
        <f t="shared" si="4"/>
        <v>21</v>
      </c>
      <c r="AB8" s="102">
        <f t="shared" si="4"/>
        <v>22</v>
      </c>
      <c r="AC8" s="102">
        <f t="shared" si="4"/>
        <v>23</v>
      </c>
      <c r="AD8" s="102">
        <f t="shared" si="4"/>
        <v>24</v>
      </c>
      <c r="AE8" s="102">
        <f t="shared" si="4"/>
        <v>25</v>
      </c>
      <c r="AF8" s="102">
        <f t="shared" si="4"/>
        <v>26</v>
      </c>
      <c r="AG8" s="102">
        <f t="shared" si="4"/>
        <v>27</v>
      </c>
      <c r="AH8" s="102">
        <f t="shared" si="4"/>
        <v>28</v>
      </c>
      <c r="AI8" s="102">
        <f t="shared" si="4"/>
        <v>29</v>
      </c>
      <c r="AJ8" s="102">
        <f t="shared" si="4"/>
        <v>30</v>
      </c>
      <c r="AK8" s="102">
        <f t="shared" si="4"/>
        <v>31</v>
      </c>
      <c r="AL8" s="103">
        <f t="shared" si="4"/>
        <v>1</v>
      </c>
      <c r="AM8" s="64"/>
      <c r="AN8" s="64"/>
    </row>
    <row r="9" spans="1:40" x14ac:dyDescent="0.25">
      <c r="B9" s="118"/>
      <c r="C9" s="118"/>
      <c r="D9" s="118"/>
      <c r="E9" s="118"/>
      <c r="F9" s="83"/>
      <c r="G9" s="104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6"/>
      <c r="AM9" s="64"/>
      <c r="AN9" s="64"/>
    </row>
    <row r="10" spans="1:40" x14ac:dyDescent="0.25">
      <c r="B10" s="116"/>
      <c r="C10" s="64"/>
      <c r="D10" s="116"/>
      <c r="E10" s="116"/>
      <c r="F10" s="87"/>
      <c r="G10" s="107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108"/>
      <c r="AM10" s="64"/>
      <c r="AN10" s="64"/>
    </row>
    <row r="11" spans="1:40" x14ac:dyDescent="0.25">
      <c r="B11" s="118"/>
      <c r="C11" s="118"/>
      <c r="D11" s="118"/>
      <c r="E11" s="118"/>
      <c r="F11" s="84"/>
      <c r="G11" s="107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108"/>
      <c r="AM11" s="64"/>
      <c r="AN11" s="64"/>
    </row>
    <row r="12" spans="1:40" x14ac:dyDescent="0.25">
      <c r="B12" s="116"/>
      <c r="C12" s="116"/>
      <c r="D12" s="116"/>
      <c r="E12" s="116"/>
      <c r="F12" s="85"/>
      <c r="G12" s="107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108"/>
      <c r="AM12" s="64"/>
      <c r="AN12" s="64"/>
    </row>
    <row r="13" spans="1:40" x14ac:dyDescent="0.25">
      <c r="B13" s="117"/>
      <c r="C13" s="117"/>
      <c r="D13" s="117"/>
      <c r="E13" s="117"/>
      <c r="F13" s="85"/>
      <c r="G13" s="107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108"/>
      <c r="AM13" s="64"/>
      <c r="AN13" s="64"/>
    </row>
    <row r="14" spans="1:40" ht="13" thickBot="1" x14ac:dyDescent="0.3">
      <c r="B14" s="117"/>
      <c r="C14" s="117"/>
      <c r="D14" s="117"/>
      <c r="E14" s="117"/>
      <c r="F14" s="86"/>
      <c r="G14" s="96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109"/>
      <c r="AM14" s="64"/>
      <c r="AN14" s="64"/>
    </row>
    <row r="15" spans="1:40" ht="13.5" thickBot="1" x14ac:dyDescent="0.35">
      <c r="A15" s="72" t="s">
        <v>13</v>
      </c>
      <c r="B15" s="74" t="s">
        <v>16</v>
      </c>
      <c r="C15" s="76" t="s">
        <v>19</v>
      </c>
      <c r="D15" s="78" t="s">
        <v>0</v>
      </c>
      <c r="E15" s="112"/>
      <c r="F15" s="114"/>
      <c r="G15" s="94"/>
      <c r="H15" s="95"/>
      <c r="I15" s="133" t="s">
        <v>22</v>
      </c>
      <c r="J15" s="134"/>
      <c r="K15" s="134"/>
      <c r="L15" s="13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3"/>
      <c r="AN15" s="64"/>
    </row>
    <row r="16" spans="1:40" ht="13.5" thickBot="1" x14ac:dyDescent="0.35">
      <c r="A16" s="72" t="s">
        <v>14</v>
      </c>
      <c r="B16" s="79" t="s">
        <v>17</v>
      </c>
      <c r="C16" s="76" t="s">
        <v>20</v>
      </c>
      <c r="D16" s="78" t="s">
        <v>0</v>
      </c>
      <c r="E16" s="112"/>
      <c r="F16" s="115"/>
      <c r="G16" s="94"/>
      <c r="H16" s="95"/>
      <c r="I16" s="95"/>
      <c r="J16" s="95"/>
      <c r="K16" s="95"/>
      <c r="L16" s="95"/>
      <c r="M16" s="95"/>
      <c r="N16" s="123" t="s">
        <v>23</v>
      </c>
      <c r="O16" s="122"/>
      <c r="P16" s="127"/>
      <c r="Q16" s="128"/>
      <c r="R16" s="128"/>
      <c r="S16" s="128"/>
      <c r="T16" s="128"/>
      <c r="U16" s="128"/>
      <c r="V16" s="128"/>
      <c r="W16" s="129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3"/>
      <c r="AN16" s="64"/>
    </row>
    <row r="17" spans="1:40" ht="13" x14ac:dyDescent="0.3">
      <c r="A17" s="75" t="s">
        <v>15</v>
      </c>
      <c r="B17" s="73" t="s">
        <v>18</v>
      </c>
      <c r="C17" s="77" t="s">
        <v>21</v>
      </c>
      <c r="D17" s="68"/>
      <c r="E17" s="113"/>
      <c r="F17" s="71"/>
      <c r="G17" s="130" t="s">
        <v>22</v>
      </c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2"/>
      <c r="U17" s="95"/>
      <c r="V17" s="95"/>
      <c r="W17" s="124" t="s">
        <v>24</v>
      </c>
      <c r="X17" s="125"/>
      <c r="Y17" s="125"/>
      <c r="Z17" s="126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3"/>
      <c r="AN17" s="64"/>
    </row>
  </sheetData>
  <mergeCells count="9">
    <mergeCell ref="H4:AK4"/>
    <mergeCell ref="B9:E9"/>
    <mergeCell ref="B11:E11"/>
    <mergeCell ref="B13:E13"/>
    <mergeCell ref="B14:E14"/>
    <mergeCell ref="W17:Z17"/>
    <mergeCell ref="P16:W16"/>
    <mergeCell ref="G17:T17"/>
    <mergeCell ref="I15:L15"/>
  </mergeCells>
  <conditionalFormatting sqref="H2">
    <cfRule type="expression" dxfId="3" priority="4">
      <formula>OR(WEEKDAY(H$4)=2,WEEKDAY(H$4)=1)</formula>
    </cfRule>
  </conditionalFormatting>
  <conditionalFormatting sqref="G7:AL14 G17 AA17:AL17 G16:P16 X16:AL16 U17:W17 G15:I15 M15:AL15">
    <cfRule type="expression" dxfId="2" priority="3">
      <formula>OR(WEEKDAY(H$2)=2,WEEKDAY(H$2)=1)</formula>
    </cfRule>
  </conditionalFormatting>
  <conditionalFormatting sqref="G6:AL6">
    <cfRule type="expression" dxfId="1" priority="1">
      <formula>ISODD(G6)</formula>
    </cfRule>
    <cfRule type="expression" dxfId="0" priority="2">
      <formula>ISEVEN(G6)</formula>
    </cfRule>
  </conditionalFormatting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08065" r:id="rId4" name="Drop Down 1">
              <controlPr defaultSize="0" autoLine="0" autoPict="0">
                <anchor moveWithCells="1">
                  <from>
                    <xdr:col>4</xdr:col>
                    <xdr:colOff>146050</xdr:colOff>
                    <xdr:row>5</xdr:row>
                    <xdr:rowOff>133350</xdr:rowOff>
                  </from>
                  <to>
                    <xdr:col>5</xdr:col>
                    <xdr:colOff>647700</xdr:colOff>
                    <xdr:row>6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066" r:id="rId5" name="Drop Down 2">
              <controlPr defaultSize="0" autoLine="0" autoPict="0">
                <anchor moveWithCells="1">
                  <from>
                    <xdr:col>4</xdr:col>
                    <xdr:colOff>146050</xdr:colOff>
                    <xdr:row>6</xdr:row>
                    <xdr:rowOff>165100</xdr:rowOff>
                  </from>
                  <to>
                    <xdr:col>5</xdr:col>
                    <xdr:colOff>641350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>
    <tabColor indexed="22"/>
  </sheetPr>
  <dimension ref="A1:AN17"/>
  <sheetViews>
    <sheetView showGridLines="0" workbookViewId="0">
      <pane xSplit="6" ySplit="14" topLeftCell="G15" activePane="bottomRight" state="frozen"/>
      <selection activeCell="S71" sqref="S71:V71"/>
      <selection pane="topRight" activeCell="S71" sqref="S71:V71"/>
      <selection pane="bottomLeft" activeCell="S71" sqref="S71:V71"/>
      <selection pane="bottomRight" activeCell="F17" sqref="F17"/>
    </sheetView>
  </sheetViews>
  <sheetFormatPr baseColWidth="10" defaultRowHeight="12.5" x14ac:dyDescent="0.25"/>
  <cols>
    <col min="1" max="1" width="7.54296875" bestFit="1" customWidth="1"/>
    <col min="2" max="2" width="21.7265625" customWidth="1"/>
    <col min="3" max="3" width="11.81640625" customWidth="1"/>
    <col min="4" max="4" width="3.54296875" bestFit="1" customWidth="1"/>
    <col min="5" max="5" width="3.54296875" customWidth="1"/>
    <col min="6" max="6" width="9.81640625" bestFit="1" customWidth="1"/>
    <col min="7" max="18" width="3.453125" customWidth="1"/>
    <col min="19" max="19" width="3.453125" style="2" customWidth="1"/>
    <col min="20" max="40" width="3.453125" customWidth="1"/>
  </cols>
  <sheetData>
    <row r="1" spans="1:40" hidden="1" x14ac:dyDescent="0.25">
      <c r="B1" s="70"/>
      <c r="C1" s="70"/>
      <c r="D1" s="70"/>
      <c r="E1" s="70"/>
      <c r="F1" s="70"/>
      <c r="G1" s="89">
        <v>11</v>
      </c>
      <c r="H1" s="90">
        <f>WEEKDAY(H2)</f>
        <v>4</v>
      </c>
      <c r="I1" s="90">
        <f>WEEKDAY(I2)</f>
        <v>5</v>
      </c>
      <c r="J1" s="90">
        <f t="shared" ref="J1:AN1" si="0">WEEKDAY(J2)</f>
        <v>6</v>
      </c>
      <c r="K1" s="90">
        <f t="shared" si="0"/>
        <v>7</v>
      </c>
      <c r="L1" s="90">
        <f t="shared" si="0"/>
        <v>1</v>
      </c>
      <c r="M1" s="90">
        <f t="shared" si="0"/>
        <v>2</v>
      </c>
      <c r="N1" s="90">
        <f t="shared" si="0"/>
        <v>3</v>
      </c>
      <c r="O1" s="90">
        <f t="shared" si="0"/>
        <v>4</v>
      </c>
      <c r="P1" s="90">
        <f t="shared" si="0"/>
        <v>5</v>
      </c>
      <c r="Q1" s="90">
        <f t="shared" si="0"/>
        <v>6</v>
      </c>
      <c r="R1" s="90">
        <f t="shared" si="0"/>
        <v>7</v>
      </c>
      <c r="S1" s="90">
        <f t="shared" si="0"/>
        <v>1</v>
      </c>
      <c r="T1" s="90">
        <f t="shared" si="0"/>
        <v>2</v>
      </c>
      <c r="U1" s="90">
        <f t="shared" si="0"/>
        <v>3</v>
      </c>
      <c r="V1" s="90">
        <f t="shared" si="0"/>
        <v>4</v>
      </c>
      <c r="W1" s="90">
        <f t="shared" si="0"/>
        <v>5</v>
      </c>
      <c r="X1" s="90">
        <f t="shared" si="0"/>
        <v>6</v>
      </c>
      <c r="Y1" s="90">
        <f t="shared" si="0"/>
        <v>7</v>
      </c>
      <c r="Z1" s="90">
        <f t="shared" si="0"/>
        <v>1</v>
      </c>
      <c r="AA1" s="90">
        <f t="shared" si="0"/>
        <v>2</v>
      </c>
      <c r="AB1" s="90">
        <f t="shared" si="0"/>
        <v>3</v>
      </c>
      <c r="AC1" s="90">
        <f t="shared" si="0"/>
        <v>4</v>
      </c>
      <c r="AD1" s="90">
        <f t="shared" si="0"/>
        <v>5</v>
      </c>
      <c r="AE1" s="90">
        <f t="shared" si="0"/>
        <v>6</v>
      </c>
      <c r="AF1" s="90">
        <f t="shared" si="0"/>
        <v>7</v>
      </c>
      <c r="AG1" s="90">
        <f t="shared" si="0"/>
        <v>1</v>
      </c>
      <c r="AH1" s="90">
        <f t="shared" si="0"/>
        <v>2</v>
      </c>
      <c r="AI1" s="90">
        <f t="shared" si="0"/>
        <v>3</v>
      </c>
      <c r="AJ1" s="90">
        <f t="shared" si="0"/>
        <v>4</v>
      </c>
      <c r="AK1" s="90">
        <f t="shared" si="0"/>
        <v>5</v>
      </c>
      <c r="AL1" s="90">
        <f t="shared" si="0"/>
        <v>6</v>
      </c>
      <c r="AM1" s="90">
        <f t="shared" si="0"/>
        <v>7</v>
      </c>
      <c r="AN1" s="90">
        <f t="shared" si="0"/>
        <v>1</v>
      </c>
    </row>
    <row r="2" spans="1:40" hidden="1" x14ac:dyDescent="0.25">
      <c r="B2" s="70"/>
      <c r="C2" s="70"/>
      <c r="D2" s="70"/>
      <c r="E2" s="70"/>
      <c r="F2" s="70"/>
      <c r="G2" s="89">
        <v>16</v>
      </c>
      <c r="H2" s="91">
        <f>DATE(G2,G1,1)</f>
        <v>6150</v>
      </c>
      <c r="I2" s="91">
        <f>H2+1</f>
        <v>6151</v>
      </c>
      <c r="J2" s="91">
        <f t="shared" ref="J2:AN2" si="1">I2+1</f>
        <v>6152</v>
      </c>
      <c r="K2" s="91">
        <f t="shared" si="1"/>
        <v>6153</v>
      </c>
      <c r="L2" s="91">
        <f t="shared" si="1"/>
        <v>6154</v>
      </c>
      <c r="M2" s="91">
        <f t="shared" si="1"/>
        <v>6155</v>
      </c>
      <c r="N2" s="91">
        <f t="shared" si="1"/>
        <v>6156</v>
      </c>
      <c r="O2" s="91">
        <f t="shared" si="1"/>
        <v>6157</v>
      </c>
      <c r="P2" s="91">
        <f t="shared" si="1"/>
        <v>6158</v>
      </c>
      <c r="Q2" s="91">
        <f t="shared" si="1"/>
        <v>6159</v>
      </c>
      <c r="R2" s="91">
        <f t="shared" si="1"/>
        <v>6160</v>
      </c>
      <c r="S2" s="91">
        <f t="shared" si="1"/>
        <v>6161</v>
      </c>
      <c r="T2" s="91">
        <f t="shared" si="1"/>
        <v>6162</v>
      </c>
      <c r="U2" s="91">
        <f t="shared" si="1"/>
        <v>6163</v>
      </c>
      <c r="V2" s="91">
        <f t="shared" si="1"/>
        <v>6164</v>
      </c>
      <c r="W2" s="91">
        <f t="shared" si="1"/>
        <v>6165</v>
      </c>
      <c r="X2" s="91">
        <f t="shared" si="1"/>
        <v>6166</v>
      </c>
      <c r="Y2" s="91">
        <f t="shared" si="1"/>
        <v>6167</v>
      </c>
      <c r="Z2" s="91">
        <f t="shared" si="1"/>
        <v>6168</v>
      </c>
      <c r="AA2" s="91">
        <f t="shared" si="1"/>
        <v>6169</v>
      </c>
      <c r="AB2" s="91">
        <f t="shared" si="1"/>
        <v>6170</v>
      </c>
      <c r="AC2" s="91">
        <f t="shared" si="1"/>
        <v>6171</v>
      </c>
      <c r="AD2" s="91">
        <f t="shared" si="1"/>
        <v>6172</v>
      </c>
      <c r="AE2" s="91">
        <f t="shared" si="1"/>
        <v>6173</v>
      </c>
      <c r="AF2" s="91">
        <f t="shared" si="1"/>
        <v>6174</v>
      </c>
      <c r="AG2" s="91">
        <f t="shared" si="1"/>
        <v>6175</v>
      </c>
      <c r="AH2" s="91">
        <f t="shared" si="1"/>
        <v>6176</v>
      </c>
      <c r="AI2" s="91">
        <f t="shared" si="1"/>
        <v>6177</v>
      </c>
      <c r="AJ2" s="91">
        <f t="shared" si="1"/>
        <v>6178</v>
      </c>
      <c r="AK2" s="91">
        <f t="shared" si="1"/>
        <v>6179</v>
      </c>
      <c r="AL2" s="91">
        <f t="shared" si="1"/>
        <v>6180</v>
      </c>
      <c r="AM2" s="91">
        <f t="shared" si="1"/>
        <v>6181</v>
      </c>
      <c r="AN2" s="91">
        <f t="shared" si="1"/>
        <v>6182</v>
      </c>
    </row>
    <row r="3" spans="1:40" ht="13" thickBot="1" x14ac:dyDescent="0.3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64"/>
      <c r="AL3" s="64"/>
      <c r="AM3" s="64"/>
      <c r="AN3" s="64"/>
    </row>
    <row r="4" spans="1:40" ht="19" thickBot="1" x14ac:dyDescent="0.3">
      <c r="B4" s="88"/>
      <c r="C4" s="88"/>
      <c r="D4" s="88"/>
      <c r="E4" s="88"/>
      <c r="F4" s="88"/>
      <c r="G4" s="88"/>
      <c r="H4" s="119" t="str">
        <f>IF(G1=1,"Janvier",IF(G1=2,"Février",IF(G1=3,"Mars",IF(G1=4,"Avril",IF(G1=5,"Mai",IF(G1=6,"Juin",IF(G1=7,"Juillet",IF(G1=8,"Août",IF(G1=9,"Septembre",IF(G1=10,"Octobre",IF(G1=11,"Novembre",IF(G1=12,"Décembre",0))))))))))))</f>
        <v>Novembre</v>
      </c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1"/>
      <c r="AL4" s="64"/>
      <c r="AM4" s="64"/>
      <c r="AN4" s="64"/>
    </row>
    <row r="5" spans="1:40" ht="12" customHeight="1" thickBot="1" x14ac:dyDescent="0.3">
      <c r="B5" s="59"/>
      <c r="C5" s="59"/>
      <c r="D5" s="59"/>
      <c r="E5" s="59"/>
      <c r="F5" s="5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3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4"/>
      <c r="AL5" s="64"/>
      <c r="AM5" s="64"/>
      <c r="AN5" s="64"/>
    </row>
    <row r="6" spans="1:40" ht="13" thickBot="1" x14ac:dyDescent="0.3">
      <c r="B6" s="58"/>
      <c r="C6" s="58"/>
      <c r="D6" s="61"/>
      <c r="E6" s="61"/>
      <c r="F6" s="61"/>
      <c r="G6" s="110">
        <f>WEEKNUM(H2)-1</f>
        <v>44</v>
      </c>
      <c r="H6" s="111">
        <f t="shared" ref="H6:AL6" si="2">WEEKNUM(I2)-1</f>
        <v>44</v>
      </c>
      <c r="I6" s="111">
        <f t="shared" si="2"/>
        <v>44</v>
      </c>
      <c r="J6" s="111">
        <f t="shared" si="2"/>
        <v>44</v>
      </c>
      <c r="K6" s="111">
        <f t="shared" si="2"/>
        <v>45</v>
      </c>
      <c r="L6" s="111">
        <f t="shared" si="2"/>
        <v>45</v>
      </c>
      <c r="M6" s="111">
        <f t="shared" si="2"/>
        <v>45</v>
      </c>
      <c r="N6" s="111">
        <f t="shared" si="2"/>
        <v>45</v>
      </c>
      <c r="O6" s="111">
        <f t="shared" si="2"/>
        <v>45</v>
      </c>
      <c r="P6" s="111">
        <f t="shared" si="2"/>
        <v>45</v>
      </c>
      <c r="Q6" s="111">
        <f t="shared" si="2"/>
        <v>45</v>
      </c>
      <c r="R6" s="111">
        <f t="shared" si="2"/>
        <v>46</v>
      </c>
      <c r="S6" s="111">
        <f t="shared" si="2"/>
        <v>46</v>
      </c>
      <c r="T6" s="111">
        <f t="shared" si="2"/>
        <v>46</v>
      </c>
      <c r="U6" s="111">
        <f t="shared" si="2"/>
        <v>46</v>
      </c>
      <c r="V6" s="111">
        <f t="shared" si="2"/>
        <v>46</v>
      </c>
      <c r="W6" s="111">
        <f t="shared" si="2"/>
        <v>46</v>
      </c>
      <c r="X6" s="111">
        <f t="shared" si="2"/>
        <v>46</v>
      </c>
      <c r="Y6" s="111">
        <f t="shared" si="2"/>
        <v>47</v>
      </c>
      <c r="Z6" s="111">
        <f t="shared" si="2"/>
        <v>47</v>
      </c>
      <c r="AA6" s="111">
        <f t="shared" si="2"/>
        <v>47</v>
      </c>
      <c r="AB6" s="111">
        <f t="shared" si="2"/>
        <v>47</v>
      </c>
      <c r="AC6" s="111">
        <f t="shared" si="2"/>
        <v>47</v>
      </c>
      <c r="AD6" s="111">
        <f t="shared" si="2"/>
        <v>47</v>
      </c>
      <c r="AE6" s="111">
        <f t="shared" si="2"/>
        <v>47</v>
      </c>
      <c r="AF6" s="111">
        <f t="shared" si="2"/>
        <v>48</v>
      </c>
      <c r="AG6" s="111">
        <f t="shared" si="2"/>
        <v>48</v>
      </c>
      <c r="AH6" s="111">
        <f t="shared" si="2"/>
        <v>48</v>
      </c>
      <c r="AI6" s="111">
        <f t="shared" si="2"/>
        <v>48</v>
      </c>
      <c r="AJ6" s="111">
        <f t="shared" si="2"/>
        <v>48</v>
      </c>
      <c r="AK6" s="111">
        <f t="shared" si="2"/>
        <v>48</v>
      </c>
      <c r="AL6" s="111">
        <f t="shared" si="2"/>
        <v>48</v>
      </c>
      <c r="AM6" s="64"/>
      <c r="AN6" s="64"/>
    </row>
    <row r="7" spans="1:40" ht="13" x14ac:dyDescent="0.25">
      <c r="B7" s="64"/>
      <c r="C7" s="81"/>
      <c r="D7" s="62"/>
      <c r="E7" s="69"/>
      <c r="F7" s="69"/>
      <c r="G7" s="98" t="str">
        <f>IF(H1=1,"S",IF(H1=2,"D",IF(H1=3,"L",IF(H1=4,"M",IF(H1=5,"M",IF(H1=6,"J",IF(H1=7,"V",0)))))))</f>
        <v>M</v>
      </c>
      <c r="H7" s="99" t="str">
        <f t="shared" ref="H7:AL7" si="3">IF(I1=1,"S",IF(I1=2,"D",IF(I1=3,"L",IF(I1=4,"M",IF(I1=5,"M",IF(I1=6,"J",IF(I1=7,"V",0)))))))</f>
        <v>M</v>
      </c>
      <c r="I7" s="99" t="str">
        <f t="shared" si="3"/>
        <v>J</v>
      </c>
      <c r="J7" s="99" t="str">
        <f t="shared" si="3"/>
        <v>V</v>
      </c>
      <c r="K7" s="99" t="str">
        <f t="shared" si="3"/>
        <v>S</v>
      </c>
      <c r="L7" s="99" t="str">
        <f t="shared" si="3"/>
        <v>D</v>
      </c>
      <c r="M7" s="99" t="str">
        <f t="shared" si="3"/>
        <v>L</v>
      </c>
      <c r="N7" s="99" t="str">
        <f t="shared" si="3"/>
        <v>M</v>
      </c>
      <c r="O7" s="99" t="str">
        <f t="shared" si="3"/>
        <v>M</v>
      </c>
      <c r="P7" s="99" t="str">
        <f t="shared" si="3"/>
        <v>J</v>
      </c>
      <c r="Q7" s="99" t="str">
        <f t="shared" si="3"/>
        <v>V</v>
      </c>
      <c r="R7" s="99" t="str">
        <f t="shared" si="3"/>
        <v>S</v>
      </c>
      <c r="S7" s="99" t="str">
        <f t="shared" si="3"/>
        <v>D</v>
      </c>
      <c r="T7" s="99" t="str">
        <f t="shared" si="3"/>
        <v>L</v>
      </c>
      <c r="U7" s="99" t="str">
        <f t="shared" si="3"/>
        <v>M</v>
      </c>
      <c r="V7" s="99" t="str">
        <f t="shared" si="3"/>
        <v>M</v>
      </c>
      <c r="W7" s="99" t="str">
        <f t="shared" si="3"/>
        <v>J</v>
      </c>
      <c r="X7" s="99" t="str">
        <f t="shared" si="3"/>
        <v>V</v>
      </c>
      <c r="Y7" s="99" t="str">
        <f t="shared" si="3"/>
        <v>S</v>
      </c>
      <c r="Z7" s="99" t="str">
        <f t="shared" si="3"/>
        <v>D</v>
      </c>
      <c r="AA7" s="99" t="str">
        <f t="shared" si="3"/>
        <v>L</v>
      </c>
      <c r="AB7" s="99" t="str">
        <f t="shared" si="3"/>
        <v>M</v>
      </c>
      <c r="AC7" s="99" t="str">
        <f t="shared" si="3"/>
        <v>M</v>
      </c>
      <c r="AD7" s="99" t="str">
        <f t="shared" si="3"/>
        <v>J</v>
      </c>
      <c r="AE7" s="99" t="str">
        <f t="shared" si="3"/>
        <v>V</v>
      </c>
      <c r="AF7" s="99" t="str">
        <f t="shared" si="3"/>
        <v>S</v>
      </c>
      <c r="AG7" s="99" t="str">
        <f t="shared" si="3"/>
        <v>D</v>
      </c>
      <c r="AH7" s="99" t="str">
        <f t="shared" si="3"/>
        <v>L</v>
      </c>
      <c r="AI7" s="99" t="str">
        <f t="shared" si="3"/>
        <v>M</v>
      </c>
      <c r="AJ7" s="99" t="str">
        <f t="shared" si="3"/>
        <v>M</v>
      </c>
      <c r="AK7" s="99" t="str">
        <f t="shared" si="3"/>
        <v>J</v>
      </c>
      <c r="AL7" s="100" t="str">
        <f t="shared" si="3"/>
        <v>V</v>
      </c>
      <c r="AM7" s="64"/>
      <c r="AN7" s="67"/>
    </row>
    <row r="8" spans="1:40" ht="13" thickBot="1" x14ac:dyDescent="0.3">
      <c r="B8" s="64"/>
      <c r="C8" s="64"/>
      <c r="D8" s="69"/>
      <c r="E8" s="69"/>
      <c r="F8" s="69"/>
      <c r="G8" s="101">
        <f>DAY(H2)</f>
        <v>1</v>
      </c>
      <c r="H8" s="102">
        <f t="shared" ref="H8:AL8" si="4">DAY(I2)</f>
        <v>2</v>
      </c>
      <c r="I8" s="102">
        <f t="shared" si="4"/>
        <v>3</v>
      </c>
      <c r="J8" s="102">
        <f t="shared" si="4"/>
        <v>4</v>
      </c>
      <c r="K8" s="102">
        <f t="shared" si="4"/>
        <v>5</v>
      </c>
      <c r="L8" s="102">
        <f t="shared" si="4"/>
        <v>6</v>
      </c>
      <c r="M8" s="102">
        <f t="shared" si="4"/>
        <v>7</v>
      </c>
      <c r="N8" s="102">
        <f t="shared" si="4"/>
        <v>8</v>
      </c>
      <c r="O8" s="102">
        <f t="shared" si="4"/>
        <v>9</v>
      </c>
      <c r="P8" s="102">
        <f t="shared" si="4"/>
        <v>10</v>
      </c>
      <c r="Q8" s="102">
        <f t="shared" si="4"/>
        <v>11</v>
      </c>
      <c r="R8" s="102">
        <f t="shared" si="4"/>
        <v>12</v>
      </c>
      <c r="S8" s="102">
        <f t="shared" si="4"/>
        <v>13</v>
      </c>
      <c r="T8" s="102">
        <f t="shared" si="4"/>
        <v>14</v>
      </c>
      <c r="U8" s="102">
        <f t="shared" si="4"/>
        <v>15</v>
      </c>
      <c r="V8" s="102">
        <f t="shared" si="4"/>
        <v>16</v>
      </c>
      <c r="W8" s="102">
        <f t="shared" si="4"/>
        <v>17</v>
      </c>
      <c r="X8" s="102">
        <f t="shared" si="4"/>
        <v>18</v>
      </c>
      <c r="Y8" s="102">
        <f t="shared" si="4"/>
        <v>19</v>
      </c>
      <c r="Z8" s="102">
        <f t="shared" si="4"/>
        <v>20</v>
      </c>
      <c r="AA8" s="102">
        <f t="shared" si="4"/>
        <v>21</v>
      </c>
      <c r="AB8" s="102">
        <f t="shared" si="4"/>
        <v>22</v>
      </c>
      <c r="AC8" s="102">
        <f t="shared" si="4"/>
        <v>23</v>
      </c>
      <c r="AD8" s="102">
        <f t="shared" si="4"/>
        <v>24</v>
      </c>
      <c r="AE8" s="102">
        <f t="shared" si="4"/>
        <v>25</v>
      </c>
      <c r="AF8" s="102">
        <f t="shared" si="4"/>
        <v>26</v>
      </c>
      <c r="AG8" s="102">
        <f t="shared" si="4"/>
        <v>27</v>
      </c>
      <c r="AH8" s="102">
        <f t="shared" si="4"/>
        <v>28</v>
      </c>
      <c r="AI8" s="102">
        <f t="shared" si="4"/>
        <v>29</v>
      </c>
      <c r="AJ8" s="102">
        <f t="shared" si="4"/>
        <v>30</v>
      </c>
      <c r="AK8" s="102">
        <f t="shared" si="4"/>
        <v>1</v>
      </c>
      <c r="AL8" s="103">
        <f t="shared" si="4"/>
        <v>2</v>
      </c>
      <c r="AM8" s="64"/>
      <c r="AN8" s="64"/>
    </row>
    <row r="9" spans="1:40" x14ac:dyDescent="0.25">
      <c r="B9" s="118"/>
      <c r="C9" s="118"/>
      <c r="D9" s="118"/>
      <c r="E9" s="118"/>
      <c r="F9" s="83"/>
      <c r="G9" s="104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6"/>
      <c r="AM9" s="64"/>
      <c r="AN9" s="64"/>
    </row>
    <row r="10" spans="1:40" x14ac:dyDescent="0.25">
      <c r="B10" s="116"/>
      <c r="C10" s="64"/>
      <c r="D10" s="116"/>
      <c r="E10" s="116"/>
      <c r="F10" s="87"/>
      <c r="G10" s="107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108"/>
      <c r="AM10" s="64"/>
      <c r="AN10" s="64"/>
    </row>
    <row r="11" spans="1:40" x14ac:dyDescent="0.25">
      <c r="B11" s="118"/>
      <c r="C11" s="118"/>
      <c r="D11" s="118"/>
      <c r="E11" s="118"/>
      <c r="F11" s="84"/>
      <c r="G11" s="107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108"/>
      <c r="AM11" s="64"/>
      <c r="AN11" s="64"/>
    </row>
    <row r="12" spans="1:40" x14ac:dyDescent="0.25">
      <c r="B12" s="116"/>
      <c r="C12" s="116"/>
      <c r="D12" s="116"/>
      <c r="E12" s="116"/>
      <c r="F12" s="85"/>
      <c r="G12" s="107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108"/>
      <c r="AM12" s="64"/>
      <c r="AN12" s="64"/>
    </row>
    <row r="13" spans="1:40" x14ac:dyDescent="0.25">
      <c r="B13" s="117"/>
      <c r="C13" s="117"/>
      <c r="D13" s="117"/>
      <c r="E13" s="117"/>
      <c r="F13" s="85"/>
      <c r="G13" s="107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108"/>
      <c r="AM13" s="64"/>
      <c r="AN13" s="64"/>
    </row>
    <row r="14" spans="1:40" ht="13" thickBot="1" x14ac:dyDescent="0.3">
      <c r="B14" s="117"/>
      <c r="C14" s="117"/>
      <c r="D14" s="117"/>
      <c r="E14" s="117"/>
      <c r="F14" s="86"/>
      <c r="G14" s="96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109"/>
      <c r="AM14" s="64"/>
      <c r="AN14" s="64"/>
    </row>
    <row r="15" spans="1:40" ht="13.5" thickBot="1" x14ac:dyDescent="0.35">
      <c r="A15" s="72" t="s">
        <v>13</v>
      </c>
      <c r="B15" s="74" t="s">
        <v>16</v>
      </c>
      <c r="C15" s="76" t="s">
        <v>19</v>
      </c>
      <c r="D15" s="78" t="s">
        <v>0</v>
      </c>
      <c r="E15" s="112"/>
      <c r="F15" s="114"/>
      <c r="G15" s="94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3"/>
      <c r="AN15" s="64"/>
    </row>
    <row r="16" spans="1:40" ht="13.5" thickBot="1" x14ac:dyDescent="0.35">
      <c r="A16" s="72" t="s">
        <v>14</v>
      </c>
      <c r="B16" s="79" t="s">
        <v>17</v>
      </c>
      <c r="C16" s="76" t="s">
        <v>20</v>
      </c>
      <c r="D16" s="78" t="s">
        <v>0</v>
      </c>
      <c r="E16" s="112"/>
      <c r="F16" s="115"/>
      <c r="G16" s="94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3"/>
      <c r="AN16" s="64"/>
    </row>
    <row r="17" spans="1:40" ht="13" x14ac:dyDescent="0.3">
      <c r="A17" s="75" t="s">
        <v>15</v>
      </c>
      <c r="B17" s="73" t="s">
        <v>18</v>
      </c>
      <c r="C17" s="77" t="s">
        <v>21</v>
      </c>
      <c r="D17" s="68"/>
      <c r="E17" s="113"/>
      <c r="F17" s="71"/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3"/>
      <c r="AN17" s="64"/>
    </row>
  </sheetData>
  <mergeCells count="5">
    <mergeCell ref="H4:AK4"/>
    <mergeCell ref="B9:E9"/>
    <mergeCell ref="B11:E11"/>
    <mergeCell ref="B13:E13"/>
    <mergeCell ref="B14:E14"/>
  </mergeCells>
  <conditionalFormatting sqref="H2">
    <cfRule type="expression" dxfId="7" priority="4">
      <formula>OR(WEEKDAY(H$4)=2,WEEKDAY(H$4)=1)</formula>
    </cfRule>
  </conditionalFormatting>
  <conditionalFormatting sqref="G7:AL17">
    <cfRule type="expression" dxfId="6" priority="3">
      <formula>OR(WEEKDAY(H$2)=2,WEEKDAY(H$2)=1)</formula>
    </cfRule>
  </conditionalFormatting>
  <conditionalFormatting sqref="G6:AL6">
    <cfRule type="expression" dxfId="5" priority="1">
      <formula>ISODD(G6)</formula>
    </cfRule>
    <cfRule type="expression" dxfId="4" priority="2">
      <formula>ISEVEN(G6)</formula>
    </cfRule>
  </conditionalFormatting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07041" r:id="rId4" name="Drop Down 1">
              <controlPr defaultSize="0" autoLine="0" autoPict="0">
                <anchor moveWithCells="1">
                  <from>
                    <xdr:col>4</xdr:col>
                    <xdr:colOff>146050</xdr:colOff>
                    <xdr:row>5</xdr:row>
                    <xdr:rowOff>133350</xdr:rowOff>
                  </from>
                  <to>
                    <xdr:col>5</xdr:col>
                    <xdr:colOff>647700</xdr:colOff>
                    <xdr:row>6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042" r:id="rId5" name="Drop Down 2">
              <controlPr defaultSize="0" autoLine="0" autoPict="0">
                <anchor moveWithCells="1">
                  <from>
                    <xdr:col>4</xdr:col>
                    <xdr:colOff>146050</xdr:colOff>
                    <xdr:row>6</xdr:row>
                    <xdr:rowOff>165100</xdr:rowOff>
                  </from>
                  <to>
                    <xdr:col>5</xdr:col>
                    <xdr:colOff>641350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>
    <tabColor indexed="22"/>
  </sheetPr>
  <dimension ref="A1:AN17"/>
  <sheetViews>
    <sheetView showGridLines="0" tabSelected="1" workbookViewId="0">
      <pane xSplit="6" ySplit="14" topLeftCell="G15" activePane="bottomRight" state="frozen"/>
      <selection activeCell="S71" sqref="S71:V71"/>
      <selection pane="topRight" activeCell="S71" sqref="S71:V71"/>
      <selection pane="bottomLeft" activeCell="S71" sqref="S71:V71"/>
      <selection pane="bottomRight" activeCell="M30" sqref="M30"/>
    </sheetView>
  </sheetViews>
  <sheetFormatPr baseColWidth="10" defaultRowHeight="12.5" x14ac:dyDescent="0.25"/>
  <cols>
    <col min="1" max="1" width="7.54296875" bestFit="1" customWidth="1"/>
    <col min="2" max="2" width="21.7265625" customWidth="1"/>
    <col min="3" max="3" width="11.81640625" customWidth="1"/>
    <col min="4" max="4" width="3.54296875" bestFit="1" customWidth="1"/>
    <col min="5" max="5" width="3.54296875" customWidth="1"/>
    <col min="6" max="6" width="9.81640625" bestFit="1" customWidth="1"/>
    <col min="7" max="18" width="3.453125" customWidth="1"/>
    <col min="19" max="19" width="3.453125" style="2" customWidth="1"/>
    <col min="20" max="40" width="3.453125" customWidth="1"/>
  </cols>
  <sheetData>
    <row r="1" spans="1:40" hidden="1" x14ac:dyDescent="0.25">
      <c r="B1" s="70"/>
      <c r="C1" s="70"/>
      <c r="D1" s="70"/>
      <c r="E1" s="70"/>
      <c r="F1" s="70"/>
      <c r="G1" s="89">
        <v>12</v>
      </c>
      <c r="H1" s="90">
        <f>WEEKDAY(H2)</f>
        <v>6</v>
      </c>
      <c r="I1" s="90">
        <f>WEEKDAY(I2)</f>
        <v>7</v>
      </c>
      <c r="J1" s="90">
        <f t="shared" ref="J1:AN1" si="0">WEEKDAY(J2)</f>
        <v>1</v>
      </c>
      <c r="K1" s="90">
        <f t="shared" si="0"/>
        <v>2</v>
      </c>
      <c r="L1" s="90">
        <f t="shared" si="0"/>
        <v>3</v>
      </c>
      <c r="M1" s="90">
        <f t="shared" si="0"/>
        <v>4</v>
      </c>
      <c r="N1" s="90">
        <f t="shared" si="0"/>
        <v>5</v>
      </c>
      <c r="O1" s="90">
        <f t="shared" si="0"/>
        <v>6</v>
      </c>
      <c r="P1" s="90">
        <f t="shared" si="0"/>
        <v>7</v>
      </c>
      <c r="Q1" s="90">
        <f t="shared" si="0"/>
        <v>1</v>
      </c>
      <c r="R1" s="90">
        <f t="shared" si="0"/>
        <v>2</v>
      </c>
      <c r="S1" s="90">
        <f t="shared" si="0"/>
        <v>3</v>
      </c>
      <c r="T1" s="90">
        <f t="shared" si="0"/>
        <v>4</v>
      </c>
      <c r="U1" s="90">
        <f t="shared" si="0"/>
        <v>5</v>
      </c>
      <c r="V1" s="90">
        <f t="shared" si="0"/>
        <v>6</v>
      </c>
      <c r="W1" s="90">
        <f t="shared" si="0"/>
        <v>7</v>
      </c>
      <c r="X1" s="90">
        <f t="shared" si="0"/>
        <v>1</v>
      </c>
      <c r="Y1" s="90">
        <f t="shared" si="0"/>
        <v>2</v>
      </c>
      <c r="Z1" s="90">
        <f t="shared" si="0"/>
        <v>3</v>
      </c>
      <c r="AA1" s="90">
        <f t="shared" si="0"/>
        <v>4</v>
      </c>
      <c r="AB1" s="90">
        <f t="shared" si="0"/>
        <v>5</v>
      </c>
      <c r="AC1" s="90">
        <f t="shared" si="0"/>
        <v>6</v>
      </c>
      <c r="AD1" s="90">
        <f t="shared" si="0"/>
        <v>7</v>
      </c>
      <c r="AE1" s="90">
        <f t="shared" si="0"/>
        <v>1</v>
      </c>
      <c r="AF1" s="90">
        <f t="shared" si="0"/>
        <v>2</v>
      </c>
      <c r="AG1" s="90">
        <f t="shared" si="0"/>
        <v>3</v>
      </c>
      <c r="AH1" s="90">
        <f t="shared" si="0"/>
        <v>4</v>
      </c>
      <c r="AI1" s="90">
        <f t="shared" si="0"/>
        <v>5</v>
      </c>
      <c r="AJ1" s="90">
        <f t="shared" si="0"/>
        <v>6</v>
      </c>
      <c r="AK1" s="90">
        <f t="shared" si="0"/>
        <v>7</v>
      </c>
      <c r="AL1" s="90">
        <f t="shared" si="0"/>
        <v>1</v>
      </c>
      <c r="AM1" s="90">
        <f t="shared" si="0"/>
        <v>2</v>
      </c>
      <c r="AN1" s="90">
        <f t="shared" si="0"/>
        <v>3</v>
      </c>
    </row>
    <row r="2" spans="1:40" hidden="1" x14ac:dyDescent="0.25">
      <c r="B2" s="70"/>
      <c r="C2" s="70"/>
      <c r="D2" s="70"/>
      <c r="E2" s="70"/>
      <c r="F2" s="70"/>
      <c r="G2" s="89">
        <v>16</v>
      </c>
      <c r="H2" s="91">
        <f>DATE(G2,G1,1)</f>
        <v>6180</v>
      </c>
      <c r="I2" s="91">
        <f>H2+1</f>
        <v>6181</v>
      </c>
      <c r="J2" s="91">
        <f t="shared" ref="J2:AN2" si="1">I2+1</f>
        <v>6182</v>
      </c>
      <c r="K2" s="91">
        <f t="shared" si="1"/>
        <v>6183</v>
      </c>
      <c r="L2" s="91">
        <f t="shared" si="1"/>
        <v>6184</v>
      </c>
      <c r="M2" s="91">
        <f t="shared" si="1"/>
        <v>6185</v>
      </c>
      <c r="N2" s="91">
        <f t="shared" si="1"/>
        <v>6186</v>
      </c>
      <c r="O2" s="91">
        <f t="shared" si="1"/>
        <v>6187</v>
      </c>
      <c r="P2" s="91">
        <f t="shared" si="1"/>
        <v>6188</v>
      </c>
      <c r="Q2" s="91">
        <f t="shared" si="1"/>
        <v>6189</v>
      </c>
      <c r="R2" s="91">
        <f t="shared" si="1"/>
        <v>6190</v>
      </c>
      <c r="S2" s="91">
        <f t="shared" si="1"/>
        <v>6191</v>
      </c>
      <c r="T2" s="91">
        <f t="shared" si="1"/>
        <v>6192</v>
      </c>
      <c r="U2" s="91">
        <f t="shared" si="1"/>
        <v>6193</v>
      </c>
      <c r="V2" s="91">
        <f t="shared" si="1"/>
        <v>6194</v>
      </c>
      <c r="W2" s="91">
        <f t="shared" si="1"/>
        <v>6195</v>
      </c>
      <c r="X2" s="91">
        <f t="shared" si="1"/>
        <v>6196</v>
      </c>
      <c r="Y2" s="91">
        <f t="shared" si="1"/>
        <v>6197</v>
      </c>
      <c r="Z2" s="91">
        <f t="shared" si="1"/>
        <v>6198</v>
      </c>
      <c r="AA2" s="91">
        <f t="shared" si="1"/>
        <v>6199</v>
      </c>
      <c r="AB2" s="91">
        <f t="shared" si="1"/>
        <v>6200</v>
      </c>
      <c r="AC2" s="91">
        <f t="shared" si="1"/>
        <v>6201</v>
      </c>
      <c r="AD2" s="91">
        <f t="shared" si="1"/>
        <v>6202</v>
      </c>
      <c r="AE2" s="91">
        <f t="shared" si="1"/>
        <v>6203</v>
      </c>
      <c r="AF2" s="91">
        <f t="shared" si="1"/>
        <v>6204</v>
      </c>
      <c r="AG2" s="91">
        <f t="shared" si="1"/>
        <v>6205</v>
      </c>
      <c r="AH2" s="91">
        <f t="shared" si="1"/>
        <v>6206</v>
      </c>
      <c r="AI2" s="91">
        <f t="shared" si="1"/>
        <v>6207</v>
      </c>
      <c r="AJ2" s="91">
        <f t="shared" si="1"/>
        <v>6208</v>
      </c>
      <c r="AK2" s="91">
        <f t="shared" si="1"/>
        <v>6209</v>
      </c>
      <c r="AL2" s="91">
        <f t="shared" si="1"/>
        <v>6210</v>
      </c>
      <c r="AM2" s="91">
        <f t="shared" si="1"/>
        <v>6211</v>
      </c>
      <c r="AN2" s="91">
        <f t="shared" si="1"/>
        <v>6212</v>
      </c>
    </row>
    <row r="3" spans="1:40" ht="13" thickBot="1" x14ac:dyDescent="0.3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64"/>
      <c r="AL3" s="64"/>
      <c r="AM3" s="64"/>
      <c r="AN3" s="64"/>
    </row>
    <row r="4" spans="1:40" ht="19" thickBot="1" x14ac:dyDescent="0.3">
      <c r="B4" s="88"/>
      <c r="C4" s="88"/>
      <c r="D4" s="88"/>
      <c r="E4" s="88"/>
      <c r="F4" s="88"/>
      <c r="G4" s="88"/>
      <c r="H4" s="119" t="str">
        <f>IF(G1=1,"Janvier",IF(G1=2,"Février",IF(G1=3,"Mars",IF(G1=4,"Avril",IF(G1=5,"Mai",IF(G1=6,"Juin",IF(G1=7,"Juillet",IF(G1=8,"Août",IF(G1=9,"Septembre",IF(G1=10,"Octobre",IF(G1=11,"Novembre",IF(G1=12,"Décembre",0))))))))))))</f>
        <v>Décembre</v>
      </c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1"/>
      <c r="AL4" s="64"/>
      <c r="AM4" s="64"/>
      <c r="AN4" s="64"/>
    </row>
    <row r="5" spans="1:40" ht="12" customHeight="1" thickBot="1" x14ac:dyDescent="0.3">
      <c r="B5" s="59"/>
      <c r="C5" s="59"/>
      <c r="D5" s="59"/>
      <c r="E5" s="59"/>
      <c r="F5" s="5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3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4"/>
      <c r="AL5" s="64"/>
      <c r="AM5" s="64"/>
      <c r="AN5" s="64"/>
    </row>
    <row r="6" spans="1:40" ht="13" thickBot="1" x14ac:dyDescent="0.3">
      <c r="B6" s="58"/>
      <c r="C6" s="58"/>
      <c r="D6" s="61"/>
      <c r="E6" s="61"/>
      <c r="F6" s="61"/>
      <c r="G6" s="110">
        <f>WEEKNUM(H2)-1</f>
        <v>48</v>
      </c>
      <c r="H6" s="111">
        <f t="shared" ref="H6:AL6" si="2">WEEKNUM(I2)-1</f>
        <v>48</v>
      </c>
      <c r="I6" s="111">
        <f t="shared" si="2"/>
        <v>49</v>
      </c>
      <c r="J6" s="111">
        <f t="shared" si="2"/>
        <v>49</v>
      </c>
      <c r="K6" s="111">
        <f t="shared" si="2"/>
        <v>49</v>
      </c>
      <c r="L6" s="111">
        <f t="shared" si="2"/>
        <v>49</v>
      </c>
      <c r="M6" s="111">
        <f t="shared" si="2"/>
        <v>49</v>
      </c>
      <c r="N6" s="111">
        <f t="shared" si="2"/>
        <v>49</v>
      </c>
      <c r="O6" s="111">
        <f t="shared" si="2"/>
        <v>49</v>
      </c>
      <c r="P6" s="111">
        <f t="shared" si="2"/>
        <v>50</v>
      </c>
      <c r="Q6" s="111">
        <f t="shared" si="2"/>
        <v>50</v>
      </c>
      <c r="R6" s="111">
        <f t="shared" si="2"/>
        <v>50</v>
      </c>
      <c r="S6" s="111">
        <f t="shared" si="2"/>
        <v>50</v>
      </c>
      <c r="T6" s="111">
        <f t="shared" si="2"/>
        <v>50</v>
      </c>
      <c r="U6" s="111">
        <f t="shared" si="2"/>
        <v>50</v>
      </c>
      <c r="V6" s="111">
        <f t="shared" si="2"/>
        <v>50</v>
      </c>
      <c r="W6" s="111">
        <f t="shared" si="2"/>
        <v>51</v>
      </c>
      <c r="X6" s="111">
        <f t="shared" si="2"/>
        <v>51</v>
      </c>
      <c r="Y6" s="111">
        <f t="shared" si="2"/>
        <v>51</v>
      </c>
      <c r="Z6" s="111">
        <f t="shared" si="2"/>
        <v>51</v>
      </c>
      <c r="AA6" s="111">
        <f t="shared" si="2"/>
        <v>51</v>
      </c>
      <c r="AB6" s="111">
        <f t="shared" si="2"/>
        <v>51</v>
      </c>
      <c r="AC6" s="111">
        <f t="shared" si="2"/>
        <v>51</v>
      </c>
      <c r="AD6" s="111">
        <f t="shared" si="2"/>
        <v>52</v>
      </c>
      <c r="AE6" s="111">
        <f t="shared" si="2"/>
        <v>52</v>
      </c>
      <c r="AF6" s="111">
        <f t="shared" si="2"/>
        <v>52</v>
      </c>
      <c r="AG6" s="111">
        <f t="shared" si="2"/>
        <v>52</v>
      </c>
      <c r="AH6" s="111">
        <f t="shared" si="2"/>
        <v>52</v>
      </c>
      <c r="AI6" s="111">
        <f t="shared" si="2"/>
        <v>52</v>
      </c>
      <c r="AJ6" s="111">
        <f t="shared" si="2"/>
        <v>52</v>
      </c>
      <c r="AK6" s="111">
        <f t="shared" si="2"/>
        <v>53</v>
      </c>
      <c r="AL6" s="111">
        <f t="shared" si="2"/>
        <v>0</v>
      </c>
      <c r="AM6" s="64"/>
      <c r="AN6" s="64"/>
    </row>
    <row r="7" spans="1:40" ht="13" x14ac:dyDescent="0.25">
      <c r="B7" s="64"/>
      <c r="C7" s="81"/>
      <c r="D7" s="62"/>
      <c r="E7" s="69"/>
      <c r="F7" s="69"/>
      <c r="G7" s="98" t="str">
        <f>IF(H1=1,"S",IF(H1=2,"D",IF(H1=3,"L",IF(H1=4,"M",IF(H1=5,"M",IF(H1=6,"J",IF(H1=7,"V",0)))))))</f>
        <v>J</v>
      </c>
      <c r="H7" s="99" t="str">
        <f t="shared" ref="H7:AL7" si="3">IF(I1=1,"S",IF(I1=2,"D",IF(I1=3,"L",IF(I1=4,"M",IF(I1=5,"M",IF(I1=6,"J",IF(I1=7,"V",0)))))))</f>
        <v>V</v>
      </c>
      <c r="I7" s="99" t="str">
        <f t="shared" si="3"/>
        <v>S</v>
      </c>
      <c r="J7" s="99" t="str">
        <f t="shared" si="3"/>
        <v>D</v>
      </c>
      <c r="K7" s="99" t="str">
        <f t="shared" si="3"/>
        <v>L</v>
      </c>
      <c r="L7" s="99" t="str">
        <f t="shared" si="3"/>
        <v>M</v>
      </c>
      <c r="M7" s="99" t="str">
        <f t="shared" si="3"/>
        <v>M</v>
      </c>
      <c r="N7" s="99" t="str">
        <f t="shared" si="3"/>
        <v>J</v>
      </c>
      <c r="O7" s="99" t="str">
        <f t="shared" si="3"/>
        <v>V</v>
      </c>
      <c r="P7" s="99" t="str">
        <f t="shared" si="3"/>
        <v>S</v>
      </c>
      <c r="Q7" s="99" t="str">
        <f t="shared" si="3"/>
        <v>D</v>
      </c>
      <c r="R7" s="99" t="str">
        <f t="shared" si="3"/>
        <v>L</v>
      </c>
      <c r="S7" s="99" t="str">
        <f t="shared" si="3"/>
        <v>M</v>
      </c>
      <c r="T7" s="99" t="str">
        <f t="shared" si="3"/>
        <v>M</v>
      </c>
      <c r="U7" s="99" t="str">
        <f t="shared" si="3"/>
        <v>J</v>
      </c>
      <c r="V7" s="99" t="str">
        <f t="shared" si="3"/>
        <v>V</v>
      </c>
      <c r="W7" s="99" t="str">
        <f t="shared" si="3"/>
        <v>S</v>
      </c>
      <c r="X7" s="99" t="str">
        <f t="shared" si="3"/>
        <v>D</v>
      </c>
      <c r="Y7" s="99" t="str">
        <f t="shared" si="3"/>
        <v>L</v>
      </c>
      <c r="Z7" s="99" t="str">
        <f t="shared" si="3"/>
        <v>M</v>
      </c>
      <c r="AA7" s="99" t="str">
        <f t="shared" si="3"/>
        <v>M</v>
      </c>
      <c r="AB7" s="99" t="str">
        <f t="shared" si="3"/>
        <v>J</v>
      </c>
      <c r="AC7" s="99" t="str">
        <f t="shared" si="3"/>
        <v>V</v>
      </c>
      <c r="AD7" s="99" t="str">
        <f t="shared" si="3"/>
        <v>S</v>
      </c>
      <c r="AE7" s="99" t="str">
        <f t="shared" si="3"/>
        <v>D</v>
      </c>
      <c r="AF7" s="99" t="str">
        <f t="shared" si="3"/>
        <v>L</v>
      </c>
      <c r="AG7" s="99" t="str">
        <f t="shared" si="3"/>
        <v>M</v>
      </c>
      <c r="AH7" s="99" t="str">
        <f t="shared" si="3"/>
        <v>M</v>
      </c>
      <c r="AI7" s="99" t="str">
        <f t="shared" si="3"/>
        <v>J</v>
      </c>
      <c r="AJ7" s="99" t="str">
        <f t="shared" si="3"/>
        <v>V</v>
      </c>
      <c r="AK7" s="99" t="str">
        <f t="shared" si="3"/>
        <v>S</v>
      </c>
      <c r="AL7" s="100" t="str">
        <f t="shared" si="3"/>
        <v>D</v>
      </c>
      <c r="AM7" s="64"/>
      <c r="AN7" s="67"/>
    </row>
    <row r="8" spans="1:40" ht="13" thickBot="1" x14ac:dyDescent="0.3">
      <c r="B8" s="64"/>
      <c r="C8" s="64"/>
      <c r="D8" s="69"/>
      <c r="E8" s="69"/>
      <c r="F8" s="69"/>
      <c r="G8" s="101">
        <f>DAY(H2)</f>
        <v>1</v>
      </c>
      <c r="H8" s="102">
        <f t="shared" ref="H8:AL8" si="4">DAY(I2)</f>
        <v>2</v>
      </c>
      <c r="I8" s="102">
        <f t="shared" si="4"/>
        <v>3</v>
      </c>
      <c r="J8" s="102">
        <f t="shared" si="4"/>
        <v>4</v>
      </c>
      <c r="K8" s="102">
        <f t="shared" si="4"/>
        <v>5</v>
      </c>
      <c r="L8" s="102">
        <f t="shared" si="4"/>
        <v>6</v>
      </c>
      <c r="M8" s="102">
        <f t="shared" si="4"/>
        <v>7</v>
      </c>
      <c r="N8" s="102">
        <f t="shared" si="4"/>
        <v>8</v>
      </c>
      <c r="O8" s="102">
        <f t="shared" si="4"/>
        <v>9</v>
      </c>
      <c r="P8" s="102">
        <f t="shared" si="4"/>
        <v>10</v>
      </c>
      <c r="Q8" s="102">
        <f t="shared" si="4"/>
        <v>11</v>
      </c>
      <c r="R8" s="102">
        <f t="shared" si="4"/>
        <v>12</v>
      </c>
      <c r="S8" s="102">
        <f t="shared" si="4"/>
        <v>13</v>
      </c>
      <c r="T8" s="102">
        <f t="shared" si="4"/>
        <v>14</v>
      </c>
      <c r="U8" s="102">
        <f t="shared" si="4"/>
        <v>15</v>
      </c>
      <c r="V8" s="102">
        <f t="shared" si="4"/>
        <v>16</v>
      </c>
      <c r="W8" s="102">
        <f t="shared" si="4"/>
        <v>17</v>
      </c>
      <c r="X8" s="102">
        <f t="shared" si="4"/>
        <v>18</v>
      </c>
      <c r="Y8" s="102">
        <f t="shared" si="4"/>
        <v>19</v>
      </c>
      <c r="Z8" s="102">
        <f t="shared" si="4"/>
        <v>20</v>
      </c>
      <c r="AA8" s="102">
        <f t="shared" si="4"/>
        <v>21</v>
      </c>
      <c r="AB8" s="102">
        <f t="shared" si="4"/>
        <v>22</v>
      </c>
      <c r="AC8" s="102">
        <f t="shared" si="4"/>
        <v>23</v>
      </c>
      <c r="AD8" s="102">
        <f t="shared" si="4"/>
        <v>24</v>
      </c>
      <c r="AE8" s="102">
        <f t="shared" si="4"/>
        <v>25</v>
      </c>
      <c r="AF8" s="102">
        <f t="shared" si="4"/>
        <v>26</v>
      </c>
      <c r="AG8" s="102">
        <f t="shared" si="4"/>
        <v>27</v>
      </c>
      <c r="AH8" s="102">
        <f t="shared" si="4"/>
        <v>28</v>
      </c>
      <c r="AI8" s="102">
        <f t="shared" si="4"/>
        <v>29</v>
      </c>
      <c r="AJ8" s="102">
        <f t="shared" si="4"/>
        <v>30</v>
      </c>
      <c r="AK8" s="102">
        <f t="shared" si="4"/>
        <v>31</v>
      </c>
      <c r="AL8" s="103">
        <f t="shared" si="4"/>
        <v>1</v>
      </c>
      <c r="AM8" s="64"/>
      <c r="AN8" s="64"/>
    </row>
    <row r="9" spans="1:40" x14ac:dyDescent="0.25">
      <c r="B9" s="118"/>
      <c r="C9" s="118"/>
      <c r="D9" s="118"/>
      <c r="E9" s="118"/>
      <c r="F9" s="83"/>
      <c r="G9" s="104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6"/>
      <c r="AM9" s="64"/>
      <c r="AN9" s="64"/>
    </row>
    <row r="10" spans="1:40" x14ac:dyDescent="0.25">
      <c r="B10" s="82"/>
      <c r="C10" s="64"/>
      <c r="D10" s="82"/>
      <c r="E10" s="82"/>
      <c r="F10" s="87"/>
      <c r="G10" s="107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108"/>
      <c r="AM10" s="64"/>
      <c r="AN10" s="64"/>
    </row>
    <row r="11" spans="1:40" x14ac:dyDescent="0.25">
      <c r="B11" s="118"/>
      <c r="C11" s="118"/>
      <c r="D11" s="118"/>
      <c r="E11" s="118"/>
      <c r="F11" s="84"/>
      <c r="G11" s="107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108"/>
      <c r="AM11" s="64"/>
      <c r="AN11" s="64"/>
    </row>
    <row r="12" spans="1:40" x14ac:dyDescent="0.25">
      <c r="B12" s="82"/>
      <c r="C12" s="82"/>
      <c r="D12" s="82"/>
      <c r="E12" s="82"/>
      <c r="F12" s="85"/>
      <c r="G12" s="107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108"/>
      <c r="AM12" s="64"/>
      <c r="AN12" s="64"/>
    </row>
    <row r="13" spans="1:40" x14ac:dyDescent="0.25">
      <c r="B13" s="117"/>
      <c r="C13" s="117"/>
      <c r="D13" s="117"/>
      <c r="E13" s="117"/>
      <c r="F13" s="85"/>
      <c r="G13" s="107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108"/>
      <c r="AM13" s="64"/>
      <c r="AN13" s="64"/>
    </row>
    <row r="14" spans="1:40" ht="13" thickBot="1" x14ac:dyDescent="0.3">
      <c r="B14" s="117"/>
      <c r="C14" s="117"/>
      <c r="D14" s="117"/>
      <c r="E14" s="117"/>
      <c r="F14" s="86"/>
      <c r="G14" s="96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109"/>
      <c r="AM14" s="64"/>
      <c r="AN14" s="64"/>
    </row>
    <row r="15" spans="1:40" ht="13.5" thickBot="1" x14ac:dyDescent="0.35">
      <c r="A15" s="72" t="s">
        <v>13</v>
      </c>
      <c r="B15" s="74" t="s">
        <v>16</v>
      </c>
      <c r="C15" s="76" t="s">
        <v>19</v>
      </c>
      <c r="D15" s="78" t="s">
        <v>0</v>
      </c>
      <c r="E15" s="112"/>
      <c r="F15" s="114"/>
      <c r="G15" s="94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3"/>
      <c r="AN15" s="64"/>
    </row>
    <row r="16" spans="1:40" ht="13.5" thickBot="1" x14ac:dyDescent="0.35">
      <c r="A16" s="72" t="s">
        <v>14</v>
      </c>
      <c r="B16" s="79" t="s">
        <v>17</v>
      </c>
      <c r="C16" s="76" t="s">
        <v>20</v>
      </c>
      <c r="D16" s="78" t="s">
        <v>0</v>
      </c>
      <c r="E16" s="112"/>
      <c r="F16" s="115"/>
      <c r="G16" s="94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3"/>
      <c r="AN16" s="64"/>
    </row>
    <row r="17" spans="1:40" ht="13" x14ac:dyDescent="0.3">
      <c r="A17" s="75" t="s">
        <v>15</v>
      </c>
      <c r="B17" s="73" t="s">
        <v>18</v>
      </c>
      <c r="C17" s="77" t="s">
        <v>21</v>
      </c>
      <c r="D17" s="68"/>
      <c r="E17" s="113"/>
      <c r="F17" s="71"/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3"/>
      <c r="AN17" s="64"/>
    </row>
  </sheetData>
  <mergeCells count="5">
    <mergeCell ref="H4:AK4"/>
    <mergeCell ref="B9:E9"/>
    <mergeCell ref="B11:E11"/>
    <mergeCell ref="B13:E13"/>
    <mergeCell ref="B14:E14"/>
  </mergeCells>
  <conditionalFormatting sqref="H2">
    <cfRule type="expression" dxfId="11" priority="5">
      <formula>OR(WEEKDAY(H$4)=2,WEEKDAY(H$4)=1)</formula>
    </cfRule>
  </conditionalFormatting>
  <conditionalFormatting sqref="G7:AL17">
    <cfRule type="expression" dxfId="10" priority="4">
      <formula>OR(WEEKDAY(H$2)=2,WEEKDAY(H$2)=1)</formula>
    </cfRule>
  </conditionalFormatting>
  <conditionalFormatting sqref="G6:AL6">
    <cfRule type="expression" dxfId="9" priority="2">
      <formula>ISODD(G6)</formula>
    </cfRule>
    <cfRule type="expression" dxfId="8" priority="3">
      <formula>ISEVEN(G6)</formula>
    </cfRule>
  </conditionalFormatting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93729" r:id="rId4" name="Drop Down 1">
              <controlPr defaultSize="0" autoLine="0" autoPict="0">
                <anchor moveWithCells="1">
                  <from>
                    <xdr:col>4</xdr:col>
                    <xdr:colOff>146050</xdr:colOff>
                    <xdr:row>5</xdr:row>
                    <xdr:rowOff>133350</xdr:rowOff>
                  </from>
                  <to>
                    <xdr:col>5</xdr:col>
                    <xdr:colOff>647700</xdr:colOff>
                    <xdr:row>6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730" r:id="rId5" name="Drop Down 2">
              <controlPr defaultSize="0" autoLine="0" autoPict="0">
                <anchor moveWithCells="1">
                  <from>
                    <xdr:col>4</xdr:col>
                    <xdr:colOff>146050</xdr:colOff>
                    <xdr:row>6</xdr:row>
                    <xdr:rowOff>165100</xdr:rowOff>
                  </from>
                  <to>
                    <xdr:col>5</xdr:col>
                    <xdr:colOff>641350</xdr:colOff>
                    <xdr:row>7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OCT 16</vt:lpstr>
      <vt:lpstr>NOV 16</vt:lpstr>
      <vt:lpstr>DEC 16</vt:lpstr>
      <vt:lpstr>Pas Touche !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LARIQUE David ADC</dc:creator>
  <cp:lastModifiedBy>BLANCHET</cp:lastModifiedBy>
  <cp:lastPrinted>2016-01-19T10:26:04Z</cp:lastPrinted>
  <dcterms:created xsi:type="dcterms:W3CDTF">2006-08-25T06:27:48Z</dcterms:created>
  <dcterms:modified xsi:type="dcterms:W3CDTF">2016-01-28T20:14:21Z</dcterms:modified>
</cp:coreProperties>
</file>