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/>
  <mc:AlternateContent xmlns:mc="http://schemas.openxmlformats.org/markup-compatibility/2006">
    <mc:Choice Requires="x15">
      <x15ac:absPath xmlns:x15ac="http://schemas.microsoft.com/office/spreadsheetml/2010/11/ac" url="C:\Users\Stéphane Alaux\Desktop\750\"/>
    </mc:Choice>
  </mc:AlternateContent>
  <xr:revisionPtr revIDLastSave="0" documentId="13_ncr:1_{66656C5C-F0E0-44B9-AAC1-C6EA27C9B745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Feuil1" sheetId="1" r:id="rId1"/>
  </sheets>
  <definedNames>
    <definedName name="_xlnm.Print_Area" localSheetId="0">Feuil1!$A$1:$I$67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2" i="1" l="1"/>
  <c r="C47" i="1"/>
  <c r="G48" i="1"/>
  <c r="E48" i="1"/>
  <c r="G47" i="1"/>
  <c r="E47" i="1"/>
  <c r="E24" i="1"/>
  <c r="E32" i="1"/>
  <c r="J28" i="1"/>
  <c r="J26" i="1"/>
  <c r="H18" i="1"/>
  <c r="H16" i="1"/>
  <c r="H14" i="1"/>
  <c r="H12" i="1"/>
</calcChain>
</file>

<file path=xl/sharedStrings.xml><?xml version="1.0" encoding="utf-8"?>
<sst xmlns="http://schemas.openxmlformats.org/spreadsheetml/2006/main" count="98" uniqueCount="90">
  <si>
    <t>COMPOSITION</t>
  </si>
  <si>
    <t>Produit fini</t>
  </si>
  <si>
    <t>Ingrédient / Mix</t>
  </si>
  <si>
    <t>Poids cible (g)</t>
  </si>
  <si>
    <t>d</t>
  </si>
  <si>
    <t>Fois. mix (%)</t>
  </si>
  <si>
    <t>Emballage</t>
  </si>
  <si>
    <t>CODAGE</t>
  </si>
  <si>
    <t>OUI</t>
  </si>
  <si>
    <t xml:space="preserve">Lait                  </t>
  </si>
  <si>
    <t>Fruits à coques</t>
  </si>
  <si>
    <t xml:space="preserve"> Œuf  </t>
  </si>
  <si>
    <t xml:space="preserve">  Soja  </t>
  </si>
  <si>
    <t>NON</t>
  </si>
  <si>
    <t>PALETTISATION</t>
  </si>
  <si>
    <t>6UV/caisse</t>
  </si>
  <si>
    <t>REFERENCE</t>
  </si>
  <si>
    <t>SCHEMA</t>
  </si>
  <si>
    <t>DOCUMENT PRODUCTION</t>
  </si>
  <si>
    <t>Code Mix</t>
  </si>
  <si>
    <t>Qté</t>
  </si>
  <si>
    <t>1/UV</t>
  </si>
  <si>
    <r>
      <t>TOTAL UC</t>
    </r>
    <r>
      <rPr>
        <sz val="11"/>
        <color theme="1"/>
        <rFont val="Calibri"/>
        <family val="2"/>
        <scheme val="minor"/>
      </rPr>
      <t xml:space="preserve"> 
</t>
    </r>
  </si>
  <si>
    <t>DOSEURS</t>
  </si>
  <si>
    <t>Machine</t>
  </si>
  <si>
    <t>RUF</t>
  </si>
  <si>
    <t>125 mL</t>
  </si>
  <si>
    <t>550 mL</t>
  </si>
  <si>
    <t>×</t>
  </si>
  <si>
    <t>METROLOGIE</t>
  </si>
  <si>
    <t>Poids Cible Net (g)</t>
  </si>
  <si>
    <t>écart/poids cible (g)</t>
  </si>
  <si>
    <t>valeurs (g)</t>
  </si>
  <si>
    <t>REGLAGE TRIEUSE PONDERALE</t>
  </si>
  <si>
    <t>Ecart éjection / poids cible net (g)</t>
  </si>
  <si>
    <t>Ejection : Poids d'éjection + moyenne poids emballage</t>
  </si>
  <si>
    <t>Au départ et à chaque équipe, peser 5 emballages de chaque (bac, couvercle), faire la moyenne et additionner au poids d'éjection</t>
  </si>
  <si>
    <t>PRODUITS ALLERGENES</t>
  </si>
  <si>
    <r>
      <t xml:space="preserve">Vérifié par: </t>
    </r>
    <r>
      <rPr>
        <b/>
        <sz val="10"/>
        <color theme="1"/>
        <rFont val="Calibri"/>
        <family val="2"/>
      </rPr>
      <t>Jérôme SAMSO</t>
    </r>
  </si>
  <si>
    <r>
      <rPr>
        <sz val="10"/>
        <color theme="1"/>
        <rFont val="Calibri"/>
        <family val="2"/>
      </rPr>
      <t xml:space="preserve">Vérifié par : </t>
    </r>
    <r>
      <rPr>
        <b/>
        <sz val="10"/>
        <color theme="1"/>
        <rFont val="Calibri"/>
        <family val="2"/>
      </rPr>
      <t>Stéphane ALAUX</t>
    </r>
  </si>
  <si>
    <t>Chef de ligne</t>
  </si>
  <si>
    <r>
      <t>Responsable Production</t>
    </r>
    <r>
      <rPr>
        <b/>
        <sz val="10"/>
        <color theme="1"/>
        <rFont val="Calibri"/>
        <family val="2"/>
      </rPr>
      <t xml:space="preserve"> </t>
    </r>
  </si>
  <si>
    <t xml:space="preserve">Lien : </t>
  </si>
  <si>
    <t>Référence</t>
  </si>
  <si>
    <t>Fruit Feeder (FF)</t>
  </si>
  <si>
    <t>Doseur/Vis</t>
  </si>
  <si>
    <t>cf:  DOC-STANDCODCART-024</t>
  </si>
  <si>
    <t>Equivalent TU1/TU2 en Poids Net</t>
  </si>
  <si>
    <t>TU0</t>
  </si>
  <si>
    <t>TU1</t>
  </si>
  <si>
    <t>TU2</t>
  </si>
  <si>
    <t>Autorisation de 2% de pots compris entre TU1 et TU2 et aucun en dessous du TU2</t>
  </si>
  <si>
    <t>Page 1 sur 1</t>
  </si>
  <si>
    <t>VERSION PF</t>
  </si>
  <si>
    <t>Décors</t>
  </si>
  <si>
    <t>Inclusions</t>
  </si>
  <si>
    <t>Sauce</t>
  </si>
  <si>
    <t>Vol. (mL)</t>
  </si>
  <si>
    <r>
      <t xml:space="preserve">Approuvé par: </t>
    </r>
    <r>
      <rPr>
        <b/>
        <sz val="10"/>
        <color theme="1"/>
        <rFont val="Calibri"/>
        <family val="2"/>
      </rPr>
      <t>Emmanuelle BOIX</t>
    </r>
  </si>
  <si>
    <t>Responsable Qualité &amp; Sécurité</t>
  </si>
  <si>
    <t>Information complémentaire - Aide de calcul</t>
  </si>
  <si>
    <t>Incusions/décors/sauce</t>
  </si>
  <si>
    <t>Réel</t>
  </si>
  <si>
    <t>Objectifs</t>
  </si>
  <si>
    <t>Inclusions/décors/sauce</t>
  </si>
  <si>
    <t>Poids</t>
  </si>
  <si>
    <t>Volume</t>
  </si>
  <si>
    <t>En jaune instruction donnée par R&amp;D/Qualité/Prod</t>
  </si>
  <si>
    <t>XXX</t>
  </si>
  <si>
    <t>X%</t>
  </si>
  <si>
    <t>4 V5</t>
  </si>
  <si>
    <t>CG CAFE</t>
  </si>
  <si>
    <t>DDM</t>
  </si>
  <si>
    <t>24 mois</t>
  </si>
  <si>
    <t>Gluten</t>
  </si>
  <si>
    <t>Sulfites</t>
  </si>
  <si>
    <t>STANDARD PRODUIT FINI</t>
  </si>
  <si>
    <t>couvercle 750ml</t>
  </si>
  <si>
    <t>DOC/STDPF-B750CAF</t>
  </si>
  <si>
    <t>B750CAF</t>
  </si>
  <si>
    <t>bac 750ml</t>
  </si>
  <si>
    <t>caisse caisse bac 750 ml</t>
  </si>
  <si>
    <t>01G</t>
  </si>
  <si>
    <r>
      <t>Validé par</t>
    </r>
    <r>
      <rPr>
        <b/>
        <sz val="10"/>
        <color theme="1"/>
        <rFont val="Calibri"/>
        <family val="2"/>
      </rPr>
      <t> : Kevin WALSH</t>
    </r>
  </si>
  <si>
    <t>Directeur Opérationnel</t>
  </si>
  <si>
    <t>\\10.11.30.200\C02quali\5 QUALITE _R&amp;D_SECURITE\Qualité\02. STANDARD\03. Standard Produit Fini\01. Pots et bacs\750</t>
  </si>
  <si>
    <t>BAC 750 mL  - CREME GLACEE CAFE 100% ARABICA</t>
  </si>
  <si>
    <t>étiquette neutre 80x140</t>
  </si>
  <si>
    <t>Date de création : 28/04/2025
Date de modification : 07/08/2025</t>
  </si>
  <si>
    <t>Version :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</si>
</sst>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00"/>
  </numFmts>
  <fonts count="35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2"/>
      <color theme="1"/>
      <name val="Calibri"/>
      <family val="2"/>
      <scheme val="minor"/>
    </font>
    <font>
      <u/>
      <sz val="2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u/>
      <sz val="16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i/>
      <sz val="16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u/>
      <sz val="16"/>
      <name val="Calibri"/>
      <family val="2"/>
      <scheme val="minor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i/>
      <sz val="9"/>
      <name val="Calibri"/>
      <family val="2"/>
      <scheme val="minor"/>
    </font>
    <font>
      <b/>
      <sz val="11"/>
      <name val="Calibri"/>
      <family val="2"/>
      <scheme val="minor"/>
    </font>
    <font>
      <sz val="16"/>
      <color theme="1"/>
      <name val="Calibri"/>
      <family val="2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i/>
      <sz val="10"/>
      <color theme="1"/>
      <name val="Calibri"/>
      <family val="2"/>
    </font>
    <font>
      <b/>
      <u/>
      <sz val="10"/>
      <color theme="1"/>
      <name val="Calibri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9" fontId="28" fillId="0" borderId="0" applyFont="0" applyFill="0" applyBorder="0" applyAlignment="0" applyProtection="0"/>
    <xf numFmtId="0" fontId="34" fillId="0" borderId="0" applyNumberFormat="0" applyFill="0" applyBorder="0" applyAlignment="0" applyProtection="0"/>
  </cellStyleXfs>
  <cellXfs count="164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0" xfId="0" applyFont="1"/>
    <xf numFmtId="0" fontId="10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shrinkToFit="1"/>
    </xf>
    <xf numFmtId="49" fontId="10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left" vertical="center" wrapText="1" indent="1"/>
    </xf>
    <xf numFmtId="0" fontId="13" fillId="0" borderId="0" xfId="0" applyFont="1" applyAlignment="1">
      <alignment horizontal="center"/>
    </xf>
    <xf numFmtId="0" fontId="14" fillId="0" borderId="0" xfId="1" applyFont="1"/>
    <xf numFmtId="0" fontId="15" fillId="0" borderId="0" xfId="1" applyFont="1" applyAlignment="1">
      <alignment vertical="center" textRotation="90"/>
    </xf>
    <xf numFmtId="0" fontId="16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6" fillId="0" borderId="2" xfId="0" applyFont="1" applyBorder="1" applyAlignment="1">
      <alignment horizontal="center" vertical="top" wrapText="1"/>
    </xf>
    <xf numFmtId="0" fontId="17" fillId="0" borderId="0" xfId="0" applyFont="1" applyAlignment="1">
      <alignment horizontal="right"/>
    </xf>
    <xf numFmtId="164" fontId="16" fillId="0" borderId="0" xfId="0" applyNumberFormat="1" applyFont="1" applyAlignment="1">
      <alignment horizontal="center" vertical="center" wrapText="1"/>
    </xf>
    <xf numFmtId="0" fontId="17" fillId="0" borderId="0" xfId="0" applyFont="1" applyAlignment="1">
      <alignment horizontal="left"/>
    </xf>
    <xf numFmtId="164" fontId="10" fillId="0" borderId="13" xfId="0" applyNumberFormat="1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8" fillId="2" borderId="10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0" fillId="0" borderId="0" xfId="0" applyAlignment="1">
      <alignment horizontal="center" vertical="center"/>
    </xf>
    <xf numFmtId="0" fontId="22" fillId="0" borderId="6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0" xfId="0" applyFont="1"/>
    <xf numFmtId="0" fontId="14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1" fontId="10" fillId="0" borderId="1" xfId="0" applyNumberFormat="1" applyFont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/>
    </xf>
    <xf numFmtId="0" fontId="0" fillId="0" borderId="24" xfId="0" applyBorder="1" applyAlignment="1">
      <alignment vertical="center"/>
    </xf>
    <xf numFmtId="165" fontId="0" fillId="0" borderId="0" xfId="0" applyNumberFormat="1"/>
    <xf numFmtId="2" fontId="10" fillId="0" borderId="12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left"/>
    </xf>
    <xf numFmtId="2" fontId="10" fillId="0" borderId="3" xfId="0" applyNumberFormat="1" applyFont="1" applyBorder="1" applyAlignment="1">
      <alignment horizontal="center" vertical="center" wrapText="1"/>
    </xf>
    <xf numFmtId="164" fontId="15" fillId="0" borderId="29" xfId="0" applyNumberFormat="1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/>
    </xf>
    <xf numFmtId="0" fontId="0" fillId="3" borderId="33" xfId="0" applyFill="1" applyBorder="1" applyAlignment="1">
      <alignment horizontal="center" vertical="center"/>
    </xf>
    <xf numFmtId="0" fontId="0" fillId="3" borderId="34" xfId="0" applyFill="1" applyBorder="1" applyAlignment="1">
      <alignment horizontal="center" vertical="center"/>
    </xf>
    <xf numFmtId="0" fontId="32" fillId="0" borderId="0" xfId="0" applyFont="1"/>
    <xf numFmtId="0" fontId="10" fillId="2" borderId="2" xfId="0" applyFont="1" applyFill="1" applyBorder="1" applyAlignment="1">
      <alignment horizontal="center" vertical="center" shrinkToFit="1"/>
    </xf>
    <xf numFmtId="164" fontId="10" fillId="2" borderId="13" xfId="0" applyNumberFormat="1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9" fontId="18" fillId="2" borderId="1" xfId="0" applyNumberFormat="1" applyFont="1" applyFill="1" applyBorder="1" applyAlignment="1">
      <alignment horizontal="center" vertical="center" wrapText="1"/>
    </xf>
    <xf numFmtId="164" fontId="10" fillId="2" borderId="6" xfId="0" applyNumberFormat="1" applyFont="1" applyFill="1" applyBorder="1" applyAlignment="1">
      <alignment horizontal="center" vertical="center" wrapText="1"/>
    </xf>
    <xf numFmtId="164" fontId="10" fillId="2" borderId="26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1" fontId="15" fillId="0" borderId="28" xfId="0" applyNumberFormat="1" applyFont="1" applyBorder="1" applyAlignment="1">
      <alignment horizontal="center" vertical="center" wrapText="1"/>
    </xf>
    <xf numFmtId="1" fontId="15" fillId="0" borderId="16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2" fontId="10" fillId="0" borderId="3" xfId="0" applyNumberFormat="1" applyFont="1" applyBorder="1" applyAlignment="1">
      <alignment horizontal="center" vertical="center" wrapText="1"/>
    </xf>
    <xf numFmtId="2" fontId="10" fillId="0" borderId="12" xfId="0" applyNumberFormat="1" applyFont="1" applyBorder="1" applyAlignment="1">
      <alignment horizontal="center" vertical="center" wrapText="1"/>
    </xf>
    <xf numFmtId="164" fontId="10" fillId="2" borderId="3" xfId="0" applyNumberFormat="1" applyFont="1" applyFill="1" applyBorder="1" applyAlignment="1">
      <alignment horizontal="center" vertical="center" wrapText="1"/>
    </xf>
    <xf numFmtId="164" fontId="10" fillId="2" borderId="12" xfId="0" applyNumberFormat="1" applyFont="1" applyFill="1" applyBorder="1" applyAlignment="1">
      <alignment horizontal="center" vertical="center" wrapText="1"/>
    </xf>
    <xf numFmtId="164" fontId="10" fillId="0" borderId="3" xfId="0" applyNumberFormat="1" applyFont="1" applyBorder="1" applyAlignment="1">
      <alignment horizontal="center" vertical="center" wrapText="1"/>
    </xf>
    <xf numFmtId="164" fontId="10" fillId="0" borderId="12" xfId="0" applyNumberFormat="1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2" borderId="1" xfId="0" applyFont="1" applyFill="1" applyBorder="1" applyAlignment="1">
      <alignment horizontal="center"/>
    </xf>
    <xf numFmtId="0" fontId="2" fillId="0" borderId="14" xfId="0" applyFont="1" applyBorder="1" applyAlignment="1">
      <alignment horizontal="left" vertical="center" wrapText="1"/>
    </xf>
    <xf numFmtId="0" fontId="2" fillId="0" borderId="20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/>
    </xf>
    <xf numFmtId="0" fontId="2" fillId="0" borderId="20" xfId="0" applyFont="1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33" fillId="0" borderId="2" xfId="0" applyFont="1" applyBorder="1" applyAlignment="1">
      <alignment horizontal="center" vertical="center"/>
    </xf>
    <xf numFmtId="0" fontId="33" fillId="0" borderId="4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3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3" xfId="0" applyFont="1" applyBorder="1" applyAlignment="1">
      <alignment horizontal="center" vertical="center" wrapText="1"/>
    </xf>
    <xf numFmtId="0" fontId="23" fillId="0" borderId="4" xfId="0" applyFont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2" fillId="0" borderId="4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8" fillId="2" borderId="21" xfId="0" applyFont="1" applyFill="1" applyBorder="1" applyAlignment="1">
      <alignment horizontal="center"/>
    </xf>
    <xf numFmtId="0" fontId="18" fillId="2" borderId="22" xfId="0" applyFont="1" applyFill="1" applyBorder="1" applyAlignment="1">
      <alignment horizontal="center"/>
    </xf>
    <xf numFmtId="0" fontId="18" fillId="2" borderId="23" xfId="0" applyFont="1" applyFill="1" applyBorder="1" applyAlignment="1">
      <alignment horizontal="center"/>
    </xf>
    <xf numFmtId="0" fontId="18" fillId="2" borderId="27" xfId="0" applyFont="1" applyFill="1" applyBorder="1" applyAlignment="1">
      <alignment horizontal="center" vertical="center" wrapText="1"/>
    </xf>
    <xf numFmtId="0" fontId="18" fillId="2" borderId="1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34" fillId="0" borderId="2" xfId="3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21" fillId="2" borderId="4" xfId="0" applyFont="1" applyFill="1" applyBorder="1" applyAlignment="1">
      <alignment horizontal="center" vertical="center" wrapText="1"/>
    </xf>
    <xf numFmtId="1" fontId="0" fillId="0" borderId="2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" fontId="27" fillId="0" borderId="2" xfId="0" applyNumberFormat="1" applyFont="1" applyBorder="1" applyAlignment="1">
      <alignment horizontal="center" vertical="center"/>
    </xf>
    <xf numFmtId="1" fontId="27" fillId="0" borderId="3" xfId="0" applyNumberFormat="1" applyFont="1" applyBorder="1" applyAlignment="1">
      <alignment horizontal="center" vertical="center"/>
    </xf>
    <xf numFmtId="1" fontId="27" fillId="0" borderId="4" xfId="0" applyNumberFormat="1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25" fillId="0" borderId="3" xfId="0" applyFont="1" applyBorder="1" applyAlignment="1">
      <alignment horizontal="center" vertical="center" wrapText="1"/>
    </xf>
    <xf numFmtId="0" fontId="25" fillId="0" borderId="4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29" fillId="0" borderId="25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/>
    </xf>
    <xf numFmtId="0" fontId="30" fillId="0" borderId="26" xfId="0" applyFont="1" applyBorder="1" applyAlignment="1">
      <alignment horizontal="center" vertical="center"/>
    </xf>
    <xf numFmtId="9" fontId="0" fillId="3" borderId="3" xfId="0" applyNumberFormat="1" applyFill="1" applyBorder="1" applyAlignment="1">
      <alignment horizontal="center" vertical="center"/>
    </xf>
    <xf numFmtId="9" fontId="0" fillId="3" borderId="12" xfId="0" applyNumberFormat="1" applyFill="1" applyBorder="1" applyAlignment="1">
      <alignment horizontal="center" vertical="center"/>
    </xf>
    <xf numFmtId="10" fontId="31" fillId="0" borderId="15" xfId="2" applyNumberFormat="1" applyFont="1" applyBorder="1" applyAlignment="1">
      <alignment horizontal="center" vertical="center" wrapText="1"/>
    </xf>
    <xf numFmtId="10" fontId="31" fillId="0" borderId="4" xfId="2" applyNumberFormat="1" applyFont="1" applyBorder="1" applyAlignment="1">
      <alignment horizontal="center" vertical="center" wrapText="1"/>
    </xf>
    <xf numFmtId="164" fontId="2" fillId="0" borderId="31" xfId="0" applyNumberFormat="1" applyFont="1" applyBorder="1" applyAlignment="1">
      <alignment horizontal="center" vertical="center"/>
    </xf>
    <xf numFmtId="164" fontId="2" fillId="0" borderId="32" xfId="0" applyNumberFormat="1" applyFont="1" applyBorder="1" applyAlignment="1">
      <alignment horizontal="center" vertical="center"/>
    </xf>
    <xf numFmtId="0" fontId="4" fillId="0" borderId="15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164" fontId="10" fillId="0" borderId="15" xfId="0" applyNumberFormat="1" applyFont="1" applyBorder="1" applyAlignment="1">
      <alignment horizontal="center" vertical="center" wrapText="1"/>
    </xf>
  </cellXfs>
  <cellStyles count="4">
    <cellStyle name="Lien hypertexte" xfId="3" builtinId="8"/>
    <cellStyle name="Normal" xfId="0" builtinId="0"/>
    <cellStyle name="Normal_Feuil1" xfId="1" xr:uid="{00000000-0005-0000-0000-000001000000}"/>
    <cellStyle name="Pourcentage" xfId="2" builtinId="5"/>
  </cellStyles>
  <dxfs count="0"/>
  <tableStyles count="0" defaultTableStyle="TableStyleMedium2" defaultPivotStyle="PivotStyleLight16"/>
  <colors>
    <mruColors>
      <color rgb="FF996600"/>
      <color rgb="FFC5AA47"/>
      <color rgb="FFEED67E"/>
      <color rgb="FFECF973"/>
      <color rgb="FF632A13"/>
      <color rgb="FFFAF072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827504</xdr:colOff>
      <xdr:row>11</xdr:row>
      <xdr:rowOff>87630</xdr:rowOff>
    </xdr:from>
    <xdr:to>
      <xdr:col>6</xdr:col>
      <xdr:colOff>482699</xdr:colOff>
      <xdr:row>14</xdr:row>
      <xdr:rowOff>141864</xdr:rowOff>
    </xdr:to>
    <xdr:sp macro="" textlink="">
      <xdr:nvSpPr>
        <xdr:cNvPr id="2" name="Organigramme : Opération manuelle 1">
          <a:extLst>
            <a:ext uri="{FF2B5EF4-FFF2-40B4-BE49-F238E27FC236}">
              <a16:creationId xmlns:a16="http://schemas.microsoft.com/office/drawing/2014/main" id="{DA47B307-629D-425B-9984-C6D1F9C7CDD1}"/>
            </a:ext>
          </a:extLst>
        </xdr:cNvPr>
        <xdr:cNvSpPr/>
      </xdr:nvSpPr>
      <xdr:spPr>
        <a:xfrm>
          <a:off x="2980154" y="2735580"/>
          <a:ext cx="2931795" cy="597159"/>
        </a:xfrm>
        <a:prstGeom prst="flowChartManualOperation">
          <a:avLst/>
        </a:prstGeom>
        <a:solidFill>
          <a:srgbClr val="99660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104775</xdr:colOff>
      <xdr:row>11</xdr:row>
      <xdr:rowOff>95250</xdr:rowOff>
    </xdr:from>
    <xdr:to>
      <xdr:col>6</xdr:col>
      <xdr:colOff>904875</xdr:colOff>
      <xdr:row>13</xdr:row>
      <xdr:rowOff>43815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AF9E5BE6-B967-48AB-831A-C2DD00969CA4}"/>
            </a:ext>
          </a:extLst>
        </xdr:cNvPr>
        <xdr:cNvCxnSpPr/>
      </xdr:nvCxnSpPr>
      <xdr:spPr>
        <a:xfrm flipH="1">
          <a:off x="5076825" y="2743200"/>
          <a:ext cx="1257300" cy="310515"/>
        </a:xfrm>
        <a:prstGeom prst="straightConnector1">
          <a:avLst/>
        </a:prstGeom>
        <a:ln>
          <a:solidFill>
            <a:sysClr val="windowText" lastClr="00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../75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7"/>
  <sheetViews>
    <sheetView tabSelected="1" zoomScaleNormal="100" workbookViewId="0">
      <selection activeCell="H25" sqref="H25"/>
    </sheetView>
  </sheetViews>
  <sheetFormatPr baseColWidth="10" defaultRowHeight="14.4" x14ac:dyDescent="0.3"/>
  <cols>
    <col min="1" max="1" width="18" customWidth="1"/>
    <col min="2" max="2" width="13.33203125" customWidth="1"/>
    <col min="3" max="3" width="16.6640625" customWidth="1"/>
    <col min="4" max="4" width="14.5546875" customWidth="1"/>
    <col min="5" max="5" width="9.88671875" customWidth="1"/>
    <col min="6" max="6" width="6.6640625" customWidth="1"/>
    <col min="7" max="7" width="13.6640625" customWidth="1"/>
    <col min="8" max="8" width="11.6640625" customWidth="1"/>
    <col min="9" max="9" width="23.44140625" customWidth="1"/>
    <col min="15" max="15" width="12.44140625" bestFit="1" customWidth="1"/>
    <col min="257" max="257" width="10.6640625" customWidth="1"/>
    <col min="258" max="258" width="29.109375" customWidth="1"/>
    <col min="259" max="259" width="12.5546875" bestFit="1" customWidth="1"/>
    <col min="260" max="260" width="19.109375" bestFit="1" customWidth="1"/>
    <col min="261" max="261" width="13.44140625" bestFit="1" customWidth="1"/>
    <col min="262" max="262" width="29.88671875" customWidth="1"/>
    <col min="513" max="513" width="10.6640625" customWidth="1"/>
    <col min="514" max="514" width="29.109375" customWidth="1"/>
    <col min="515" max="515" width="12.5546875" bestFit="1" customWidth="1"/>
    <col min="516" max="516" width="19.109375" bestFit="1" customWidth="1"/>
    <col min="517" max="517" width="13.44140625" bestFit="1" customWidth="1"/>
    <col min="518" max="518" width="29.88671875" customWidth="1"/>
    <col min="769" max="769" width="10.6640625" customWidth="1"/>
    <col min="770" max="770" width="29.109375" customWidth="1"/>
    <col min="771" max="771" width="12.5546875" bestFit="1" customWidth="1"/>
    <col min="772" max="772" width="19.109375" bestFit="1" customWidth="1"/>
    <col min="773" max="773" width="13.44140625" bestFit="1" customWidth="1"/>
    <col min="774" max="774" width="29.88671875" customWidth="1"/>
    <col min="1025" max="1025" width="10.6640625" customWidth="1"/>
    <col min="1026" max="1026" width="29.109375" customWidth="1"/>
    <col min="1027" max="1027" width="12.5546875" bestFit="1" customWidth="1"/>
    <col min="1028" max="1028" width="19.109375" bestFit="1" customWidth="1"/>
    <col min="1029" max="1029" width="13.44140625" bestFit="1" customWidth="1"/>
    <col min="1030" max="1030" width="29.88671875" customWidth="1"/>
    <col min="1281" max="1281" width="10.6640625" customWidth="1"/>
    <col min="1282" max="1282" width="29.109375" customWidth="1"/>
    <col min="1283" max="1283" width="12.5546875" bestFit="1" customWidth="1"/>
    <col min="1284" max="1284" width="19.109375" bestFit="1" customWidth="1"/>
    <col min="1285" max="1285" width="13.44140625" bestFit="1" customWidth="1"/>
    <col min="1286" max="1286" width="29.88671875" customWidth="1"/>
    <col min="1537" max="1537" width="10.6640625" customWidth="1"/>
    <col min="1538" max="1538" width="29.109375" customWidth="1"/>
    <col min="1539" max="1539" width="12.5546875" bestFit="1" customWidth="1"/>
    <col min="1540" max="1540" width="19.109375" bestFit="1" customWidth="1"/>
    <col min="1541" max="1541" width="13.44140625" bestFit="1" customWidth="1"/>
    <col min="1542" max="1542" width="29.88671875" customWidth="1"/>
    <col min="1793" max="1793" width="10.6640625" customWidth="1"/>
    <col min="1794" max="1794" width="29.109375" customWidth="1"/>
    <col min="1795" max="1795" width="12.5546875" bestFit="1" customWidth="1"/>
    <col min="1796" max="1796" width="19.109375" bestFit="1" customWidth="1"/>
    <col min="1797" max="1797" width="13.44140625" bestFit="1" customWidth="1"/>
    <col min="1798" max="1798" width="29.88671875" customWidth="1"/>
    <col min="2049" max="2049" width="10.6640625" customWidth="1"/>
    <col min="2050" max="2050" width="29.109375" customWidth="1"/>
    <col min="2051" max="2051" width="12.5546875" bestFit="1" customWidth="1"/>
    <col min="2052" max="2052" width="19.109375" bestFit="1" customWidth="1"/>
    <col min="2053" max="2053" width="13.44140625" bestFit="1" customWidth="1"/>
    <col min="2054" max="2054" width="29.88671875" customWidth="1"/>
    <col min="2305" max="2305" width="10.6640625" customWidth="1"/>
    <col min="2306" max="2306" width="29.109375" customWidth="1"/>
    <col min="2307" max="2307" width="12.5546875" bestFit="1" customWidth="1"/>
    <col min="2308" max="2308" width="19.109375" bestFit="1" customWidth="1"/>
    <col min="2309" max="2309" width="13.44140625" bestFit="1" customWidth="1"/>
    <col min="2310" max="2310" width="29.88671875" customWidth="1"/>
    <col min="2561" max="2561" width="10.6640625" customWidth="1"/>
    <col min="2562" max="2562" width="29.109375" customWidth="1"/>
    <col min="2563" max="2563" width="12.5546875" bestFit="1" customWidth="1"/>
    <col min="2564" max="2564" width="19.109375" bestFit="1" customWidth="1"/>
    <col min="2565" max="2565" width="13.44140625" bestFit="1" customWidth="1"/>
    <col min="2566" max="2566" width="29.88671875" customWidth="1"/>
    <col min="2817" max="2817" width="10.6640625" customWidth="1"/>
    <col min="2818" max="2818" width="29.109375" customWidth="1"/>
    <col min="2819" max="2819" width="12.5546875" bestFit="1" customWidth="1"/>
    <col min="2820" max="2820" width="19.109375" bestFit="1" customWidth="1"/>
    <col min="2821" max="2821" width="13.44140625" bestFit="1" customWidth="1"/>
    <col min="2822" max="2822" width="29.88671875" customWidth="1"/>
    <col min="3073" max="3073" width="10.6640625" customWidth="1"/>
    <col min="3074" max="3074" width="29.109375" customWidth="1"/>
    <col min="3075" max="3075" width="12.5546875" bestFit="1" customWidth="1"/>
    <col min="3076" max="3076" width="19.109375" bestFit="1" customWidth="1"/>
    <col min="3077" max="3077" width="13.44140625" bestFit="1" customWidth="1"/>
    <col min="3078" max="3078" width="29.88671875" customWidth="1"/>
    <col min="3329" max="3329" width="10.6640625" customWidth="1"/>
    <col min="3330" max="3330" width="29.109375" customWidth="1"/>
    <col min="3331" max="3331" width="12.5546875" bestFit="1" customWidth="1"/>
    <col min="3332" max="3332" width="19.109375" bestFit="1" customWidth="1"/>
    <col min="3333" max="3333" width="13.44140625" bestFit="1" customWidth="1"/>
    <col min="3334" max="3334" width="29.88671875" customWidth="1"/>
    <col min="3585" max="3585" width="10.6640625" customWidth="1"/>
    <col min="3586" max="3586" width="29.109375" customWidth="1"/>
    <col min="3587" max="3587" width="12.5546875" bestFit="1" customWidth="1"/>
    <col min="3588" max="3588" width="19.109375" bestFit="1" customWidth="1"/>
    <col min="3589" max="3589" width="13.44140625" bestFit="1" customWidth="1"/>
    <col min="3590" max="3590" width="29.88671875" customWidth="1"/>
    <col min="3841" max="3841" width="10.6640625" customWidth="1"/>
    <col min="3842" max="3842" width="29.109375" customWidth="1"/>
    <col min="3843" max="3843" width="12.5546875" bestFit="1" customWidth="1"/>
    <col min="3844" max="3844" width="19.109375" bestFit="1" customWidth="1"/>
    <col min="3845" max="3845" width="13.44140625" bestFit="1" customWidth="1"/>
    <col min="3846" max="3846" width="29.88671875" customWidth="1"/>
    <col min="4097" max="4097" width="10.6640625" customWidth="1"/>
    <col min="4098" max="4098" width="29.109375" customWidth="1"/>
    <col min="4099" max="4099" width="12.5546875" bestFit="1" customWidth="1"/>
    <col min="4100" max="4100" width="19.109375" bestFit="1" customWidth="1"/>
    <col min="4101" max="4101" width="13.44140625" bestFit="1" customWidth="1"/>
    <col min="4102" max="4102" width="29.88671875" customWidth="1"/>
    <col min="4353" max="4353" width="10.6640625" customWidth="1"/>
    <col min="4354" max="4354" width="29.109375" customWidth="1"/>
    <col min="4355" max="4355" width="12.5546875" bestFit="1" customWidth="1"/>
    <col min="4356" max="4356" width="19.109375" bestFit="1" customWidth="1"/>
    <col min="4357" max="4357" width="13.44140625" bestFit="1" customWidth="1"/>
    <col min="4358" max="4358" width="29.88671875" customWidth="1"/>
    <col min="4609" max="4609" width="10.6640625" customWidth="1"/>
    <col min="4610" max="4610" width="29.109375" customWidth="1"/>
    <col min="4611" max="4611" width="12.5546875" bestFit="1" customWidth="1"/>
    <col min="4612" max="4612" width="19.109375" bestFit="1" customWidth="1"/>
    <col min="4613" max="4613" width="13.44140625" bestFit="1" customWidth="1"/>
    <col min="4614" max="4614" width="29.88671875" customWidth="1"/>
    <col min="4865" max="4865" width="10.6640625" customWidth="1"/>
    <col min="4866" max="4866" width="29.109375" customWidth="1"/>
    <col min="4867" max="4867" width="12.5546875" bestFit="1" customWidth="1"/>
    <col min="4868" max="4868" width="19.109375" bestFit="1" customWidth="1"/>
    <col min="4869" max="4869" width="13.44140625" bestFit="1" customWidth="1"/>
    <col min="4870" max="4870" width="29.88671875" customWidth="1"/>
    <col min="5121" max="5121" width="10.6640625" customWidth="1"/>
    <col min="5122" max="5122" width="29.109375" customWidth="1"/>
    <col min="5123" max="5123" width="12.5546875" bestFit="1" customWidth="1"/>
    <col min="5124" max="5124" width="19.109375" bestFit="1" customWidth="1"/>
    <col min="5125" max="5125" width="13.44140625" bestFit="1" customWidth="1"/>
    <col min="5126" max="5126" width="29.88671875" customWidth="1"/>
    <col min="5377" max="5377" width="10.6640625" customWidth="1"/>
    <col min="5378" max="5378" width="29.109375" customWidth="1"/>
    <col min="5379" max="5379" width="12.5546875" bestFit="1" customWidth="1"/>
    <col min="5380" max="5380" width="19.109375" bestFit="1" customWidth="1"/>
    <col min="5381" max="5381" width="13.44140625" bestFit="1" customWidth="1"/>
    <col min="5382" max="5382" width="29.88671875" customWidth="1"/>
    <col min="5633" max="5633" width="10.6640625" customWidth="1"/>
    <col min="5634" max="5634" width="29.109375" customWidth="1"/>
    <col min="5635" max="5635" width="12.5546875" bestFit="1" customWidth="1"/>
    <col min="5636" max="5636" width="19.109375" bestFit="1" customWidth="1"/>
    <col min="5637" max="5637" width="13.44140625" bestFit="1" customWidth="1"/>
    <col min="5638" max="5638" width="29.88671875" customWidth="1"/>
    <col min="5889" max="5889" width="10.6640625" customWidth="1"/>
    <col min="5890" max="5890" width="29.109375" customWidth="1"/>
    <col min="5891" max="5891" width="12.5546875" bestFit="1" customWidth="1"/>
    <col min="5892" max="5892" width="19.109375" bestFit="1" customWidth="1"/>
    <col min="5893" max="5893" width="13.44140625" bestFit="1" customWidth="1"/>
    <col min="5894" max="5894" width="29.88671875" customWidth="1"/>
    <col min="6145" max="6145" width="10.6640625" customWidth="1"/>
    <col min="6146" max="6146" width="29.109375" customWidth="1"/>
    <col min="6147" max="6147" width="12.5546875" bestFit="1" customWidth="1"/>
    <col min="6148" max="6148" width="19.109375" bestFit="1" customWidth="1"/>
    <col min="6149" max="6149" width="13.44140625" bestFit="1" customWidth="1"/>
    <col min="6150" max="6150" width="29.88671875" customWidth="1"/>
    <col min="6401" max="6401" width="10.6640625" customWidth="1"/>
    <col min="6402" max="6402" width="29.109375" customWidth="1"/>
    <col min="6403" max="6403" width="12.5546875" bestFit="1" customWidth="1"/>
    <col min="6404" max="6404" width="19.109375" bestFit="1" customWidth="1"/>
    <col min="6405" max="6405" width="13.44140625" bestFit="1" customWidth="1"/>
    <col min="6406" max="6406" width="29.88671875" customWidth="1"/>
    <col min="6657" max="6657" width="10.6640625" customWidth="1"/>
    <col min="6658" max="6658" width="29.109375" customWidth="1"/>
    <col min="6659" max="6659" width="12.5546875" bestFit="1" customWidth="1"/>
    <col min="6660" max="6660" width="19.109375" bestFit="1" customWidth="1"/>
    <col min="6661" max="6661" width="13.44140625" bestFit="1" customWidth="1"/>
    <col min="6662" max="6662" width="29.88671875" customWidth="1"/>
    <col min="6913" max="6913" width="10.6640625" customWidth="1"/>
    <col min="6914" max="6914" width="29.109375" customWidth="1"/>
    <col min="6915" max="6915" width="12.5546875" bestFit="1" customWidth="1"/>
    <col min="6916" max="6916" width="19.109375" bestFit="1" customWidth="1"/>
    <col min="6917" max="6917" width="13.44140625" bestFit="1" customWidth="1"/>
    <col min="6918" max="6918" width="29.88671875" customWidth="1"/>
    <col min="7169" max="7169" width="10.6640625" customWidth="1"/>
    <col min="7170" max="7170" width="29.109375" customWidth="1"/>
    <col min="7171" max="7171" width="12.5546875" bestFit="1" customWidth="1"/>
    <col min="7172" max="7172" width="19.109375" bestFit="1" customWidth="1"/>
    <col min="7173" max="7173" width="13.44140625" bestFit="1" customWidth="1"/>
    <col min="7174" max="7174" width="29.88671875" customWidth="1"/>
    <col min="7425" max="7425" width="10.6640625" customWidth="1"/>
    <col min="7426" max="7426" width="29.109375" customWidth="1"/>
    <col min="7427" max="7427" width="12.5546875" bestFit="1" customWidth="1"/>
    <col min="7428" max="7428" width="19.109375" bestFit="1" customWidth="1"/>
    <col min="7429" max="7429" width="13.44140625" bestFit="1" customWidth="1"/>
    <col min="7430" max="7430" width="29.88671875" customWidth="1"/>
    <col min="7681" max="7681" width="10.6640625" customWidth="1"/>
    <col min="7682" max="7682" width="29.109375" customWidth="1"/>
    <col min="7683" max="7683" width="12.5546875" bestFit="1" customWidth="1"/>
    <col min="7684" max="7684" width="19.109375" bestFit="1" customWidth="1"/>
    <col min="7685" max="7685" width="13.44140625" bestFit="1" customWidth="1"/>
    <col min="7686" max="7686" width="29.88671875" customWidth="1"/>
    <col min="7937" max="7937" width="10.6640625" customWidth="1"/>
    <col min="7938" max="7938" width="29.109375" customWidth="1"/>
    <col min="7939" max="7939" width="12.5546875" bestFit="1" customWidth="1"/>
    <col min="7940" max="7940" width="19.109375" bestFit="1" customWidth="1"/>
    <col min="7941" max="7941" width="13.44140625" bestFit="1" customWidth="1"/>
    <col min="7942" max="7942" width="29.88671875" customWidth="1"/>
    <col min="8193" max="8193" width="10.6640625" customWidth="1"/>
    <col min="8194" max="8194" width="29.109375" customWidth="1"/>
    <col min="8195" max="8195" width="12.5546875" bestFit="1" customWidth="1"/>
    <col min="8196" max="8196" width="19.109375" bestFit="1" customWidth="1"/>
    <col min="8197" max="8197" width="13.44140625" bestFit="1" customWidth="1"/>
    <col min="8198" max="8198" width="29.88671875" customWidth="1"/>
    <col min="8449" max="8449" width="10.6640625" customWidth="1"/>
    <col min="8450" max="8450" width="29.109375" customWidth="1"/>
    <col min="8451" max="8451" width="12.5546875" bestFit="1" customWidth="1"/>
    <col min="8452" max="8452" width="19.109375" bestFit="1" customWidth="1"/>
    <col min="8453" max="8453" width="13.44140625" bestFit="1" customWidth="1"/>
    <col min="8454" max="8454" width="29.88671875" customWidth="1"/>
    <col min="8705" max="8705" width="10.6640625" customWidth="1"/>
    <col min="8706" max="8706" width="29.109375" customWidth="1"/>
    <col min="8707" max="8707" width="12.5546875" bestFit="1" customWidth="1"/>
    <col min="8708" max="8708" width="19.109375" bestFit="1" customWidth="1"/>
    <col min="8709" max="8709" width="13.44140625" bestFit="1" customWidth="1"/>
    <col min="8710" max="8710" width="29.88671875" customWidth="1"/>
    <col min="8961" max="8961" width="10.6640625" customWidth="1"/>
    <col min="8962" max="8962" width="29.109375" customWidth="1"/>
    <col min="8963" max="8963" width="12.5546875" bestFit="1" customWidth="1"/>
    <col min="8964" max="8964" width="19.109375" bestFit="1" customWidth="1"/>
    <col min="8965" max="8965" width="13.44140625" bestFit="1" customWidth="1"/>
    <col min="8966" max="8966" width="29.88671875" customWidth="1"/>
    <col min="9217" max="9217" width="10.6640625" customWidth="1"/>
    <col min="9218" max="9218" width="29.109375" customWidth="1"/>
    <col min="9219" max="9219" width="12.5546875" bestFit="1" customWidth="1"/>
    <col min="9220" max="9220" width="19.109375" bestFit="1" customWidth="1"/>
    <col min="9221" max="9221" width="13.44140625" bestFit="1" customWidth="1"/>
    <col min="9222" max="9222" width="29.88671875" customWidth="1"/>
    <col min="9473" max="9473" width="10.6640625" customWidth="1"/>
    <col min="9474" max="9474" width="29.109375" customWidth="1"/>
    <col min="9475" max="9475" width="12.5546875" bestFit="1" customWidth="1"/>
    <col min="9476" max="9476" width="19.109375" bestFit="1" customWidth="1"/>
    <col min="9477" max="9477" width="13.44140625" bestFit="1" customWidth="1"/>
    <col min="9478" max="9478" width="29.88671875" customWidth="1"/>
    <col min="9729" max="9729" width="10.6640625" customWidth="1"/>
    <col min="9730" max="9730" width="29.109375" customWidth="1"/>
    <col min="9731" max="9731" width="12.5546875" bestFit="1" customWidth="1"/>
    <col min="9732" max="9732" width="19.109375" bestFit="1" customWidth="1"/>
    <col min="9733" max="9733" width="13.44140625" bestFit="1" customWidth="1"/>
    <col min="9734" max="9734" width="29.88671875" customWidth="1"/>
    <col min="9985" max="9985" width="10.6640625" customWidth="1"/>
    <col min="9986" max="9986" width="29.109375" customWidth="1"/>
    <col min="9987" max="9987" width="12.5546875" bestFit="1" customWidth="1"/>
    <col min="9988" max="9988" width="19.109375" bestFit="1" customWidth="1"/>
    <col min="9989" max="9989" width="13.44140625" bestFit="1" customWidth="1"/>
    <col min="9990" max="9990" width="29.88671875" customWidth="1"/>
    <col min="10241" max="10241" width="10.6640625" customWidth="1"/>
    <col min="10242" max="10242" width="29.109375" customWidth="1"/>
    <col min="10243" max="10243" width="12.5546875" bestFit="1" customWidth="1"/>
    <col min="10244" max="10244" width="19.109375" bestFit="1" customWidth="1"/>
    <col min="10245" max="10245" width="13.44140625" bestFit="1" customWidth="1"/>
    <col min="10246" max="10246" width="29.88671875" customWidth="1"/>
    <col min="10497" max="10497" width="10.6640625" customWidth="1"/>
    <col min="10498" max="10498" width="29.109375" customWidth="1"/>
    <col min="10499" max="10499" width="12.5546875" bestFit="1" customWidth="1"/>
    <col min="10500" max="10500" width="19.109375" bestFit="1" customWidth="1"/>
    <col min="10501" max="10501" width="13.44140625" bestFit="1" customWidth="1"/>
    <col min="10502" max="10502" width="29.88671875" customWidth="1"/>
    <col min="10753" max="10753" width="10.6640625" customWidth="1"/>
    <col min="10754" max="10754" width="29.109375" customWidth="1"/>
    <col min="10755" max="10755" width="12.5546875" bestFit="1" customWidth="1"/>
    <col min="10756" max="10756" width="19.109375" bestFit="1" customWidth="1"/>
    <col min="10757" max="10757" width="13.44140625" bestFit="1" customWidth="1"/>
    <col min="10758" max="10758" width="29.88671875" customWidth="1"/>
    <col min="11009" max="11009" width="10.6640625" customWidth="1"/>
    <col min="11010" max="11010" width="29.109375" customWidth="1"/>
    <col min="11011" max="11011" width="12.5546875" bestFit="1" customWidth="1"/>
    <col min="11012" max="11012" width="19.109375" bestFit="1" customWidth="1"/>
    <col min="11013" max="11013" width="13.44140625" bestFit="1" customWidth="1"/>
    <col min="11014" max="11014" width="29.88671875" customWidth="1"/>
    <col min="11265" max="11265" width="10.6640625" customWidth="1"/>
    <col min="11266" max="11266" width="29.109375" customWidth="1"/>
    <col min="11267" max="11267" width="12.5546875" bestFit="1" customWidth="1"/>
    <col min="11268" max="11268" width="19.109375" bestFit="1" customWidth="1"/>
    <col min="11269" max="11269" width="13.44140625" bestFit="1" customWidth="1"/>
    <col min="11270" max="11270" width="29.88671875" customWidth="1"/>
    <col min="11521" max="11521" width="10.6640625" customWidth="1"/>
    <col min="11522" max="11522" width="29.109375" customWidth="1"/>
    <col min="11523" max="11523" width="12.5546875" bestFit="1" customWidth="1"/>
    <col min="11524" max="11524" width="19.109375" bestFit="1" customWidth="1"/>
    <col min="11525" max="11525" width="13.44140625" bestFit="1" customWidth="1"/>
    <col min="11526" max="11526" width="29.88671875" customWidth="1"/>
    <col min="11777" max="11777" width="10.6640625" customWidth="1"/>
    <col min="11778" max="11778" width="29.109375" customWidth="1"/>
    <col min="11779" max="11779" width="12.5546875" bestFit="1" customWidth="1"/>
    <col min="11780" max="11780" width="19.109375" bestFit="1" customWidth="1"/>
    <col min="11781" max="11781" width="13.44140625" bestFit="1" customWidth="1"/>
    <col min="11782" max="11782" width="29.88671875" customWidth="1"/>
    <col min="12033" max="12033" width="10.6640625" customWidth="1"/>
    <col min="12034" max="12034" width="29.109375" customWidth="1"/>
    <col min="12035" max="12035" width="12.5546875" bestFit="1" customWidth="1"/>
    <col min="12036" max="12036" width="19.109375" bestFit="1" customWidth="1"/>
    <col min="12037" max="12037" width="13.44140625" bestFit="1" customWidth="1"/>
    <col min="12038" max="12038" width="29.88671875" customWidth="1"/>
    <col min="12289" max="12289" width="10.6640625" customWidth="1"/>
    <col min="12290" max="12290" width="29.109375" customWidth="1"/>
    <col min="12291" max="12291" width="12.5546875" bestFit="1" customWidth="1"/>
    <col min="12292" max="12292" width="19.109375" bestFit="1" customWidth="1"/>
    <col min="12293" max="12293" width="13.44140625" bestFit="1" customWidth="1"/>
    <col min="12294" max="12294" width="29.88671875" customWidth="1"/>
    <col min="12545" max="12545" width="10.6640625" customWidth="1"/>
    <col min="12546" max="12546" width="29.109375" customWidth="1"/>
    <col min="12547" max="12547" width="12.5546875" bestFit="1" customWidth="1"/>
    <col min="12548" max="12548" width="19.109375" bestFit="1" customWidth="1"/>
    <col min="12549" max="12549" width="13.44140625" bestFit="1" customWidth="1"/>
    <col min="12550" max="12550" width="29.88671875" customWidth="1"/>
    <col min="12801" max="12801" width="10.6640625" customWidth="1"/>
    <col min="12802" max="12802" width="29.109375" customWidth="1"/>
    <col min="12803" max="12803" width="12.5546875" bestFit="1" customWidth="1"/>
    <col min="12804" max="12804" width="19.109375" bestFit="1" customWidth="1"/>
    <col min="12805" max="12805" width="13.44140625" bestFit="1" customWidth="1"/>
    <col min="12806" max="12806" width="29.88671875" customWidth="1"/>
    <col min="13057" max="13057" width="10.6640625" customWidth="1"/>
    <col min="13058" max="13058" width="29.109375" customWidth="1"/>
    <col min="13059" max="13059" width="12.5546875" bestFit="1" customWidth="1"/>
    <col min="13060" max="13060" width="19.109375" bestFit="1" customWidth="1"/>
    <col min="13061" max="13061" width="13.44140625" bestFit="1" customWidth="1"/>
    <col min="13062" max="13062" width="29.88671875" customWidth="1"/>
    <col min="13313" max="13313" width="10.6640625" customWidth="1"/>
    <col min="13314" max="13314" width="29.109375" customWidth="1"/>
    <col min="13315" max="13315" width="12.5546875" bestFit="1" customWidth="1"/>
    <col min="13316" max="13316" width="19.109375" bestFit="1" customWidth="1"/>
    <col min="13317" max="13317" width="13.44140625" bestFit="1" customWidth="1"/>
    <col min="13318" max="13318" width="29.88671875" customWidth="1"/>
    <col min="13569" max="13569" width="10.6640625" customWidth="1"/>
    <col min="13570" max="13570" width="29.109375" customWidth="1"/>
    <col min="13571" max="13571" width="12.5546875" bestFit="1" customWidth="1"/>
    <col min="13572" max="13572" width="19.109375" bestFit="1" customWidth="1"/>
    <col min="13573" max="13573" width="13.44140625" bestFit="1" customWidth="1"/>
    <col min="13574" max="13574" width="29.88671875" customWidth="1"/>
    <col min="13825" max="13825" width="10.6640625" customWidth="1"/>
    <col min="13826" max="13826" width="29.109375" customWidth="1"/>
    <col min="13827" max="13827" width="12.5546875" bestFit="1" customWidth="1"/>
    <col min="13828" max="13828" width="19.109375" bestFit="1" customWidth="1"/>
    <col min="13829" max="13829" width="13.44140625" bestFit="1" customWidth="1"/>
    <col min="13830" max="13830" width="29.88671875" customWidth="1"/>
    <col min="14081" max="14081" width="10.6640625" customWidth="1"/>
    <col min="14082" max="14082" width="29.109375" customWidth="1"/>
    <col min="14083" max="14083" width="12.5546875" bestFit="1" customWidth="1"/>
    <col min="14084" max="14084" width="19.109375" bestFit="1" customWidth="1"/>
    <col min="14085" max="14085" width="13.44140625" bestFit="1" customWidth="1"/>
    <col min="14086" max="14086" width="29.88671875" customWidth="1"/>
    <col min="14337" max="14337" width="10.6640625" customWidth="1"/>
    <col min="14338" max="14338" width="29.109375" customWidth="1"/>
    <col min="14339" max="14339" width="12.5546875" bestFit="1" customWidth="1"/>
    <col min="14340" max="14340" width="19.109375" bestFit="1" customWidth="1"/>
    <col min="14341" max="14341" width="13.44140625" bestFit="1" customWidth="1"/>
    <col min="14342" max="14342" width="29.88671875" customWidth="1"/>
    <col min="14593" max="14593" width="10.6640625" customWidth="1"/>
    <col min="14594" max="14594" width="29.109375" customWidth="1"/>
    <col min="14595" max="14595" width="12.5546875" bestFit="1" customWidth="1"/>
    <col min="14596" max="14596" width="19.109375" bestFit="1" customWidth="1"/>
    <col min="14597" max="14597" width="13.44140625" bestFit="1" customWidth="1"/>
    <col min="14598" max="14598" width="29.88671875" customWidth="1"/>
    <col min="14849" max="14849" width="10.6640625" customWidth="1"/>
    <col min="14850" max="14850" width="29.109375" customWidth="1"/>
    <col min="14851" max="14851" width="12.5546875" bestFit="1" customWidth="1"/>
    <col min="14852" max="14852" width="19.109375" bestFit="1" customWidth="1"/>
    <col min="14853" max="14853" width="13.44140625" bestFit="1" customWidth="1"/>
    <col min="14854" max="14854" width="29.88671875" customWidth="1"/>
    <col min="15105" max="15105" width="10.6640625" customWidth="1"/>
    <col min="15106" max="15106" width="29.109375" customWidth="1"/>
    <col min="15107" max="15107" width="12.5546875" bestFit="1" customWidth="1"/>
    <col min="15108" max="15108" width="19.109375" bestFit="1" customWidth="1"/>
    <col min="15109" max="15109" width="13.44140625" bestFit="1" customWidth="1"/>
    <col min="15110" max="15110" width="29.88671875" customWidth="1"/>
    <col min="15361" max="15361" width="10.6640625" customWidth="1"/>
    <col min="15362" max="15362" width="29.109375" customWidth="1"/>
    <col min="15363" max="15363" width="12.5546875" bestFit="1" customWidth="1"/>
    <col min="15364" max="15364" width="19.109375" bestFit="1" customWidth="1"/>
    <col min="15365" max="15365" width="13.44140625" bestFit="1" customWidth="1"/>
    <col min="15366" max="15366" width="29.88671875" customWidth="1"/>
    <col min="15617" max="15617" width="10.6640625" customWidth="1"/>
    <col min="15618" max="15618" width="29.109375" customWidth="1"/>
    <col min="15619" max="15619" width="12.5546875" bestFit="1" customWidth="1"/>
    <col min="15620" max="15620" width="19.109375" bestFit="1" customWidth="1"/>
    <col min="15621" max="15621" width="13.44140625" bestFit="1" customWidth="1"/>
    <col min="15622" max="15622" width="29.88671875" customWidth="1"/>
    <col min="15873" max="15873" width="10.6640625" customWidth="1"/>
    <col min="15874" max="15874" width="29.109375" customWidth="1"/>
    <col min="15875" max="15875" width="12.5546875" bestFit="1" customWidth="1"/>
    <col min="15876" max="15876" width="19.109375" bestFit="1" customWidth="1"/>
    <col min="15877" max="15877" width="13.44140625" bestFit="1" customWidth="1"/>
    <col min="15878" max="15878" width="29.88671875" customWidth="1"/>
    <col min="16129" max="16129" width="10.6640625" customWidth="1"/>
    <col min="16130" max="16130" width="29.109375" customWidth="1"/>
    <col min="16131" max="16131" width="12.5546875" bestFit="1" customWidth="1"/>
    <col min="16132" max="16132" width="19.109375" bestFit="1" customWidth="1"/>
    <col min="16133" max="16133" width="13.44140625" bestFit="1" customWidth="1"/>
    <col min="16134" max="16134" width="29.88671875" customWidth="1"/>
  </cols>
  <sheetData>
    <row r="1" spans="1:9" ht="9.9" customHeight="1" x14ac:dyDescent="0.3">
      <c r="H1" s="11"/>
    </row>
    <row r="2" spans="1:9" ht="22.2" customHeight="1" x14ac:dyDescent="0.3">
      <c r="A2" s="29"/>
      <c r="B2" s="103" t="s">
        <v>18</v>
      </c>
      <c r="C2" s="103"/>
      <c r="D2" s="103"/>
      <c r="E2" s="103"/>
      <c r="F2" s="103"/>
      <c r="G2" s="103"/>
      <c r="H2" s="124" t="s">
        <v>78</v>
      </c>
      <c r="I2" s="125"/>
    </row>
    <row r="3" spans="1:9" ht="33.6" customHeight="1" x14ac:dyDescent="0.3">
      <c r="A3" s="30"/>
      <c r="B3" s="104" t="s">
        <v>76</v>
      </c>
      <c r="C3" s="104"/>
      <c r="D3" s="104"/>
      <c r="E3" s="104"/>
      <c r="F3" s="104"/>
      <c r="G3" s="104"/>
      <c r="H3" s="95" t="s">
        <v>88</v>
      </c>
      <c r="I3" s="96"/>
    </row>
    <row r="4" spans="1:9" ht="15.6" x14ac:dyDescent="0.3">
      <c r="A4" s="30"/>
      <c r="B4" s="105" t="s">
        <v>86</v>
      </c>
      <c r="C4" s="105"/>
      <c r="D4" s="105"/>
      <c r="E4" s="105"/>
      <c r="F4" s="105"/>
      <c r="G4" s="105"/>
      <c r="H4" s="97" t="s">
        <v>89</v>
      </c>
      <c r="I4" s="98"/>
    </row>
    <row r="5" spans="1:9" x14ac:dyDescent="0.3">
      <c r="A5" s="31"/>
      <c r="B5" s="105"/>
      <c r="C5" s="105"/>
      <c r="D5" s="105"/>
      <c r="E5" s="105"/>
      <c r="F5" s="105"/>
      <c r="G5" s="105"/>
      <c r="H5" s="99" t="s">
        <v>52</v>
      </c>
      <c r="I5" s="100"/>
    </row>
    <row r="6" spans="1:9" ht="21" x14ac:dyDescent="0.3">
      <c r="B6" s="47"/>
      <c r="C6" s="47"/>
      <c r="D6" s="47"/>
      <c r="E6" s="47"/>
      <c r="F6" s="47"/>
      <c r="G6" s="47"/>
      <c r="H6" s="48"/>
      <c r="I6" s="48"/>
    </row>
    <row r="7" spans="1:9" ht="28.8" x14ac:dyDescent="0.3">
      <c r="A7" s="3" t="s">
        <v>53</v>
      </c>
      <c r="B7" s="66">
        <v>1</v>
      </c>
      <c r="C7" s="66"/>
      <c r="D7" s="47"/>
      <c r="E7" s="35" t="s">
        <v>72</v>
      </c>
      <c r="F7" s="101" t="s">
        <v>73</v>
      </c>
      <c r="G7" s="102"/>
      <c r="H7" s="48"/>
      <c r="I7" s="48"/>
    </row>
    <row r="8" spans="1:9" ht="9.9" customHeight="1" x14ac:dyDescent="0.4">
      <c r="A8" s="12"/>
      <c r="B8" s="1"/>
      <c r="C8" s="1"/>
      <c r="D8" s="1"/>
      <c r="E8" s="1"/>
      <c r="F8" s="1"/>
      <c r="G8" s="12"/>
      <c r="H8" s="12"/>
    </row>
    <row r="9" spans="1:9" ht="23.25" customHeight="1" x14ac:dyDescent="0.3">
      <c r="A9" s="3" t="s">
        <v>16</v>
      </c>
      <c r="B9" s="66" t="s">
        <v>79</v>
      </c>
      <c r="C9" s="66"/>
      <c r="D9" s="13"/>
      <c r="E9" s="13"/>
      <c r="F9" s="13"/>
      <c r="G9" s="13"/>
      <c r="H9" s="13"/>
    </row>
    <row r="10" spans="1:9" ht="9.9" customHeight="1" x14ac:dyDescent="0.3">
      <c r="A10" s="14"/>
      <c r="B10" s="8"/>
      <c r="C10" s="8"/>
      <c r="D10" s="8"/>
      <c r="E10" s="8"/>
      <c r="F10" s="8"/>
      <c r="G10" s="8"/>
      <c r="H10" s="8"/>
    </row>
    <row r="11" spans="1:9" ht="21" x14ac:dyDescent="0.3">
      <c r="A11" s="3" t="s">
        <v>17</v>
      </c>
      <c r="B11" s="8"/>
      <c r="C11" s="8"/>
      <c r="D11" s="8"/>
      <c r="E11" s="8"/>
      <c r="F11" s="8"/>
      <c r="G11" s="8"/>
      <c r="H11" s="8"/>
    </row>
    <row r="12" spans="1:9" x14ac:dyDescent="0.3">
      <c r="A12" s="8"/>
      <c r="B12" s="8"/>
      <c r="C12" s="8"/>
      <c r="D12" s="8"/>
      <c r="E12" s="8"/>
      <c r="F12" s="8"/>
      <c r="G12" s="8"/>
      <c r="H12" s="76" t="str">
        <f>B24&amp;" - "&amp;C24</f>
        <v>4 V5 - CG CAFE</v>
      </c>
      <c r="I12" s="77"/>
    </row>
    <row r="13" spans="1:9" x14ac:dyDescent="0.3">
      <c r="A13" s="8"/>
      <c r="B13" s="8"/>
      <c r="C13" s="8"/>
      <c r="D13" s="8"/>
      <c r="E13" s="8"/>
      <c r="F13" s="8"/>
      <c r="G13" s="8"/>
      <c r="H13" s="8"/>
    </row>
    <row r="14" spans="1:9" x14ac:dyDescent="0.3">
      <c r="A14" s="8"/>
      <c r="B14" s="8"/>
      <c r="C14" s="8"/>
      <c r="D14" s="8"/>
      <c r="E14" s="8"/>
      <c r="F14" s="8"/>
      <c r="G14" s="8"/>
      <c r="H14" s="76" t="str">
        <f>B27&amp;" - "&amp;C27</f>
        <v xml:space="preserve"> - </v>
      </c>
      <c r="I14" s="77"/>
    </row>
    <row r="15" spans="1:9" x14ac:dyDescent="0.3">
      <c r="A15" s="8"/>
      <c r="B15" s="8"/>
      <c r="C15" s="8"/>
      <c r="D15" s="8"/>
      <c r="E15" s="8"/>
      <c r="F15" s="8"/>
      <c r="G15" s="8"/>
      <c r="H15" s="8"/>
    </row>
    <row r="16" spans="1:9" x14ac:dyDescent="0.3">
      <c r="A16" s="8"/>
      <c r="B16" s="8"/>
      <c r="C16" s="8"/>
      <c r="D16" s="8"/>
      <c r="E16" s="8"/>
      <c r="F16" s="8"/>
      <c r="G16" s="8"/>
      <c r="H16" s="76" t="str">
        <f>B29&amp;" - "&amp;C29</f>
        <v xml:space="preserve"> - </v>
      </c>
      <c r="I16" s="77"/>
    </row>
    <row r="17" spans="1:15" x14ac:dyDescent="0.3">
      <c r="A17" s="8"/>
      <c r="B17" s="8"/>
      <c r="C17" s="8"/>
      <c r="D17" s="8"/>
      <c r="E17" s="8"/>
      <c r="F17" s="8"/>
      <c r="G17" s="8"/>
      <c r="H17" s="8"/>
    </row>
    <row r="18" spans="1:15" x14ac:dyDescent="0.3">
      <c r="A18" s="8"/>
      <c r="B18" s="8"/>
      <c r="C18" s="8"/>
      <c r="D18" s="8"/>
      <c r="E18" s="8"/>
      <c r="F18" s="8"/>
      <c r="G18" s="8"/>
      <c r="H18" s="76" t="str">
        <f>B31&amp;" - "&amp;C31</f>
        <v xml:space="preserve"> - </v>
      </c>
      <c r="I18" s="77"/>
    </row>
    <row r="19" spans="1:15" x14ac:dyDescent="0.3">
      <c r="A19" s="8"/>
      <c r="B19" s="8"/>
      <c r="C19" s="8"/>
      <c r="D19" s="8"/>
      <c r="E19" s="8"/>
      <c r="F19" s="8"/>
      <c r="G19" s="8"/>
      <c r="H19" s="8"/>
    </row>
    <row r="20" spans="1:15" ht="9.9" customHeight="1" x14ac:dyDescent="0.3">
      <c r="A20" s="8"/>
      <c r="B20" s="8"/>
      <c r="C20" s="8"/>
      <c r="D20" s="8"/>
      <c r="E20" s="8"/>
      <c r="F20" s="8"/>
      <c r="G20" s="8"/>
      <c r="H20" s="8"/>
    </row>
    <row r="21" spans="1:15" ht="21.6" thickBot="1" x14ac:dyDescent="0.35">
      <c r="A21" s="3" t="s">
        <v>0</v>
      </c>
      <c r="B21" s="2"/>
      <c r="C21" s="2"/>
      <c r="D21" s="2"/>
      <c r="E21" s="2"/>
      <c r="F21" s="2"/>
      <c r="G21" s="2"/>
      <c r="H21" s="2"/>
      <c r="I21" s="2"/>
      <c r="J21" s="2"/>
    </row>
    <row r="22" spans="1:15" ht="15" thickBot="1" x14ac:dyDescent="0.35">
      <c r="D22" s="119" t="s">
        <v>1</v>
      </c>
      <c r="E22" s="120"/>
      <c r="F22" s="121"/>
    </row>
    <row r="23" spans="1:15" ht="15" thickBot="1" x14ac:dyDescent="0.35">
      <c r="B23" s="25" t="s">
        <v>19</v>
      </c>
      <c r="C23" s="26" t="s">
        <v>2</v>
      </c>
      <c r="D23" s="27" t="s">
        <v>3</v>
      </c>
      <c r="E23" s="122" t="s">
        <v>57</v>
      </c>
      <c r="F23" s="123"/>
      <c r="G23" s="28" t="s">
        <v>4</v>
      </c>
      <c r="H23" s="25" t="s">
        <v>5</v>
      </c>
      <c r="I23" s="15"/>
      <c r="J23" s="144" t="s">
        <v>60</v>
      </c>
      <c r="K23" s="145"/>
      <c r="L23" s="145"/>
      <c r="M23" s="146"/>
    </row>
    <row r="24" spans="1:15" ht="14.4" customHeight="1" x14ac:dyDescent="0.3">
      <c r="B24" s="5" t="s">
        <v>70</v>
      </c>
      <c r="C24" s="6" t="s">
        <v>71</v>
      </c>
      <c r="D24" s="21">
        <v>480</v>
      </c>
      <c r="E24" s="67">
        <f>+D24*(1+H24/100)/G24</f>
        <v>750.10909090909081</v>
      </c>
      <c r="F24" s="68"/>
      <c r="G24" s="22">
        <v>1.1000000000000001</v>
      </c>
      <c r="H24" s="42">
        <v>71.900000000000006</v>
      </c>
      <c r="I24" s="16"/>
      <c r="J24" s="151" t="s">
        <v>62</v>
      </c>
      <c r="K24" s="152"/>
      <c r="L24" s="153" t="s">
        <v>63</v>
      </c>
      <c r="M24" s="154"/>
    </row>
    <row r="25" spans="1:15" x14ac:dyDescent="0.3">
      <c r="B25" s="5"/>
      <c r="C25" s="6"/>
      <c r="D25" s="21"/>
      <c r="E25" s="49"/>
      <c r="F25" s="46"/>
      <c r="G25" s="22"/>
      <c r="H25" s="42"/>
      <c r="I25" s="16"/>
      <c r="J25" s="147" t="s">
        <v>61</v>
      </c>
      <c r="K25" s="148"/>
      <c r="L25" s="149" t="s">
        <v>64</v>
      </c>
      <c r="M25" s="150"/>
    </row>
    <row r="26" spans="1:15" ht="15.6" x14ac:dyDescent="0.3">
      <c r="B26" s="25" t="s">
        <v>55</v>
      </c>
      <c r="C26" s="55"/>
      <c r="D26" s="56"/>
      <c r="E26" s="69"/>
      <c r="F26" s="70"/>
      <c r="G26" s="57"/>
      <c r="H26" s="58"/>
      <c r="I26" s="16"/>
      <c r="J26" s="157">
        <f>+D27/D32</f>
        <v>0</v>
      </c>
      <c r="K26" s="158"/>
      <c r="L26" s="155" t="s">
        <v>69</v>
      </c>
      <c r="M26" s="156"/>
    </row>
    <row r="27" spans="1:15" x14ac:dyDescent="0.3">
      <c r="B27" s="7"/>
      <c r="C27" s="6"/>
      <c r="D27" s="21"/>
      <c r="E27" s="71"/>
      <c r="F27" s="72"/>
      <c r="G27" s="22"/>
      <c r="H27" s="5"/>
      <c r="I27" s="16"/>
      <c r="J27" s="161" t="s">
        <v>66</v>
      </c>
      <c r="K27" s="162"/>
      <c r="L27" s="9" t="s">
        <v>65</v>
      </c>
      <c r="M27" s="51" t="s">
        <v>66</v>
      </c>
    </row>
    <row r="28" spans="1:15" ht="16.2" thickBot="1" x14ac:dyDescent="0.35">
      <c r="B28" s="59" t="s">
        <v>54</v>
      </c>
      <c r="C28" s="55"/>
      <c r="D28" s="56"/>
      <c r="E28" s="60"/>
      <c r="F28" s="61"/>
      <c r="G28" s="57"/>
      <c r="H28" s="58"/>
      <c r="I28" s="16"/>
      <c r="J28" s="159">
        <f>+E32</f>
        <v>750.10909090909081</v>
      </c>
      <c r="K28" s="160"/>
      <c r="L28" s="52" t="s">
        <v>68</v>
      </c>
      <c r="M28" s="53">
        <v>550</v>
      </c>
    </row>
    <row r="29" spans="1:15" x14ac:dyDescent="0.3">
      <c r="B29" s="7"/>
      <c r="C29" s="6"/>
      <c r="D29" s="21"/>
      <c r="E29" s="163"/>
      <c r="F29" s="72"/>
      <c r="G29" s="22"/>
      <c r="H29" s="5"/>
      <c r="I29" s="16"/>
      <c r="L29" s="54" t="s">
        <v>67</v>
      </c>
    </row>
    <row r="30" spans="1:15" x14ac:dyDescent="0.3">
      <c r="B30" s="59" t="s">
        <v>56</v>
      </c>
      <c r="C30" s="55"/>
      <c r="D30" s="56"/>
      <c r="E30" s="60"/>
      <c r="F30" s="61"/>
      <c r="G30" s="57"/>
      <c r="H30" s="58"/>
      <c r="I30" s="16"/>
    </row>
    <row r="31" spans="1:15" x14ac:dyDescent="0.3">
      <c r="B31" s="7"/>
      <c r="C31" s="6"/>
      <c r="D31" s="21"/>
      <c r="E31" s="163"/>
      <c r="F31" s="72"/>
      <c r="G31" s="22"/>
      <c r="H31" s="5"/>
      <c r="I31" s="16"/>
    </row>
    <row r="32" spans="1:15" ht="18.75" customHeight="1" thickBot="1" x14ac:dyDescent="0.35">
      <c r="C32" s="17" t="s">
        <v>22</v>
      </c>
      <c r="D32" s="50">
        <f>SUM(D24:D27)</f>
        <v>480</v>
      </c>
      <c r="E32" s="64">
        <f>SUM(E24:F27)</f>
        <v>750.10909090909081</v>
      </c>
      <c r="F32" s="65"/>
      <c r="O32" s="45"/>
    </row>
    <row r="33" spans="1:9" ht="15.75" customHeight="1" x14ac:dyDescent="0.3">
      <c r="C33" s="18"/>
      <c r="D33" s="19"/>
      <c r="E33" s="19"/>
      <c r="F33" s="19"/>
      <c r="G33" s="20"/>
      <c r="H33" s="20"/>
      <c r="I33" s="41"/>
    </row>
    <row r="34" spans="1:9" x14ac:dyDescent="0.3">
      <c r="B34" s="23" t="s">
        <v>43</v>
      </c>
      <c r="C34" s="94" t="s">
        <v>6</v>
      </c>
      <c r="D34" s="94"/>
      <c r="E34" s="94"/>
      <c r="F34" s="94"/>
      <c r="G34" s="94"/>
      <c r="H34" s="24" t="s">
        <v>20</v>
      </c>
    </row>
    <row r="35" spans="1:9" x14ac:dyDescent="0.3">
      <c r="B35" s="62">
        <v>120003</v>
      </c>
      <c r="C35" s="88" t="s">
        <v>80</v>
      </c>
      <c r="D35" s="89"/>
      <c r="E35" s="89"/>
      <c r="F35" s="89"/>
      <c r="G35" s="90"/>
      <c r="H35" s="10" t="s">
        <v>21</v>
      </c>
    </row>
    <row r="36" spans="1:9" x14ac:dyDescent="0.3">
      <c r="B36" s="62">
        <v>130003</v>
      </c>
      <c r="C36" s="88" t="s">
        <v>77</v>
      </c>
      <c r="D36" s="89"/>
      <c r="E36" s="89"/>
      <c r="F36" s="89"/>
      <c r="G36" s="90"/>
      <c r="H36" s="10" t="s">
        <v>21</v>
      </c>
    </row>
    <row r="37" spans="1:9" x14ac:dyDescent="0.3">
      <c r="B37" s="10">
        <v>161012</v>
      </c>
      <c r="C37" s="91" t="s">
        <v>87</v>
      </c>
      <c r="D37" s="92"/>
      <c r="E37" s="92"/>
      <c r="F37" s="92"/>
      <c r="G37" s="93"/>
      <c r="H37" s="10" t="s">
        <v>21</v>
      </c>
    </row>
    <row r="38" spans="1:9" x14ac:dyDescent="0.3">
      <c r="B38" s="62">
        <v>140003</v>
      </c>
      <c r="C38" s="88" t="s">
        <v>81</v>
      </c>
      <c r="D38" s="89"/>
      <c r="E38" s="89"/>
      <c r="F38" s="89"/>
      <c r="G38" s="90"/>
      <c r="H38" s="10" t="s">
        <v>15</v>
      </c>
    </row>
    <row r="39" spans="1:9" ht="10.5" customHeight="1" x14ac:dyDescent="0.3"/>
    <row r="40" spans="1:9" ht="21" x14ac:dyDescent="0.3">
      <c r="A40" s="3" t="s">
        <v>23</v>
      </c>
      <c r="B40" s="2"/>
      <c r="C40" s="2"/>
      <c r="D40" s="2"/>
      <c r="E40" s="2"/>
      <c r="F40" s="2"/>
      <c r="G40" s="2"/>
      <c r="H40" s="2"/>
    </row>
    <row r="41" spans="1:9" x14ac:dyDescent="0.3">
      <c r="A41" s="8"/>
      <c r="B41" s="32"/>
      <c r="C41" s="24" t="s">
        <v>24</v>
      </c>
      <c r="D41" s="73" t="s">
        <v>25</v>
      </c>
      <c r="E41" s="74"/>
      <c r="F41" s="75"/>
      <c r="G41" s="73" t="s">
        <v>44</v>
      </c>
      <c r="H41" s="75"/>
    </row>
    <row r="42" spans="1:9" ht="18.75" customHeight="1" x14ac:dyDescent="0.3">
      <c r="A42" s="8"/>
      <c r="B42" s="32"/>
      <c r="C42" s="78" t="s">
        <v>45</v>
      </c>
      <c r="D42" s="9" t="s">
        <v>26</v>
      </c>
      <c r="E42" s="80" t="s">
        <v>27</v>
      </c>
      <c r="F42" s="81"/>
      <c r="G42" s="84" t="s">
        <v>13</v>
      </c>
      <c r="H42" s="85"/>
    </row>
    <row r="43" spans="1:9" ht="18.75" customHeight="1" x14ac:dyDescent="0.3">
      <c r="A43" s="8"/>
      <c r="B43" s="32"/>
      <c r="C43" s="79"/>
      <c r="D43" s="10"/>
      <c r="E43" s="82" t="s">
        <v>28</v>
      </c>
      <c r="F43" s="83"/>
      <c r="G43" s="86"/>
      <c r="H43" s="87"/>
    </row>
    <row r="44" spans="1:9" ht="9.9" customHeight="1" x14ac:dyDescent="0.3">
      <c r="A44" s="8"/>
      <c r="B44" s="32"/>
      <c r="C44" s="32"/>
      <c r="D44" s="32"/>
      <c r="E44" s="32"/>
      <c r="F44" s="32"/>
      <c r="G44" s="32"/>
      <c r="H44" s="8"/>
    </row>
    <row r="45" spans="1:9" ht="21" customHeight="1" x14ac:dyDescent="0.3">
      <c r="A45" s="3" t="s">
        <v>29</v>
      </c>
      <c r="B45" s="8"/>
      <c r="C45" s="129" t="s">
        <v>30</v>
      </c>
      <c r="D45" s="73" t="s">
        <v>47</v>
      </c>
      <c r="E45" s="74"/>
      <c r="F45" s="74"/>
      <c r="G45" s="74"/>
      <c r="H45" s="75"/>
    </row>
    <row r="46" spans="1:9" ht="9.9" customHeight="1" x14ac:dyDescent="0.3">
      <c r="A46" s="8"/>
      <c r="B46" s="44"/>
      <c r="C46" s="129"/>
      <c r="D46" s="130" t="s">
        <v>31</v>
      </c>
      <c r="E46" s="131"/>
      <c r="F46" s="132"/>
      <c r="G46" s="133" t="s">
        <v>32</v>
      </c>
      <c r="H46" s="134"/>
    </row>
    <row r="47" spans="1:9" ht="15" customHeight="1" x14ac:dyDescent="0.3">
      <c r="A47" s="8"/>
      <c r="B47" s="78" t="s">
        <v>48</v>
      </c>
      <c r="C47" s="63">
        <f>ROUND($D$32, 0)</f>
        <v>480</v>
      </c>
      <c r="D47" s="24" t="s">
        <v>49</v>
      </c>
      <c r="E47" s="135">
        <f>$C$47-G47</f>
        <v>14.399999999999977</v>
      </c>
      <c r="F47" s="136"/>
      <c r="G47" s="63">
        <f>$C$47-($C$47*0.03)</f>
        <v>465.6</v>
      </c>
      <c r="H47" s="63"/>
    </row>
    <row r="48" spans="1:9" ht="15" customHeight="1" x14ac:dyDescent="0.3">
      <c r="A48" s="8"/>
      <c r="B48" s="79"/>
      <c r="C48" s="63"/>
      <c r="D48" s="24" t="s">
        <v>50</v>
      </c>
      <c r="E48" s="135">
        <f>$C$47-G48</f>
        <v>28.800000000000011</v>
      </c>
      <c r="F48" s="136"/>
      <c r="G48" s="63">
        <f>$C$47-($C$47*0.06)</f>
        <v>451.2</v>
      </c>
      <c r="H48" s="63"/>
    </row>
    <row r="49" spans="1:8" x14ac:dyDescent="0.3">
      <c r="A49" s="8"/>
      <c r="B49" s="43"/>
      <c r="C49" s="137" t="s">
        <v>51</v>
      </c>
      <c r="D49" s="138"/>
      <c r="E49" s="138"/>
      <c r="F49" s="138"/>
      <c r="G49" s="138"/>
      <c r="H49" s="139"/>
    </row>
    <row r="50" spans="1:8" x14ac:dyDescent="0.3">
      <c r="A50" s="8"/>
      <c r="B50" s="111" t="s">
        <v>33</v>
      </c>
      <c r="C50" s="91" t="s">
        <v>34</v>
      </c>
      <c r="D50" s="92"/>
      <c r="E50" s="92"/>
      <c r="F50" s="92"/>
      <c r="G50" s="92"/>
      <c r="H50" s="93"/>
    </row>
    <row r="51" spans="1:8" x14ac:dyDescent="0.3">
      <c r="A51" s="8"/>
      <c r="B51" s="112"/>
      <c r="C51" s="91" t="s">
        <v>35</v>
      </c>
      <c r="D51" s="92"/>
      <c r="E51" s="92"/>
      <c r="F51" s="92"/>
      <c r="G51" s="92"/>
      <c r="H51" s="93"/>
    </row>
    <row r="52" spans="1:8" ht="28.5" customHeight="1" x14ac:dyDescent="0.3">
      <c r="A52" s="8"/>
      <c r="B52" s="113"/>
      <c r="C52" s="114" t="s">
        <v>36</v>
      </c>
      <c r="D52" s="115"/>
      <c r="E52" s="115"/>
      <c r="F52" s="115"/>
      <c r="G52" s="115"/>
      <c r="H52" s="116"/>
    </row>
    <row r="53" spans="1:8" ht="18" customHeight="1" x14ac:dyDescent="0.3">
      <c r="A53" s="8"/>
      <c r="B53" s="8"/>
      <c r="C53" s="33"/>
      <c r="D53" s="33"/>
      <c r="E53" s="34"/>
      <c r="F53" s="34"/>
      <c r="G53" s="34"/>
      <c r="H53" s="8"/>
    </row>
    <row r="54" spans="1:8" ht="21" x14ac:dyDescent="0.3">
      <c r="A54" s="35" t="s">
        <v>7</v>
      </c>
      <c r="B54" s="8"/>
      <c r="C54" s="91" t="s">
        <v>46</v>
      </c>
      <c r="D54" s="93"/>
      <c r="E54" s="8"/>
      <c r="F54" s="8"/>
      <c r="G54" s="8"/>
      <c r="H54" s="8"/>
    </row>
    <row r="55" spans="1:8" ht="18" customHeight="1" x14ac:dyDescent="0.3"/>
    <row r="56" spans="1:8" ht="21" x14ac:dyDescent="0.4">
      <c r="A56" s="4" t="s">
        <v>14</v>
      </c>
      <c r="C56" s="10" t="s">
        <v>82</v>
      </c>
    </row>
    <row r="57" spans="1:8" ht="9.9" customHeight="1" x14ac:dyDescent="0.3"/>
    <row r="58" spans="1:8" ht="21" x14ac:dyDescent="0.4">
      <c r="A58" s="36" t="s">
        <v>37</v>
      </c>
      <c r="B58" s="36"/>
      <c r="C58" s="36"/>
    </row>
    <row r="59" spans="1:8" ht="21" x14ac:dyDescent="0.3">
      <c r="C59" s="37" t="s">
        <v>9</v>
      </c>
      <c r="D59" s="38" t="s">
        <v>8</v>
      </c>
      <c r="E59" s="117" t="s">
        <v>11</v>
      </c>
      <c r="F59" s="117"/>
      <c r="G59" s="38" t="s">
        <v>13</v>
      </c>
    </row>
    <row r="60" spans="1:8" ht="21" x14ac:dyDescent="0.3">
      <c r="C60" s="39" t="s">
        <v>10</v>
      </c>
      <c r="D60" s="38" t="s">
        <v>13</v>
      </c>
      <c r="E60" s="118" t="s">
        <v>12</v>
      </c>
      <c r="F60" s="118"/>
      <c r="G60" s="38" t="s">
        <v>13</v>
      </c>
    </row>
    <row r="61" spans="1:8" ht="21" customHeight="1" x14ac:dyDescent="0.3">
      <c r="C61" s="37" t="s">
        <v>74</v>
      </c>
      <c r="D61" s="38" t="s">
        <v>13</v>
      </c>
      <c r="E61" s="118" t="s">
        <v>75</v>
      </c>
      <c r="F61" s="118"/>
      <c r="G61" s="38" t="s">
        <v>13</v>
      </c>
    </row>
    <row r="62" spans="1:8" s="8" customFormat="1" ht="9.9" customHeight="1" x14ac:dyDescent="0.3"/>
    <row r="63" spans="1:8" s="8" customFormat="1" ht="9.9" customHeight="1" x14ac:dyDescent="0.3"/>
    <row r="64" spans="1:8" s="8" customFormat="1" ht="9.9" customHeight="1" x14ac:dyDescent="0.3"/>
    <row r="65" spans="1:9" s="8" customFormat="1" ht="15" customHeight="1" x14ac:dyDescent="0.3">
      <c r="A65" s="106" t="s">
        <v>38</v>
      </c>
      <c r="B65" s="106"/>
      <c r="C65" s="107" t="s">
        <v>39</v>
      </c>
      <c r="D65" s="107"/>
      <c r="E65" s="108" t="s">
        <v>58</v>
      </c>
      <c r="F65" s="109"/>
      <c r="G65" s="110"/>
      <c r="H65" s="106" t="s">
        <v>83</v>
      </c>
      <c r="I65" s="106"/>
    </row>
    <row r="66" spans="1:9" s="8" customFormat="1" ht="24.9" customHeight="1" x14ac:dyDescent="0.3">
      <c r="A66" s="140" t="s">
        <v>40</v>
      </c>
      <c r="B66" s="140"/>
      <c r="C66" s="140" t="s">
        <v>41</v>
      </c>
      <c r="D66" s="140"/>
      <c r="E66" s="141" t="s">
        <v>59</v>
      </c>
      <c r="F66" s="142"/>
      <c r="G66" s="143"/>
      <c r="H66" s="140" t="s">
        <v>84</v>
      </c>
      <c r="I66" s="140"/>
    </row>
    <row r="67" spans="1:9" s="8" customFormat="1" ht="12.9" customHeight="1" x14ac:dyDescent="0.3">
      <c r="A67" s="40" t="s">
        <v>42</v>
      </c>
      <c r="B67" s="126" t="s">
        <v>85</v>
      </c>
      <c r="C67" s="127"/>
      <c r="D67" s="127"/>
      <c r="E67" s="127"/>
      <c r="F67" s="127"/>
      <c r="G67" s="127"/>
      <c r="H67" s="127"/>
      <c r="I67" s="128"/>
    </row>
  </sheetData>
  <mergeCells count="70">
    <mergeCell ref="L26:M26"/>
    <mergeCell ref="J26:K26"/>
    <mergeCell ref="J28:K28"/>
    <mergeCell ref="J27:K27"/>
    <mergeCell ref="E31:F31"/>
    <mergeCell ref="E29:F29"/>
    <mergeCell ref="J23:M23"/>
    <mergeCell ref="J25:K25"/>
    <mergeCell ref="L25:M25"/>
    <mergeCell ref="J24:K24"/>
    <mergeCell ref="L24:M24"/>
    <mergeCell ref="B67:I67"/>
    <mergeCell ref="C45:C46"/>
    <mergeCell ref="D45:H45"/>
    <mergeCell ref="D46:F46"/>
    <mergeCell ref="G46:H46"/>
    <mergeCell ref="B47:B48"/>
    <mergeCell ref="E47:F47"/>
    <mergeCell ref="G47:H47"/>
    <mergeCell ref="E48:F48"/>
    <mergeCell ref="C49:H49"/>
    <mergeCell ref="A66:B66"/>
    <mergeCell ref="C66:D66"/>
    <mergeCell ref="E66:G66"/>
    <mergeCell ref="E60:F60"/>
    <mergeCell ref="H66:I66"/>
    <mergeCell ref="H65:I65"/>
    <mergeCell ref="B2:G2"/>
    <mergeCell ref="B3:G3"/>
    <mergeCell ref="B4:G5"/>
    <mergeCell ref="A65:B65"/>
    <mergeCell ref="C65:D65"/>
    <mergeCell ref="E65:G65"/>
    <mergeCell ref="B50:B52"/>
    <mergeCell ref="C50:H50"/>
    <mergeCell ref="C51:H51"/>
    <mergeCell ref="C52:H52"/>
    <mergeCell ref="E59:F59"/>
    <mergeCell ref="E61:F61"/>
    <mergeCell ref="C54:D54"/>
    <mergeCell ref="D22:F22"/>
    <mergeCell ref="E23:F23"/>
    <mergeCell ref="H2:I2"/>
    <mergeCell ref="H3:I3"/>
    <mergeCell ref="H4:I4"/>
    <mergeCell ref="H5:I5"/>
    <mergeCell ref="H12:I12"/>
    <mergeCell ref="B7:C7"/>
    <mergeCell ref="F7:G7"/>
    <mergeCell ref="C38:G38"/>
    <mergeCell ref="C35:G35"/>
    <mergeCell ref="C36:G36"/>
    <mergeCell ref="C37:G37"/>
    <mergeCell ref="C34:G34"/>
    <mergeCell ref="C47:C48"/>
    <mergeCell ref="G48:H48"/>
    <mergeCell ref="E32:F32"/>
    <mergeCell ref="B9:C9"/>
    <mergeCell ref="E24:F24"/>
    <mergeCell ref="E26:F26"/>
    <mergeCell ref="E27:F27"/>
    <mergeCell ref="D41:F41"/>
    <mergeCell ref="H14:I14"/>
    <mergeCell ref="H16:I16"/>
    <mergeCell ref="H18:I18"/>
    <mergeCell ref="C42:C43"/>
    <mergeCell ref="E42:F42"/>
    <mergeCell ref="E43:F43"/>
    <mergeCell ref="G41:H41"/>
    <mergeCell ref="G42:H43"/>
  </mergeCells>
  <hyperlinks>
    <hyperlink ref="B67" r:id="rId1" xr:uid="{C64D04D9-9698-4A2D-8FAF-DF2916D4325F}"/>
  </hyperlinks>
  <printOptions horizontalCentered="1" verticalCentered="1"/>
  <pageMargins left="0.27559055118110237" right="0.15748031496062992" top="0.23622047244094491" bottom="0.19685039370078741" header="0.31496062992125984" footer="0.19685039370078741"/>
  <pageSetup paperSize="9" scale="72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LFDS-BERNARD</dc:creator>
  <cp:lastModifiedBy>Stéphane Alaux</cp:lastModifiedBy>
  <cp:lastPrinted>2020-01-14T13:00:08Z</cp:lastPrinted>
  <dcterms:created xsi:type="dcterms:W3CDTF">2014-03-25T17:17:26Z</dcterms:created>
  <dcterms:modified xsi:type="dcterms:W3CDTF">2025-09-05T07:16:59Z</dcterms:modified>
</cp:coreProperties>
</file>