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DOCUMENTS\ARTICLES\MARO0999_01\"/>
    </mc:Choice>
  </mc:AlternateContent>
  <bookViews>
    <workbookView xWindow="2940" yWindow="510" windowWidth="17400" windowHeight="13080"/>
  </bookViews>
  <sheets>
    <sheet name="LISTE DE COUPE" sheetId="1" r:id="rId1"/>
    <sheet name="EXPORTATION" sheetId="2" r:id="rId2"/>
  </sheets>
  <functionGroups builtInGroupCount="18"/>
  <definedNames>
    <definedName name="CODE">'LISTE DE COUPE'!#REF!</definedName>
    <definedName name="COMM">'LISTE DE COUPE'!#REF!</definedName>
    <definedName name="COMMAN">EXPORTATION!$A$1</definedName>
    <definedName name="COMMANDE">'LISTE DE COUPE'!#REF!</definedName>
    <definedName name="JOB">'LISTE DE COUPE'!#REF!</definedName>
    <definedName name="USINAGE">'LISTE DE COUPE'!#REF!</definedName>
  </definedNames>
  <calcPr calcId="152511"/>
</workbook>
</file>

<file path=xl/calcChain.xml><?xml version="1.0" encoding="utf-8"?>
<calcChain xmlns="http://schemas.openxmlformats.org/spreadsheetml/2006/main">
  <c r="P82" i="1" l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K4" i="1"/>
  <c r="K5" i="1"/>
  <c r="A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A4" i="1"/>
  <c r="L3" i="1"/>
  <c r="A5" i="1"/>
  <c r="H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D3" i="1"/>
  <c r="E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3" i="1"/>
  <c r="O82" i="1"/>
  <c r="N82" i="1"/>
  <c r="J82" i="1"/>
  <c r="I82" i="1"/>
  <c r="F82" i="1"/>
  <c r="E82" i="1"/>
  <c r="B82" i="1"/>
  <c r="A82" i="1"/>
  <c r="O81" i="1"/>
  <c r="N81" i="1"/>
  <c r="J81" i="1"/>
  <c r="I81" i="1"/>
  <c r="F81" i="1"/>
  <c r="E81" i="1"/>
  <c r="B81" i="1"/>
  <c r="A81" i="1"/>
  <c r="O80" i="1"/>
  <c r="N80" i="1"/>
  <c r="J80" i="1"/>
  <c r="I80" i="1"/>
  <c r="F80" i="1"/>
  <c r="E80" i="1"/>
  <c r="B80" i="1"/>
  <c r="A80" i="1"/>
  <c r="O79" i="1"/>
  <c r="N79" i="1"/>
  <c r="J79" i="1"/>
  <c r="I79" i="1"/>
  <c r="F79" i="1"/>
  <c r="E79" i="1"/>
  <c r="B79" i="1"/>
  <c r="A79" i="1"/>
  <c r="O78" i="1"/>
  <c r="N78" i="1"/>
  <c r="J78" i="1"/>
  <c r="I78" i="1"/>
  <c r="F78" i="1"/>
  <c r="E78" i="1"/>
  <c r="B78" i="1"/>
  <c r="A78" i="1"/>
  <c r="O77" i="1"/>
  <c r="N77" i="1"/>
  <c r="J77" i="1"/>
  <c r="I77" i="1"/>
  <c r="F77" i="1"/>
  <c r="E77" i="1"/>
  <c r="B77" i="1"/>
  <c r="A77" i="1"/>
  <c r="O76" i="1"/>
  <c r="N76" i="1"/>
  <c r="J76" i="1"/>
  <c r="I76" i="1"/>
  <c r="F76" i="1"/>
  <c r="E76" i="1"/>
  <c r="B76" i="1"/>
  <c r="A76" i="1"/>
  <c r="O75" i="1"/>
  <c r="N75" i="1"/>
  <c r="J75" i="1"/>
  <c r="I75" i="1"/>
  <c r="F75" i="1"/>
  <c r="E75" i="1"/>
  <c r="B75" i="1"/>
  <c r="A75" i="1"/>
  <c r="O74" i="1"/>
  <c r="N74" i="1"/>
  <c r="J74" i="1"/>
  <c r="I74" i="1"/>
  <c r="F74" i="1"/>
  <c r="E74" i="1"/>
  <c r="B74" i="1"/>
  <c r="A74" i="1"/>
  <c r="O73" i="1"/>
  <c r="N73" i="1"/>
  <c r="J73" i="1"/>
  <c r="I73" i="1"/>
  <c r="F73" i="1"/>
  <c r="E73" i="1"/>
  <c r="B73" i="1"/>
  <c r="A73" i="1"/>
  <c r="O72" i="1"/>
  <c r="N72" i="1"/>
  <c r="J72" i="1"/>
  <c r="I72" i="1"/>
  <c r="F72" i="1"/>
  <c r="E72" i="1"/>
  <c r="B72" i="1"/>
  <c r="A72" i="1"/>
  <c r="O71" i="1"/>
  <c r="N71" i="1"/>
  <c r="J71" i="1"/>
  <c r="I71" i="1"/>
  <c r="F71" i="1"/>
  <c r="E71" i="1"/>
  <c r="B71" i="1"/>
  <c r="A71" i="1"/>
  <c r="O70" i="1"/>
  <c r="N70" i="1"/>
  <c r="J70" i="1"/>
  <c r="I70" i="1"/>
  <c r="F70" i="1"/>
  <c r="E70" i="1"/>
  <c r="B70" i="1"/>
  <c r="A70" i="1"/>
  <c r="O69" i="1"/>
  <c r="N69" i="1"/>
  <c r="J69" i="1"/>
  <c r="I69" i="1"/>
  <c r="F69" i="1"/>
  <c r="E69" i="1"/>
  <c r="B69" i="1"/>
  <c r="A69" i="1"/>
  <c r="O68" i="1"/>
  <c r="N68" i="1"/>
  <c r="J68" i="1"/>
  <c r="I68" i="1"/>
  <c r="F68" i="1"/>
  <c r="E68" i="1"/>
  <c r="B68" i="1"/>
  <c r="A68" i="1"/>
  <c r="O67" i="1"/>
  <c r="N67" i="1"/>
  <c r="J67" i="1"/>
  <c r="I67" i="1"/>
  <c r="F67" i="1"/>
  <c r="E67" i="1"/>
  <c r="B67" i="1"/>
  <c r="A67" i="1"/>
  <c r="O66" i="1"/>
  <c r="N66" i="1"/>
  <c r="J66" i="1"/>
  <c r="I66" i="1"/>
  <c r="F66" i="1"/>
  <c r="E66" i="1"/>
  <c r="B66" i="1"/>
  <c r="A66" i="1"/>
  <c r="O65" i="1"/>
  <c r="N65" i="1"/>
  <c r="J65" i="1"/>
  <c r="I65" i="1"/>
  <c r="F65" i="1"/>
  <c r="E65" i="1"/>
  <c r="B65" i="1"/>
  <c r="A65" i="1"/>
  <c r="O64" i="1"/>
  <c r="N64" i="1"/>
  <c r="J64" i="1"/>
  <c r="I64" i="1"/>
  <c r="F64" i="1"/>
  <c r="E64" i="1"/>
  <c r="B64" i="1"/>
  <c r="A64" i="1"/>
  <c r="O63" i="1"/>
  <c r="N63" i="1"/>
  <c r="J63" i="1"/>
  <c r="I63" i="1"/>
  <c r="F63" i="1"/>
  <c r="E63" i="1"/>
  <c r="B63" i="1"/>
  <c r="A63" i="1"/>
  <c r="O62" i="1"/>
  <c r="N62" i="1"/>
  <c r="J62" i="1"/>
  <c r="I62" i="1"/>
  <c r="F62" i="1"/>
  <c r="E62" i="1"/>
  <c r="B62" i="1"/>
  <c r="A62" i="1"/>
  <c r="O61" i="1"/>
  <c r="N61" i="1"/>
  <c r="J61" i="1"/>
  <c r="I61" i="1"/>
  <c r="F61" i="1"/>
  <c r="E61" i="1"/>
  <c r="B61" i="1"/>
  <c r="A61" i="1"/>
  <c r="O60" i="1"/>
  <c r="N60" i="1"/>
  <c r="J60" i="1"/>
  <c r="I60" i="1"/>
  <c r="F60" i="1"/>
  <c r="E60" i="1"/>
  <c r="B60" i="1"/>
  <c r="A60" i="1"/>
  <c r="O59" i="1"/>
  <c r="N59" i="1"/>
  <c r="J59" i="1"/>
  <c r="I59" i="1"/>
  <c r="F59" i="1"/>
  <c r="E59" i="1"/>
  <c r="B59" i="1"/>
  <c r="A59" i="1"/>
  <c r="O58" i="1"/>
  <c r="N58" i="1"/>
  <c r="J58" i="1"/>
  <c r="I58" i="1"/>
  <c r="F58" i="1"/>
  <c r="E58" i="1"/>
  <c r="B58" i="1"/>
  <c r="A58" i="1"/>
  <c r="O57" i="1"/>
  <c r="N57" i="1"/>
  <c r="J57" i="1"/>
  <c r="I57" i="1"/>
  <c r="F57" i="1"/>
  <c r="E57" i="1"/>
  <c r="B57" i="1"/>
  <c r="A57" i="1"/>
  <c r="O32" i="1"/>
  <c r="N32" i="1"/>
  <c r="J32" i="1"/>
  <c r="I32" i="1"/>
  <c r="F32" i="1"/>
  <c r="E32" i="1"/>
  <c r="B32" i="1"/>
  <c r="A32" i="1"/>
  <c r="O31" i="1"/>
  <c r="N31" i="1"/>
  <c r="J31" i="1"/>
  <c r="I31" i="1"/>
  <c r="F31" i="1"/>
  <c r="E31" i="1"/>
  <c r="B31" i="1"/>
  <c r="A31" i="1"/>
  <c r="O30" i="1"/>
  <c r="N30" i="1"/>
  <c r="J30" i="1"/>
  <c r="I30" i="1"/>
  <c r="F30" i="1"/>
  <c r="E30" i="1"/>
  <c r="B30" i="1"/>
  <c r="A30" i="1"/>
  <c r="O29" i="1"/>
  <c r="N29" i="1"/>
  <c r="J29" i="1"/>
  <c r="I29" i="1"/>
  <c r="F29" i="1"/>
  <c r="E29" i="1"/>
  <c r="B29" i="1"/>
  <c r="A29" i="1"/>
  <c r="O28" i="1"/>
  <c r="N28" i="1"/>
  <c r="J28" i="1"/>
  <c r="I28" i="1"/>
  <c r="F28" i="1"/>
  <c r="E28" i="1"/>
  <c r="B28" i="1"/>
  <c r="A28" i="1"/>
  <c r="O27" i="1"/>
  <c r="N27" i="1"/>
  <c r="J27" i="1"/>
  <c r="I27" i="1"/>
  <c r="F27" i="1"/>
  <c r="E27" i="1"/>
  <c r="B27" i="1"/>
  <c r="A27" i="1"/>
  <c r="O26" i="1"/>
  <c r="N26" i="1"/>
  <c r="J26" i="1"/>
  <c r="I26" i="1"/>
  <c r="F26" i="1"/>
  <c r="E26" i="1"/>
  <c r="B26" i="1"/>
  <c r="A26" i="1"/>
  <c r="O25" i="1"/>
  <c r="N25" i="1"/>
  <c r="J25" i="1"/>
  <c r="I25" i="1"/>
  <c r="F25" i="1"/>
  <c r="E25" i="1"/>
  <c r="B25" i="1"/>
  <c r="A25" i="1"/>
  <c r="O24" i="1"/>
  <c r="N24" i="1"/>
  <c r="J24" i="1"/>
  <c r="I24" i="1"/>
  <c r="F24" i="1"/>
  <c r="E24" i="1"/>
  <c r="B24" i="1"/>
  <c r="A24" i="1"/>
  <c r="O23" i="1"/>
  <c r="N23" i="1"/>
  <c r="J23" i="1"/>
  <c r="I23" i="1"/>
  <c r="F23" i="1"/>
  <c r="E23" i="1"/>
  <c r="B23" i="1"/>
  <c r="A23" i="1"/>
  <c r="O22" i="1"/>
  <c r="N22" i="1"/>
  <c r="J22" i="1"/>
  <c r="I22" i="1"/>
  <c r="F22" i="1"/>
  <c r="E22" i="1"/>
  <c r="B22" i="1"/>
  <c r="A22" i="1"/>
  <c r="O21" i="1"/>
  <c r="N21" i="1"/>
  <c r="J21" i="1"/>
  <c r="I21" i="1"/>
  <c r="F21" i="1"/>
  <c r="E21" i="1"/>
  <c r="B21" i="1"/>
  <c r="A21" i="1"/>
  <c r="O20" i="1"/>
  <c r="N20" i="1"/>
  <c r="J20" i="1"/>
  <c r="I20" i="1"/>
  <c r="F20" i="1"/>
  <c r="E20" i="1"/>
  <c r="B20" i="1"/>
  <c r="A20" i="1"/>
  <c r="O19" i="1"/>
  <c r="N19" i="1"/>
  <c r="J19" i="1"/>
  <c r="I19" i="1"/>
  <c r="F19" i="1"/>
  <c r="E19" i="1"/>
  <c r="B19" i="1"/>
  <c r="A19" i="1"/>
  <c r="O18" i="1"/>
  <c r="N18" i="1"/>
  <c r="J18" i="1"/>
  <c r="I18" i="1"/>
  <c r="F18" i="1"/>
  <c r="E18" i="1"/>
  <c r="B18" i="1"/>
  <c r="A18" i="1"/>
  <c r="O17" i="1"/>
  <c r="N17" i="1"/>
  <c r="J17" i="1"/>
  <c r="I17" i="1"/>
  <c r="F17" i="1"/>
  <c r="E17" i="1"/>
  <c r="B17" i="1"/>
  <c r="A17" i="1"/>
  <c r="O16" i="1"/>
  <c r="N16" i="1"/>
  <c r="J16" i="1"/>
  <c r="I16" i="1"/>
  <c r="F16" i="1"/>
  <c r="E16" i="1"/>
  <c r="B16" i="1"/>
  <c r="A16" i="1"/>
  <c r="O15" i="1"/>
  <c r="N15" i="1"/>
  <c r="J15" i="1"/>
  <c r="I15" i="1"/>
  <c r="F15" i="1"/>
  <c r="E15" i="1"/>
  <c r="B15" i="1"/>
  <c r="A15" i="1"/>
  <c r="O14" i="1"/>
  <c r="N14" i="1"/>
  <c r="J14" i="1"/>
  <c r="I14" i="1"/>
  <c r="F14" i="1"/>
  <c r="E14" i="1"/>
  <c r="B14" i="1"/>
  <c r="A14" i="1"/>
  <c r="O13" i="1"/>
  <c r="N13" i="1"/>
  <c r="J13" i="1"/>
  <c r="I13" i="1"/>
  <c r="F13" i="1"/>
  <c r="E13" i="1"/>
  <c r="B13" i="1"/>
  <c r="A13" i="1"/>
  <c r="O12" i="1"/>
  <c r="N12" i="1"/>
  <c r="J12" i="1"/>
  <c r="I12" i="1"/>
  <c r="F12" i="1"/>
  <c r="E12" i="1"/>
  <c r="B12" i="1"/>
  <c r="A12" i="1"/>
  <c r="O11" i="1"/>
  <c r="N11" i="1"/>
  <c r="J11" i="1"/>
  <c r="I11" i="1"/>
  <c r="F11" i="1"/>
  <c r="E11" i="1"/>
  <c r="B11" i="1"/>
  <c r="A11" i="1"/>
  <c r="O10" i="1"/>
  <c r="N10" i="1"/>
  <c r="J10" i="1"/>
  <c r="I10" i="1"/>
  <c r="F10" i="1"/>
  <c r="E10" i="1"/>
  <c r="B10" i="1"/>
  <c r="A10" i="1"/>
  <c r="O9" i="1"/>
  <c r="N9" i="1"/>
  <c r="J9" i="1"/>
  <c r="I9" i="1"/>
  <c r="F9" i="1"/>
  <c r="E9" i="1"/>
  <c r="B9" i="1"/>
  <c r="A9" i="1"/>
  <c r="O8" i="1"/>
  <c r="N8" i="1"/>
  <c r="J8" i="1"/>
  <c r="I8" i="1"/>
  <c r="F8" i="1"/>
  <c r="E8" i="1"/>
  <c r="B8" i="1"/>
  <c r="A8" i="1"/>
  <c r="O7" i="1"/>
  <c r="N7" i="1"/>
  <c r="J7" i="1"/>
  <c r="I7" i="1"/>
  <c r="F7" i="1"/>
  <c r="E7" i="1"/>
  <c r="B7" i="1"/>
  <c r="A7" i="1"/>
  <c r="O6" i="1"/>
  <c r="N6" i="1"/>
  <c r="J6" i="1"/>
  <c r="I6" i="1"/>
  <c r="F6" i="1"/>
  <c r="E6" i="1"/>
  <c r="B6" i="1"/>
  <c r="A6" i="1"/>
  <c r="O5" i="1"/>
  <c r="N5" i="1"/>
  <c r="J5" i="1"/>
  <c r="I5" i="1"/>
  <c r="F5" i="1"/>
  <c r="E5" i="1"/>
  <c r="B5" i="1"/>
  <c r="O4" i="1"/>
  <c r="N4" i="1"/>
  <c r="J4" i="1"/>
  <c r="I4" i="1"/>
  <c r="F4" i="1"/>
  <c r="E4" i="1"/>
  <c r="B4" i="1"/>
  <c r="O3" i="1"/>
  <c r="N3" i="1"/>
  <c r="J3" i="1"/>
  <c r="I3" i="1"/>
  <c r="F3" i="1"/>
  <c r="B3" i="1"/>
  <c r="C73" i="1" l="1"/>
  <c r="T32" i="2"/>
  <c r="U32" i="2" s="1"/>
  <c r="S32" i="2"/>
  <c r="T22" i="2"/>
  <c r="U22" i="2" s="1"/>
  <c r="S22" i="2"/>
  <c r="T10" i="2"/>
  <c r="U10" i="2" s="1"/>
  <c r="S10" i="2"/>
  <c r="C77" i="1"/>
  <c r="C82" i="1"/>
  <c r="S3" i="2"/>
  <c r="T3" i="2"/>
  <c r="U3" i="2" s="1"/>
  <c r="C3" i="1" s="1"/>
  <c r="S17" i="2"/>
  <c r="T17" i="2"/>
  <c r="U17" i="2" s="1"/>
  <c r="T19" i="2"/>
  <c r="U19" i="2" s="1"/>
  <c r="C19" i="1" s="1"/>
  <c r="S19" i="2"/>
  <c r="S26" i="2"/>
  <c r="T26" i="2"/>
  <c r="U26" i="2" s="1"/>
  <c r="C26" i="1" s="1"/>
  <c r="C58" i="1"/>
  <c r="C66" i="1"/>
  <c r="C67" i="1"/>
  <c r="C57" i="1"/>
  <c r="C76" i="1"/>
  <c r="T4" i="2"/>
  <c r="U4" i="2" s="1"/>
  <c r="C4" i="1" s="1"/>
  <c r="S4" i="2"/>
  <c r="T31" i="2"/>
  <c r="U31" i="2" s="1"/>
  <c r="S31" i="2"/>
  <c r="T18" i="2"/>
  <c r="U18" i="2" s="1"/>
  <c r="S18" i="2"/>
  <c r="T14" i="2"/>
  <c r="U14" i="2" s="1"/>
  <c r="C14" i="1" s="1"/>
  <c r="S14" i="2"/>
  <c r="C72" i="1"/>
  <c r="C81" i="1"/>
  <c r="C62" i="1"/>
  <c r="T5" i="2"/>
  <c r="U5" i="2" s="1"/>
  <c r="C5" i="1" s="1"/>
  <c r="S5" i="2"/>
  <c r="S30" i="2"/>
  <c r="T30" i="2"/>
  <c r="U30" i="2" s="1"/>
  <c r="C30" i="1" s="1"/>
  <c r="S21" i="2"/>
  <c r="T21" i="2"/>
  <c r="U21" i="2" s="1"/>
  <c r="C21" i="1" s="1"/>
  <c r="S28" i="2"/>
  <c r="T28" i="2"/>
  <c r="U28" i="2" s="1"/>
  <c r="C28" i="1" s="1"/>
  <c r="C63" i="1"/>
  <c r="C68" i="1"/>
  <c r="C78" i="1"/>
  <c r="S6" i="2"/>
  <c r="T6" i="2"/>
  <c r="U6" i="2" s="1"/>
  <c r="C6" i="1" s="1"/>
  <c r="T25" i="2"/>
  <c r="U25" i="2" s="1"/>
  <c r="C25" i="1" s="1"/>
  <c r="S25" i="2"/>
  <c r="T13" i="2"/>
  <c r="U13" i="2" s="1"/>
  <c r="S13" i="2"/>
  <c r="S27" i="2"/>
  <c r="T27" i="2"/>
  <c r="U27" i="2" s="1"/>
  <c r="C27" i="1" s="1"/>
  <c r="C59" i="1"/>
  <c r="C64" i="1"/>
  <c r="C69" i="1"/>
  <c r="C74" i="1"/>
  <c r="S7" i="2"/>
  <c r="T7" i="2"/>
  <c r="U7" i="2" s="1"/>
  <c r="C7" i="1" s="1"/>
  <c r="S24" i="2"/>
  <c r="T24" i="2"/>
  <c r="U24" i="2" s="1"/>
  <c r="S12" i="2"/>
  <c r="T12" i="2"/>
  <c r="U12" i="2" s="1"/>
  <c r="C12" i="1" s="1"/>
  <c r="S16" i="2"/>
  <c r="T16" i="2"/>
  <c r="U16" i="2" s="1"/>
  <c r="C70" i="1"/>
  <c r="C79" i="1"/>
  <c r="T8" i="2"/>
  <c r="U8" i="2" s="1"/>
  <c r="C8" i="1" s="1"/>
  <c r="S8" i="2"/>
  <c r="T20" i="2"/>
  <c r="U20" i="2" s="1"/>
  <c r="S20" i="2"/>
  <c r="T9" i="2"/>
  <c r="U9" i="2" s="1"/>
  <c r="S9" i="2"/>
  <c r="T15" i="2"/>
  <c r="U15" i="2" s="1"/>
  <c r="S15" i="2"/>
  <c r="C60" i="1"/>
  <c r="C65" i="1"/>
  <c r="C75" i="1"/>
  <c r="C80" i="1"/>
  <c r="T29" i="2"/>
  <c r="U29" i="2" s="1"/>
  <c r="S29" i="2"/>
  <c r="T23" i="2"/>
  <c r="U23" i="2" s="1"/>
  <c r="C23" i="1" s="1"/>
  <c r="S23" i="2"/>
  <c r="T11" i="2"/>
  <c r="U11" i="2" s="1"/>
  <c r="C11" i="1" s="1"/>
  <c r="S11" i="2"/>
  <c r="C61" i="1"/>
  <c r="C71" i="1"/>
  <c r="C32" i="1" l="1"/>
  <c r="C17" i="1"/>
  <c r="C20" i="1"/>
  <c r="C9" i="1"/>
  <c r="C22" i="1"/>
  <c r="C13" i="1"/>
  <c r="C15" i="1"/>
  <c r="C16" i="1"/>
  <c r="C24" i="1"/>
  <c r="C31" i="1"/>
  <c r="C18" i="1"/>
  <c r="C29" i="1"/>
  <c r="C10" i="1"/>
</calcChain>
</file>

<file path=xl/sharedStrings.xml><?xml version="1.0" encoding="utf-8"?>
<sst xmlns="http://schemas.openxmlformats.org/spreadsheetml/2006/main" count="543" uniqueCount="133">
  <si>
    <t>LONGUEUR</t>
  </si>
  <si>
    <t>LARGEUR</t>
  </si>
  <si>
    <t>ÉPAISSEUR</t>
  </si>
  <si>
    <t>CHANTS</t>
  </si>
  <si>
    <t>TOTAL</t>
  </si>
  <si>
    <t>COMMANDE</t>
  </si>
  <si>
    <t xml:space="preserve">VEINAGE </t>
  </si>
  <si>
    <t>USINAGE</t>
  </si>
  <si>
    <t>NESTING</t>
  </si>
  <si>
    <r>
      <rPr>
        <b/>
        <sz val="14"/>
        <color indexed="8"/>
        <rFont val="Arial"/>
        <family val="2"/>
      </rPr>
      <t>NUMÉRO DE PIÈCE</t>
    </r>
    <r>
      <rPr>
        <b/>
        <sz val="10"/>
        <color indexed="8"/>
        <rFont val="Arial"/>
        <family val="2"/>
      </rPr>
      <t xml:space="preserve">                       </t>
    </r>
    <r>
      <rPr>
        <sz val="8"/>
        <color indexed="55"/>
        <rFont val="Arial"/>
        <family val="2"/>
      </rPr>
      <t>25 caractère maximum</t>
    </r>
  </si>
  <si>
    <t>CODE</t>
  </si>
  <si>
    <t>QTE</t>
  </si>
  <si>
    <t>DÉTAIL DE PIÈCE</t>
  </si>
  <si>
    <t/>
  </si>
  <si>
    <t>?????????</t>
  </si>
  <si>
    <r>
      <rPr>
        <b/>
        <sz val="10"/>
        <color indexed="8"/>
        <rFont val="Arial"/>
        <family val="2"/>
      </rPr>
      <t>Pi²-PMP</t>
    </r>
    <r>
      <rPr>
        <b/>
        <sz val="14"/>
        <color indexed="8"/>
        <rFont val="Arial"/>
        <family val="2"/>
      </rPr>
      <t xml:space="preserve"> </t>
    </r>
    <r>
      <rPr>
        <b/>
        <sz val="7"/>
        <color indexed="8"/>
        <rFont val="Arial"/>
        <family val="2"/>
      </rPr>
      <t>UNITÉ</t>
    </r>
  </si>
  <si>
    <t>COMPOSANTE</t>
  </si>
  <si>
    <t>STOCK NUMBER</t>
  </si>
  <si>
    <t>PI2</t>
  </si>
  <si>
    <t>QTY</t>
  </si>
  <si>
    <t>QTE TOTALE</t>
  </si>
  <si>
    <t>DETAIL</t>
  </si>
  <si>
    <t>L</t>
  </si>
  <si>
    <t>M</t>
  </si>
  <si>
    <t>VEINAGE</t>
  </si>
  <si>
    <t>POIDS</t>
  </si>
  <si>
    <t>QU000369_00</t>
  </si>
  <si>
    <t>AJUSTABLE LEG, HETTICH 902 846 200, 3 3/4 A 5 1/4</t>
  </si>
  <si>
    <t>8</t>
  </si>
  <si>
    <t>0</t>
  </si>
  <si>
    <t>QU000370_00</t>
  </si>
  <si>
    <t>Bloc de fixation (Hettich) 902846600</t>
  </si>
  <si>
    <t>QU001148_02</t>
  </si>
  <si>
    <t>Charnière (BLUM)71B358180, Clip Top Blumotion 110 appliqué</t>
  </si>
  <si>
    <t>6</t>
  </si>
  <si>
    <t>QU000650_00</t>
  </si>
  <si>
    <t>Plaque de montage (BLUM) 175H710180, 1.5 mm Applique encastrée-clip</t>
  </si>
  <si>
    <t>QU000206_01</t>
  </si>
  <si>
    <t>Poignée (RICHELIEU) 30576195, 156 x 32mm (NICKEL BROSSÉ)</t>
  </si>
  <si>
    <t>3</t>
  </si>
  <si>
    <t>QU000262_00</t>
  </si>
  <si>
    <t>Support à tablette (RICHELIEU) 58372G, 5mm x 16mm (PQT 1000)</t>
  </si>
  <si>
    <t>16</t>
  </si>
  <si>
    <t>MARO0999_01_B08_SOUF3</t>
  </si>
  <si>
    <t>MD038</t>
  </si>
  <si>
    <t>0,68</t>
  </si>
  <si>
    <t>32,521</t>
  </si>
  <si>
    <t>3,000</t>
  </si>
  <si>
    <t>2</t>
  </si>
  <si>
    <t>0,375</t>
  </si>
  <si>
    <t xml:space="preserve"> </t>
  </si>
  <si>
    <t>1,054386</t>
  </si>
  <si>
    <t>MARO0999_01_B99_SOUF1</t>
  </si>
  <si>
    <t>1</t>
  </si>
  <si>
    <t>MARO0999_01_B04_SOUF3</t>
  </si>
  <si>
    <t>0,35</t>
  </si>
  <si>
    <t>16,875</t>
  </si>
  <si>
    <t>0,547119</t>
  </si>
  <si>
    <t>MARO0999_01_B08_TOP</t>
  </si>
  <si>
    <t>ME063PV888PV888</t>
  </si>
  <si>
    <t>0,70</t>
  </si>
  <si>
    <t>33,521</t>
  </si>
  <si>
    <t>0,625</t>
  </si>
  <si>
    <t>1L</t>
  </si>
  <si>
    <t>1,529388</t>
  </si>
  <si>
    <t>MARO0999_01_B08_TAB</t>
  </si>
  <si>
    <t>2,08</t>
  </si>
  <si>
    <t>32,146</t>
  </si>
  <si>
    <t>9,313</t>
  </si>
  <si>
    <t>4,552737</t>
  </si>
  <si>
    <t>MARO0999_01_B08_FOND</t>
  </si>
  <si>
    <t>2,23</t>
  </si>
  <si>
    <t>9,563</t>
  </si>
  <si>
    <t>1C</t>
  </si>
  <si>
    <t>4,874924</t>
  </si>
  <si>
    <t>MARO0999_01_B08_DOS</t>
  </si>
  <si>
    <t>7,07</t>
  </si>
  <si>
    <t>30,375</t>
  </si>
  <si>
    <t>15,485054</t>
  </si>
  <si>
    <t>MARO0999_01_B05_SOUF1</t>
  </si>
  <si>
    <t>MARO0999_01_B08_COG2</t>
  </si>
  <si>
    <t>1,93</t>
  </si>
  <si>
    <t>29,125</t>
  </si>
  <si>
    <t>4,23564</t>
  </si>
  <si>
    <t>MARO0999_01_B08_COD</t>
  </si>
  <si>
    <t>MARO0999_01_B04_TOP</t>
  </si>
  <si>
    <t>0,36</t>
  </si>
  <si>
    <t>17,125</t>
  </si>
  <si>
    <t>0,781328</t>
  </si>
  <si>
    <t>MARO0999_01_B04_TAB</t>
  </si>
  <si>
    <t>2,55</t>
  </si>
  <si>
    <t>15,750</t>
  </si>
  <si>
    <t>23,313</t>
  </si>
  <si>
    <t>5,584072</t>
  </si>
  <si>
    <t>MARO0999_01_B077_SOUF1</t>
  </si>
  <si>
    <t>MARO0999_01_B04_FOND</t>
  </si>
  <si>
    <t>2,80</t>
  </si>
  <si>
    <t>23,563</t>
  </si>
  <si>
    <t>6,136681</t>
  </si>
  <si>
    <t>MARO0999_01_B04_DOS</t>
  </si>
  <si>
    <t>3,61</t>
  </si>
  <si>
    <t>7,910947</t>
  </si>
  <si>
    <t>MARO0999_01_B01_SOUF1</t>
  </si>
  <si>
    <t>MARO0999_01_B04_COG</t>
  </si>
  <si>
    <t>4,77</t>
  </si>
  <si>
    <t>10,436838</t>
  </si>
  <si>
    <t>MARO0999_01_B04_COD</t>
  </si>
  <si>
    <t>MARO0999_01_B08_PO</t>
  </si>
  <si>
    <t>MD069</t>
  </si>
  <si>
    <t>3,48</t>
  </si>
  <si>
    <t>30,125</t>
  </si>
  <si>
    <t>16,615</t>
  </si>
  <si>
    <t>0,688</t>
  </si>
  <si>
    <t>2L-2C 2088</t>
  </si>
  <si>
    <t>9,916874</t>
  </si>
  <si>
    <t>MARO0999_01_B04_PO</t>
  </si>
  <si>
    <t>3,57</t>
  </si>
  <si>
    <t>17,063</t>
  </si>
  <si>
    <t>10,184226</t>
  </si>
  <si>
    <t>MARO0999_01_B08_SOUF2</t>
  </si>
  <si>
    <t>PL069</t>
  </si>
  <si>
    <t>0,991208</t>
  </si>
  <si>
    <t>MARO0999_01_B08_SOUF1</t>
  </si>
  <si>
    <t>2,50</t>
  </si>
  <si>
    <t>11,063</t>
  </si>
  <si>
    <t>3,655079</t>
  </si>
  <si>
    <t>MARO0999_01_B04_SOUF2</t>
  </si>
  <si>
    <t>0,514336</t>
  </si>
  <si>
    <t>MARO0999_01_B04_SOUF1</t>
  </si>
  <si>
    <t>2,93</t>
  </si>
  <si>
    <t>25,000</t>
  </si>
  <si>
    <t>4,286133</t>
  </si>
  <si>
    <t>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</si>
</sst>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9" x14ac:knownFonts="1">
    <font>
      <sz val="11"/>
      <color theme="1"/>
      <name val="Calibri"/>
      <family val="2"/>
      <scheme val="minor"/>
    </font>
    <font>
      <b/>
      <sz val="14"/>
      <color indexed="8"/>
      <name val="Arial"/>
      <family val="2"/>
    </font>
    <font>
      <b/>
      <sz val="10"/>
      <color indexed="8"/>
      <name val="Arial"/>
      <family val="2"/>
    </font>
    <font>
      <sz val="8"/>
      <color indexed="55"/>
      <name val="Arial"/>
      <family val="2"/>
    </font>
    <font>
      <b/>
      <sz val="7"/>
      <color indexed="8"/>
      <name val="Arial"/>
      <family val="2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7"/>
      <color theme="1"/>
      <name val="Arial"/>
      <family val="2"/>
    </font>
    <font>
      <sz val="22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u/>
      <sz val="6"/>
      <color theme="10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5" fillId="0" borderId="1" applyNumberFormat="0" applyFont="0" applyFill="0" applyAlignment="0">
      <alignment horizontal="center" vertical="center"/>
    </xf>
  </cellStyleXfs>
  <cellXfs count="7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Border="1"/>
    <xf numFmtId="49" fontId="6" fillId="0" borderId="0" xfId="0" applyNumberFormat="1" applyFont="1" applyBorder="1"/>
    <xf numFmtId="49" fontId="0" fillId="0" borderId="0" xfId="0" applyNumberFormat="1"/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9" fillId="0" borderId="0" xfId="0" applyNumberFormat="1" applyFont="1" applyBorder="1" applyAlignment="1" applyProtection="1">
      <alignment horizontal="center" vertical="center"/>
    </xf>
    <xf numFmtId="0" fontId="9" fillId="0" borderId="0" xfId="0" applyNumberFormat="1" applyFont="1" applyBorder="1" applyAlignment="1" applyProtection="1">
      <alignment horizontal="left" vertical="center"/>
    </xf>
    <xf numFmtId="0" fontId="9" fillId="0" borderId="0" xfId="0" applyNumberFormat="1" applyFont="1" applyBorder="1" applyAlignment="1" applyProtection="1">
      <alignment horizontal="left" vertical="center" wrapText="1"/>
    </xf>
    <xf numFmtId="49" fontId="9" fillId="0" borderId="0" xfId="0" applyNumberFormat="1" applyFont="1" applyBorder="1" applyAlignment="1">
      <alignment horizontal="left" vertical="center"/>
    </xf>
    <xf numFmtId="49" fontId="9" fillId="0" borderId="0" xfId="0" applyNumberFormat="1" applyFont="1" applyBorder="1" applyAlignment="1">
      <alignment horizontal="left"/>
    </xf>
    <xf numFmtId="49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/>
    <xf numFmtId="0" fontId="9" fillId="0" borderId="0" xfId="0" applyFont="1"/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/>
    </xf>
    <xf numFmtId="164" fontId="9" fillId="0" borderId="0" xfId="0" applyNumberFormat="1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49" fontId="9" fillId="0" borderId="0" xfId="0" applyNumberFormat="1" applyFont="1" applyBorder="1" applyAlignment="1" applyProtection="1">
      <alignment horizontal="center" vertical="center"/>
    </xf>
    <xf numFmtId="49" fontId="0" fillId="0" borderId="0" xfId="0" applyNumberFormat="1" applyFont="1" applyBorder="1"/>
    <xf numFmtId="0" fontId="9" fillId="0" borderId="0" xfId="0" applyNumberFormat="1" applyFont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49" fontId="0" fillId="0" borderId="0" xfId="0" applyNumberFormat="1" applyProtection="1"/>
    <xf numFmtId="49" fontId="6" fillId="0" borderId="0" xfId="0" applyNumberFormat="1" applyFont="1" applyBorder="1" applyProtection="1">
      <protection locked="0"/>
    </xf>
    <xf numFmtId="49" fontId="0" fillId="0" borderId="0" xfId="0" applyNumberFormat="1" applyProtection="1">
      <protection locked="0"/>
    </xf>
    <xf numFmtId="49" fontId="6" fillId="0" borderId="0" xfId="0" applyNumberFormat="1" applyFont="1" applyBorder="1" applyProtection="1"/>
    <xf numFmtId="0" fontId="0" fillId="0" borderId="0" xfId="0" applyAlignment="1">
      <alignment horizontal="left" vertical="center" indent="5"/>
    </xf>
    <xf numFmtId="0" fontId="0" fillId="0" borderId="0" xfId="0" applyFont="1" applyBorder="1" applyAlignment="1">
      <alignment horizontal="left" vertical="center"/>
    </xf>
    <xf numFmtId="0" fontId="6" fillId="0" borderId="0" xfId="0" applyNumberFormat="1" applyFont="1" applyBorder="1" applyProtection="1">
      <protection locked="0"/>
    </xf>
    <xf numFmtId="2" fontId="6" fillId="0" borderId="0" xfId="0" applyNumberFormat="1" applyFont="1" applyBorder="1"/>
    <xf numFmtId="0" fontId="9" fillId="0" borderId="0" xfId="0" applyNumberFormat="1" applyFont="1" applyFill="1" applyBorder="1" applyAlignment="1" applyProtection="1">
      <alignment horizontal="left" vertical="center"/>
    </xf>
    <xf numFmtId="0" fontId="9" fillId="0" borderId="0" xfId="0" applyNumberFormat="1" applyFont="1" applyFill="1" applyBorder="1" applyAlignment="1" applyProtection="1">
      <alignment horizontal="left" vertical="center" wrapText="1"/>
    </xf>
    <xf numFmtId="164" fontId="9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>
      <alignment horizontal="left" vertical="center" indent="5"/>
    </xf>
    <xf numFmtId="49" fontId="9" fillId="0" borderId="0" xfId="0" applyNumberFormat="1" applyFont="1" applyFill="1" applyBorder="1" applyAlignment="1" applyProtection="1">
      <alignment horizontal="center" vertical="center"/>
    </xf>
    <xf numFmtId="2" fontId="16" fillId="0" borderId="0" xfId="0" applyNumberFormat="1" applyFont="1" applyFill="1" applyBorder="1" applyAlignment="1" applyProtection="1">
      <alignment horizontal="center" vertical="center"/>
    </xf>
    <xf numFmtId="2" fontId="0" fillId="0" borderId="0" xfId="0" applyNumberFormat="1" applyProtection="1">
      <protection locked="0"/>
    </xf>
    <xf numFmtId="2" fontId="6" fillId="0" borderId="0" xfId="0" applyNumberFormat="1" applyFont="1" applyBorder="1" applyProtection="1">
      <protection locked="0"/>
    </xf>
    <xf numFmtId="0" fontId="13" fillId="0" borderId="0" xfId="0" applyFont="1"/>
    <xf numFmtId="4" fontId="13" fillId="0" borderId="0" xfId="0" applyNumberFormat="1" applyFont="1"/>
    <xf numFmtId="0" fontId="7" fillId="0" borderId="0" xfId="1" applyNumberFormat="1" applyFont="1" applyFill="1" applyBorder="1" applyAlignment="1" applyProtection="1">
      <alignment horizontal="center" vertical="center"/>
      <protection locked="0"/>
    </xf>
    <xf numFmtId="0" fontId="8" fillId="0" borderId="0" xfId="1" applyNumberFormat="1" applyFont="1" applyFill="1" applyBorder="1" applyAlignment="1" applyProtection="1">
      <alignment horizontal="center" vertical="center"/>
      <protection locked="0"/>
    </xf>
    <xf numFmtId="0" fontId="16" fillId="0" borderId="0" xfId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Fill="1" applyBorder="1" applyAlignment="1" applyProtection="1">
      <alignment horizontal="center" vertical="center" wrapText="1"/>
      <protection locked="0"/>
    </xf>
    <xf numFmtId="0" fontId="1" fillId="0" borderId="0" xfId="1" applyFont="1" applyFill="1" applyBorder="1" applyAlignment="1" applyProtection="1">
      <alignment horizontal="center" vertical="center" wrapText="1"/>
      <protection locked="0"/>
    </xf>
    <xf numFmtId="164" fontId="1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9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Fill="1" applyBorder="1" applyAlignment="1" applyProtection="1">
      <alignment horizontal="center" vertical="center" textRotation="45"/>
      <protection locked="0"/>
    </xf>
    <xf numFmtId="164" fontId="10" fillId="0" borderId="0" xfId="1" applyNumberFormat="1" applyFont="1" applyFill="1" applyBorder="1" applyAlignment="1" applyProtection="1">
      <alignment horizontal="center" vertical="center" textRotation="45"/>
      <protection locked="0"/>
    </xf>
    <xf numFmtId="0" fontId="12" fillId="0" borderId="0" xfId="1" applyFont="1" applyFill="1" applyBorder="1" applyAlignment="1" applyProtection="1">
      <alignment horizontal="center" vertical="center"/>
      <protection locked="0"/>
    </xf>
    <xf numFmtId="0" fontId="13" fillId="0" borderId="0" xfId="1" applyFont="1" applyFill="1" applyBorder="1" applyAlignment="1" applyProtection="1">
      <alignment horizontal="center" vertical="center"/>
      <protection locked="0"/>
    </xf>
    <xf numFmtId="0" fontId="14" fillId="0" borderId="0" xfId="1" applyFont="1" applyFill="1" applyBorder="1" applyAlignment="1" applyProtection="1">
      <alignment horizontal="center" vertical="center"/>
      <protection locked="0"/>
    </xf>
    <xf numFmtId="0" fontId="15" fillId="0" borderId="0" xfId="1" applyNumberFormat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 textRotation="90"/>
      <protection locked="0"/>
    </xf>
    <xf numFmtId="2" fontId="7" fillId="0" borderId="0" xfId="1" applyNumberFormat="1" applyFont="1" applyFill="1" applyBorder="1" applyAlignment="1" applyProtection="1">
      <alignment horizontal="center" vertical="center" textRotation="45"/>
      <protection locked="0"/>
    </xf>
    <xf numFmtId="2" fontId="10" fillId="0" borderId="0" xfId="1" applyNumberFormat="1" applyFont="1" applyFill="1" applyBorder="1" applyAlignment="1" applyProtection="1">
      <alignment horizontal="center" vertical="center" textRotation="45"/>
      <protection locked="0"/>
    </xf>
    <xf numFmtId="0" fontId="11" fillId="0" borderId="0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Fill="1" applyBorder="1" applyAlignment="1" applyProtection="1">
      <alignment horizontal="center" vertical="center" textRotation="45"/>
      <protection locked="0"/>
    </xf>
    <xf numFmtId="0" fontId="10" fillId="0" borderId="0" xfId="1" applyFont="1" applyFill="1" applyBorder="1" applyAlignment="1" applyProtection="1">
      <alignment horizontal="center" vertical="center" textRotation="45"/>
      <protection locked="0"/>
    </xf>
  </cellXfs>
  <cellStyles count="2">
    <cellStyle name="GD PRO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0</xdr:rowOff>
        </xdr:from>
        <xdr:to>
          <xdr:col>3</xdr:col>
          <xdr:colOff>19050</xdr:colOff>
          <xdr:row>2</xdr:row>
          <xdr:rowOff>0</xdr:rowOff>
        </xdr:to>
        <xdr:sp macro="" textlink="">
          <xdr:nvSpPr>
            <xdr:cNvPr id="1048" name="Button 24" descr="Pi2 PMP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Pi2 PMP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9525</xdr:rowOff>
        </xdr:from>
        <xdr:to>
          <xdr:col>13</xdr:col>
          <xdr:colOff>0</xdr:colOff>
          <xdr:row>2</xdr:row>
          <xdr:rowOff>0</xdr:rowOff>
        </xdr:to>
        <xdr:sp macro="" textlink="">
          <xdr:nvSpPr>
            <xdr:cNvPr id="1049" name="Button 25" descr="COMMANDE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BON DE TRAVAIL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F82"/>
  <sheetViews>
    <sheetView tabSelected="1" view="pageLayout" zoomScaleNormal="100" workbookViewId="0">
      <selection activeCell="B15" sqref="B15"/>
    </sheetView>
  </sheetViews>
  <sheetFormatPr baseColWidth="10" defaultColWidth="0.85546875" defaultRowHeight="15" x14ac:dyDescent="0.25"/>
  <cols>
    <col min="1" max="1" width="26.7109375" style="1" customWidth="1"/>
    <col min="2" max="2" width="37.5703125" style="1" customWidth="1"/>
    <col min="3" max="3" width="8.5703125" style="6" customWidth="1"/>
    <col min="4" max="5" width="8.7109375" style="7" customWidth="1"/>
    <col min="6" max="6" width="4.42578125" style="8" customWidth="1"/>
    <col min="7" max="7" width="6.42578125" style="9" customWidth="1"/>
    <col min="8" max="8" width="7.85546875" style="7" customWidth="1"/>
    <col min="9" max="9" width="11.7109375" style="5" customWidth="1"/>
    <col min="10" max="10" width="31.7109375" style="1" customWidth="1"/>
    <col min="11" max="11" width="13.28515625" style="1" customWidth="1"/>
    <col min="12" max="12" width="2.85546875" style="1" hidden="1" customWidth="1"/>
    <col min="13" max="13" width="5.140625" style="1" hidden="1" customWidth="1"/>
    <col min="14" max="15" width="2" style="1" customWidth="1"/>
    <col min="16" max="16" width="2.140625" customWidth="1"/>
    <col min="17" max="17" width="3.7109375" customWidth="1"/>
    <col min="18" max="18" width="3.5703125" customWidth="1"/>
    <col min="40" max="40" width="2.7109375" customWidth="1"/>
    <col min="41" max="41" width="3" customWidth="1"/>
  </cols>
  <sheetData>
    <row r="1" spans="1:56" s="2" customFormat="1" ht="19.5" customHeight="1" x14ac:dyDescent="0.25">
      <c r="A1" s="54" t="s">
        <v>9</v>
      </c>
      <c r="B1" s="56" t="s">
        <v>10</v>
      </c>
      <c r="C1" s="57" t="s">
        <v>15</v>
      </c>
      <c r="D1" s="59" t="s">
        <v>0</v>
      </c>
      <c r="E1" s="59" t="s">
        <v>1</v>
      </c>
      <c r="F1" s="64" t="s">
        <v>11</v>
      </c>
      <c r="G1" s="52" t="s">
        <v>4</v>
      </c>
      <c r="H1" s="59" t="s">
        <v>2</v>
      </c>
      <c r="I1" s="66" t="s">
        <v>3</v>
      </c>
      <c r="J1" s="56" t="s">
        <v>12</v>
      </c>
      <c r="K1" s="69" t="s">
        <v>5</v>
      </c>
      <c r="L1" s="61"/>
      <c r="M1" s="63"/>
      <c r="N1" s="65" t="s">
        <v>6</v>
      </c>
      <c r="O1" s="65" t="s">
        <v>7</v>
      </c>
      <c r="P1" s="65" t="s">
        <v>8</v>
      </c>
      <c r="AO1" s="16"/>
      <c r="AP1" s="17"/>
      <c r="AQ1" s="18"/>
      <c r="AR1" s="18"/>
      <c r="AS1" s="18"/>
      <c r="AT1" s="18"/>
      <c r="AU1" s="18"/>
      <c r="AV1" s="15"/>
      <c r="AW1" s="18"/>
      <c r="AX1" s="18"/>
      <c r="AY1" s="18"/>
      <c r="AZ1" s="18"/>
      <c r="BA1" s="18"/>
      <c r="BB1" s="18"/>
      <c r="BC1" s="18"/>
      <c r="BD1" s="18"/>
    </row>
    <row r="2" spans="1:56" s="2" customFormat="1" ht="24.75" customHeight="1" x14ac:dyDescent="0.25">
      <c r="A2" s="55"/>
      <c r="B2" s="55"/>
      <c r="C2" s="58"/>
      <c r="D2" s="60"/>
      <c r="E2" s="60"/>
      <c r="F2" s="64"/>
      <c r="G2" s="53">
        <v>1</v>
      </c>
      <c r="H2" s="60"/>
      <c r="I2" s="67"/>
      <c r="J2" s="68"/>
      <c r="K2" s="70"/>
      <c r="L2" s="62"/>
      <c r="M2" s="62"/>
      <c r="N2" s="65"/>
      <c r="O2" s="65"/>
      <c r="P2" s="65"/>
      <c r="AO2" s="16"/>
      <c r="AP2" s="17"/>
      <c r="AQ2" s="18"/>
      <c r="AR2" s="18"/>
      <c r="AS2" s="18"/>
      <c r="AT2" s="18"/>
      <c r="AU2" s="18"/>
      <c r="AV2" s="15"/>
      <c r="AW2" s="18"/>
      <c r="AX2" s="18"/>
      <c r="AY2" s="18"/>
      <c r="AZ2" s="18"/>
      <c r="BA2" s="18"/>
      <c r="BB2" s="18"/>
      <c r="BC2" s="18"/>
      <c r="BD2" s="18"/>
    </row>
    <row r="3" spans="1:56" s="3" customFormat="1" ht="25.5" x14ac:dyDescent="0.2">
      <c r="A3" s="39" t="str">
        <f>IF(ISBLANK(EXPORTATION!B3),"",EXPORTATION!B3)</f>
        <v>QU000369_00</v>
      </c>
      <c r="B3" s="40" t="str">
        <f>IF(ISBLANK(EXPORTATION!C3),"",EXPORTATION!C3)</f>
        <v>AJUSTABLE LEG, HETTICH 902 846 200, 3 3/4 A 5 1/4</v>
      </c>
      <c r="C3" s="41" t="str">
        <f>IF(ISERROR(EXPORTATION!U3),"",TRANSPOSE(EXPORTATION!U3))</f>
        <v/>
      </c>
      <c r="D3" s="42" t="str">
        <f>IF(ISBLANK(EXPORTATION!E3),"",EXPORTATION!E3)</f>
        <v/>
      </c>
      <c r="E3" s="42" t="str">
        <f>IF(ISBLANK(EXPORTATION!F3),"",EXPORTATION!F3)</f>
        <v/>
      </c>
      <c r="F3" s="42" t="str">
        <f>IF(ISBLANK(EXPORTATION!G3),"",EXPORTATION!G3)</f>
        <v>8</v>
      </c>
      <c r="G3" s="42">
        <f>IF(ISBLANK(EXPORTATION!G3),"",ROUNDUP(EXPORTATION!G3*($G$2),0))</f>
        <v>8</v>
      </c>
      <c r="H3" s="42" t="str">
        <f>IF(ISBLANK(EXPORTATION!I3),"",EXPORTATION!I3)</f>
        <v/>
      </c>
      <c r="I3" s="43" t="str">
        <f>IF(ISBLANK(EXPORTATION!J3),"",EXPORTATION!J3)</f>
        <v/>
      </c>
      <c r="J3" s="39" t="str">
        <f>IF(ISBLANK(EXPORTATION!K3),"",EXPORTATION!K3)</f>
        <v/>
      </c>
      <c r="K3" s="44" t="str">
        <f>IF(ISBLANK(EXPORTATION!B3),"",TRANSPOSE(COMMAN))</f>
        <v>?????????</v>
      </c>
      <c r="L3" s="45" t="str">
        <f t="shared" ref="L3:L82" ca="1" si="0">MID(CELL("filename",A3),SEARCH("[",CELL("filename",A3))+1,SEARCH("]",CELL("filename",A3))-SEARCH("[",CELL("filename",A3))-5)</f>
        <v>MARO0999_01_exemple.</v>
      </c>
      <c r="M3" s="46"/>
      <c r="N3" s="42" t="str">
        <f>IF(ISBLANK(EXPORTATION!O3),"",EXPORTATION!O3)</f>
        <v/>
      </c>
      <c r="O3" s="42" t="str">
        <f>IF(ISBLANK(EXPORTATION!P3),"",EXPORTATION!P3)</f>
        <v/>
      </c>
      <c r="P3" s="42" t="str">
        <f>IF(ISBLANK(EXPORTATION!Q3),"",EXPORTATION!Q3)</f>
        <v/>
      </c>
      <c r="Q3" s="37"/>
      <c r="R3" s="37"/>
      <c r="AN3" s="38"/>
      <c r="AO3" s="13"/>
      <c r="AP3" s="1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</row>
    <row r="4" spans="1:56" s="3" customFormat="1" x14ac:dyDescent="0.2">
      <c r="A4" s="39" t="str">
        <f>IF(ISBLANK(EXPORTATION!B4),"",EXPORTATION!B4)</f>
        <v>QU000370_00</v>
      </c>
      <c r="B4" s="40" t="str">
        <f>IF(ISBLANK(EXPORTATION!C4),"",EXPORTATION!C4)</f>
        <v>Bloc de fixation (Hettich) 902846600</v>
      </c>
      <c r="C4" s="41" t="str">
        <f>IF(ISERROR(EXPORTATION!U4),"",TRANSPOSE(EXPORTATION!U4))</f>
        <v/>
      </c>
      <c r="D4" s="42" t="str">
        <f>IF(ISBLANK(EXPORTATION!E4),"",EXPORTATION!E4)</f>
        <v/>
      </c>
      <c r="E4" s="42" t="str">
        <f>IF(ISBLANK(EXPORTATION!F4),"",EXPORTATION!F4)</f>
        <v/>
      </c>
      <c r="F4" s="42" t="str">
        <f>IF(ISBLANK(EXPORTATION!G4),"",EXPORTATION!G4)</f>
        <v>8</v>
      </c>
      <c r="G4" s="42">
        <f>IF(ISBLANK(EXPORTATION!G4),"",ROUNDUP(EXPORTATION!G4*($G$2),0))</f>
        <v>8</v>
      </c>
      <c r="H4" s="42" t="str">
        <f>IF(ISBLANK(EXPORTATION!I4),"",EXPORTATION!I4)</f>
        <v/>
      </c>
      <c r="I4" s="43" t="str">
        <f>IF(ISBLANK(EXPORTATION!J4),"",EXPORTATION!J4)</f>
        <v/>
      </c>
      <c r="J4" s="39" t="str">
        <f>IF(ISBLANK(EXPORTATION!K4),"",EXPORTATION!K4)</f>
        <v/>
      </c>
      <c r="K4" s="44" t="str">
        <f>IF(ISBLANK(EXPORTATION!B4),"",TRANSPOSE(COMMAN))</f>
        <v>?????????</v>
      </c>
      <c r="L4" s="45" t="str">
        <f t="shared" ca="1" si="0"/>
        <v>MARO0999_01_exemple.</v>
      </c>
      <c r="M4" s="46"/>
      <c r="N4" s="42" t="str">
        <f>IF(ISBLANK(EXPORTATION!O4),"",EXPORTATION!O4)</f>
        <v/>
      </c>
      <c r="O4" s="42" t="str">
        <f>IF(ISBLANK(EXPORTATION!P4),"",EXPORTATION!P4)</f>
        <v/>
      </c>
      <c r="P4" s="42" t="str">
        <f>IF(ISBLANK(EXPORTATION!Q4),"",EXPORTATION!Q4)</f>
        <v/>
      </c>
      <c r="Q4" s="37"/>
      <c r="R4" s="37"/>
      <c r="AN4" s="38"/>
      <c r="AO4" s="13"/>
      <c r="AP4" s="1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</row>
    <row r="5" spans="1:56" s="3" customFormat="1" ht="25.5" x14ac:dyDescent="0.2">
      <c r="A5" s="39" t="str">
        <f>IF(ISBLANK(EXPORTATION!B5),"",EXPORTATION!B5)</f>
        <v>QU001148_02</v>
      </c>
      <c r="B5" s="40" t="str">
        <f>IF(ISBLANK(EXPORTATION!C5),"",EXPORTATION!C5)</f>
        <v>Charnière (BLUM)71B358180, Clip Top Blumotion 110 appliqué</v>
      </c>
      <c r="C5" s="41" t="str">
        <f>IF(ISERROR(EXPORTATION!U5),"",TRANSPOSE(EXPORTATION!U5))</f>
        <v/>
      </c>
      <c r="D5" s="42" t="str">
        <f>IF(ISBLANK(EXPORTATION!E5),"",EXPORTATION!E5)</f>
        <v/>
      </c>
      <c r="E5" s="42" t="str">
        <f>IF(ISBLANK(EXPORTATION!F5),"",EXPORTATION!F5)</f>
        <v/>
      </c>
      <c r="F5" s="42" t="str">
        <f>IF(ISBLANK(EXPORTATION!G5),"",EXPORTATION!G5)</f>
        <v>6</v>
      </c>
      <c r="G5" s="42">
        <f>IF(ISBLANK(EXPORTATION!G5),"",ROUNDUP(EXPORTATION!G5*($G$2),0))</f>
        <v>6</v>
      </c>
      <c r="H5" s="42" t="str">
        <f>IF(ISBLANK(EXPORTATION!I5),"",EXPORTATION!I5)</f>
        <v/>
      </c>
      <c r="I5" s="43" t="str">
        <f>IF(ISBLANK(EXPORTATION!J5),"",EXPORTATION!J5)</f>
        <v/>
      </c>
      <c r="J5" s="39" t="str">
        <f>IF(ISBLANK(EXPORTATION!K5),"",EXPORTATION!K5)</f>
        <v/>
      </c>
      <c r="K5" s="44" t="str">
        <f>IF(ISBLANK(EXPORTATION!B5),"",TRANSPOSE(COMMAN))</f>
        <v>?????????</v>
      </c>
      <c r="L5" s="45" t="str">
        <f t="shared" ca="1" si="0"/>
        <v>MARO0999_01_exemple.</v>
      </c>
      <c r="M5" s="46"/>
      <c r="N5" s="42" t="str">
        <f>IF(ISBLANK(EXPORTATION!O5),"",EXPORTATION!O5)</f>
        <v/>
      </c>
      <c r="O5" s="42" t="str">
        <f>IF(ISBLANK(EXPORTATION!P5),"",EXPORTATION!P5)</f>
        <v/>
      </c>
      <c r="P5" s="42" t="str">
        <f>IF(ISBLANK(EXPORTATION!Q5),"",EXPORTATION!Q5)</f>
        <v/>
      </c>
      <c r="Q5" s="37"/>
      <c r="R5" s="37"/>
      <c r="AN5" s="38"/>
      <c r="AO5" s="13"/>
      <c r="AP5" s="14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</row>
    <row r="6" spans="1:56" s="3" customFormat="1" ht="25.5" x14ac:dyDescent="0.2">
      <c r="A6" s="39" t="str">
        <f>IF(ISBLANK(EXPORTATION!B6),"",EXPORTATION!B6)</f>
        <v>QU000650_00</v>
      </c>
      <c r="B6" s="40" t="str">
        <f>IF(ISBLANK(EXPORTATION!C6),"",EXPORTATION!C6)</f>
        <v>Plaque de montage (BLUM) 175H710180, 1.5 mm Applique encastrée-clip</v>
      </c>
      <c r="C6" s="41" t="str">
        <f>IF(ISERROR(EXPORTATION!U6),"",TRANSPOSE(EXPORTATION!U6))</f>
        <v/>
      </c>
      <c r="D6" s="42" t="str">
        <f>IF(ISBLANK(EXPORTATION!E6),"",EXPORTATION!E6)</f>
        <v/>
      </c>
      <c r="E6" s="42" t="str">
        <f>IF(ISBLANK(EXPORTATION!F6),"",EXPORTATION!F6)</f>
        <v/>
      </c>
      <c r="F6" s="42" t="str">
        <f>IF(ISBLANK(EXPORTATION!G6),"",EXPORTATION!G6)</f>
        <v>6</v>
      </c>
      <c r="G6" s="42">
        <f>IF(ISBLANK(EXPORTATION!G6),"",ROUNDUP(EXPORTATION!G6*($G$2),0))</f>
        <v>6</v>
      </c>
      <c r="H6" s="42" t="str">
        <f>IF(ISBLANK(EXPORTATION!I6),"",EXPORTATION!I6)</f>
        <v/>
      </c>
      <c r="I6" s="43" t="str">
        <f>IF(ISBLANK(EXPORTATION!J6),"",EXPORTATION!J6)</f>
        <v/>
      </c>
      <c r="J6" s="39" t="str">
        <f>IF(ISBLANK(EXPORTATION!K6),"",EXPORTATION!K6)</f>
        <v/>
      </c>
      <c r="K6" s="44" t="str">
        <f>IF(ISBLANK(EXPORTATION!B6),"",TRANSPOSE(COMMAN))</f>
        <v>?????????</v>
      </c>
      <c r="L6" s="45" t="str">
        <f t="shared" ca="1" si="0"/>
        <v>MARO0999_01_exemple.</v>
      </c>
      <c r="M6" s="46"/>
      <c r="N6" s="42" t="str">
        <f>IF(ISBLANK(EXPORTATION!O6),"",EXPORTATION!O6)</f>
        <v/>
      </c>
      <c r="O6" s="42" t="str">
        <f>IF(ISBLANK(EXPORTATION!P6),"",EXPORTATION!P6)</f>
        <v/>
      </c>
      <c r="P6" s="42" t="str">
        <f>IF(ISBLANK(EXPORTATION!Q6),"",EXPORTATION!Q6)</f>
        <v/>
      </c>
      <c r="Q6" s="37"/>
      <c r="R6" s="37"/>
      <c r="AN6" s="38"/>
      <c r="AO6" s="13"/>
      <c r="AP6" s="1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</row>
    <row r="7" spans="1:56" s="3" customFormat="1" ht="25.5" x14ac:dyDescent="0.2">
      <c r="A7" s="39" t="str">
        <f>IF(ISBLANK(EXPORTATION!B7),"",EXPORTATION!B7)</f>
        <v>QU000206_01</v>
      </c>
      <c r="B7" s="40" t="str">
        <f>IF(ISBLANK(EXPORTATION!C7),"",EXPORTATION!C7)</f>
        <v>Poignée (RICHELIEU) 30576195, 156 x 32mm (NICKEL BROSSÉ)</v>
      </c>
      <c r="C7" s="41" t="str">
        <f>IF(ISERROR(EXPORTATION!U7),"",TRANSPOSE(EXPORTATION!U7))</f>
        <v/>
      </c>
      <c r="D7" s="42" t="str">
        <f>IF(ISBLANK(EXPORTATION!E7),"",EXPORTATION!E7)</f>
        <v/>
      </c>
      <c r="E7" s="42" t="str">
        <f>IF(ISBLANK(EXPORTATION!F7),"",EXPORTATION!F7)</f>
        <v/>
      </c>
      <c r="F7" s="42" t="str">
        <f>IF(ISBLANK(EXPORTATION!G7),"",EXPORTATION!G7)</f>
        <v>3</v>
      </c>
      <c r="G7" s="42">
        <f>IF(ISBLANK(EXPORTATION!G7),"",ROUNDUP(EXPORTATION!G7*($G$2),0))</f>
        <v>3</v>
      </c>
      <c r="H7" s="42" t="str">
        <f>IF(ISBLANK(EXPORTATION!I7),"",EXPORTATION!I7)</f>
        <v/>
      </c>
      <c r="I7" s="43" t="str">
        <f>IF(ISBLANK(EXPORTATION!J7),"",EXPORTATION!J7)</f>
        <v/>
      </c>
      <c r="J7" s="39" t="str">
        <f>IF(ISBLANK(EXPORTATION!K7),"",EXPORTATION!K7)</f>
        <v/>
      </c>
      <c r="K7" s="44" t="str">
        <f>IF(ISBLANK(EXPORTATION!B7),"",TRANSPOSE(COMMAN))</f>
        <v>?????????</v>
      </c>
      <c r="L7" s="45" t="str">
        <f t="shared" ca="1" si="0"/>
        <v>MARO0999_01_exemple.</v>
      </c>
      <c r="M7" s="46"/>
      <c r="N7" s="42" t="str">
        <f>IF(ISBLANK(EXPORTATION!O7),"",EXPORTATION!O7)</f>
        <v/>
      </c>
      <c r="O7" s="42" t="str">
        <f>IF(ISBLANK(EXPORTATION!P7),"",EXPORTATION!P7)</f>
        <v/>
      </c>
      <c r="P7" s="42" t="str">
        <f>IF(ISBLANK(EXPORTATION!Q7),"",EXPORTATION!Q7)</f>
        <v/>
      </c>
      <c r="Q7" s="37"/>
      <c r="R7" s="37"/>
      <c r="AN7" s="38"/>
      <c r="AO7" s="13"/>
      <c r="AP7" s="1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</row>
    <row r="8" spans="1:56" s="3" customFormat="1" ht="25.5" x14ac:dyDescent="0.2">
      <c r="A8" s="39" t="str">
        <f>IF(ISBLANK(EXPORTATION!B8),"",EXPORTATION!B8)</f>
        <v>QU000262_00</v>
      </c>
      <c r="B8" s="40" t="str">
        <f>IF(ISBLANK(EXPORTATION!C8),"",EXPORTATION!C8)</f>
        <v>Support à tablette (RICHELIEU) 58372G, 5mm x 16mm (PQT 1000)</v>
      </c>
      <c r="C8" s="41" t="str">
        <f>IF(ISERROR(EXPORTATION!U8),"",TRANSPOSE(EXPORTATION!U8))</f>
        <v/>
      </c>
      <c r="D8" s="42" t="str">
        <f>IF(ISBLANK(EXPORTATION!E8),"",EXPORTATION!E8)</f>
        <v/>
      </c>
      <c r="E8" s="42" t="str">
        <f>IF(ISBLANK(EXPORTATION!F8),"",EXPORTATION!F8)</f>
        <v/>
      </c>
      <c r="F8" s="42" t="str">
        <f>IF(ISBLANK(EXPORTATION!G8),"",EXPORTATION!G8)</f>
        <v>16</v>
      </c>
      <c r="G8" s="42">
        <f>IF(ISBLANK(EXPORTATION!G8),"",ROUNDUP(EXPORTATION!G8*($G$2),0))</f>
        <v>16</v>
      </c>
      <c r="H8" s="42" t="str">
        <f>IF(ISBLANK(EXPORTATION!I8),"",EXPORTATION!I8)</f>
        <v/>
      </c>
      <c r="I8" s="43" t="str">
        <f>IF(ISBLANK(EXPORTATION!J8),"",EXPORTATION!J8)</f>
        <v/>
      </c>
      <c r="J8" s="39" t="str">
        <f>IF(ISBLANK(EXPORTATION!K8),"",EXPORTATION!K8)</f>
        <v/>
      </c>
      <c r="K8" s="44" t="str">
        <f>IF(ISBLANK(EXPORTATION!B8),"",TRANSPOSE(COMMAN))</f>
        <v>?????????</v>
      </c>
      <c r="L8" s="45" t="str">
        <f t="shared" ca="1" si="0"/>
        <v>MARO0999_01_exemple.</v>
      </c>
      <c r="M8" s="46"/>
      <c r="N8" s="42" t="str">
        <f>IF(ISBLANK(EXPORTATION!O8),"",EXPORTATION!O8)</f>
        <v/>
      </c>
      <c r="O8" s="42" t="str">
        <f>IF(ISBLANK(EXPORTATION!P8),"",EXPORTATION!P8)</f>
        <v/>
      </c>
      <c r="P8" s="42" t="str">
        <f>IF(ISBLANK(EXPORTATION!Q8),"",EXPORTATION!Q8)</f>
        <v/>
      </c>
      <c r="Q8" s="37"/>
      <c r="R8" s="37"/>
      <c r="AN8" s="38"/>
      <c r="AO8" s="13"/>
      <c r="AP8" s="1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</row>
    <row r="9" spans="1:56" s="3" customFormat="1" ht="16.5" customHeight="1" x14ac:dyDescent="0.2">
      <c r="A9" s="39" t="str">
        <f>IF(ISBLANK(EXPORTATION!B9),"",EXPORTATION!B9)</f>
        <v>MARO0999_01_B01_SOUF1</v>
      </c>
      <c r="B9" s="40" t="str">
        <f>IF(ISBLANK(EXPORTATION!C9),"",EXPORTATION!C9)</f>
        <v>ME063PV888PV888</v>
      </c>
      <c r="C9" s="41">
        <f>IF(ISERROR(EXPORTATION!U9),"",TRANSPOSE(EXPORTATION!U9))</f>
        <v>4.7699999999999996</v>
      </c>
      <c r="D9" s="42" t="str">
        <f>IF(ISBLANK(EXPORTATION!E9),"",EXPORTATION!E9)</f>
        <v/>
      </c>
      <c r="E9" s="42" t="str">
        <f>IF(ISBLANK(EXPORTATION!F9),"",EXPORTATION!F9)</f>
        <v/>
      </c>
      <c r="F9" s="42" t="str">
        <f>IF(ISBLANK(EXPORTATION!G9),"",EXPORTATION!G9)</f>
        <v>1</v>
      </c>
      <c r="G9" s="42">
        <f>IF(ISBLANK(EXPORTATION!G9),"",ROUNDUP(EXPORTATION!G9*($G$2),0))</f>
        <v>1</v>
      </c>
      <c r="H9" s="42" t="str">
        <f>IF(ISBLANK(EXPORTATION!I9),"",EXPORTATION!I9)</f>
        <v/>
      </c>
      <c r="I9" s="43" t="str">
        <f>IF(ISBLANK(EXPORTATION!J9),"",EXPORTATION!J9)</f>
        <v/>
      </c>
      <c r="J9" s="39" t="str">
        <f>IF(ISBLANK(EXPORTATION!K9),"",EXPORTATION!K9)</f>
        <v/>
      </c>
      <c r="K9" s="44" t="str">
        <f>IF(ISBLANK(EXPORTATION!B9),"",TRANSPOSE(COMMAN))</f>
        <v>?????????</v>
      </c>
      <c r="L9" s="45" t="str">
        <f t="shared" ca="1" si="0"/>
        <v>MARO0999_01_exemple.</v>
      </c>
      <c r="M9" s="46"/>
      <c r="N9" s="42" t="str">
        <f>IF(ISBLANK(EXPORTATION!O9),"",EXPORTATION!O9)</f>
        <v/>
      </c>
      <c r="O9" s="42" t="str">
        <f>IF(ISBLANK(EXPORTATION!P9),"",EXPORTATION!P9)</f>
        <v/>
      </c>
      <c r="P9" s="42" t="str">
        <f>IF(ISBLANK(EXPORTATION!Q9),"",EXPORTATION!Q9)</f>
        <v/>
      </c>
      <c r="Q9" s="37"/>
      <c r="R9" s="37"/>
      <c r="AN9" s="38"/>
      <c r="AO9" s="13"/>
      <c r="AP9" s="1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</row>
    <row r="10" spans="1:56" s="3" customFormat="1" x14ac:dyDescent="0.2">
      <c r="A10" s="39" t="str">
        <f>IF(ISBLANK(EXPORTATION!B10),"",EXPORTATION!B10)</f>
        <v>MARO0999_01_B04_COD</v>
      </c>
      <c r="B10" s="40" t="str">
        <f>IF(ISBLANK(EXPORTATION!C10),"",EXPORTATION!C10)</f>
        <v>ME063PV888PV888</v>
      </c>
      <c r="C10" s="41">
        <f>IF(ISERROR(EXPORTATION!U10),"",TRANSPOSE(EXPORTATION!U10))</f>
        <v>9.5399999999999991</v>
      </c>
      <c r="D10" s="42" t="str">
        <f>IF(ISBLANK(EXPORTATION!E10),"",EXPORTATION!E10)</f>
        <v>29,125</v>
      </c>
      <c r="E10" s="42" t="str">
        <f>IF(ISBLANK(EXPORTATION!F10),"",EXPORTATION!F10)</f>
        <v>23,563</v>
      </c>
      <c r="F10" s="42" t="str">
        <f>IF(ISBLANK(EXPORTATION!G10),"",EXPORTATION!G10)</f>
        <v>1</v>
      </c>
      <c r="G10" s="42">
        <f>IF(ISBLANK(EXPORTATION!G10),"",ROUNDUP(EXPORTATION!G10*($G$2),0))</f>
        <v>1</v>
      </c>
      <c r="H10" s="42" t="str">
        <f>IF(ISBLANK(EXPORTATION!I10),"",EXPORTATION!I10)</f>
        <v>0,625</v>
      </c>
      <c r="I10" s="43" t="str">
        <f>IF(ISBLANK(EXPORTATION!J10),"",EXPORTATION!J10)</f>
        <v>1L</v>
      </c>
      <c r="J10" s="39" t="str">
        <f>IF(ISBLANK(EXPORTATION!K10),"",EXPORTATION!K10)</f>
        <v/>
      </c>
      <c r="K10" s="44" t="str">
        <f>IF(ISBLANK(EXPORTATION!B10),"",TRANSPOSE(COMMAN))</f>
        <v>?????????</v>
      </c>
      <c r="L10" s="45" t="str">
        <f t="shared" ca="1" si="0"/>
        <v>MARO0999_01_exemple.</v>
      </c>
      <c r="M10" s="46"/>
      <c r="N10" s="42" t="str">
        <f>IF(ISBLANK(EXPORTATION!O10),"",EXPORTATION!O10)</f>
        <v>0</v>
      </c>
      <c r="O10" s="42" t="str">
        <f>IF(ISBLANK(EXPORTATION!P10),"",EXPORTATION!P10)</f>
        <v>0</v>
      </c>
      <c r="P10" s="42" t="str">
        <f>IF(ISBLANK(EXPORTATION!Q10),"",EXPORTATION!Q10)</f>
        <v>0</v>
      </c>
      <c r="Q10" s="37"/>
      <c r="R10" s="37"/>
      <c r="AN10" s="38"/>
      <c r="AO10" s="13"/>
      <c r="AP10" s="1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</row>
    <row r="11" spans="1:56" s="3" customFormat="1" x14ac:dyDescent="0.2">
      <c r="A11" s="39" t="str">
        <f>IF(ISBLANK(EXPORTATION!B11),"",EXPORTATION!B11)</f>
        <v>MARO0999_01_B04_COG</v>
      </c>
      <c r="B11" s="40" t="str">
        <f>IF(ISBLANK(EXPORTATION!C11),"",EXPORTATION!C11)</f>
        <v>ME063PV888PV888</v>
      </c>
      <c r="C11" s="41">
        <f>IF(ISERROR(EXPORTATION!U11),"",TRANSPOSE(EXPORTATION!U11))</f>
        <v>4.7699999999999996</v>
      </c>
      <c r="D11" s="42" t="str">
        <f>IF(ISBLANK(EXPORTATION!E11),"",EXPORTATION!E11)</f>
        <v>29,125</v>
      </c>
      <c r="E11" s="42" t="str">
        <f>IF(ISBLANK(EXPORTATION!F11),"",EXPORTATION!F11)</f>
        <v>23,563</v>
      </c>
      <c r="F11" s="42" t="str">
        <f>IF(ISBLANK(EXPORTATION!G11),"",EXPORTATION!G11)</f>
        <v>1</v>
      </c>
      <c r="G11" s="42">
        <f>IF(ISBLANK(EXPORTATION!G11),"",ROUNDUP(EXPORTATION!G11*($G$2),0))</f>
        <v>1</v>
      </c>
      <c r="H11" s="42" t="str">
        <f>IF(ISBLANK(EXPORTATION!I11),"",EXPORTATION!I11)</f>
        <v>0,625</v>
      </c>
      <c r="I11" s="43" t="str">
        <f>IF(ISBLANK(EXPORTATION!J11),"",EXPORTATION!J11)</f>
        <v>1L</v>
      </c>
      <c r="J11" s="39" t="str">
        <f>IF(ISBLANK(EXPORTATION!K11),"",EXPORTATION!K11)</f>
        <v/>
      </c>
      <c r="K11" s="44" t="str">
        <f>IF(ISBLANK(EXPORTATION!B11),"",TRANSPOSE(COMMAN))</f>
        <v>?????????</v>
      </c>
      <c r="L11" s="45" t="str">
        <f t="shared" ca="1" si="0"/>
        <v>MARO0999_01_exemple.</v>
      </c>
      <c r="M11" s="46"/>
      <c r="N11" s="42" t="str">
        <f>IF(ISBLANK(EXPORTATION!O11),"",EXPORTATION!O11)</f>
        <v>0</v>
      </c>
      <c r="O11" s="42" t="str">
        <f>IF(ISBLANK(EXPORTATION!P11),"",EXPORTATION!P11)</f>
        <v>0</v>
      </c>
      <c r="P11" s="42" t="str">
        <f>IF(ISBLANK(EXPORTATION!Q11),"",EXPORTATION!Q11)</f>
        <v>0</v>
      </c>
      <c r="Q11" s="37"/>
      <c r="R11" s="37"/>
      <c r="AN11" s="38"/>
      <c r="AO11" s="13"/>
      <c r="AP11" s="1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</row>
    <row r="12" spans="1:56" s="3" customFormat="1" x14ac:dyDescent="0.2">
      <c r="A12" s="39" t="str">
        <f>IF(ISBLANK(EXPORTATION!B12),"",EXPORTATION!B12)</f>
        <v>MARO0999_01_B04_DOS</v>
      </c>
      <c r="B12" s="40" t="str">
        <f>IF(ISBLANK(EXPORTATION!C12),"",EXPORTATION!C12)</f>
        <v>ME063PV888PV888</v>
      </c>
      <c r="C12" s="41">
        <f>IF(ISERROR(EXPORTATION!U12),"",TRANSPOSE(EXPORTATION!U12))</f>
        <v>3.61</v>
      </c>
      <c r="D12" s="42" t="str">
        <f>IF(ISBLANK(EXPORTATION!E12),"",EXPORTATION!E12)</f>
        <v>17,125</v>
      </c>
      <c r="E12" s="42" t="str">
        <f>IF(ISBLANK(EXPORTATION!F12),"",EXPORTATION!F12)</f>
        <v>30,375</v>
      </c>
      <c r="F12" s="42" t="str">
        <f>IF(ISBLANK(EXPORTATION!G12),"",EXPORTATION!G12)</f>
        <v>1</v>
      </c>
      <c r="G12" s="42">
        <f>IF(ISBLANK(EXPORTATION!G12),"",ROUNDUP(EXPORTATION!G12*($G$2),0))</f>
        <v>1</v>
      </c>
      <c r="H12" s="42" t="str">
        <f>IF(ISBLANK(EXPORTATION!I12),"",EXPORTATION!I12)</f>
        <v>0,625</v>
      </c>
      <c r="I12" s="43" t="str">
        <f>IF(ISBLANK(EXPORTATION!J12),"",EXPORTATION!J12)</f>
        <v xml:space="preserve"> </v>
      </c>
      <c r="J12" s="39" t="str">
        <f>IF(ISBLANK(EXPORTATION!K12),"",EXPORTATION!K12)</f>
        <v/>
      </c>
      <c r="K12" s="44" t="str">
        <f>IF(ISBLANK(EXPORTATION!B12),"",TRANSPOSE(COMMAN))</f>
        <v>?????????</v>
      </c>
      <c r="L12" s="45" t="str">
        <f t="shared" ca="1" si="0"/>
        <v>MARO0999_01_exemple.</v>
      </c>
      <c r="M12" s="46"/>
      <c r="N12" s="42" t="str">
        <f>IF(ISBLANK(EXPORTATION!O12),"",EXPORTATION!O12)</f>
        <v>0</v>
      </c>
      <c r="O12" s="42" t="str">
        <f>IF(ISBLANK(EXPORTATION!P12),"",EXPORTATION!P12)</f>
        <v>0</v>
      </c>
      <c r="P12" s="42" t="str">
        <f>IF(ISBLANK(EXPORTATION!Q12),"",EXPORTATION!Q12)</f>
        <v>0</v>
      </c>
      <c r="Q12" s="37"/>
      <c r="R12" s="37"/>
      <c r="AN12" s="38"/>
      <c r="AO12" s="13"/>
      <c r="AP12" s="1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</row>
    <row r="13" spans="1:56" s="3" customFormat="1" x14ac:dyDescent="0.2">
      <c r="A13" s="39" t="str">
        <f>IF(ISBLANK(EXPORTATION!B13),"",EXPORTATION!B13)</f>
        <v>MARO0999_01_B04_FOND</v>
      </c>
      <c r="B13" s="40" t="str">
        <f>IF(ISBLANK(EXPORTATION!C13),"",EXPORTATION!C13)</f>
        <v>ME063PV888PV888</v>
      </c>
      <c r="C13" s="41">
        <f>IF(ISERROR(EXPORTATION!U13),"",TRANSPOSE(EXPORTATION!U13))</f>
        <v>2.8</v>
      </c>
      <c r="D13" s="42" t="str">
        <f>IF(ISBLANK(EXPORTATION!E13),"",EXPORTATION!E13)</f>
        <v>17,125</v>
      </c>
      <c r="E13" s="42" t="str">
        <f>IF(ISBLANK(EXPORTATION!F13),"",EXPORTATION!F13)</f>
        <v>23,563</v>
      </c>
      <c r="F13" s="42" t="str">
        <f>IF(ISBLANK(EXPORTATION!G13),"",EXPORTATION!G13)</f>
        <v>1</v>
      </c>
      <c r="G13" s="42">
        <f>IF(ISBLANK(EXPORTATION!G13),"",ROUNDUP(EXPORTATION!G13*($G$2),0))</f>
        <v>1</v>
      </c>
      <c r="H13" s="42" t="str">
        <f>IF(ISBLANK(EXPORTATION!I13),"",EXPORTATION!I13)</f>
        <v>0,625</v>
      </c>
      <c r="I13" s="43" t="str">
        <f>IF(ISBLANK(EXPORTATION!J13),"",EXPORTATION!J13)</f>
        <v>1C</v>
      </c>
      <c r="J13" s="39" t="str">
        <f>IF(ISBLANK(EXPORTATION!K13),"",EXPORTATION!K13)</f>
        <v/>
      </c>
      <c r="K13" s="44" t="str">
        <f>IF(ISBLANK(EXPORTATION!B13),"",TRANSPOSE(COMMAN))</f>
        <v>?????????</v>
      </c>
      <c r="L13" s="45" t="str">
        <f t="shared" ca="1" si="0"/>
        <v>MARO0999_01_exemple.</v>
      </c>
      <c r="M13" s="46"/>
      <c r="N13" s="42" t="str">
        <f>IF(ISBLANK(EXPORTATION!O13),"",EXPORTATION!O13)</f>
        <v>0</v>
      </c>
      <c r="O13" s="42" t="str">
        <f>IF(ISBLANK(EXPORTATION!P13),"",EXPORTATION!P13)</f>
        <v>0</v>
      </c>
      <c r="P13" s="42" t="str">
        <f>IF(ISBLANK(EXPORTATION!Q13),"",EXPORTATION!Q13)</f>
        <v>0</v>
      </c>
      <c r="Q13" s="37"/>
      <c r="R13" s="37"/>
      <c r="AN13" s="38"/>
      <c r="AO13" s="13"/>
      <c r="AP13" s="1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</row>
    <row r="14" spans="1:56" s="3" customFormat="1" x14ac:dyDescent="0.2">
      <c r="A14" s="39" t="str">
        <f>IF(ISBLANK(EXPORTATION!B14),"",EXPORTATION!B14)</f>
        <v>MARO0999_01_B04_PO</v>
      </c>
      <c r="B14" s="40" t="str">
        <f>IF(ISBLANK(EXPORTATION!C14),"",EXPORTATION!C14)</f>
        <v>MD069</v>
      </c>
      <c r="C14" s="41">
        <f>IF(ISERROR(EXPORTATION!U14),"",TRANSPOSE(EXPORTATION!U14))</f>
        <v>7.14</v>
      </c>
      <c r="D14" s="42" t="str">
        <f>IF(ISBLANK(EXPORTATION!E14),"",EXPORTATION!E14)</f>
        <v>30,125</v>
      </c>
      <c r="E14" s="42" t="str">
        <f>IF(ISBLANK(EXPORTATION!F14),"",EXPORTATION!F14)</f>
        <v>17,063</v>
      </c>
      <c r="F14" s="42" t="str">
        <f>IF(ISBLANK(EXPORTATION!G14),"",EXPORTATION!G14)</f>
        <v>1</v>
      </c>
      <c r="G14" s="42">
        <f>IF(ISBLANK(EXPORTATION!G14),"",ROUNDUP(EXPORTATION!G14*($G$2),0))</f>
        <v>1</v>
      </c>
      <c r="H14" s="42" t="str">
        <f>IF(ISBLANK(EXPORTATION!I14),"",EXPORTATION!I14)</f>
        <v>0,688</v>
      </c>
      <c r="I14" s="43" t="str">
        <f>IF(ISBLANK(EXPORTATION!J14),"",EXPORTATION!J14)</f>
        <v>2L-2C 2088</v>
      </c>
      <c r="J14" s="39" t="str">
        <f>IF(ISBLANK(EXPORTATION!K14),"",EXPORTATION!K14)</f>
        <v/>
      </c>
      <c r="K14" s="44" t="str">
        <f>IF(ISBLANK(EXPORTATION!B14),"",TRANSPOSE(COMMAN))</f>
        <v>?????????</v>
      </c>
      <c r="L14" s="45" t="str">
        <f t="shared" ca="1" si="0"/>
        <v>MARO0999_01_exemple.</v>
      </c>
      <c r="M14" s="46"/>
      <c r="N14" s="42" t="str">
        <f>IF(ISBLANK(EXPORTATION!O14),"",EXPORTATION!O14)</f>
        <v>0</v>
      </c>
      <c r="O14" s="42" t="str">
        <f>IF(ISBLANK(EXPORTATION!P14),"",EXPORTATION!P14)</f>
        <v>0</v>
      </c>
      <c r="P14" s="42" t="str">
        <f>IF(ISBLANK(EXPORTATION!Q14),"",EXPORTATION!Q14)</f>
        <v>0</v>
      </c>
      <c r="Q14" s="37"/>
      <c r="R14" s="37"/>
      <c r="AN14" s="38"/>
      <c r="AO14" s="13"/>
      <c r="AP14" s="1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</row>
    <row r="15" spans="1:56" s="3" customFormat="1" x14ac:dyDescent="0.2">
      <c r="A15" s="39" t="str">
        <f>IF(ISBLANK(EXPORTATION!B15),"",EXPORTATION!B15)</f>
        <v>MARO0999_01_B04_SOUF1</v>
      </c>
      <c r="B15" s="40" t="str">
        <f>IF(ISBLANK(EXPORTATION!C15),"",EXPORTATION!C15)</f>
        <v>PL069</v>
      </c>
      <c r="C15" s="41">
        <f>IF(ISERROR(EXPORTATION!U15),"",TRANSPOSE(EXPORTATION!U15))</f>
        <v>2.93</v>
      </c>
      <c r="D15" s="42" t="str">
        <f>IF(ISBLANK(EXPORTATION!E15),"",EXPORTATION!E15)</f>
        <v>16,875</v>
      </c>
      <c r="E15" s="42" t="str">
        <f>IF(ISBLANK(EXPORTATION!F15),"",EXPORTATION!F15)</f>
        <v>25,000</v>
      </c>
      <c r="F15" s="42" t="str">
        <f>IF(ISBLANK(EXPORTATION!G15),"",EXPORTATION!G15)</f>
        <v>1</v>
      </c>
      <c r="G15" s="42">
        <f>IF(ISBLANK(EXPORTATION!G15),"",ROUNDUP(EXPORTATION!G15*($G$2),0))</f>
        <v>1</v>
      </c>
      <c r="H15" s="42" t="str">
        <f>IF(ISBLANK(EXPORTATION!I15),"",EXPORTATION!I15)</f>
        <v>0,688</v>
      </c>
      <c r="I15" s="43" t="str">
        <f>IF(ISBLANK(EXPORTATION!J15),"",EXPORTATION!J15)</f>
        <v xml:space="preserve"> </v>
      </c>
      <c r="J15" s="39" t="str">
        <f>IF(ISBLANK(EXPORTATION!K15),"",EXPORTATION!K15)</f>
        <v/>
      </c>
      <c r="K15" s="44" t="str">
        <f>IF(ISBLANK(EXPORTATION!B15),"",TRANSPOSE(COMMAN))</f>
        <v>?????????</v>
      </c>
      <c r="L15" s="45" t="str">
        <f t="shared" ca="1" si="0"/>
        <v>MARO0999_01_exemple.</v>
      </c>
      <c r="M15" s="46"/>
      <c r="N15" s="42" t="str">
        <f>IF(ISBLANK(EXPORTATION!O15),"",EXPORTATION!O15)</f>
        <v>1</v>
      </c>
      <c r="O15" s="42" t="str">
        <f>IF(ISBLANK(EXPORTATION!P15),"",EXPORTATION!P15)</f>
        <v>0</v>
      </c>
      <c r="P15" s="42" t="str">
        <f>IF(ISBLANK(EXPORTATION!Q15),"",EXPORTATION!Q15)</f>
        <v>0</v>
      </c>
      <c r="Q15" s="37"/>
      <c r="R15" s="37"/>
      <c r="AN15" s="38"/>
      <c r="AO15" s="13"/>
      <c r="AP15" s="1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</row>
    <row r="16" spans="1:56" s="3" customFormat="1" x14ac:dyDescent="0.2">
      <c r="A16" s="39" t="str">
        <f>IF(ISBLANK(EXPORTATION!B16),"",EXPORTATION!B16)</f>
        <v>MARO0999_01_B04_SOUF2</v>
      </c>
      <c r="B16" s="40" t="str">
        <f>IF(ISBLANK(EXPORTATION!C16),"",EXPORTATION!C16)</f>
        <v>PL069</v>
      </c>
      <c r="C16" s="41">
        <f>IF(ISERROR(EXPORTATION!U16),"",TRANSPOSE(EXPORTATION!U16))</f>
        <v>0.7</v>
      </c>
      <c r="D16" s="42" t="str">
        <f>IF(ISBLANK(EXPORTATION!E16),"",EXPORTATION!E16)</f>
        <v>16,875</v>
      </c>
      <c r="E16" s="42" t="str">
        <f>IF(ISBLANK(EXPORTATION!F16),"",EXPORTATION!F16)</f>
        <v>3,000</v>
      </c>
      <c r="F16" s="42" t="str">
        <f>IF(ISBLANK(EXPORTATION!G16),"",EXPORTATION!G16)</f>
        <v>2</v>
      </c>
      <c r="G16" s="42">
        <f>IF(ISBLANK(EXPORTATION!G16),"",ROUNDUP(EXPORTATION!G16*($G$2),0))</f>
        <v>2</v>
      </c>
      <c r="H16" s="42" t="str">
        <f>IF(ISBLANK(EXPORTATION!I16),"",EXPORTATION!I16)</f>
        <v>0,688</v>
      </c>
      <c r="I16" s="43" t="str">
        <f>IF(ISBLANK(EXPORTATION!J16),"",EXPORTATION!J16)</f>
        <v xml:space="preserve"> </v>
      </c>
      <c r="J16" s="39" t="str">
        <f>IF(ISBLANK(EXPORTATION!K16),"",EXPORTATION!K16)</f>
        <v/>
      </c>
      <c r="K16" s="44" t="str">
        <f>IF(ISBLANK(EXPORTATION!B16),"",TRANSPOSE(COMMAN))</f>
        <v>?????????</v>
      </c>
      <c r="L16" s="45" t="str">
        <f t="shared" ca="1" si="0"/>
        <v>MARO0999_01_exemple.</v>
      </c>
      <c r="M16" s="46"/>
      <c r="N16" s="42" t="str">
        <f>IF(ISBLANK(EXPORTATION!O16),"",EXPORTATION!O16)</f>
        <v>1</v>
      </c>
      <c r="O16" s="42" t="str">
        <f>IF(ISBLANK(EXPORTATION!P16),"",EXPORTATION!P16)</f>
        <v>0</v>
      </c>
      <c r="P16" s="42" t="str">
        <f>IF(ISBLANK(EXPORTATION!Q16),"",EXPORTATION!Q16)</f>
        <v>0</v>
      </c>
      <c r="Q16" s="37"/>
      <c r="R16" s="37"/>
      <c r="AN16" s="38"/>
      <c r="AO16" s="13"/>
      <c r="AP16" s="1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32"/>
      <c r="BB16" s="24"/>
      <c r="BC16" s="24"/>
      <c r="BD16" s="24"/>
    </row>
    <row r="17" spans="1:56" s="3" customFormat="1" x14ac:dyDescent="0.2">
      <c r="A17" s="39" t="str">
        <f>IF(ISBLANK(EXPORTATION!B17),"",EXPORTATION!B17)</f>
        <v>MARO0999_01_B04_SOUF3</v>
      </c>
      <c r="B17" s="40" t="str">
        <f>IF(ISBLANK(EXPORTATION!C17),"",EXPORTATION!C17)</f>
        <v>MD038</v>
      </c>
      <c r="C17" s="41">
        <f>IF(ISERROR(EXPORTATION!U17),"",TRANSPOSE(EXPORTATION!U17))</f>
        <v>0.35</v>
      </c>
      <c r="D17" s="42" t="str">
        <f>IF(ISBLANK(EXPORTATION!E17),"",EXPORTATION!E17)</f>
        <v>16,875</v>
      </c>
      <c r="E17" s="42" t="str">
        <f>IF(ISBLANK(EXPORTATION!F17),"",EXPORTATION!F17)</f>
        <v>3,000</v>
      </c>
      <c r="F17" s="42" t="str">
        <f>IF(ISBLANK(EXPORTATION!G17),"",EXPORTATION!G17)</f>
        <v>2</v>
      </c>
      <c r="G17" s="42">
        <f>IF(ISBLANK(EXPORTATION!G17),"",ROUNDUP(EXPORTATION!G17*($G$2),0))</f>
        <v>2</v>
      </c>
      <c r="H17" s="42" t="str">
        <f>IF(ISBLANK(EXPORTATION!I17),"",EXPORTATION!I17)</f>
        <v>0,375</v>
      </c>
      <c r="I17" s="43" t="str">
        <f>IF(ISBLANK(EXPORTATION!J17),"",EXPORTATION!J17)</f>
        <v xml:space="preserve"> </v>
      </c>
      <c r="J17" s="39" t="str">
        <f>IF(ISBLANK(EXPORTATION!K17),"",EXPORTATION!K17)</f>
        <v/>
      </c>
      <c r="K17" s="44" t="str">
        <f>IF(ISBLANK(EXPORTATION!B17),"",TRANSPOSE(COMMAN))</f>
        <v>?????????</v>
      </c>
      <c r="L17" s="45" t="str">
        <f t="shared" ca="1" si="0"/>
        <v>MARO0999_01_exemple.</v>
      </c>
      <c r="M17" s="46"/>
      <c r="N17" s="42" t="str">
        <f>IF(ISBLANK(EXPORTATION!O17),"",EXPORTATION!O17)</f>
        <v>0</v>
      </c>
      <c r="O17" s="42" t="str">
        <f>IF(ISBLANK(EXPORTATION!P17),"",EXPORTATION!P17)</f>
        <v>0</v>
      </c>
      <c r="P17" s="42" t="str">
        <f>IF(ISBLANK(EXPORTATION!Q17),"",EXPORTATION!Q17)</f>
        <v>0</v>
      </c>
      <c r="Q17" s="37"/>
      <c r="R17" s="37"/>
      <c r="AN17" s="38"/>
      <c r="AO17" s="13"/>
      <c r="AP17" s="1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</row>
    <row r="18" spans="1:56" s="4" customFormat="1" x14ac:dyDescent="0.25">
      <c r="A18" s="39" t="str">
        <f>IF(ISBLANK(EXPORTATION!B18),"",EXPORTATION!B18)</f>
        <v>MARO0999_01_B04_TAB</v>
      </c>
      <c r="B18" s="40" t="str">
        <f>IF(ISBLANK(EXPORTATION!C18),"",EXPORTATION!C18)</f>
        <v>ME063PV888PV888</v>
      </c>
      <c r="C18" s="41">
        <f>IF(ISERROR(EXPORTATION!U18),"",TRANSPOSE(EXPORTATION!U18))</f>
        <v>2.5499999999999998</v>
      </c>
      <c r="D18" s="42" t="str">
        <f>IF(ISBLANK(EXPORTATION!E18),"",EXPORTATION!E18)</f>
        <v>15,750</v>
      </c>
      <c r="E18" s="42" t="str">
        <f>IF(ISBLANK(EXPORTATION!F18),"",EXPORTATION!F18)</f>
        <v>23,313</v>
      </c>
      <c r="F18" s="42" t="str">
        <f>IF(ISBLANK(EXPORTATION!G18),"",EXPORTATION!G18)</f>
        <v>2</v>
      </c>
      <c r="G18" s="42">
        <f>IF(ISBLANK(EXPORTATION!G18),"",ROUNDUP(EXPORTATION!G18*($G$2),0))</f>
        <v>2</v>
      </c>
      <c r="H18" s="42" t="str">
        <f>IF(ISBLANK(EXPORTATION!I18),"",EXPORTATION!I18)</f>
        <v>0,625</v>
      </c>
      <c r="I18" s="43" t="str">
        <f>IF(ISBLANK(EXPORTATION!J18),"",EXPORTATION!J18)</f>
        <v>1C</v>
      </c>
      <c r="J18" s="39" t="str">
        <f>IF(ISBLANK(EXPORTATION!K18),"",EXPORTATION!K18)</f>
        <v/>
      </c>
      <c r="K18" s="44" t="str">
        <f>IF(ISBLANK(EXPORTATION!B18),"",TRANSPOSE(COMMAN))</f>
        <v>?????????</v>
      </c>
      <c r="L18" s="45" t="str">
        <f t="shared" ca="1" si="0"/>
        <v>MARO0999_01_exemple.</v>
      </c>
      <c r="M18" s="46"/>
      <c r="N18" s="42" t="str">
        <f>IF(ISBLANK(EXPORTATION!O18),"",EXPORTATION!O18)</f>
        <v>0</v>
      </c>
      <c r="O18" s="42" t="str">
        <f>IF(ISBLANK(EXPORTATION!P18),"",EXPORTATION!P18)</f>
        <v>0</v>
      </c>
      <c r="P18" s="42" t="str">
        <f>IF(ISBLANK(EXPORTATION!Q18),"",EXPORTATION!Q18)</f>
        <v>0</v>
      </c>
      <c r="Q18" s="37"/>
      <c r="R18" s="37"/>
      <c r="AN18" s="38"/>
      <c r="AO18" s="13"/>
      <c r="AP18" s="1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</row>
    <row r="19" spans="1:56" s="4" customFormat="1" x14ac:dyDescent="0.25">
      <c r="A19" s="39" t="str">
        <f>IF(ISBLANK(EXPORTATION!B19),"",EXPORTATION!B19)</f>
        <v>MARO0999_01_B04_TOP</v>
      </c>
      <c r="B19" s="40" t="str">
        <f>IF(ISBLANK(EXPORTATION!C19),"",EXPORTATION!C19)</f>
        <v>ME063PV888PV888</v>
      </c>
      <c r="C19" s="41">
        <f>IF(ISERROR(EXPORTATION!U19),"",TRANSPOSE(EXPORTATION!U19))</f>
        <v>0.72</v>
      </c>
      <c r="D19" s="42" t="str">
        <f>IF(ISBLANK(EXPORTATION!E19),"",EXPORTATION!E19)</f>
        <v>17,125</v>
      </c>
      <c r="E19" s="42" t="str">
        <f>IF(ISBLANK(EXPORTATION!F19),"",EXPORTATION!F19)</f>
        <v>3,000</v>
      </c>
      <c r="F19" s="42" t="str">
        <f>IF(ISBLANK(EXPORTATION!G19),"",EXPORTATION!G19)</f>
        <v>2</v>
      </c>
      <c r="G19" s="42">
        <f>IF(ISBLANK(EXPORTATION!G19),"",ROUNDUP(EXPORTATION!G19*($G$2),0))</f>
        <v>2</v>
      </c>
      <c r="H19" s="42" t="str">
        <f>IF(ISBLANK(EXPORTATION!I19),"",EXPORTATION!I19)</f>
        <v>0,625</v>
      </c>
      <c r="I19" s="43" t="str">
        <f>IF(ISBLANK(EXPORTATION!J19),"",EXPORTATION!J19)</f>
        <v>1L</v>
      </c>
      <c r="J19" s="39" t="str">
        <f>IF(ISBLANK(EXPORTATION!K19),"",EXPORTATION!K19)</f>
        <v/>
      </c>
      <c r="K19" s="44" t="str">
        <f>IF(ISBLANK(EXPORTATION!B19),"",TRANSPOSE(COMMAN))</f>
        <v>?????????</v>
      </c>
      <c r="L19" s="45" t="str">
        <f t="shared" ca="1" si="0"/>
        <v>MARO0999_01_exemple.</v>
      </c>
      <c r="M19" s="46"/>
      <c r="N19" s="42" t="str">
        <f>IF(ISBLANK(EXPORTATION!O19),"",EXPORTATION!O19)</f>
        <v>0</v>
      </c>
      <c r="O19" s="42" t="str">
        <f>IF(ISBLANK(EXPORTATION!P19),"",EXPORTATION!P19)</f>
        <v>0</v>
      </c>
      <c r="P19" s="42" t="str">
        <f>IF(ISBLANK(EXPORTATION!Q19),"",EXPORTATION!Q19)</f>
        <v>0</v>
      </c>
      <c r="Q19" s="37"/>
      <c r="R19" s="37"/>
      <c r="AN19" s="38"/>
      <c r="AO19" s="13"/>
      <c r="AP19" s="1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</row>
    <row r="20" spans="1:56" s="4" customFormat="1" x14ac:dyDescent="0.25">
      <c r="A20" s="39" t="str">
        <f>IF(ISBLANK(EXPORTATION!B20),"",EXPORTATION!B20)</f>
        <v>MARO0999_01_B05_SOUF1</v>
      </c>
      <c r="B20" s="40" t="str">
        <f>IF(ISBLANK(EXPORTATION!C20),"",EXPORTATION!C20)</f>
        <v>MD038</v>
      </c>
      <c r="C20" s="41">
        <f>IF(ISERROR(EXPORTATION!U20),"",TRANSPOSE(EXPORTATION!U20))</f>
        <v>0.72</v>
      </c>
      <c r="D20" s="42" t="str">
        <f>IF(ISBLANK(EXPORTATION!E20),"",EXPORTATION!E20)</f>
        <v/>
      </c>
      <c r="E20" s="42" t="str">
        <f>IF(ISBLANK(EXPORTATION!F20),"",EXPORTATION!F20)</f>
        <v/>
      </c>
      <c r="F20" s="42" t="str">
        <f>IF(ISBLANK(EXPORTATION!G20),"",EXPORTATION!G20)</f>
        <v>1</v>
      </c>
      <c r="G20" s="42">
        <f>IF(ISBLANK(EXPORTATION!G20),"",ROUNDUP(EXPORTATION!G20*($G$2),0))</f>
        <v>1</v>
      </c>
      <c r="H20" s="42" t="str">
        <f>IF(ISBLANK(EXPORTATION!I20),"",EXPORTATION!I20)</f>
        <v/>
      </c>
      <c r="I20" s="43" t="str">
        <f>IF(ISBLANK(EXPORTATION!J20),"",EXPORTATION!J20)</f>
        <v/>
      </c>
      <c r="J20" s="39" t="str">
        <f>IF(ISBLANK(EXPORTATION!K20),"",EXPORTATION!K20)</f>
        <v/>
      </c>
      <c r="K20" s="44" t="str">
        <f>IF(ISBLANK(EXPORTATION!B20),"",TRANSPOSE(COMMAN))</f>
        <v>?????????</v>
      </c>
      <c r="L20" s="45" t="str">
        <f t="shared" ca="1" si="0"/>
        <v>MARO0999_01_exemple.</v>
      </c>
      <c r="M20" s="46"/>
      <c r="N20" s="42" t="str">
        <f>IF(ISBLANK(EXPORTATION!O20),"",EXPORTATION!O20)</f>
        <v/>
      </c>
      <c r="O20" s="42" t="str">
        <f>IF(ISBLANK(EXPORTATION!P20),"",EXPORTATION!P20)</f>
        <v/>
      </c>
      <c r="P20" s="42" t="str">
        <f>IF(ISBLANK(EXPORTATION!Q20),"",EXPORTATION!Q20)</f>
        <v/>
      </c>
      <c r="Q20" s="37"/>
      <c r="R20" s="37"/>
      <c r="AN20" s="38"/>
      <c r="AO20" s="13"/>
      <c r="AP20" s="1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</row>
    <row r="21" spans="1:56" s="4" customFormat="1" x14ac:dyDescent="0.25">
      <c r="A21" s="39" t="str">
        <f>IF(ISBLANK(EXPORTATION!B21),"",EXPORTATION!B21)</f>
        <v>MARO0999_01_B077_SOUF1</v>
      </c>
      <c r="B21" s="40" t="str">
        <f>IF(ISBLANK(EXPORTATION!C21),"",EXPORTATION!C21)</f>
        <v>MD038</v>
      </c>
      <c r="C21" s="41">
        <f>IF(ISERROR(EXPORTATION!U21),"",TRANSPOSE(EXPORTATION!U21))</f>
        <v>0.36</v>
      </c>
      <c r="D21" s="42" t="str">
        <f>IF(ISBLANK(EXPORTATION!E21),"",EXPORTATION!E21)</f>
        <v/>
      </c>
      <c r="E21" s="42" t="str">
        <f>IF(ISBLANK(EXPORTATION!F21),"",EXPORTATION!F21)</f>
        <v/>
      </c>
      <c r="F21" s="42" t="str">
        <f>IF(ISBLANK(EXPORTATION!G21),"",EXPORTATION!G21)</f>
        <v>1</v>
      </c>
      <c r="G21" s="42">
        <f>IF(ISBLANK(EXPORTATION!G21),"",ROUNDUP(EXPORTATION!G21*($G$2),0))</f>
        <v>1</v>
      </c>
      <c r="H21" s="42" t="str">
        <f>IF(ISBLANK(EXPORTATION!I21),"",EXPORTATION!I21)</f>
        <v/>
      </c>
      <c r="I21" s="43" t="str">
        <f>IF(ISBLANK(EXPORTATION!J21),"",EXPORTATION!J21)</f>
        <v/>
      </c>
      <c r="J21" s="39" t="str">
        <f>IF(ISBLANK(EXPORTATION!K21),"",EXPORTATION!K21)</f>
        <v/>
      </c>
      <c r="K21" s="44" t="str">
        <f>IF(ISBLANK(EXPORTATION!B21),"",TRANSPOSE(COMMAN))</f>
        <v>?????????</v>
      </c>
      <c r="L21" s="45" t="str">
        <f t="shared" ca="1" si="0"/>
        <v>MARO0999_01_exemple.</v>
      </c>
      <c r="M21" s="46"/>
      <c r="N21" s="42" t="str">
        <f>IF(ISBLANK(EXPORTATION!O21),"",EXPORTATION!O21)</f>
        <v/>
      </c>
      <c r="O21" s="42" t="str">
        <f>IF(ISBLANK(EXPORTATION!P21),"",EXPORTATION!P21)</f>
        <v/>
      </c>
      <c r="P21" s="42" t="str">
        <f>IF(ISBLANK(EXPORTATION!Q21),"",EXPORTATION!Q21)</f>
        <v/>
      </c>
      <c r="Q21" s="37"/>
      <c r="R21" s="37"/>
      <c r="AN21" s="38"/>
      <c r="AO21" s="13"/>
      <c r="AP21" s="1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</row>
    <row r="22" spans="1:56" s="4" customFormat="1" x14ac:dyDescent="0.25">
      <c r="A22" s="39" t="str">
        <f>IF(ISBLANK(EXPORTATION!B22),"",EXPORTATION!B22)</f>
        <v>MARO0999_01_B08_COD</v>
      </c>
      <c r="B22" s="40" t="str">
        <f>IF(ISBLANK(EXPORTATION!C22),"",EXPORTATION!C22)</f>
        <v>ME063PV888PV888</v>
      </c>
      <c r="C22" s="41">
        <f>IF(ISERROR(EXPORTATION!U22),"",TRANSPOSE(EXPORTATION!U22))</f>
        <v>3.86</v>
      </c>
      <c r="D22" s="42" t="str">
        <f>IF(ISBLANK(EXPORTATION!E22),"",EXPORTATION!E22)</f>
        <v>29,125</v>
      </c>
      <c r="E22" s="42" t="str">
        <f>IF(ISBLANK(EXPORTATION!F22),"",EXPORTATION!F22)</f>
        <v>9,563</v>
      </c>
      <c r="F22" s="42" t="str">
        <f>IF(ISBLANK(EXPORTATION!G22),"",EXPORTATION!G22)</f>
        <v>1</v>
      </c>
      <c r="G22" s="42">
        <f>IF(ISBLANK(EXPORTATION!G22),"",ROUNDUP(EXPORTATION!G22*($G$2),0))</f>
        <v>1</v>
      </c>
      <c r="H22" s="42" t="str">
        <f>IF(ISBLANK(EXPORTATION!I22),"",EXPORTATION!I22)</f>
        <v>0,625</v>
      </c>
      <c r="I22" s="43" t="str">
        <f>IF(ISBLANK(EXPORTATION!J22),"",EXPORTATION!J22)</f>
        <v>1L</v>
      </c>
      <c r="J22" s="39" t="str">
        <f>IF(ISBLANK(EXPORTATION!K22),"",EXPORTATION!K22)</f>
        <v/>
      </c>
      <c r="K22" s="44" t="str">
        <f>IF(ISBLANK(EXPORTATION!B22),"",TRANSPOSE(COMMAN))</f>
        <v>?????????</v>
      </c>
      <c r="L22" s="45" t="str">
        <f t="shared" ca="1" si="0"/>
        <v>MARO0999_01_exemple.</v>
      </c>
      <c r="M22" s="46"/>
      <c r="N22" s="42" t="str">
        <f>IF(ISBLANK(EXPORTATION!O22),"",EXPORTATION!O22)</f>
        <v>0</v>
      </c>
      <c r="O22" s="42" t="str">
        <f>IF(ISBLANK(EXPORTATION!P22),"",EXPORTATION!P22)</f>
        <v>0</v>
      </c>
      <c r="P22" s="42" t="str">
        <f>IF(ISBLANK(EXPORTATION!Q22),"",EXPORTATION!Q22)</f>
        <v>0</v>
      </c>
      <c r="Q22" s="37"/>
      <c r="R22" s="37"/>
      <c r="AN22" s="38"/>
      <c r="AO22" s="13"/>
      <c r="AP22" s="1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</row>
    <row r="23" spans="1:56" s="4" customFormat="1" x14ac:dyDescent="0.25">
      <c r="A23" s="39" t="str">
        <f>IF(ISBLANK(EXPORTATION!B23),"",EXPORTATION!B23)</f>
        <v>MARO0999_01_B08_COG2</v>
      </c>
      <c r="B23" s="40" t="str">
        <f>IF(ISBLANK(EXPORTATION!C23),"",EXPORTATION!C23)</f>
        <v>ME063PV888PV888</v>
      </c>
      <c r="C23" s="41">
        <f>IF(ISERROR(EXPORTATION!U23),"",TRANSPOSE(EXPORTATION!U23))</f>
        <v>3.86</v>
      </c>
      <c r="D23" s="42" t="str">
        <f>IF(ISBLANK(EXPORTATION!E23),"",EXPORTATION!E23)</f>
        <v>29,125</v>
      </c>
      <c r="E23" s="42" t="str">
        <f>IF(ISBLANK(EXPORTATION!F23),"",EXPORTATION!F23)</f>
        <v>9,563</v>
      </c>
      <c r="F23" s="42" t="str">
        <f>IF(ISBLANK(EXPORTATION!G23),"",EXPORTATION!G23)</f>
        <v>1</v>
      </c>
      <c r="G23" s="42">
        <f>IF(ISBLANK(EXPORTATION!G23),"",ROUNDUP(EXPORTATION!G23*($G$2),0))</f>
        <v>1</v>
      </c>
      <c r="H23" s="42" t="str">
        <f>IF(ISBLANK(EXPORTATION!I23),"",EXPORTATION!I23)</f>
        <v>0,625</v>
      </c>
      <c r="I23" s="43" t="str">
        <f>IF(ISBLANK(EXPORTATION!J23),"",EXPORTATION!J23)</f>
        <v>1L</v>
      </c>
      <c r="J23" s="39" t="str">
        <f>IF(ISBLANK(EXPORTATION!K23),"",EXPORTATION!K23)</f>
        <v/>
      </c>
      <c r="K23" s="44" t="str">
        <f>IF(ISBLANK(EXPORTATION!B23),"",TRANSPOSE(COMMAN))</f>
        <v>?????????</v>
      </c>
      <c r="L23" s="45" t="str">
        <f t="shared" ca="1" si="0"/>
        <v>MARO0999_01_exemple.</v>
      </c>
      <c r="M23" s="46"/>
      <c r="N23" s="42" t="str">
        <f>IF(ISBLANK(EXPORTATION!O23),"",EXPORTATION!O23)</f>
        <v>0</v>
      </c>
      <c r="O23" s="42" t="str">
        <f>IF(ISBLANK(EXPORTATION!P23),"",EXPORTATION!P23)</f>
        <v>0</v>
      </c>
      <c r="P23" s="42" t="str">
        <f>IF(ISBLANK(EXPORTATION!Q23),"",EXPORTATION!Q23)</f>
        <v>0</v>
      </c>
      <c r="Q23" s="37"/>
      <c r="R23" s="37"/>
      <c r="AN23" s="38"/>
      <c r="AO23" s="13"/>
      <c r="AP23" s="1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</row>
    <row r="24" spans="1:56" s="4" customFormat="1" x14ac:dyDescent="0.25">
      <c r="A24" s="39" t="str">
        <f>IF(ISBLANK(EXPORTATION!B24),"",EXPORTATION!B24)</f>
        <v>MARO0999_01_B08_DOS</v>
      </c>
      <c r="B24" s="40" t="str">
        <f>IF(ISBLANK(EXPORTATION!C24),"",EXPORTATION!C24)</f>
        <v>ME063PV888PV888</v>
      </c>
      <c r="C24" s="41">
        <f>IF(ISERROR(EXPORTATION!U24),"",TRANSPOSE(EXPORTATION!U24))</f>
        <v>7.07</v>
      </c>
      <c r="D24" s="42" t="str">
        <f>IF(ISBLANK(EXPORTATION!E24),"",EXPORTATION!E24)</f>
        <v>33,521</v>
      </c>
      <c r="E24" s="42" t="str">
        <f>IF(ISBLANK(EXPORTATION!F24),"",EXPORTATION!F24)</f>
        <v>30,375</v>
      </c>
      <c r="F24" s="42" t="str">
        <f>IF(ISBLANK(EXPORTATION!G24),"",EXPORTATION!G24)</f>
        <v>1</v>
      </c>
      <c r="G24" s="42">
        <f>IF(ISBLANK(EXPORTATION!G24),"",ROUNDUP(EXPORTATION!G24*($G$2),0))</f>
        <v>1</v>
      </c>
      <c r="H24" s="42" t="str">
        <f>IF(ISBLANK(EXPORTATION!I24),"",EXPORTATION!I24)</f>
        <v>0,625</v>
      </c>
      <c r="I24" s="43" t="str">
        <f>IF(ISBLANK(EXPORTATION!J24),"",EXPORTATION!J24)</f>
        <v xml:space="preserve"> </v>
      </c>
      <c r="J24" s="39" t="str">
        <f>IF(ISBLANK(EXPORTATION!K24),"",EXPORTATION!K24)</f>
        <v/>
      </c>
      <c r="K24" s="44" t="str">
        <f>IF(ISBLANK(EXPORTATION!B24),"",TRANSPOSE(COMMAN))</f>
        <v>?????????</v>
      </c>
      <c r="L24" s="45" t="str">
        <f t="shared" ca="1" si="0"/>
        <v>MARO0999_01_exemple.</v>
      </c>
      <c r="M24" s="46"/>
      <c r="N24" s="42" t="str">
        <f>IF(ISBLANK(EXPORTATION!O24),"",EXPORTATION!O24)</f>
        <v>0</v>
      </c>
      <c r="O24" s="42" t="str">
        <f>IF(ISBLANK(EXPORTATION!P24),"",EXPORTATION!P24)</f>
        <v>0</v>
      </c>
      <c r="P24" s="42" t="str">
        <f>IF(ISBLANK(EXPORTATION!Q24),"",EXPORTATION!Q24)</f>
        <v>0</v>
      </c>
      <c r="Q24" s="37"/>
      <c r="R24" s="37"/>
      <c r="AN24" s="38"/>
      <c r="AO24" s="13"/>
      <c r="AP24" s="1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</row>
    <row r="25" spans="1:56" s="4" customFormat="1" x14ac:dyDescent="0.25">
      <c r="A25" s="39" t="str">
        <f>IF(ISBLANK(EXPORTATION!B25),"",EXPORTATION!B25)</f>
        <v>MARO0999_01_B08_FOND</v>
      </c>
      <c r="B25" s="40" t="str">
        <f>IF(ISBLANK(EXPORTATION!C25),"",EXPORTATION!C25)</f>
        <v>ME063PV888PV888</v>
      </c>
      <c r="C25" s="41">
        <f>IF(ISERROR(EXPORTATION!U25),"",TRANSPOSE(EXPORTATION!U25))</f>
        <v>2.23</v>
      </c>
      <c r="D25" s="42" t="str">
        <f>IF(ISBLANK(EXPORTATION!E25),"",EXPORTATION!E25)</f>
        <v>33,521</v>
      </c>
      <c r="E25" s="42" t="str">
        <f>IF(ISBLANK(EXPORTATION!F25),"",EXPORTATION!F25)</f>
        <v>9,563</v>
      </c>
      <c r="F25" s="42" t="str">
        <f>IF(ISBLANK(EXPORTATION!G25),"",EXPORTATION!G25)</f>
        <v>1</v>
      </c>
      <c r="G25" s="42">
        <f>IF(ISBLANK(EXPORTATION!G25),"",ROUNDUP(EXPORTATION!G25*($G$2),0))</f>
        <v>1</v>
      </c>
      <c r="H25" s="42" t="str">
        <f>IF(ISBLANK(EXPORTATION!I25),"",EXPORTATION!I25)</f>
        <v>0,625</v>
      </c>
      <c r="I25" s="43" t="str">
        <f>IF(ISBLANK(EXPORTATION!J25),"",EXPORTATION!J25)</f>
        <v>1C</v>
      </c>
      <c r="J25" s="39" t="str">
        <f>IF(ISBLANK(EXPORTATION!K25),"",EXPORTATION!K25)</f>
        <v/>
      </c>
      <c r="K25" s="44" t="str">
        <f>IF(ISBLANK(EXPORTATION!B25),"",TRANSPOSE(COMMAN))</f>
        <v>?????????</v>
      </c>
      <c r="L25" s="45" t="str">
        <f t="shared" ca="1" si="0"/>
        <v>MARO0999_01_exemple.</v>
      </c>
      <c r="M25" s="46"/>
      <c r="N25" s="42" t="str">
        <f>IF(ISBLANK(EXPORTATION!O25),"",EXPORTATION!O25)</f>
        <v>0</v>
      </c>
      <c r="O25" s="42" t="str">
        <f>IF(ISBLANK(EXPORTATION!P25),"",EXPORTATION!P25)</f>
        <v>0</v>
      </c>
      <c r="P25" s="42" t="str">
        <f>IF(ISBLANK(EXPORTATION!Q25),"",EXPORTATION!Q25)</f>
        <v>0</v>
      </c>
      <c r="Q25" s="37"/>
      <c r="R25" s="37"/>
      <c r="AN25" s="38"/>
      <c r="AO25" s="13"/>
      <c r="AP25" s="1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</row>
    <row r="26" spans="1:56" s="4" customFormat="1" x14ac:dyDescent="0.25">
      <c r="A26" s="39" t="str">
        <f>IF(ISBLANK(EXPORTATION!B26),"",EXPORTATION!B26)</f>
        <v>MARO0999_01_B08_PO</v>
      </c>
      <c r="B26" s="40" t="str">
        <f>IF(ISBLANK(EXPORTATION!C26),"",EXPORTATION!C26)</f>
        <v>MD069</v>
      </c>
      <c r="C26" s="41">
        <f>IF(ISERROR(EXPORTATION!U26),"",TRANSPOSE(EXPORTATION!U26))</f>
        <v>3.48</v>
      </c>
      <c r="D26" s="42" t="str">
        <f>IF(ISBLANK(EXPORTATION!E26),"",EXPORTATION!E26)</f>
        <v>30,125</v>
      </c>
      <c r="E26" s="42" t="str">
        <f>IF(ISBLANK(EXPORTATION!F26),"",EXPORTATION!F26)</f>
        <v>16,615</v>
      </c>
      <c r="F26" s="42" t="str">
        <f>IF(ISBLANK(EXPORTATION!G26),"",EXPORTATION!G26)</f>
        <v>2</v>
      </c>
      <c r="G26" s="42">
        <f>IF(ISBLANK(EXPORTATION!G26),"",ROUNDUP(EXPORTATION!G26*($G$2),0))</f>
        <v>2</v>
      </c>
      <c r="H26" s="42" t="str">
        <f>IF(ISBLANK(EXPORTATION!I26),"",EXPORTATION!I26)</f>
        <v>0,688</v>
      </c>
      <c r="I26" s="43" t="str">
        <f>IF(ISBLANK(EXPORTATION!J26),"",EXPORTATION!J26)</f>
        <v>2L-2C 2088</v>
      </c>
      <c r="J26" s="39" t="str">
        <f>IF(ISBLANK(EXPORTATION!K26),"",EXPORTATION!K26)</f>
        <v/>
      </c>
      <c r="K26" s="44" t="str">
        <f>IF(ISBLANK(EXPORTATION!B26),"",TRANSPOSE(COMMAN))</f>
        <v>?????????</v>
      </c>
      <c r="L26" s="45" t="str">
        <f t="shared" ca="1" si="0"/>
        <v>MARO0999_01_exemple.</v>
      </c>
      <c r="M26" s="46"/>
      <c r="N26" s="42" t="str">
        <f>IF(ISBLANK(EXPORTATION!O26),"",EXPORTATION!O26)</f>
        <v>0</v>
      </c>
      <c r="O26" s="42" t="str">
        <f>IF(ISBLANK(EXPORTATION!P26),"",EXPORTATION!P26)</f>
        <v>0</v>
      </c>
      <c r="P26" s="42" t="str">
        <f>IF(ISBLANK(EXPORTATION!Q26),"",EXPORTATION!Q26)</f>
        <v>0</v>
      </c>
      <c r="Q26" s="37"/>
      <c r="R26" s="37"/>
      <c r="AN26" s="38"/>
      <c r="AO26" s="13"/>
      <c r="AP26" s="1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</row>
    <row r="27" spans="1:56" s="4" customFormat="1" x14ac:dyDescent="0.25">
      <c r="A27" s="39" t="str">
        <f>IF(ISBLANK(EXPORTATION!B27),"",EXPORTATION!B27)</f>
        <v>MARO0999_01_B08_SOUF1</v>
      </c>
      <c r="B27" s="40" t="str">
        <f>IF(ISBLANK(EXPORTATION!C27),"",EXPORTATION!C27)</f>
        <v>PL069</v>
      </c>
      <c r="C27" s="41">
        <f>IF(ISERROR(EXPORTATION!U27),"",TRANSPOSE(EXPORTATION!U27))</f>
        <v>5</v>
      </c>
      <c r="D27" s="42" t="str">
        <f>IF(ISBLANK(EXPORTATION!E27),"",EXPORTATION!E27)</f>
        <v>32,521</v>
      </c>
      <c r="E27" s="42" t="str">
        <f>IF(ISBLANK(EXPORTATION!F27),"",EXPORTATION!F27)</f>
        <v>11,063</v>
      </c>
      <c r="F27" s="42" t="str">
        <f>IF(ISBLANK(EXPORTATION!G27),"",EXPORTATION!G27)</f>
        <v>1</v>
      </c>
      <c r="G27" s="42">
        <f>IF(ISBLANK(EXPORTATION!G27),"",ROUNDUP(EXPORTATION!G27*($G$2),0))</f>
        <v>1</v>
      </c>
      <c r="H27" s="42" t="str">
        <f>IF(ISBLANK(EXPORTATION!I27),"",EXPORTATION!I27)</f>
        <v>0,688</v>
      </c>
      <c r="I27" s="43" t="str">
        <f>IF(ISBLANK(EXPORTATION!J27),"",EXPORTATION!J27)</f>
        <v xml:space="preserve"> </v>
      </c>
      <c r="J27" s="39" t="str">
        <f>IF(ISBLANK(EXPORTATION!K27),"",EXPORTATION!K27)</f>
        <v/>
      </c>
      <c r="K27" s="44" t="str">
        <f>IF(ISBLANK(EXPORTATION!B27),"",TRANSPOSE(COMMAN))</f>
        <v>?????????</v>
      </c>
      <c r="L27" s="45" t="str">
        <f t="shared" ca="1" si="0"/>
        <v>MARO0999_01_exemple.</v>
      </c>
      <c r="M27" s="46"/>
      <c r="N27" s="42" t="str">
        <f>IF(ISBLANK(EXPORTATION!O27),"",EXPORTATION!O27)</f>
        <v>1</v>
      </c>
      <c r="O27" s="42" t="str">
        <f>IF(ISBLANK(EXPORTATION!P27),"",EXPORTATION!P27)</f>
        <v>0</v>
      </c>
      <c r="P27" s="42" t="str">
        <f>IF(ISBLANK(EXPORTATION!Q27),"",EXPORTATION!Q27)</f>
        <v>0</v>
      </c>
      <c r="Q27" s="37"/>
      <c r="R27" s="37"/>
      <c r="AN27" s="38"/>
      <c r="AO27" s="13"/>
      <c r="AP27" s="1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</row>
    <row r="28" spans="1:56" s="4" customFormat="1" x14ac:dyDescent="0.25">
      <c r="A28" s="39" t="str">
        <f>IF(ISBLANK(EXPORTATION!B28),"",EXPORTATION!B28)</f>
        <v>MARO0999_01_B08_SOUF2</v>
      </c>
      <c r="B28" s="40" t="str">
        <f>IF(ISBLANK(EXPORTATION!C28),"",EXPORTATION!C28)</f>
        <v>PL069</v>
      </c>
      <c r="C28" s="41">
        <f>IF(ISERROR(EXPORTATION!U28),"",TRANSPOSE(EXPORTATION!U28))</f>
        <v>1.36</v>
      </c>
      <c r="D28" s="42" t="str">
        <f>IF(ISBLANK(EXPORTATION!E28),"",EXPORTATION!E28)</f>
        <v>32,521</v>
      </c>
      <c r="E28" s="42" t="str">
        <f>IF(ISBLANK(EXPORTATION!F28),"",EXPORTATION!F28)</f>
        <v>3,000</v>
      </c>
      <c r="F28" s="42" t="str">
        <f>IF(ISBLANK(EXPORTATION!G28),"",EXPORTATION!G28)</f>
        <v>2</v>
      </c>
      <c r="G28" s="42">
        <f>IF(ISBLANK(EXPORTATION!G28),"",ROUNDUP(EXPORTATION!G28*($G$2),0))</f>
        <v>2</v>
      </c>
      <c r="H28" s="42" t="str">
        <f>IF(ISBLANK(EXPORTATION!I28),"",EXPORTATION!I28)</f>
        <v>0,688</v>
      </c>
      <c r="I28" s="43" t="str">
        <f>IF(ISBLANK(EXPORTATION!J28),"",EXPORTATION!J28)</f>
        <v xml:space="preserve"> </v>
      </c>
      <c r="J28" s="39" t="str">
        <f>IF(ISBLANK(EXPORTATION!K28),"",EXPORTATION!K28)</f>
        <v/>
      </c>
      <c r="K28" s="44" t="str">
        <f>IF(ISBLANK(EXPORTATION!B28),"",TRANSPOSE(COMMAN))</f>
        <v>?????????</v>
      </c>
      <c r="L28" s="45" t="str">
        <f t="shared" ca="1" si="0"/>
        <v>MARO0999_01_exemple.</v>
      </c>
      <c r="M28" s="46"/>
      <c r="N28" s="42" t="str">
        <f>IF(ISBLANK(EXPORTATION!O28),"",EXPORTATION!O28)</f>
        <v>1</v>
      </c>
      <c r="O28" s="42" t="str">
        <f>IF(ISBLANK(EXPORTATION!P28),"",EXPORTATION!P28)</f>
        <v>0</v>
      </c>
      <c r="P28" s="42" t="str">
        <f>IF(ISBLANK(EXPORTATION!Q28),"",EXPORTATION!Q28)</f>
        <v>0</v>
      </c>
      <c r="Q28" s="37"/>
      <c r="R28" s="37"/>
      <c r="AN28" s="38"/>
      <c r="AO28" s="13"/>
      <c r="AP28" s="1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</row>
    <row r="29" spans="1:56" s="4" customFormat="1" x14ac:dyDescent="0.25">
      <c r="A29" s="39" t="str">
        <f>IF(ISBLANK(EXPORTATION!B29),"",EXPORTATION!B29)</f>
        <v>MARO0999_01_B08_SOUF3</v>
      </c>
      <c r="B29" s="40" t="str">
        <f>IF(ISBLANK(EXPORTATION!C29),"",EXPORTATION!C29)</f>
        <v>MD038</v>
      </c>
      <c r="C29" s="41">
        <f>IF(ISERROR(EXPORTATION!U29),"",TRANSPOSE(EXPORTATION!U29))</f>
        <v>0.68</v>
      </c>
      <c r="D29" s="42" t="str">
        <f>IF(ISBLANK(EXPORTATION!E29),"",EXPORTATION!E29)</f>
        <v>32,521</v>
      </c>
      <c r="E29" s="42" t="str">
        <f>IF(ISBLANK(EXPORTATION!F29),"",EXPORTATION!F29)</f>
        <v>3,000</v>
      </c>
      <c r="F29" s="42" t="str">
        <f>IF(ISBLANK(EXPORTATION!G29),"",EXPORTATION!G29)</f>
        <v>2</v>
      </c>
      <c r="G29" s="42">
        <f>IF(ISBLANK(EXPORTATION!G29),"",ROUNDUP(EXPORTATION!G29*($G$2),0))</f>
        <v>2</v>
      </c>
      <c r="H29" s="42" t="str">
        <f>IF(ISBLANK(EXPORTATION!I29),"",EXPORTATION!I29)</f>
        <v>0,375</v>
      </c>
      <c r="I29" s="43" t="str">
        <f>IF(ISBLANK(EXPORTATION!J29),"",EXPORTATION!J29)</f>
        <v xml:space="preserve"> </v>
      </c>
      <c r="J29" s="39" t="str">
        <f>IF(ISBLANK(EXPORTATION!K29),"",EXPORTATION!K29)</f>
        <v/>
      </c>
      <c r="K29" s="44" t="str">
        <f>IF(ISBLANK(EXPORTATION!B29),"",TRANSPOSE(COMMAN))</f>
        <v>?????????</v>
      </c>
      <c r="L29" s="45" t="str">
        <f t="shared" ca="1" si="0"/>
        <v>MARO0999_01_exemple.</v>
      </c>
      <c r="M29" s="46"/>
      <c r="N29" s="42" t="str">
        <f>IF(ISBLANK(EXPORTATION!O29),"",EXPORTATION!O29)</f>
        <v>0</v>
      </c>
      <c r="O29" s="42" t="str">
        <f>IF(ISBLANK(EXPORTATION!P29),"",EXPORTATION!P29)</f>
        <v>0</v>
      </c>
      <c r="P29" s="42" t="str">
        <f>IF(ISBLANK(EXPORTATION!Q29),"",EXPORTATION!Q29)</f>
        <v>0</v>
      </c>
      <c r="Q29" s="37"/>
      <c r="R29" s="37"/>
      <c r="AN29" s="38"/>
      <c r="AO29" s="13"/>
      <c r="AP29" s="1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</row>
    <row r="30" spans="1:56" s="4" customFormat="1" x14ac:dyDescent="0.25">
      <c r="A30" s="39" t="str">
        <f>IF(ISBLANK(EXPORTATION!B30),"",EXPORTATION!B30)</f>
        <v>MARO0999_01_B08_TAB</v>
      </c>
      <c r="B30" s="40" t="str">
        <f>IF(ISBLANK(EXPORTATION!C30),"",EXPORTATION!C30)</f>
        <v>ME063PV888PV888</v>
      </c>
      <c r="C30" s="41">
        <f>IF(ISERROR(EXPORTATION!U30),"",TRANSPOSE(EXPORTATION!U30))</f>
        <v>2.08</v>
      </c>
      <c r="D30" s="42" t="str">
        <f>IF(ISBLANK(EXPORTATION!E30),"",EXPORTATION!E30)</f>
        <v>32,146</v>
      </c>
      <c r="E30" s="42" t="str">
        <f>IF(ISBLANK(EXPORTATION!F30),"",EXPORTATION!F30)</f>
        <v>9,313</v>
      </c>
      <c r="F30" s="42" t="str">
        <f>IF(ISBLANK(EXPORTATION!G30),"",EXPORTATION!G30)</f>
        <v>2</v>
      </c>
      <c r="G30" s="42">
        <f>IF(ISBLANK(EXPORTATION!G30),"",ROUNDUP(EXPORTATION!G30*($G$2),0))</f>
        <v>2</v>
      </c>
      <c r="H30" s="42" t="str">
        <f>IF(ISBLANK(EXPORTATION!I30),"",EXPORTATION!I30)</f>
        <v>0,625</v>
      </c>
      <c r="I30" s="43" t="str">
        <f>IF(ISBLANK(EXPORTATION!J30),"",EXPORTATION!J30)</f>
        <v>1L</v>
      </c>
      <c r="J30" s="39" t="str">
        <f>IF(ISBLANK(EXPORTATION!K30),"",EXPORTATION!K30)</f>
        <v/>
      </c>
      <c r="K30" s="44" t="str">
        <f>IF(ISBLANK(EXPORTATION!B30),"",TRANSPOSE(COMMAN))</f>
        <v>?????????</v>
      </c>
      <c r="L30" s="45" t="str">
        <f t="shared" ca="1" si="0"/>
        <v>MARO0999_01_exemple.</v>
      </c>
      <c r="M30" s="46"/>
      <c r="N30" s="42" t="str">
        <f>IF(ISBLANK(EXPORTATION!O30),"",EXPORTATION!O30)</f>
        <v>0</v>
      </c>
      <c r="O30" s="42" t="str">
        <f>IF(ISBLANK(EXPORTATION!P30),"",EXPORTATION!P30)</f>
        <v>0</v>
      </c>
      <c r="P30" s="42" t="str">
        <f>IF(ISBLANK(EXPORTATION!Q30),"",EXPORTATION!Q30)</f>
        <v>0</v>
      </c>
      <c r="Q30" s="37"/>
      <c r="R30" s="37"/>
      <c r="AN30" s="38"/>
      <c r="AO30" s="13"/>
      <c r="AP30" s="1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</row>
    <row r="31" spans="1:56" s="4" customFormat="1" x14ac:dyDescent="0.25">
      <c r="A31" s="39" t="str">
        <f>IF(ISBLANK(EXPORTATION!B31),"",EXPORTATION!B31)</f>
        <v>MARO0999_01_B08_TOP</v>
      </c>
      <c r="B31" s="40" t="str">
        <f>IF(ISBLANK(EXPORTATION!C31),"",EXPORTATION!C31)</f>
        <v>ME063PV888PV888</v>
      </c>
      <c r="C31" s="41">
        <f>IF(ISERROR(EXPORTATION!U31),"",TRANSPOSE(EXPORTATION!U31))</f>
        <v>0.7</v>
      </c>
      <c r="D31" s="42" t="str">
        <f>IF(ISBLANK(EXPORTATION!E31),"",EXPORTATION!E31)</f>
        <v>33,521</v>
      </c>
      <c r="E31" s="42" t="str">
        <f>IF(ISBLANK(EXPORTATION!F31),"",EXPORTATION!F31)</f>
        <v>3,000</v>
      </c>
      <c r="F31" s="42" t="str">
        <f>IF(ISBLANK(EXPORTATION!G31),"",EXPORTATION!G31)</f>
        <v>2</v>
      </c>
      <c r="G31" s="42">
        <f>IF(ISBLANK(EXPORTATION!G31),"",ROUNDUP(EXPORTATION!G31*($G$2),0))</f>
        <v>2</v>
      </c>
      <c r="H31" s="42" t="str">
        <f>IF(ISBLANK(EXPORTATION!I31),"",EXPORTATION!I31)</f>
        <v>0,625</v>
      </c>
      <c r="I31" s="43" t="str">
        <f>IF(ISBLANK(EXPORTATION!J31),"",EXPORTATION!J31)</f>
        <v>1L</v>
      </c>
      <c r="J31" s="39" t="str">
        <f>IF(ISBLANK(EXPORTATION!K31),"",EXPORTATION!K31)</f>
        <v/>
      </c>
      <c r="K31" s="44" t="str">
        <f>IF(ISBLANK(EXPORTATION!B31),"",TRANSPOSE(COMMAN))</f>
        <v>?????????</v>
      </c>
      <c r="L31" s="45" t="str">
        <f t="shared" ca="1" si="0"/>
        <v>MARO0999_01_exemple.</v>
      </c>
      <c r="M31" s="46"/>
      <c r="N31" s="42" t="str">
        <f>IF(ISBLANK(EXPORTATION!O31),"",EXPORTATION!O31)</f>
        <v>0</v>
      </c>
      <c r="O31" s="42" t="str">
        <f>IF(ISBLANK(EXPORTATION!P31),"",EXPORTATION!P31)</f>
        <v>0</v>
      </c>
      <c r="P31" s="42" t="str">
        <f>IF(ISBLANK(EXPORTATION!Q31),"",EXPORTATION!Q31)</f>
        <v>0</v>
      </c>
      <c r="Q31" s="37"/>
      <c r="R31" s="37"/>
      <c r="AN31" s="38"/>
      <c r="AO31" s="13"/>
      <c r="AP31" s="1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</row>
    <row r="32" spans="1:56" s="4" customFormat="1" x14ac:dyDescent="0.25">
      <c r="A32" s="39" t="str">
        <f>IF(ISBLANK(EXPORTATION!B32),"",EXPORTATION!B32)</f>
        <v>MARO0999_01_B99_SOUF1</v>
      </c>
      <c r="B32" s="40" t="str">
        <f>IF(ISBLANK(EXPORTATION!C32),"",EXPORTATION!C32)</f>
        <v>ME063PV888PV888</v>
      </c>
      <c r="C32" s="41">
        <f>IF(ISERROR(EXPORTATION!U32),"",TRANSPOSE(EXPORTATION!U32))</f>
        <v>0.7</v>
      </c>
      <c r="D32" s="42" t="str">
        <f>IF(ISBLANK(EXPORTATION!E32),"",EXPORTATION!E32)</f>
        <v/>
      </c>
      <c r="E32" s="42" t="str">
        <f>IF(ISBLANK(EXPORTATION!F32),"",EXPORTATION!F32)</f>
        <v/>
      </c>
      <c r="F32" s="42" t="str">
        <f>IF(ISBLANK(EXPORTATION!G32),"",EXPORTATION!G32)</f>
        <v>1</v>
      </c>
      <c r="G32" s="42">
        <f>IF(ISBLANK(EXPORTATION!G32),"",ROUNDUP(EXPORTATION!G32*($G$2),0))</f>
        <v>1</v>
      </c>
      <c r="H32" s="42" t="str">
        <f>IF(ISBLANK(EXPORTATION!I32),"",EXPORTATION!I32)</f>
        <v/>
      </c>
      <c r="I32" s="43" t="str">
        <f>IF(ISBLANK(EXPORTATION!J32),"",EXPORTATION!J32)</f>
        <v/>
      </c>
      <c r="J32" s="39" t="str">
        <f>IF(ISBLANK(EXPORTATION!K32),"",EXPORTATION!K32)</f>
        <v/>
      </c>
      <c r="K32" s="44" t="str">
        <f>IF(ISBLANK(EXPORTATION!B32),"",TRANSPOSE(COMMAN))</f>
        <v>?????????</v>
      </c>
      <c r="L32" s="45" t="str">
        <f t="shared" ca="1" si="0"/>
        <v>MARO0999_01_exemple.</v>
      </c>
      <c r="M32" s="46"/>
      <c r="N32" s="42" t="str">
        <f>IF(ISBLANK(EXPORTATION!O32),"",EXPORTATION!O32)</f>
        <v/>
      </c>
      <c r="O32" s="42" t="str">
        <f>IF(ISBLANK(EXPORTATION!P32),"",EXPORTATION!P32)</f>
        <v/>
      </c>
      <c r="P32" s="42" t="str">
        <f>IF(ISBLANK(EXPORTATION!Q32),"",EXPORTATION!Q32)</f>
        <v/>
      </c>
      <c r="Q32" s="37"/>
      <c r="R32" s="37"/>
      <c r="AN32" s="38"/>
      <c r="AO32" s="13"/>
      <c r="AP32" s="1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</row>
    <row r="33" spans="1:58" s="4" customFormat="1" x14ac:dyDescent="0.25">
      <c r="A33" s="39"/>
      <c r="B33" s="40"/>
      <c r="C33" s="41"/>
      <c r="D33" s="42"/>
      <c r="E33" s="42"/>
      <c r="F33" s="42"/>
      <c r="G33" s="42"/>
      <c r="H33" s="42"/>
      <c r="I33" s="43"/>
      <c r="J33" s="39"/>
      <c r="K33" s="44"/>
      <c r="L33" s="45"/>
      <c r="M33" s="46"/>
      <c r="N33" s="42"/>
      <c r="O33" s="42"/>
      <c r="P33" s="42"/>
      <c r="Q33" s="37"/>
      <c r="R33" s="37"/>
      <c r="AN33" s="38"/>
      <c r="AO33" s="13"/>
      <c r="AP33" s="1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</row>
    <row r="34" spans="1:58" s="4" customFormat="1" x14ac:dyDescent="0.25">
      <c r="A34" s="39"/>
      <c r="B34" s="40"/>
      <c r="C34" s="41"/>
      <c r="D34" s="42"/>
      <c r="E34" s="42"/>
      <c r="F34" s="42"/>
      <c r="G34" s="42"/>
      <c r="H34" s="42"/>
      <c r="I34" s="43"/>
      <c r="J34" s="39"/>
      <c r="K34" s="44"/>
      <c r="L34" s="45"/>
      <c r="M34" s="46"/>
      <c r="N34" s="42"/>
      <c r="O34" s="42"/>
      <c r="P34" s="42"/>
      <c r="Q34" s="37"/>
      <c r="R34" s="37"/>
      <c r="AN34" s="38"/>
      <c r="AO34" s="13"/>
      <c r="AP34" s="1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</row>
    <row r="35" spans="1:58" s="4" customFormat="1" x14ac:dyDescent="0.25">
      <c r="A35" s="39"/>
      <c r="B35" s="40"/>
      <c r="C35" s="47"/>
      <c r="D35" s="42"/>
      <c r="E35" s="42"/>
      <c r="F35" s="42"/>
      <c r="G35" s="42"/>
      <c r="H35" s="42"/>
      <c r="I35" s="43"/>
      <c r="J35" s="39"/>
      <c r="K35" s="44"/>
      <c r="L35" s="45"/>
      <c r="M35" s="46"/>
      <c r="N35" s="42"/>
      <c r="O35" s="42"/>
      <c r="P35" s="42"/>
      <c r="Q35" s="37"/>
      <c r="R35" s="37"/>
      <c r="AN35" s="38"/>
      <c r="AO35" s="13"/>
      <c r="AP35" s="1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</row>
    <row r="36" spans="1:58" s="4" customFormat="1" x14ac:dyDescent="0.25">
      <c r="A36" s="39"/>
      <c r="B36" s="40"/>
      <c r="C36" s="47"/>
      <c r="D36" s="42"/>
      <c r="E36" s="42"/>
      <c r="F36" s="42"/>
      <c r="G36" s="42"/>
      <c r="H36" s="42"/>
      <c r="I36" s="43"/>
      <c r="J36" s="39"/>
      <c r="K36" s="44"/>
      <c r="L36" s="45"/>
      <c r="M36" s="46"/>
      <c r="N36" s="42"/>
      <c r="O36" s="42"/>
      <c r="P36" s="42"/>
      <c r="Q36" s="37"/>
      <c r="R36" s="37"/>
      <c r="AN36" s="38"/>
      <c r="AO36" s="13"/>
      <c r="AP36" s="1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</row>
    <row r="37" spans="1:58" s="4" customFormat="1" x14ac:dyDescent="0.25">
      <c r="A37" s="50"/>
      <c r="B37" s="50"/>
      <c r="C37" s="39"/>
      <c r="D37" s="40"/>
      <c r="E37" s="47"/>
      <c r="F37" s="42"/>
      <c r="G37" s="42"/>
      <c r="H37" s="42"/>
      <c r="I37" s="42"/>
      <c r="J37" s="42"/>
      <c r="K37" s="43"/>
      <c r="L37" s="39"/>
      <c r="M37" s="44"/>
      <c r="N37" s="45"/>
      <c r="O37" s="46"/>
      <c r="P37" s="42"/>
      <c r="Q37" s="42"/>
      <c r="R37" s="42"/>
      <c r="S37" s="37"/>
      <c r="T37" s="37"/>
      <c r="AP37" s="38"/>
      <c r="AQ37" s="13"/>
      <c r="AR37" s="1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</row>
    <row r="38" spans="1:58" s="4" customFormat="1" x14ac:dyDescent="0.25">
      <c r="A38" s="50"/>
      <c r="B38" s="51"/>
      <c r="C38" s="39"/>
      <c r="D38" s="40"/>
      <c r="E38" s="47"/>
      <c r="F38" s="42"/>
      <c r="G38" s="42"/>
      <c r="H38" s="42"/>
      <c r="I38" s="42"/>
      <c r="J38" s="42"/>
      <c r="K38" s="43"/>
      <c r="L38" s="39"/>
      <c r="M38" s="44"/>
      <c r="N38" s="45"/>
      <c r="O38" s="46"/>
      <c r="P38" s="42"/>
      <c r="Q38" s="42"/>
      <c r="R38" s="42"/>
      <c r="S38" s="37"/>
      <c r="T38" s="37"/>
      <c r="AP38" s="38"/>
      <c r="AQ38" s="13"/>
      <c r="AR38" s="1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</row>
    <row r="39" spans="1:58" s="4" customFormat="1" x14ac:dyDescent="0.25">
      <c r="A39" s="50"/>
      <c r="B39" s="51"/>
      <c r="C39" s="39"/>
      <c r="D39" s="40"/>
      <c r="E39" s="47"/>
      <c r="F39" s="42"/>
      <c r="G39" s="42"/>
      <c r="H39" s="42"/>
      <c r="I39" s="42"/>
      <c r="J39" s="42"/>
      <c r="K39" s="43"/>
      <c r="L39" s="39"/>
      <c r="M39" s="44"/>
      <c r="N39" s="45"/>
      <c r="O39" s="46"/>
      <c r="P39" s="42"/>
      <c r="Q39" s="42"/>
      <c r="R39" s="42"/>
      <c r="S39" s="37"/>
      <c r="T39" s="37"/>
      <c r="AP39" s="38"/>
      <c r="AQ39" s="13"/>
      <c r="AR39" s="1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</row>
    <row r="40" spans="1:58" s="4" customFormat="1" x14ac:dyDescent="0.25">
      <c r="A40" s="50"/>
      <c r="B40" s="51"/>
      <c r="C40" s="39"/>
      <c r="D40" s="40"/>
      <c r="E40" s="47"/>
      <c r="F40" s="42"/>
      <c r="G40" s="42"/>
      <c r="H40" s="42"/>
      <c r="I40" s="42"/>
      <c r="J40" s="42"/>
      <c r="K40" s="43"/>
      <c r="L40" s="39"/>
      <c r="M40" s="44"/>
      <c r="N40" s="45"/>
      <c r="O40" s="46"/>
      <c r="P40" s="42"/>
      <c r="Q40" s="42"/>
      <c r="R40" s="42"/>
      <c r="S40" s="37"/>
      <c r="T40" s="37"/>
      <c r="AP40" s="38"/>
      <c r="AQ40" s="13"/>
      <c r="AR40" s="1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</row>
    <row r="41" spans="1:58" s="4" customFormat="1" x14ac:dyDescent="0.25">
      <c r="A41" s="50"/>
      <c r="B41" s="51"/>
      <c r="C41" s="39"/>
      <c r="D41" s="40"/>
      <c r="E41" s="41"/>
      <c r="F41" s="42"/>
      <c r="G41" s="42"/>
      <c r="H41" s="42"/>
      <c r="I41" s="42"/>
      <c r="J41" s="42"/>
      <c r="K41" s="43"/>
      <c r="L41" s="39"/>
      <c r="M41" s="44"/>
      <c r="N41" s="45"/>
      <c r="O41" s="46"/>
      <c r="P41" s="42"/>
      <c r="Q41" s="42"/>
      <c r="R41" s="42"/>
      <c r="S41" s="37"/>
      <c r="T41" s="37"/>
      <c r="AP41" s="38"/>
      <c r="AQ41" s="13"/>
      <c r="AR41" s="1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</row>
    <row r="42" spans="1:58" s="4" customFormat="1" x14ac:dyDescent="0.25">
      <c r="A42" s="50"/>
      <c r="B42" s="51"/>
      <c r="C42" s="39"/>
      <c r="D42" s="40"/>
      <c r="E42" s="41"/>
      <c r="F42" s="42"/>
      <c r="G42" s="42"/>
      <c r="H42" s="42"/>
      <c r="I42" s="42"/>
      <c r="J42" s="42"/>
      <c r="K42" s="43"/>
      <c r="L42" s="39"/>
      <c r="M42" s="44"/>
      <c r="N42" s="45"/>
      <c r="O42" s="46"/>
      <c r="P42" s="42"/>
      <c r="Q42" s="42"/>
      <c r="R42" s="42"/>
      <c r="S42" s="37"/>
      <c r="T42" s="37"/>
      <c r="AP42" s="38"/>
      <c r="AQ42" s="13"/>
      <c r="AR42" s="1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</row>
    <row r="43" spans="1:58" s="4" customFormat="1" x14ac:dyDescent="0.25">
      <c r="A43" s="39"/>
      <c r="B43" s="40"/>
      <c r="C43" s="41"/>
      <c r="D43" s="42"/>
      <c r="E43" s="42"/>
      <c r="F43" s="42"/>
      <c r="G43" s="42"/>
      <c r="H43" s="42"/>
      <c r="I43" s="43"/>
      <c r="J43" s="39"/>
      <c r="K43" s="44"/>
      <c r="L43" s="45"/>
      <c r="M43" s="46"/>
      <c r="N43" s="42"/>
      <c r="O43" s="42"/>
      <c r="P43" s="42"/>
      <c r="Q43" s="37"/>
      <c r="R43" s="37"/>
      <c r="AN43" s="38"/>
      <c r="AO43" s="13"/>
      <c r="AP43" s="1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</row>
    <row r="44" spans="1:58" s="4" customFormat="1" x14ac:dyDescent="0.25">
      <c r="A44" s="39"/>
      <c r="B44" s="40"/>
      <c r="C44" s="41"/>
      <c r="D44" s="42"/>
      <c r="E44" s="42"/>
      <c r="F44" s="42"/>
      <c r="G44" s="42"/>
      <c r="H44" s="42"/>
      <c r="I44" s="43"/>
      <c r="J44" s="39"/>
      <c r="K44" s="44"/>
      <c r="L44" s="45"/>
      <c r="M44" s="46"/>
      <c r="N44" s="42"/>
      <c r="O44" s="42"/>
      <c r="P44" s="42"/>
      <c r="Q44" s="37"/>
      <c r="R44" s="37"/>
      <c r="AN44" s="38"/>
      <c r="AO44" s="13"/>
      <c r="AP44" s="1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</row>
    <row r="45" spans="1:58" s="4" customFormat="1" x14ac:dyDescent="0.25">
      <c r="A45" s="39"/>
      <c r="B45" s="40"/>
      <c r="C45" s="41"/>
      <c r="D45" s="42"/>
      <c r="E45" s="42"/>
      <c r="F45" s="42"/>
      <c r="G45" s="42"/>
      <c r="H45" s="42"/>
      <c r="I45" s="43"/>
      <c r="J45" s="39"/>
      <c r="K45" s="44"/>
      <c r="L45" s="45"/>
      <c r="M45" s="46"/>
      <c r="N45" s="42"/>
      <c r="O45" s="42"/>
      <c r="P45" s="42"/>
      <c r="Q45" s="37"/>
      <c r="R45" s="37"/>
      <c r="AN45" s="38"/>
      <c r="AO45" s="13"/>
      <c r="AP45" s="1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</row>
    <row r="46" spans="1:58" s="4" customFormat="1" x14ac:dyDescent="0.25">
      <c r="A46" s="39"/>
      <c r="B46" s="40"/>
      <c r="C46" s="41"/>
      <c r="D46" s="42"/>
      <c r="E46" s="42"/>
      <c r="F46" s="42"/>
      <c r="G46" s="42"/>
      <c r="H46" s="42"/>
      <c r="I46" s="43"/>
      <c r="J46" s="39"/>
      <c r="K46" s="44"/>
      <c r="L46" s="45"/>
      <c r="M46" s="46"/>
      <c r="N46" s="42"/>
      <c r="O46" s="42"/>
      <c r="P46" s="42"/>
      <c r="Q46" s="37"/>
      <c r="R46" s="37"/>
      <c r="AN46" s="38"/>
      <c r="AO46" s="13"/>
      <c r="AP46" s="1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</row>
    <row r="47" spans="1:58" s="4" customFormat="1" x14ac:dyDescent="0.25">
      <c r="A47" s="39"/>
      <c r="B47" s="40"/>
      <c r="C47" s="41"/>
      <c r="D47" s="42"/>
      <c r="E47" s="42"/>
      <c r="F47" s="42"/>
      <c r="G47" s="42"/>
      <c r="H47" s="42"/>
      <c r="I47" s="43"/>
      <c r="J47" s="39"/>
      <c r="K47" s="44"/>
      <c r="L47" s="45"/>
      <c r="M47" s="46"/>
      <c r="N47" s="42"/>
      <c r="O47" s="42"/>
      <c r="P47" s="42"/>
      <c r="Q47" s="37"/>
      <c r="R47" s="37"/>
      <c r="AN47" s="38"/>
      <c r="AO47" s="13"/>
      <c r="AP47" s="1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</row>
    <row r="48" spans="1:58" s="4" customFormat="1" x14ac:dyDescent="0.25">
      <c r="A48" s="39"/>
      <c r="B48" s="40"/>
      <c r="C48" s="47"/>
      <c r="D48" s="42"/>
      <c r="E48" s="42"/>
      <c r="F48" s="42"/>
      <c r="G48" s="42"/>
      <c r="H48" s="42"/>
      <c r="I48" s="43"/>
      <c r="J48" s="39"/>
      <c r="K48" s="44"/>
      <c r="L48" s="45"/>
      <c r="M48" s="46"/>
      <c r="N48" s="42"/>
      <c r="O48" s="42"/>
      <c r="P48" s="42"/>
      <c r="Q48" s="37"/>
      <c r="R48" s="37"/>
      <c r="AN48" s="38"/>
      <c r="AO48" s="13"/>
      <c r="AP48" s="1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</row>
    <row r="49" spans="1:56" s="4" customFormat="1" x14ac:dyDescent="0.25">
      <c r="A49" s="39"/>
      <c r="B49" s="40"/>
      <c r="C49" s="41"/>
      <c r="D49" s="42"/>
      <c r="E49" s="42"/>
      <c r="F49" s="42"/>
      <c r="G49" s="42"/>
      <c r="H49" s="42"/>
      <c r="I49" s="43"/>
      <c r="J49" s="39"/>
      <c r="K49" s="44"/>
      <c r="L49" s="45"/>
      <c r="M49" s="46"/>
      <c r="N49" s="42"/>
      <c r="O49" s="42"/>
      <c r="P49" s="42"/>
      <c r="Q49" s="37"/>
      <c r="R49" s="37"/>
      <c r="AN49" s="38"/>
      <c r="AO49" s="13"/>
      <c r="AP49" s="1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</row>
    <row r="50" spans="1:56" s="4" customFormat="1" x14ac:dyDescent="0.25">
      <c r="A50" s="39"/>
      <c r="B50" s="40"/>
      <c r="C50" s="41"/>
      <c r="D50" s="42"/>
      <c r="E50" s="42"/>
      <c r="F50" s="42"/>
      <c r="G50" s="42"/>
      <c r="H50" s="42"/>
      <c r="I50" s="43"/>
      <c r="J50" s="39"/>
      <c r="K50" s="44"/>
      <c r="L50" s="45"/>
      <c r="M50" s="46"/>
      <c r="N50" s="42"/>
      <c r="O50" s="42"/>
      <c r="P50" s="42"/>
      <c r="Q50" s="37"/>
      <c r="R50" s="37"/>
      <c r="AN50" s="38"/>
      <c r="AO50" s="13"/>
      <c r="AP50" s="1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</row>
    <row r="51" spans="1:56" s="4" customFormat="1" x14ac:dyDescent="0.25">
      <c r="A51" s="39"/>
      <c r="B51" s="40"/>
      <c r="C51" s="41"/>
      <c r="D51" s="42"/>
      <c r="E51" s="42"/>
      <c r="F51" s="42"/>
      <c r="G51" s="42"/>
      <c r="H51" s="42"/>
      <c r="I51" s="43"/>
      <c r="J51" s="39"/>
      <c r="K51" s="44"/>
      <c r="L51" s="45"/>
      <c r="M51" s="46"/>
      <c r="N51" s="42"/>
      <c r="O51" s="42"/>
      <c r="P51" s="42"/>
      <c r="Q51" s="37"/>
      <c r="R51" s="37"/>
      <c r="AN51" s="38"/>
      <c r="AO51" s="13"/>
      <c r="AP51" s="1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</row>
    <row r="52" spans="1:56" s="4" customFormat="1" x14ac:dyDescent="0.25">
      <c r="A52" s="39"/>
      <c r="B52" s="40"/>
      <c r="C52" s="41"/>
      <c r="D52" s="42"/>
      <c r="E52" s="42"/>
      <c r="F52" s="42"/>
      <c r="G52" s="42"/>
      <c r="H52" s="42"/>
      <c r="I52" s="43"/>
      <c r="J52" s="39"/>
      <c r="K52" s="44"/>
      <c r="L52" s="45"/>
      <c r="M52" s="46"/>
      <c r="N52" s="42"/>
      <c r="O52" s="42"/>
      <c r="P52" s="42"/>
      <c r="Q52" s="37"/>
      <c r="R52" s="37"/>
      <c r="AN52" s="38"/>
      <c r="AO52" s="13"/>
      <c r="AP52" s="1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</row>
    <row r="53" spans="1:56" s="4" customFormat="1" x14ac:dyDescent="0.25">
      <c r="A53" s="39"/>
      <c r="B53" s="40"/>
      <c r="C53" s="41"/>
      <c r="D53" s="42"/>
      <c r="E53" s="42"/>
      <c r="F53" s="42"/>
      <c r="G53" s="42"/>
      <c r="H53" s="42"/>
      <c r="I53" s="43"/>
      <c r="J53" s="39"/>
      <c r="K53" s="44"/>
      <c r="L53" s="45"/>
      <c r="M53" s="46"/>
      <c r="N53" s="42"/>
      <c r="O53" s="42"/>
      <c r="P53" s="42"/>
      <c r="Q53" s="37"/>
      <c r="R53" s="37"/>
      <c r="AN53" s="38"/>
      <c r="AO53" s="13"/>
      <c r="AP53" s="1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</row>
    <row r="54" spans="1:56" s="4" customFormat="1" x14ac:dyDescent="0.25">
      <c r="A54" s="39"/>
      <c r="B54" s="40"/>
      <c r="C54" s="41"/>
      <c r="D54" s="42"/>
      <c r="E54" s="42"/>
      <c r="F54" s="42"/>
      <c r="G54" s="42"/>
      <c r="H54" s="42"/>
      <c r="I54" s="43"/>
      <c r="J54" s="39"/>
      <c r="K54" s="44"/>
      <c r="L54" s="45"/>
      <c r="M54" s="46"/>
      <c r="N54" s="42"/>
      <c r="O54" s="42"/>
      <c r="P54" s="42"/>
      <c r="Q54" s="37"/>
      <c r="R54" s="37"/>
      <c r="AN54" s="38"/>
      <c r="AO54" s="13"/>
      <c r="AP54" s="1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</row>
    <row r="55" spans="1:56" s="4" customFormat="1" x14ac:dyDescent="0.25">
      <c r="A55" s="39"/>
      <c r="B55" s="40"/>
      <c r="C55" s="41"/>
      <c r="D55" s="42"/>
      <c r="E55" s="42"/>
      <c r="F55" s="42"/>
      <c r="G55" s="42"/>
      <c r="H55" s="42"/>
      <c r="I55" s="43"/>
      <c r="J55" s="39"/>
      <c r="K55" s="44"/>
      <c r="L55" s="45"/>
      <c r="M55" s="46"/>
      <c r="N55" s="42"/>
      <c r="O55" s="42"/>
      <c r="P55" s="42"/>
      <c r="Q55" s="37"/>
      <c r="R55" s="37"/>
      <c r="AN55" s="38"/>
      <c r="AO55" s="13"/>
      <c r="AP55" s="1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</row>
    <row r="56" spans="1:56" s="4" customFormat="1" x14ac:dyDescent="0.25">
      <c r="A56" s="11"/>
      <c r="B56" s="12"/>
      <c r="C56" s="25"/>
      <c r="D56" s="10"/>
      <c r="E56" s="10"/>
      <c r="F56" s="10"/>
      <c r="G56" s="10"/>
      <c r="H56" s="10"/>
      <c r="I56" s="29"/>
      <c r="J56" s="11"/>
      <c r="K56" s="26"/>
      <c r="L56" s="35"/>
      <c r="M56" s="27"/>
      <c r="N56" s="10"/>
      <c r="O56" s="10"/>
      <c r="P56" s="10"/>
      <c r="Q56" s="37"/>
      <c r="R56" s="37"/>
      <c r="AN56" s="38"/>
      <c r="AO56" s="13"/>
      <c r="AP56" s="1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</row>
    <row r="57" spans="1:56" s="4" customFormat="1" x14ac:dyDescent="0.25">
      <c r="A57" s="11" t="e">
        <f>IF(ISBLANK(EXPORTATION!#REF!),"",EXPORTATION!#REF!)</f>
        <v>#REF!</v>
      </c>
      <c r="B57" s="12" t="e">
        <f>IF(ISBLANK(EXPORTATION!#REF!),"",EXPORTATION!#REF!)</f>
        <v>#REF!</v>
      </c>
      <c r="C57" s="25" t="str">
        <f>IF(ISERROR(EXPORTATION!#REF!),"",TRANSPOSE(EXPORTATION!#REF!))</f>
        <v/>
      </c>
      <c r="D57" s="10" t="e">
        <f>IF(ISBLANK(EXPORTATION!#REF!),"",EXPORTATION!#REF!)</f>
        <v>#REF!</v>
      </c>
      <c r="E57" s="10" t="e">
        <f>IF(ISBLANK(EXPORTATION!#REF!),"",EXPORTATION!#REF!)</f>
        <v>#REF!</v>
      </c>
      <c r="F57" s="10" t="e">
        <f>IF(ISBLANK(EXPORTATION!#REF!),"",EXPORTATION!#REF!)</f>
        <v>#REF!</v>
      </c>
      <c r="G57" s="10" t="e">
        <f>IF(ISBLANK(EXPORTATION!#REF!),"",ROUNDUP(EXPORTATION!#REF!*($G$2),0))</f>
        <v>#REF!</v>
      </c>
      <c r="H57" s="10" t="e">
        <f>IF(ISBLANK(EXPORTATION!#REF!),"",EXPORTATION!#REF!)</f>
        <v>#REF!</v>
      </c>
      <c r="I57" s="29" t="e">
        <f>IF(ISBLANK(EXPORTATION!#REF!),"",EXPORTATION!#REF!)</f>
        <v>#REF!</v>
      </c>
      <c r="J57" s="11" t="e">
        <f>IF(ISBLANK(EXPORTATION!#REF!),"",EXPORTATION!#REF!)</f>
        <v>#REF!</v>
      </c>
      <c r="K57" s="26" t="str">
        <f>IF(ISBLANK(EXPORTATION!#REF!),"",TRANSPOSE(COMMAN))</f>
        <v>?????????</v>
      </c>
      <c r="L57" s="35" t="str">
        <f t="shared" ca="1" si="0"/>
        <v>MARO0999_01_exemple.</v>
      </c>
      <c r="M57" s="27"/>
      <c r="N57" s="10" t="e">
        <f>IF(ISBLANK(EXPORTATION!#REF!),"",EXPORTATION!#REF!)</f>
        <v>#REF!</v>
      </c>
      <c r="O57" s="10" t="e">
        <f>IF(ISBLANK(EXPORTATION!#REF!),"",EXPORTATION!#REF!)</f>
        <v>#REF!</v>
      </c>
      <c r="P57" s="10" t="e">
        <f>IF(ISBLANK(EXPORTATION!#REF!),"",EXPORTATION!#REF!)</f>
        <v>#REF!</v>
      </c>
      <c r="Q57" s="37"/>
      <c r="R57" s="37"/>
      <c r="AN57" s="38"/>
      <c r="AO57" s="13"/>
      <c r="AP57" s="1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</row>
    <row r="58" spans="1:56" s="4" customFormat="1" x14ac:dyDescent="0.25">
      <c r="A58" s="11" t="e">
        <f>IF(ISBLANK(EXPORTATION!#REF!),"",EXPORTATION!#REF!)</f>
        <v>#REF!</v>
      </c>
      <c r="B58" s="12" t="e">
        <f>IF(ISBLANK(EXPORTATION!#REF!),"",EXPORTATION!#REF!)</f>
        <v>#REF!</v>
      </c>
      <c r="C58" s="25" t="str">
        <f>IF(ISERROR(EXPORTATION!#REF!),"",TRANSPOSE(EXPORTATION!#REF!))</f>
        <v/>
      </c>
      <c r="D58" s="10" t="e">
        <f>IF(ISBLANK(EXPORTATION!#REF!),"",EXPORTATION!#REF!)</f>
        <v>#REF!</v>
      </c>
      <c r="E58" s="10" t="e">
        <f>IF(ISBLANK(EXPORTATION!#REF!),"",EXPORTATION!#REF!)</f>
        <v>#REF!</v>
      </c>
      <c r="F58" s="10" t="e">
        <f>IF(ISBLANK(EXPORTATION!#REF!),"",EXPORTATION!#REF!)</f>
        <v>#REF!</v>
      </c>
      <c r="G58" s="10" t="e">
        <f>IF(ISBLANK(EXPORTATION!#REF!),"",ROUNDUP(EXPORTATION!#REF!*($G$2),0))</f>
        <v>#REF!</v>
      </c>
      <c r="H58" s="10" t="e">
        <f>IF(ISBLANK(EXPORTATION!#REF!),"",EXPORTATION!#REF!)</f>
        <v>#REF!</v>
      </c>
      <c r="I58" s="29" t="e">
        <f>IF(ISBLANK(EXPORTATION!#REF!),"",EXPORTATION!#REF!)</f>
        <v>#REF!</v>
      </c>
      <c r="J58" s="11" t="e">
        <f>IF(ISBLANK(EXPORTATION!#REF!),"",EXPORTATION!#REF!)</f>
        <v>#REF!</v>
      </c>
      <c r="K58" s="26" t="str">
        <f>IF(ISBLANK(EXPORTATION!#REF!),"",TRANSPOSE(COMMAN))</f>
        <v>?????????</v>
      </c>
      <c r="L58" s="35" t="str">
        <f t="shared" ca="1" si="0"/>
        <v>MARO0999_01_exemple.</v>
      </c>
      <c r="M58" s="27"/>
      <c r="N58" s="10" t="e">
        <f>IF(ISBLANK(EXPORTATION!#REF!),"",EXPORTATION!#REF!)</f>
        <v>#REF!</v>
      </c>
      <c r="O58" s="10" t="e">
        <f>IF(ISBLANK(EXPORTATION!#REF!),"",EXPORTATION!#REF!)</f>
        <v>#REF!</v>
      </c>
      <c r="P58" s="10" t="e">
        <f>IF(ISBLANK(EXPORTATION!#REF!),"",EXPORTATION!#REF!)</f>
        <v>#REF!</v>
      </c>
      <c r="Q58" s="37"/>
      <c r="R58" s="37"/>
      <c r="AN58" s="38"/>
      <c r="AO58" s="13"/>
      <c r="AP58" s="1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</row>
    <row r="59" spans="1:56" s="4" customFormat="1" x14ac:dyDescent="0.25">
      <c r="A59" s="11" t="e">
        <f>IF(ISBLANK(EXPORTATION!#REF!),"",EXPORTATION!#REF!)</f>
        <v>#REF!</v>
      </c>
      <c r="B59" s="12" t="e">
        <f>IF(ISBLANK(EXPORTATION!#REF!),"",EXPORTATION!#REF!)</f>
        <v>#REF!</v>
      </c>
      <c r="C59" s="25" t="str">
        <f>IF(ISERROR(EXPORTATION!#REF!),"",TRANSPOSE(EXPORTATION!#REF!))</f>
        <v/>
      </c>
      <c r="D59" s="10" t="e">
        <f>IF(ISBLANK(EXPORTATION!#REF!),"",EXPORTATION!#REF!)</f>
        <v>#REF!</v>
      </c>
      <c r="E59" s="10" t="e">
        <f>IF(ISBLANK(EXPORTATION!#REF!),"",EXPORTATION!#REF!)</f>
        <v>#REF!</v>
      </c>
      <c r="F59" s="10" t="e">
        <f>IF(ISBLANK(EXPORTATION!#REF!),"",EXPORTATION!#REF!)</f>
        <v>#REF!</v>
      </c>
      <c r="G59" s="10" t="e">
        <f>IF(ISBLANK(EXPORTATION!#REF!),"",ROUNDUP(EXPORTATION!#REF!*($G$2),0))</f>
        <v>#REF!</v>
      </c>
      <c r="H59" s="10" t="e">
        <f>IF(ISBLANK(EXPORTATION!#REF!),"",EXPORTATION!#REF!)</f>
        <v>#REF!</v>
      </c>
      <c r="I59" s="29" t="e">
        <f>IF(ISBLANK(EXPORTATION!#REF!),"",EXPORTATION!#REF!)</f>
        <v>#REF!</v>
      </c>
      <c r="J59" s="11" t="e">
        <f>IF(ISBLANK(EXPORTATION!#REF!),"",EXPORTATION!#REF!)</f>
        <v>#REF!</v>
      </c>
      <c r="K59" s="26" t="str">
        <f>IF(ISBLANK(EXPORTATION!#REF!),"",TRANSPOSE(COMMAN))</f>
        <v>?????????</v>
      </c>
      <c r="L59" s="35" t="str">
        <f t="shared" ca="1" si="0"/>
        <v>MARO0999_01_exemple.</v>
      </c>
      <c r="M59" s="27"/>
      <c r="N59" s="10" t="e">
        <f>IF(ISBLANK(EXPORTATION!#REF!),"",EXPORTATION!#REF!)</f>
        <v>#REF!</v>
      </c>
      <c r="O59" s="10" t="e">
        <f>IF(ISBLANK(EXPORTATION!#REF!),"",EXPORTATION!#REF!)</f>
        <v>#REF!</v>
      </c>
      <c r="P59" s="10" t="e">
        <f>IF(ISBLANK(EXPORTATION!#REF!),"",EXPORTATION!#REF!)</f>
        <v>#REF!</v>
      </c>
      <c r="Q59" s="37"/>
      <c r="R59" s="37"/>
      <c r="AN59" s="38"/>
      <c r="AO59" s="13"/>
      <c r="AP59" s="1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</row>
    <row r="60" spans="1:56" s="4" customFormat="1" x14ac:dyDescent="0.25">
      <c r="A60" s="11" t="e">
        <f>IF(ISBLANK(EXPORTATION!#REF!),"",EXPORTATION!#REF!)</f>
        <v>#REF!</v>
      </c>
      <c r="B60" s="12" t="e">
        <f>IF(ISBLANK(EXPORTATION!#REF!),"",EXPORTATION!#REF!)</f>
        <v>#REF!</v>
      </c>
      <c r="C60" s="25" t="str">
        <f>IF(ISERROR(EXPORTATION!#REF!),"",TRANSPOSE(EXPORTATION!#REF!))</f>
        <v/>
      </c>
      <c r="D60" s="10" t="e">
        <f>IF(ISBLANK(EXPORTATION!#REF!),"",EXPORTATION!#REF!)</f>
        <v>#REF!</v>
      </c>
      <c r="E60" s="10" t="e">
        <f>IF(ISBLANK(EXPORTATION!#REF!),"",EXPORTATION!#REF!)</f>
        <v>#REF!</v>
      </c>
      <c r="F60" s="10" t="e">
        <f>IF(ISBLANK(EXPORTATION!#REF!),"",EXPORTATION!#REF!)</f>
        <v>#REF!</v>
      </c>
      <c r="G60" s="10" t="e">
        <f>IF(ISBLANK(EXPORTATION!#REF!),"",ROUNDUP(EXPORTATION!#REF!*($G$2),0))</f>
        <v>#REF!</v>
      </c>
      <c r="H60" s="10" t="e">
        <f>IF(ISBLANK(EXPORTATION!#REF!),"",EXPORTATION!#REF!)</f>
        <v>#REF!</v>
      </c>
      <c r="I60" s="29" t="e">
        <f>IF(ISBLANK(EXPORTATION!#REF!),"",EXPORTATION!#REF!)</f>
        <v>#REF!</v>
      </c>
      <c r="J60" s="11" t="e">
        <f>IF(ISBLANK(EXPORTATION!#REF!),"",EXPORTATION!#REF!)</f>
        <v>#REF!</v>
      </c>
      <c r="K60" s="26" t="str">
        <f>IF(ISBLANK(EXPORTATION!#REF!),"",TRANSPOSE(COMMAN))</f>
        <v>?????????</v>
      </c>
      <c r="L60" s="35" t="str">
        <f t="shared" ca="1" si="0"/>
        <v>MARO0999_01_exemple.</v>
      </c>
      <c r="M60" s="27"/>
      <c r="N60" s="10" t="e">
        <f>IF(ISBLANK(EXPORTATION!#REF!),"",EXPORTATION!#REF!)</f>
        <v>#REF!</v>
      </c>
      <c r="O60" s="10" t="e">
        <f>IF(ISBLANK(EXPORTATION!#REF!),"",EXPORTATION!#REF!)</f>
        <v>#REF!</v>
      </c>
      <c r="P60" s="10" t="e">
        <f>IF(ISBLANK(EXPORTATION!#REF!),"",EXPORTATION!#REF!)</f>
        <v>#REF!</v>
      </c>
      <c r="Q60" s="37"/>
      <c r="R60" s="37"/>
      <c r="AN60" s="38"/>
      <c r="AO60" s="13"/>
      <c r="AP60" s="1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</row>
    <row r="61" spans="1:56" s="4" customFormat="1" x14ac:dyDescent="0.25">
      <c r="A61" s="11" t="e">
        <f>IF(ISBLANK(EXPORTATION!#REF!),"",EXPORTATION!#REF!)</f>
        <v>#REF!</v>
      </c>
      <c r="B61" s="12" t="e">
        <f>IF(ISBLANK(EXPORTATION!#REF!),"",EXPORTATION!#REF!)</f>
        <v>#REF!</v>
      </c>
      <c r="C61" s="25" t="str">
        <f>IF(ISERROR(EXPORTATION!#REF!),"",TRANSPOSE(EXPORTATION!#REF!))</f>
        <v/>
      </c>
      <c r="D61" s="10" t="e">
        <f>IF(ISBLANK(EXPORTATION!#REF!),"",EXPORTATION!#REF!)</f>
        <v>#REF!</v>
      </c>
      <c r="E61" s="10" t="e">
        <f>IF(ISBLANK(EXPORTATION!#REF!),"",EXPORTATION!#REF!)</f>
        <v>#REF!</v>
      </c>
      <c r="F61" s="10" t="e">
        <f>IF(ISBLANK(EXPORTATION!#REF!),"",EXPORTATION!#REF!)</f>
        <v>#REF!</v>
      </c>
      <c r="G61" s="10" t="e">
        <f>IF(ISBLANK(EXPORTATION!#REF!),"",ROUNDUP(EXPORTATION!#REF!*($G$2),0))</f>
        <v>#REF!</v>
      </c>
      <c r="H61" s="10" t="e">
        <f>IF(ISBLANK(EXPORTATION!#REF!),"",EXPORTATION!#REF!)</f>
        <v>#REF!</v>
      </c>
      <c r="I61" s="29" t="e">
        <f>IF(ISBLANK(EXPORTATION!#REF!),"",EXPORTATION!#REF!)</f>
        <v>#REF!</v>
      </c>
      <c r="J61" s="11" t="e">
        <f>IF(ISBLANK(EXPORTATION!#REF!),"",EXPORTATION!#REF!)</f>
        <v>#REF!</v>
      </c>
      <c r="K61" s="26" t="str">
        <f>IF(ISBLANK(EXPORTATION!#REF!),"",TRANSPOSE(COMMAN))</f>
        <v>?????????</v>
      </c>
      <c r="L61" s="35" t="str">
        <f t="shared" ca="1" si="0"/>
        <v>MARO0999_01_exemple.</v>
      </c>
      <c r="M61" s="27"/>
      <c r="N61" s="10" t="e">
        <f>IF(ISBLANK(EXPORTATION!#REF!),"",EXPORTATION!#REF!)</f>
        <v>#REF!</v>
      </c>
      <c r="O61" s="10" t="e">
        <f>IF(ISBLANK(EXPORTATION!#REF!),"",EXPORTATION!#REF!)</f>
        <v>#REF!</v>
      </c>
      <c r="P61" s="10" t="e">
        <f>IF(ISBLANK(EXPORTATION!#REF!),"",EXPORTATION!#REF!)</f>
        <v>#REF!</v>
      </c>
      <c r="Q61" s="37"/>
      <c r="R61" s="37"/>
      <c r="AN61" s="38"/>
      <c r="AO61" s="13"/>
      <c r="AP61" s="1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</row>
    <row r="62" spans="1:56" s="4" customFormat="1" x14ac:dyDescent="0.25">
      <c r="A62" s="11" t="e">
        <f>IF(ISBLANK(EXPORTATION!#REF!),"",EXPORTATION!#REF!)</f>
        <v>#REF!</v>
      </c>
      <c r="B62" s="12" t="e">
        <f>IF(ISBLANK(EXPORTATION!#REF!),"",EXPORTATION!#REF!)</f>
        <v>#REF!</v>
      </c>
      <c r="C62" s="25" t="str">
        <f>IF(ISERROR(EXPORTATION!#REF!),"",TRANSPOSE(EXPORTATION!#REF!))</f>
        <v/>
      </c>
      <c r="D62" s="10" t="e">
        <f>IF(ISBLANK(EXPORTATION!#REF!),"",EXPORTATION!#REF!)</f>
        <v>#REF!</v>
      </c>
      <c r="E62" s="10" t="e">
        <f>IF(ISBLANK(EXPORTATION!#REF!),"",EXPORTATION!#REF!)</f>
        <v>#REF!</v>
      </c>
      <c r="F62" s="10" t="e">
        <f>IF(ISBLANK(EXPORTATION!#REF!),"",EXPORTATION!#REF!)</f>
        <v>#REF!</v>
      </c>
      <c r="G62" s="10" t="e">
        <f>IF(ISBLANK(EXPORTATION!#REF!),"",ROUNDUP(EXPORTATION!#REF!*($G$2),0))</f>
        <v>#REF!</v>
      </c>
      <c r="H62" s="10" t="e">
        <f>IF(ISBLANK(EXPORTATION!#REF!),"",EXPORTATION!#REF!)</f>
        <v>#REF!</v>
      </c>
      <c r="I62" s="29" t="e">
        <f>IF(ISBLANK(EXPORTATION!#REF!),"",EXPORTATION!#REF!)</f>
        <v>#REF!</v>
      </c>
      <c r="J62" s="11" t="e">
        <f>IF(ISBLANK(EXPORTATION!#REF!),"",EXPORTATION!#REF!)</f>
        <v>#REF!</v>
      </c>
      <c r="K62" s="26" t="str">
        <f>IF(ISBLANK(EXPORTATION!#REF!),"",TRANSPOSE(COMMAN))</f>
        <v>?????????</v>
      </c>
      <c r="L62" s="35" t="str">
        <f t="shared" ca="1" si="0"/>
        <v>MARO0999_01_exemple.</v>
      </c>
      <c r="M62" s="27"/>
      <c r="N62" s="10" t="e">
        <f>IF(ISBLANK(EXPORTATION!#REF!),"",EXPORTATION!#REF!)</f>
        <v>#REF!</v>
      </c>
      <c r="O62" s="10" t="e">
        <f>IF(ISBLANK(EXPORTATION!#REF!),"",EXPORTATION!#REF!)</f>
        <v>#REF!</v>
      </c>
      <c r="P62" s="10" t="e">
        <f>IF(ISBLANK(EXPORTATION!#REF!),"",EXPORTATION!#REF!)</f>
        <v>#REF!</v>
      </c>
      <c r="Q62" s="37"/>
      <c r="R62" s="37"/>
      <c r="AN62" s="38"/>
      <c r="AO62" s="13"/>
      <c r="AP62" s="1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</row>
    <row r="63" spans="1:56" s="4" customFormat="1" x14ac:dyDescent="0.25">
      <c r="A63" s="11" t="e">
        <f>IF(ISBLANK(EXPORTATION!#REF!),"",EXPORTATION!#REF!)</f>
        <v>#REF!</v>
      </c>
      <c r="B63" s="12" t="e">
        <f>IF(ISBLANK(EXPORTATION!#REF!),"",EXPORTATION!#REF!)</f>
        <v>#REF!</v>
      </c>
      <c r="C63" s="25" t="str">
        <f>IF(ISERROR(EXPORTATION!#REF!),"",TRANSPOSE(EXPORTATION!#REF!))</f>
        <v/>
      </c>
      <c r="D63" s="10" t="e">
        <f>IF(ISBLANK(EXPORTATION!#REF!),"",EXPORTATION!#REF!)</f>
        <v>#REF!</v>
      </c>
      <c r="E63" s="10" t="e">
        <f>IF(ISBLANK(EXPORTATION!#REF!),"",EXPORTATION!#REF!)</f>
        <v>#REF!</v>
      </c>
      <c r="F63" s="10" t="e">
        <f>IF(ISBLANK(EXPORTATION!#REF!),"",EXPORTATION!#REF!)</f>
        <v>#REF!</v>
      </c>
      <c r="G63" s="10" t="e">
        <f>IF(ISBLANK(EXPORTATION!#REF!),"",ROUNDUP(EXPORTATION!#REF!*($G$2),0))</f>
        <v>#REF!</v>
      </c>
      <c r="H63" s="10" t="e">
        <f>IF(ISBLANK(EXPORTATION!#REF!),"",EXPORTATION!#REF!)</f>
        <v>#REF!</v>
      </c>
      <c r="I63" s="29" t="e">
        <f>IF(ISBLANK(EXPORTATION!#REF!),"",EXPORTATION!#REF!)</f>
        <v>#REF!</v>
      </c>
      <c r="J63" s="11" t="e">
        <f>IF(ISBLANK(EXPORTATION!#REF!),"",EXPORTATION!#REF!)</f>
        <v>#REF!</v>
      </c>
      <c r="K63" s="26" t="str">
        <f>IF(ISBLANK(EXPORTATION!#REF!),"",TRANSPOSE(COMMAN))</f>
        <v>?????????</v>
      </c>
      <c r="L63" s="35" t="str">
        <f t="shared" ca="1" si="0"/>
        <v>MARO0999_01_exemple.</v>
      </c>
      <c r="M63" s="27"/>
      <c r="N63" s="10" t="e">
        <f>IF(ISBLANK(EXPORTATION!#REF!),"",EXPORTATION!#REF!)</f>
        <v>#REF!</v>
      </c>
      <c r="O63" s="10" t="e">
        <f>IF(ISBLANK(EXPORTATION!#REF!),"",EXPORTATION!#REF!)</f>
        <v>#REF!</v>
      </c>
      <c r="P63" s="10" t="e">
        <f>IF(ISBLANK(EXPORTATION!#REF!),"",EXPORTATION!#REF!)</f>
        <v>#REF!</v>
      </c>
      <c r="Q63" s="37"/>
      <c r="R63" s="37"/>
      <c r="AN63" s="38"/>
      <c r="AO63" s="13"/>
      <c r="AP63" s="1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</row>
    <row r="64" spans="1:56" s="4" customFormat="1" x14ac:dyDescent="0.25">
      <c r="A64" s="11" t="e">
        <f>IF(ISBLANK(EXPORTATION!#REF!),"",EXPORTATION!#REF!)</f>
        <v>#REF!</v>
      </c>
      <c r="B64" s="12" t="e">
        <f>IF(ISBLANK(EXPORTATION!#REF!),"",EXPORTATION!#REF!)</f>
        <v>#REF!</v>
      </c>
      <c r="C64" s="25" t="str">
        <f>IF(ISERROR(EXPORTATION!#REF!),"",TRANSPOSE(EXPORTATION!#REF!))</f>
        <v/>
      </c>
      <c r="D64" s="10" t="e">
        <f>IF(ISBLANK(EXPORTATION!#REF!),"",EXPORTATION!#REF!)</f>
        <v>#REF!</v>
      </c>
      <c r="E64" s="10" t="e">
        <f>IF(ISBLANK(EXPORTATION!#REF!),"",EXPORTATION!#REF!)</f>
        <v>#REF!</v>
      </c>
      <c r="F64" s="10" t="e">
        <f>IF(ISBLANK(EXPORTATION!#REF!),"",EXPORTATION!#REF!)</f>
        <v>#REF!</v>
      </c>
      <c r="G64" s="10" t="e">
        <f>IF(ISBLANK(EXPORTATION!#REF!),"",ROUNDUP(EXPORTATION!#REF!*($G$2),0))</f>
        <v>#REF!</v>
      </c>
      <c r="H64" s="10" t="e">
        <f>IF(ISBLANK(EXPORTATION!#REF!),"",EXPORTATION!#REF!)</f>
        <v>#REF!</v>
      </c>
      <c r="I64" s="29" t="e">
        <f>IF(ISBLANK(EXPORTATION!#REF!),"",EXPORTATION!#REF!)</f>
        <v>#REF!</v>
      </c>
      <c r="J64" s="11" t="e">
        <f>IF(ISBLANK(EXPORTATION!#REF!),"",EXPORTATION!#REF!)</f>
        <v>#REF!</v>
      </c>
      <c r="K64" s="26" t="str">
        <f>IF(ISBLANK(EXPORTATION!#REF!),"",TRANSPOSE(COMMAN))</f>
        <v>?????????</v>
      </c>
      <c r="L64" s="35" t="str">
        <f t="shared" ca="1" si="0"/>
        <v>MARO0999_01_exemple.</v>
      </c>
      <c r="M64" s="27"/>
      <c r="N64" s="10" t="e">
        <f>IF(ISBLANK(EXPORTATION!#REF!),"",EXPORTATION!#REF!)</f>
        <v>#REF!</v>
      </c>
      <c r="O64" s="10" t="e">
        <f>IF(ISBLANK(EXPORTATION!#REF!),"",EXPORTATION!#REF!)</f>
        <v>#REF!</v>
      </c>
      <c r="P64" s="10" t="e">
        <f>IF(ISBLANK(EXPORTATION!#REF!),"",EXPORTATION!#REF!)</f>
        <v>#REF!</v>
      </c>
      <c r="Q64" s="37"/>
      <c r="R64" s="37"/>
      <c r="AN64" s="38"/>
      <c r="AO64" s="13"/>
      <c r="AP64" s="1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</row>
    <row r="65" spans="1:56" s="4" customFormat="1" x14ac:dyDescent="0.25">
      <c r="A65" s="11" t="e">
        <f>IF(ISBLANK(EXPORTATION!#REF!),"",EXPORTATION!#REF!)</f>
        <v>#REF!</v>
      </c>
      <c r="B65" s="12" t="e">
        <f>IF(ISBLANK(EXPORTATION!#REF!),"",EXPORTATION!#REF!)</f>
        <v>#REF!</v>
      </c>
      <c r="C65" s="25" t="str">
        <f>IF(ISERROR(EXPORTATION!#REF!),"",TRANSPOSE(EXPORTATION!#REF!))</f>
        <v/>
      </c>
      <c r="D65" s="10" t="e">
        <f>IF(ISBLANK(EXPORTATION!#REF!),"",EXPORTATION!#REF!)</f>
        <v>#REF!</v>
      </c>
      <c r="E65" s="10" t="e">
        <f>IF(ISBLANK(EXPORTATION!#REF!),"",EXPORTATION!#REF!)</f>
        <v>#REF!</v>
      </c>
      <c r="F65" s="10" t="e">
        <f>IF(ISBLANK(EXPORTATION!#REF!),"",EXPORTATION!#REF!)</f>
        <v>#REF!</v>
      </c>
      <c r="G65" s="10" t="e">
        <f>IF(ISBLANK(EXPORTATION!#REF!),"",ROUNDUP(EXPORTATION!#REF!*($G$2),0))</f>
        <v>#REF!</v>
      </c>
      <c r="H65" s="10" t="e">
        <f>IF(ISBLANK(EXPORTATION!#REF!),"",EXPORTATION!#REF!)</f>
        <v>#REF!</v>
      </c>
      <c r="I65" s="29" t="e">
        <f>IF(ISBLANK(EXPORTATION!#REF!),"",EXPORTATION!#REF!)</f>
        <v>#REF!</v>
      </c>
      <c r="J65" s="11" t="e">
        <f>IF(ISBLANK(EXPORTATION!#REF!),"",EXPORTATION!#REF!)</f>
        <v>#REF!</v>
      </c>
      <c r="K65" s="26" t="str">
        <f>IF(ISBLANK(EXPORTATION!#REF!),"",TRANSPOSE(COMMAN))</f>
        <v>?????????</v>
      </c>
      <c r="L65" s="35" t="str">
        <f t="shared" ca="1" si="0"/>
        <v>MARO0999_01_exemple.</v>
      </c>
      <c r="M65" s="27"/>
      <c r="N65" s="10" t="e">
        <f>IF(ISBLANK(EXPORTATION!#REF!),"",EXPORTATION!#REF!)</f>
        <v>#REF!</v>
      </c>
      <c r="O65" s="10" t="e">
        <f>IF(ISBLANK(EXPORTATION!#REF!),"",EXPORTATION!#REF!)</f>
        <v>#REF!</v>
      </c>
      <c r="P65" s="10" t="e">
        <f>IF(ISBLANK(EXPORTATION!#REF!),"",EXPORTATION!#REF!)</f>
        <v>#REF!</v>
      </c>
      <c r="Q65" s="37"/>
      <c r="R65" s="37"/>
      <c r="AN65" s="38"/>
      <c r="AO65" s="13"/>
      <c r="AP65" s="1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</row>
    <row r="66" spans="1:56" s="4" customFormat="1" x14ac:dyDescent="0.25">
      <c r="A66" s="11" t="e">
        <f>IF(ISBLANK(EXPORTATION!#REF!),"",EXPORTATION!#REF!)</f>
        <v>#REF!</v>
      </c>
      <c r="B66" s="12" t="e">
        <f>IF(ISBLANK(EXPORTATION!#REF!),"",EXPORTATION!#REF!)</f>
        <v>#REF!</v>
      </c>
      <c r="C66" s="25" t="str">
        <f>IF(ISERROR(EXPORTATION!#REF!),"",TRANSPOSE(EXPORTATION!#REF!))</f>
        <v/>
      </c>
      <c r="D66" s="10" t="e">
        <f>IF(ISBLANK(EXPORTATION!#REF!),"",EXPORTATION!#REF!)</f>
        <v>#REF!</v>
      </c>
      <c r="E66" s="10" t="e">
        <f>IF(ISBLANK(EXPORTATION!#REF!),"",EXPORTATION!#REF!)</f>
        <v>#REF!</v>
      </c>
      <c r="F66" s="10" t="e">
        <f>IF(ISBLANK(EXPORTATION!#REF!),"",EXPORTATION!#REF!)</f>
        <v>#REF!</v>
      </c>
      <c r="G66" s="10" t="e">
        <f>IF(ISBLANK(EXPORTATION!#REF!),"",ROUNDUP(EXPORTATION!#REF!*($G$2),0))</f>
        <v>#REF!</v>
      </c>
      <c r="H66" s="10" t="e">
        <f>IF(ISBLANK(EXPORTATION!#REF!),"",EXPORTATION!#REF!)</f>
        <v>#REF!</v>
      </c>
      <c r="I66" s="29" t="e">
        <f>IF(ISBLANK(EXPORTATION!#REF!),"",EXPORTATION!#REF!)</f>
        <v>#REF!</v>
      </c>
      <c r="J66" s="11" t="e">
        <f>IF(ISBLANK(EXPORTATION!#REF!),"",EXPORTATION!#REF!)</f>
        <v>#REF!</v>
      </c>
      <c r="K66" s="26" t="str">
        <f>IF(ISBLANK(EXPORTATION!#REF!),"",TRANSPOSE(COMMAN))</f>
        <v>?????????</v>
      </c>
      <c r="L66" s="35" t="str">
        <f t="shared" ca="1" si="0"/>
        <v>MARO0999_01_exemple.</v>
      </c>
      <c r="M66" s="27"/>
      <c r="N66" s="10" t="e">
        <f>IF(ISBLANK(EXPORTATION!#REF!),"",EXPORTATION!#REF!)</f>
        <v>#REF!</v>
      </c>
      <c r="O66" s="10" t="e">
        <f>IF(ISBLANK(EXPORTATION!#REF!),"",EXPORTATION!#REF!)</f>
        <v>#REF!</v>
      </c>
      <c r="P66" s="10" t="e">
        <f>IF(ISBLANK(EXPORTATION!#REF!),"",EXPORTATION!#REF!)</f>
        <v>#REF!</v>
      </c>
      <c r="Q66" s="37"/>
      <c r="R66" s="37"/>
      <c r="AN66" s="38"/>
      <c r="AO66" s="13"/>
      <c r="AP66" s="1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</row>
    <row r="67" spans="1:56" s="4" customFormat="1" x14ac:dyDescent="0.25">
      <c r="A67" s="11" t="e">
        <f>IF(ISBLANK(EXPORTATION!#REF!),"",EXPORTATION!#REF!)</f>
        <v>#REF!</v>
      </c>
      <c r="B67" s="12" t="e">
        <f>IF(ISBLANK(EXPORTATION!#REF!),"",EXPORTATION!#REF!)</f>
        <v>#REF!</v>
      </c>
      <c r="C67" s="25" t="str">
        <f>IF(ISERROR(EXPORTATION!#REF!),"",TRANSPOSE(EXPORTATION!#REF!))</f>
        <v/>
      </c>
      <c r="D67" s="10" t="e">
        <f>IF(ISBLANK(EXPORTATION!#REF!),"",EXPORTATION!#REF!)</f>
        <v>#REF!</v>
      </c>
      <c r="E67" s="10" t="e">
        <f>IF(ISBLANK(EXPORTATION!#REF!),"",EXPORTATION!#REF!)</f>
        <v>#REF!</v>
      </c>
      <c r="F67" s="10" t="e">
        <f>IF(ISBLANK(EXPORTATION!#REF!),"",EXPORTATION!#REF!)</f>
        <v>#REF!</v>
      </c>
      <c r="G67" s="10" t="e">
        <f>IF(ISBLANK(EXPORTATION!#REF!),"",ROUNDUP(EXPORTATION!#REF!*($G$2),0))</f>
        <v>#REF!</v>
      </c>
      <c r="H67" s="10" t="e">
        <f>IF(ISBLANK(EXPORTATION!#REF!),"",EXPORTATION!#REF!)</f>
        <v>#REF!</v>
      </c>
      <c r="I67" s="29" t="e">
        <f>IF(ISBLANK(EXPORTATION!#REF!),"",EXPORTATION!#REF!)</f>
        <v>#REF!</v>
      </c>
      <c r="J67" s="11" t="e">
        <f>IF(ISBLANK(EXPORTATION!#REF!),"",EXPORTATION!#REF!)</f>
        <v>#REF!</v>
      </c>
      <c r="K67" s="26" t="str">
        <f>IF(ISBLANK(EXPORTATION!#REF!),"",TRANSPOSE(COMMAN))</f>
        <v>?????????</v>
      </c>
      <c r="L67" s="35" t="str">
        <f t="shared" ca="1" si="0"/>
        <v>MARO0999_01_exemple.</v>
      </c>
      <c r="M67" s="27"/>
      <c r="N67" s="10" t="e">
        <f>IF(ISBLANK(EXPORTATION!#REF!),"",EXPORTATION!#REF!)</f>
        <v>#REF!</v>
      </c>
      <c r="O67" s="10" t="e">
        <f>IF(ISBLANK(EXPORTATION!#REF!),"",EXPORTATION!#REF!)</f>
        <v>#REF!</v>
      </c>
      <c r="P67" s="10" t="e">
        <f>IF(ISBLANK(EXPORTATION!#REF!),"",EXPORTATION!#REF!)</f>
        <v>#REF!</v>
      </c>
      <c r="Q67" s="37"/>
      <c r="R67" s="37"/>
      <c r="AN67" s="38"/>
      <c r="AO67" s="13"/>
      <c r="AP67" s="1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</row>
    <row r="68" spans="1:56" s="4" customFormat="1" x14ac:dyDescent="0.25">
      <c r="A68" s="11" t="e">
        <f>IF(ISBLANK(EXPORTATION!#REF!),"",EXPORTATION!#REF!)</f>
        <v>#REF!</v>
      </c>
      <c r="B68" s="12" t="e">
        <f>IF(ISBLANK(EXPORTATION!#REF!),"",EXPORTATION!#REF!)</f>
        <v>#REF!</v>
      </c>
      <c r="C68" s="25" t="str">
        <f>IF(ISERROR(EXPORTATION!#REF!),"",TRANSPOSE(EXPORTATION!#REF!))</f>
        <v/>
      </c>
      <c r="D68" s="10" t="e">
        <f>IF(ISBLANK(EXPORTATION!#REF!),"",EXPORTATION!#REF!)</f>
        <v>#REF!</v>
      </c>
      <c r="E68" s="10" t="e">
        <f>IF(ISBLANK(EXPORTATION!#REF!),"",EXPORTATION!#REF!)</f>
        <v>#REF!</v>
      </c>
      <c r="F68" s="10" t="e">
        <f>IF(ISBLANK(EXPORTATION!#REF!),"",EXPORTATION!#REF!)</f>
        <v>#REF!</v>
      </c>
      <c r="G68" s="10" t="e">
        <f>IF(ISBLANK(EXPORTATION!#REF!),"",ROUNDUP(EXPORTATION!#REF!*($G$2),0))</f>
        <v>#REF!</v>
      </c>
      <c r="H68" s="10" t="e">
        <f>IF(ISBLANK(EXPORTATION!#REF!),"",EXPORTATION!#REF!)</f>
        <v>#REF!</v>
      </c>
      <c r="I68" s="29" t="e">
        <f>IF(ISBLANK(EXPORTATION!#REF!),"",EXPORTATION!#REF!)</f>
        <v>#REF!</v>
      </c>
      <c r="J68" s="11" t="e">
        <f>IF(ISBLANK(EXPORTATION!#REF!),"",EXPORTATION!#REF!)</f>
        <v>#REF!</v>
      </c>
      <c r="K68" s="26" t="str">
        <f>IF(ISBLANK(EXPORTATION!#REF!),"",TRANSPOSE(COMMAN))</f>
        <v>?????????</v>
      </c>
      <c r="L68" s="35" t="str">
        <f t="shared" ca="1" si="0"/>
        <v>MARO0999_01_exemple.</v>
      </c>
      <c r="M68" s="27"/>
      <c r="N68" s="10" t="e">
        <f>IF(ISBLANK(EXPORTATION!#REF!),"",EXPORTATION!#REF!)</f>
        <v>#REF!</v>
      </c>
      <c r="O68" s="10" t="e">
        <f>IF(ISBLANK(EXPORTATION!#REF!),"",EXPORTATION!#REF!)</f>
        <v>#REF!</v>
      </c>
      <c r="P68" s="10" t="e">
        <f>IF(ISBLANK(EXPORTATION!#REF!),"",EXPORTATION!#REF!)</f>
        <v>#REF!</v>
      </c>
      <c r="Q68" s="37"/>
      <c r="R68" s="37"/>
      <c r="AN68" s="38"/>
      <c r="AO68" s="13"/>
      <c r="AP68" s="1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</row>
    <row r="69" spans="1:56" s="4" customFormat="1" x14ac:dyDescent="0.25">
      <c r="A69" s="11" t="e">
        <f>IF(ISBLANK(EXPORTATION!#REF!),"",EXPORTATION!#REF!)</f>
        <v>#REF!</v>
      </c>
      <c r="B69" s="12" t="e">
        <f>IF(ISBLANK(EXPORTATION!#REF!),"",EXPORTATION!#REF!)</f>
        <v>#REF!</v>
      </c>
      <c r="C69" s="25" t="str">
        <f>IF(ISERROR(EXPORTATION!#REF!),"",TRANSPOSE(EXPORTATION!#REF!))</f>
        <v/>
      </c>
      <c r="D69" s="10" t="e">
        <f>IF(ISBLANK(EXPORTATION!#REF!),"",EXPORTATION!#REF!)</f>
        <v>#REF!</v>
      </c>
      <c r="E69" s="10" t="e">
        <f>IF(ISBLANK(EXPORTATION!#REF!),"",EXPORTATION!#REF!)</f>
        <v>#REF!</v>
      </c>
      <c r="F69" s="10" t="e">
        <f>IF(ISBLANK(EXPORTATION!#REF!),"",EXPORTATION!#REF!)</f>
        <v>#REF!</v>
      </c>
      <c r="G69" s="10" t="e">
        <f>IF(ISBLANK(EXPORTATION!#REF!),"",ROUNDUP(EXPORTATION!#REF!*($G$2),0))</f>
        <v>#REF!</v>
      </c>
      <c r="H69" s="10" t="e">
        <f>IF(ISBLANK(EXPORTATION!#REF!),"",EXPORTATION!#REF!)</f>
        <v>#REF!</v>
      </c>
      <c r="I69" s="29" t="e">
        <f>IF(ISBLANK(EXPORTATION!#REF!),"",EXPORTATION!#REF!)</f>
        <v>#REF!</v>
      </c>
      <c r="J69" s="11" t="e">
        <f>IF(ISBLANK(EXPORTATION!#REF!),"",EXPORTATION!#REF!)</f>
        <v>#REF!</v>
      </c>
      <c r="K69" s="26" t="str">
        <f>IF(ISBLANK(EXPORTATION!#REF!),"",TRANSPOSE(COMMAN))</f>
        <v>?????????</v>
      </c>
      <c r="L69" s="35" t="str">
        <f t="shared" ca="1" si="0"/>
        <v>MARO0999_01_exemple.</v>
      </c>
      <c r="M69" s="27"/>
      <c r="N69" s="10" t="e">
        <f>IF(ISBLANK(EXPORTATION!#REF!),"",EXPORTATION!#REF!)</f>
        <v>#REF!</v>
      </c>
      <c r="O69" s="10" t="e">
        <f>IF(ISBLANK(EXPORTATION!#REF!),"",EXPORTATION!#REF!)</f>
        <v>#REF!</v>
      </c>
      <c r="P69" s="10" t="e">
        <f>IF(ISBLANK(EXPORTATION!#REF!),"",EXPORTATION!#REF!)</f>
        <v>#REF!</v>
      </c>
      <c r="Q69" s="37"/>
      <c r="R69" s="37"/>
      <c r="AN69" s="38"/>
      <c r="AO69" s="13"/>
      <c r="AP69" s="1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</row>
    <row r="70" spans="1:56" s="4" customFormat="1" x14ac:dyDescent="0.25">
      <c r="A70" s="11" t="e">
        <f>IF(ISBLANK(EXPORTATION!#REF!),"",EXPORTATION!#REF!)</f>
        <v>#REF!</v>
      </c>
      <c r="B70" s="12" t="e">
        <f>IF(ISBLANK(EXPORTATION!#REF!),"",EXPORTATION!#REF!)</f>
        <v>#REF!</v>
      </c>
      <c r="C70" s="25" t="str">
        <f>IF(ISERROR(EXPORTATION!#REF!),"",TRANSPOSE(EXPORTATION!#REF!))</f>
        <v/>
      </c>
      <c r="D70" s="10" t="e">
        <f>IF(ISBLANK(EXPORTATION!#REF!),"",EXPORTATION!#REF!)</f>
        <v>#REF!</v>
      </c>
      <c r="E70" s="10" t="e">
        <f>IF(ISBLANK(EXPORTATION!#REF!),"",EXPORTATION!#REF!)</f>
        <v>#REF!</v>
      </c>
      <c r="F70" s="10" t="e">
        <f>IF(ISBLANK(EXPORTATION!#REF!),"",EXPORTATION!#REF!)</f>
        <v>#REF!</v>
      </c>
      <c r="G70" s="10" t="e">
        <f>IF(ISBLANK(EXPORTATION!#REF!),"",ROUNDUP(EXPORTATION!#REF!*($G$2),0))</f>
        <v>#REF!</v>
      </c>
      <c r="H70" s="10" t="e">
        <f>IF(ISBLANK(EXPORTATION!#REF!),"",EXPORTATION!#REF!)</f>
        <v>#REF!</v>
      </c>
      <c r="I70" s="29" t="e">
        <f>IF(ISBLANK(EXPORTATION!#REF!),"",EXPORTATION!#REF!)</f>
        <v>#REF!</v>
      </c>
      <c r="J70" s="11" t="e">
        <f>IF(ISBLANK(EXPORTATION!#REF!),"",EXPORTATION!#REF!)</f>
        <v>#REF!</v>
      </c>
      <c r="K70" s="26" t="str">
        <f>IF(ISBLANK(EXPORTATION!#REF!),"",TRANSPOSE(COMMAN))</f>
        <v>?????????</v>
      </c>
      <c r="L70" s="35" t="str">
        <f t="shared" ca="1" si="0"/>
        <v>MARO0999_01_exemple.</v>
      </c>
      <c r="M70" s="27"/>
      <c r="N70" s="10" t="e">
        <f>IF(ISBLANK(EXPORTATION!#REF!),"",EXPORTATION!#REF!)</f>
        <v>#REF!</v>
      </c>
      <c r="O70" s="10" t="e">
        <f>IF(ISBLANK(EXPORTATION!#REF!),"",EXPORTATION!#REF!)</f>
        <v>#REF!</v>
      </c>
      <c r="P70" s="10" t="e">
        <f>IF(ISBLANK(EXPORTATION!#REF!),"",EXPORTATION!#REF!)</f>
        <v>#REF!</v>
      </c>
      <c r="Q70" s="37"/>
      <c r="R70" s="37"/>
      <c r="AN70" s="38"/>
      <c r="AO70" s="13"/>
      <c r="AP70" s="1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</row>
    <row r="71" spans="1:56" s="4" customFormat="1" x14ac:dyDescent="0.25">
      <c r="A71" s="11" t="e">
        <f>IF(ISBLANK(EXPORTATION!#REF!),"",EXPORTATION!#REF!)</f>
        <v>#REF!</v>
      </c>
      <c r="B71" s="12" t="e">
        <f>IF(ISBLANK(EXPORTATION!#REF!),"",EXPORTATION!#REF!)</f>
        <v>#REF!</v>
      </c>
      <c r="C71" s="25" t="str">
        <f>IF(ISERROR(EXPORTATION!#REF!),"",TRANSPOSE(EXPORTATION!#REF!))</f>
        <v/>
      </c>
      <c r="D71" s="10" t="e">
        <f>IF(ISBLANK(EXPORTATION!#REF!),"",EXPORTATION!#REF!)</f>
        <v>#REF!</v>
      </c>
      <c r="E71" s="10" t="e">
        <f>IF(ISBLANK(EXPORTATION!#REF!),"",EXPORTATION!#REF!)</f>
        <v>#REF!</v>
      </c>
      <c r="F71" s="10" t="e">
        <f>IF(ISBLANK(EXPORTATION!#REF!),"",EXPORTATION!#REF!)</f>
        <v>#REF!</v>
      </c>
      <c r="G71" s="10" t="e">
        <f>IF(ISBLANK(EXPORTATION!#REF!),"",ROUNDUP(EXPORTATION!#REF!*($G$2),0))</f>
        <v>#REF!</v>
      </c>
      <c r="H71" s="10" t="e">
        <f>IF(ISBLANK(EXPORTATION!#REF!),"",EXPORTATION!#REF!)</f>
        <v>#REF!</v>
      </c>
      <c r="I71" s="29" t="e">
        <f>IF(ISBLANK(EXPORTATION!#REF!),"",EXPORTATION!#REF!)</f>
        <v>#REF!</v>
      </c>
      <c r="J71" s="11" t="e">
        <f>IF(ISBLANK(EXPORTATION!#REF!),"",EXPORTATION!#REF!)</f>
        <v>#REF!</v>
      </c>
      <c r="K71" s="26" t="str">
        <f>IF(ISBLANK(EXPORTATION!#REF!),"",TRANSPOSE(COMMAN))</f>
        <v>?????????</v>
      </c>
      <c r="L71" s="35" t="str">
        <f t="shared" ca="1" si="0"/>
        <v>MARO0999_01_exemple.</v>
      </c>
      <c r="M71" s="27"/>
      <c r="N71" s="10" t="e">
        <f>IF(ISBLANK(EXPORTATION!#REF!),"",EXPORTATION!#REF!)</f>
        <v>#REF!</v>
      </c>
      <c r="O71" s="10" t="e">
        <f>IF(ISBLANK(EXPORTATION!#REF!),"",EXPORTATION!#REF!)</f>
        <v>#REF!</v>
      </c>
      <c r="P71" s="10" t="e">
        <f>IF(ISBLANK(EXPORTATION!#REF!),"",EXPORTATION!#REF!)</f>
        <v>#REF!</v>
      </c>
      <c r="Q71" s="37"/>
      <c r="R71" s="37"/>
      <c r="AN71" s="38"/>
      <c r="AO71" s="13"/>
      <c r="AP71" s="1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</row>
    <row r="72" spans="1:56" s="4" customFormat="1" x14ac:dyDescent="0.25">
      <c r="A72" s="11" t="e">
        <f>IF(ISBLANK(EXPORTATION!#REF!),"",EXPORTATION!#REF!)</f>
        <v>#REF!</v>
      </c>
      <c r="B72" s="12" t="e">
        <f>IF(ISBLANK(EXPORTATION!#REF!),"",EXPORTATION!#REF!)</f>
        <v>#REF!</v>
      </c>
      <c r="C72" s="25" t="str">
        <f>IF(ISERROR(EXPORTATION!#REF!),"",TRANSPOSE(EXPORTATION!#REF!))</f>
        <v/>
      </c>
      <c r="D72" s="10" t="e">
        <f>IF(ISBLANK(EXPORTATION!#REF!),"",EXPORTATION!#REF!)</f>
        <v>#REF!</v>
      </c>
      <c r="E72" s="10" t="e">
        <f>IF(ISBLANK(EXPORTATION!#REF!),"",EXPORTATION!#REF!)</f>
        <v>#REF!</v>
      </c>
      <c r="F72" s="10" t="e">
        <f>IF(ISBLANK(EXPORTATION!#REF!),"",EXPORTATION!#REF!)</f>
        <v>#REF!</v>
      </c>
      <c r="G72" s="10" t="e">
        <f>IF(ISBLANK(EXPORTATION!#REF!),"",ROUNDUP(EXPORTATION!#REF!*($G$2),0))</f>
        <v>#REF!</v>
      </c>
      <c r="H72" s="10" t="e">
        <f>IF(ISBLANK(EXPORTATION!#REF!),"",EXPORTATION!#REF!)</f>
        <v>#REF!</v>
      </c>
      <c r="I72" s="29" t="e">
        <f>IF(ISBLANK(EXPORTATION!#REF!),"",EXPORTATION!#REF!)</f>
        <v>#REF!</v>
      </c>
      <c r="J72" s="11" t="e">
        <f>IF(ISBLANK(EXPORTATION!#REF!),"",EXPORTATION!#REF!)</f>
        <v>#REF!</v>
      </c>
      <c r="K72" s="26" t="str">
        <f>IF(ISBLANK(EXPORTATION!#REF!),"",TRANSPOSE(COMMAN))</f>
        <v>?????????</v>
      </c>
      <c r="L72" s="35" t="str">
        <f t="shared" ca="1" si="0"/>
        <v>MARO0999_01_exemple.</v>
      </c>
      <c r="M72" s="27"/>
      <c r="N72" s="10" t="e">
        <f>IF(ISBLANK(EXPORTATION!#REF!),"",EXPORTATION!#REF!)</f>
        <v>#REF!</v>
      </c>
      <c r="O72" s="10" t="e">
        <f>IF(ISBLANK(EXPORTATION!#REF!),"",EXPORTATION!#REF!)</f>
        <v>#REF!</v>
      </c>
      <c r="P72" s="10" t="e">
        <f>IF(ISBLANK(EXPORTATION!#REF!),"",EXPORTATION!#REF!)</f>
        <v>#REF!</v>
      </c>
      <c r="Q72" s="37"/>
      <c r="R72" s="37"/>
      <c r="AN72" s="38"/>
      <c r="AO72" s="13"/>
      <c r="AP72" s="1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</row>
    <row r="73" spans="1:56" s="4" customFormat="1" x14ac:dyDescent="0.25">
      <c r="A73" s="11" t="e">
        <f>IF(ISBLANK(EXPORTATION!#REF!),"",EXPORTATION!#REF!)</f>
        <v>#REF!</v>
      </c>
      <c r="B73" s="12" t="e">
        <f>IF(ISBLANK(EXPORTATION!#REF!),"",EXPORTATION!#REF!)</f>
        <v>#REF!</v>
      </c>
      <c r="C73" s="25" t="str">
        <f>IF(ISERROR(EXPORTATION!#REF!),"",TRANSPOSE(EXPORTATION!#REF!))</f>
        <v/>
      </c>
      <c r="D73" s="10" t="e">
        <f>IF(ISBLANK(EXPORTATION!#REF!),"",EXPORTATION!#REF!)</f>
        <v>#REF!</v>
      </c>
      <c r="E73" s="10" t="e">
        <f>IF(ISBLANK(EXPORTATION!#REF!),"",EXPORTATION!#REF!)</f>
        <v>#REF!</v>
      </c>
      <c r="F73" s="10" t="e">
        <f>IF(ISBLANK(EXPORTATION!#REF!),"",EXPORTATION!#REF!)</f>
        <v>#REF!</v>
      </c>
      <c r="G73" s="10" t="e">
        <f>IF(ISBLANK(EXPORTATION!#REF!),"",ROUNDUP(EXPORTATION!#REF!*($G$2),0))</f>
        <v>#REF!</v>
      </c>
      <c r="H73" s="10" t="e">
        <f>IF(ISBLANK(EXPORTATION!#REF!),"",EXPORTATION!#REF!)</f>
        <v>#REF!</v>
      </c>
      <c r="I73" s="29" t="e">
        <f>IF(ISBLANK(EXPORTATION!#REF!),"",EXPORTATION!#REF!)</f>
        <v>#REF!</v>
      </c>
      <c r="J73" s="11" t="e">
        <f>IF(ISBLANK(EXPORTATION!#REF!),"",EXPORTATION!#REF!)</f>
        <v>#REF!</v>
      </c>
      <c r="K73" s="26" t="str">
        <f>IF(ISBLANK(EXPORTATION!#REF!),"",TRANSPOSE(COMMAN))</f>
        <v>?????????</v>
      </c>
      <c r="L73" s="35" t="str">
        <f t="shared" ca="1" si="0"/>
        <v>MARO0999_01_exemple.</v>
      </c>
      <c r="M73" s="27"/>
      <c r="N73" s="10" t="e">
        <f>IF(ISBLANK(EXPORTATION!#REF!),"",EXPORTATION!#REF!)</f>
        <v>#REF!</v>
      </c>
      <c r="O73" s="10" t="e">
        <f>IF(ISBLANK(EXPORTATION!#REF!),"",EXPORTATION!#REF!)</f>
        <v>#REF!</v>
      </c>
      <c r="P73" s="10" t="e">
        <f>IF(ISBLANK(EXPORTATION!#REF!),"",EXPORTATION!#REF!)</f>
        <v>#REF!</v>
      </c>
      <c r="Q73" s="37"/>
      <c r="R73" s="37"/>
      <c r="AN73" s="38"/>
      <c r="AO73" s="13"/>
      <c r="AP73" s="1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</row>
    <row r="74" spans="1:56" s="4" customFormat="1" x14ac:dyDescent="0.25">
      <c r="A74" s="11" t="e">
        <f>IF(ISBLANK(EXPORTATION!#REF!),"",EXPORTATION!#REF!)</f>
        <v>#REF!</v>
      </c>
      <c r="B74" s="12" t="e">
        <f>IF(ISBLANK(EXPORTATION!#REF!),"",EXPORTATION!#REF!)</f>
        <v>#REF!</v>
      </c>
      <c r="C74" s="25" t="str">
        <f>IF(ISERROR(EXPORTATION!#REF!),"",TRANSPOSE(EXPORTATION!#REF!))</f>
        <v/>
      </c>
      <c r="D74" s="10" t="e">
        <f>IF(ISBLANK(EXPORTATION!#REF!),"",EXPORTATION!#REF!)</f>
        <v>#REF!</v>
      </c>
      <c r="E74" s="10" t="e">
        <f>IF(ISBLANK(EXPORTATION!#REF!),"",EXPORTATION!#REF!)</f>
        <v>#REF!</v>
      </c>
      <c r="F74" s="10" t="e">
        <f>IF(ISBLANK(EXPORTATION!#REF!),"",EXPORTATION!#REF!)</f>
        <v>#REF!</v>
      </c>
      <c r="G74" s="10" t="e">
        <f>IF(ISBLANK(EXPORTATION!#REF!),"",ROUNDUP(EXPORTATION!#REF!*($G$2),0))</f>
        <v>#REF!</v>
      </c>
      <c r="H74" s="10" t="e">
        <f>IF(ISBLANK(EXPORTATION!#REF!),"",EXPORTATION!#REF!)</f>
        <v>#REF!</v>
      </c>
      <c r="I74" s="29" t="e">
        <f>IF(ISBLANK(EXPORTATION!#REF!),"",EXPORTATION!#REF!)</f>
        <v>#REF!</v>
      </c>
      <c r="J74" s="11" t="e">
        <f>IF(ISBLANK(EXPORTATION!#REF!),"",EXPORTATION!#REF!)</f>
        <v>#REF!</v>
      </c>
      <c r="K74" s="26" t="str">
        <f>IF(ISBLANK(EXPORTATION!#REF!),"",TRANSPOSE(COMMAN))</f>
        <v>?????????</v>
      </c>
      <c r="L74" s="35" t="str">
        <f t="shared" ca="1" si="0"/>
        <v>MARO0999_01_exemple.</v>
      </c>
      <c r="M74" s="27"/>
      <c r="N74" s="10" t="e">
        <f>IF(ISBLANK(EXPORTATION!#REF!),"",EXPORTATION!#REF!)</f>
        <v>#REF!</v>
      </c>
      <c r="O74" s="10" t="e">
        <f>IF(ISBLANK(EXPORTATION!#REF!),"",EXPORTATION!#REF!)</f>
        <v>#REF!</v>
      </c>
      <c r="P74" s="10" t="e">
        <f>IF(ISBLANK(EXPORTATION!#REF!),"",EXPORTATION!#REF!)</f>
        <v>#REF!</v>
      </c>
      <c r="Q74" s="37"/>
      <c r="R74" s="37"/>
      <c r="AN74" s="38"/>
      <c r="AO74" s="13"/>
      <c r="AP74" s="1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</row>
    <row r="75" spans="1:56" s="4" customFormat="1" x14ac:dyDescent="0.25">
      <c r="A75" s="11" t="e">
        <f>IF(ISBLANK(EXPORTATION!#REF!),"",EXPORTATION!#REF!)</f>
        <v>#REF!</v>
      </c>
      <c r="B75" s="12" t="e">
        <f>IF(ISBLANK(EXPORTATION!#REF!),"",EXPORTATION!#REF!)</f>
        <v>#REF!</v>
      </c>
      <c r="C75" s="25" t="str">
        <f>IF(ISERROR(EXPORTATION!#REF!),"",TRANSPOSE(EXPORTATION!#REF!))</f>
        <v/>
      </c>
      <c r="D75" s="10" t="e">
        <f>IF(ISBLANK(EXPORTATION!#REF!),"",EXPORTATION!#REF!)</f>
        <v>#REF!</v>
      </c>
      <c r="E75" s="10" t="e">
        <f>IF(ISBLANK(EXPORTATION!#REF!),"",EXPORTATION!#REF!)</f>
        <v>#REF!</v>
      </c>
      <c r="F75" s="10" t="e">
        <f>IF(ISBLANK(EXPORTATION!#REF!),"",EXPORTATION!#REF!)</f>
        <v>#REF!</v>
      </c>
      <c r="G75" s="10" t="e">
        <f>IF(ISBLANK(EXPORTATION!#REF!),"",ROUNDUP(EXPORTATION!#REF!*($G$2),0))</f>
        <v>#REF!</v>
      </c>
      <c r="H75" s="10" t="e">
        <f>IF(ISBLANK(EXPORTATION!#REF!),"",EXPORTATION!#REF!)</f>
        <v>#REF!</v>
      </c>
      <c r="I75" s="29" t="e">
        <f>IF(ISBLANK(EXPORTATION!#REF!),"",EXPORTATION!#REF!)</f>
        <v>#REF!</v>
      </c>
      <c r="J75" s="11" t="e">
        <f>IF(ISBLANK(EXPORTATION!#REF!),"",EXPORTATION!#REF!)</f>
        <v>#REF!</v>
      </c>
      <c r="K75" s="26" t="str">
        <f>IF(ISBLANK(EXPORTATION!#REF!),"",TRANSPOSE(COMMAN))</f>
        <v>?????????</v>
      </c>
      <c r="L75" s="35" t="str">
        <f t="shared" ca="1" si="0"/>
        <v>MARO0999_01_exemple.</v>
      </c>
      <c r="M75" s="27"/>
      <c r="N75" s="10" t="e">
        <f>IF(ISBLANK(EXPORTATION!#REF!),"",EXPORTATION!#REF!)</f>
        <v>#REF!</v>
      </c>
      <c r="O75" s="10" t="e">
        <f>IF(ISBLANK(EXPORTATION!#REF!),"",EXPORTATION!#REF!)</f>
        <v>#REF!</v>
      </c>
      <c r="P75" s="10" t="e">
        <f>IF(ISBLANK(EXPORTATION!#REF!),"",EXPORTATION!#REF!)</f>
        <v>#REF!</v>
      </c>
      <c r="Q75" s="37"/>
      <c r="R75" s="37"/>
      <c r="AN75" s="38"/>
      <c r="AO75" s="13"/>
      <c r="AP75" s="1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</row>
    <row r="76" spans="1:56" s="4" customFormat="1" x14ac:dyDescent="0.25">
      <c r="A76" s="11" t="e">
        <f>IF(ISBLANK(EXPORTATION!#REF!),"",EXPORTATION!#REF!)</f>
        <v>#REF!</v>
      </c>
      <c r="B76" s="12" t="e">
        <f>IF(ISBLANK(EXPORTATION!#REF!),"",EXPORTATION!#REF!)</f>
        <v>#REF!</v>
      </c>
      <c r="C76" s="25" t="str">
        <f>IF(ISERROR(EXPORTATION!#REF!),"",TRANSPOSE(EXPORTATION!#REF!))</f>
        <v/>
      </c>
      <c r="D76" s="10" t="e">
        <f>IF(ISBLANK(EXPORTATION!#REF!),"",EXPORTATION!#REF!)</f>
        <v>#REF!</v>
      </c>
      <c r="E76" s="10" t="e">
        <f>IF(ISBLANK(EXPORTATION!#REF!),"",EXPORTATION!#REF!)</f>
        <v>#REF!</v>
      </c>
      <c r="F76" s="10" t="e">
        <f>IF(ISBLANK(EXPORTATION!#REF!),"",EXPORTATION!#REF!)</f>
        <v>#REF!</v>
      </c>
      <c r="G76" s="10" t="e">
        <f>IF(ISBLANK(EXPORTATION!#REF!),"",ROUNDUP(EXPORTATION!#REF!*($G$2),0))</f>
        <v>#REF!</v>
      </c>
      <c r="H76" s="10" t="e">
        <f>IF(ISBLANK(EXPORTATION!#REF!),"",EXPORTATION!#REF!)</f>
        <v>#REF!</v>
      </c>
      <c r="I76" s="29" t="e">
        <f>IF(ISBLANK(EXPORTATION!#REF!),"",EXPORTATION!#REF!)</f>
        <v>#REF!</v>
      </c>
      <c r="J76" s="11" t="e">
        <f>IF(ISBLANK(EXPORTATION!#REF!),"",EXPORTATION!#REF!)</f>
        <v>#REF!</v>
      </c>
      <c r="K76" s="26" t="str">
        <f>IF(ISBLANK(EXPORTATION!#REF!),"",TRANSPOSE(COMMAN))</f>
        <v>?????????</v>
      </c>
      <c r="L76" s="35" t="str">
        <f t="shared" ca="1" si="0"/>
        <v>MARO0999_01_exemple.</v>
      </c>
      <c r="M76" s="27"/>
      <c r="N76" s="10" t="e">
        <f>IF(ISBLANK(EXPORTATION!#REF!),"",EXPORTATION!#REF!)</f>
        <v>#REF!</v>
      </c>
      <c r="O76" s="10" t="e">
        <f>IF(ISBLANK(EXPORTATION!#REF!),"",EXPORTATION!#REF!)</f>
        <v>#REF!</v>
      </c>
      <c r="P76" s="10" t="e">
        <f>IF(ISBLANK(EXPORTATION!#REF!),"",EXPORTATION!#REF!)</f>
        <v>#REF!</v>
      </c>
      <c r="Q76" s="37"/>
      <c r="R76" s="37"/>
      <c r="AN76" s="38"/>
      <c r="AO76" s="13"/>
      <c r="AP76" s="1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</row>
    <row r="77" spans="1:56" s="4" customFormat="1" x14ac:dyDescent="0.25">
      <c r="A77" s="11" t="e">
        <f>IF(ISBLANK(EXPORTATION!#REF!),"",EXPORTATION!#REF!)</f>
        <v>#REF!</v>
      </c>
      <c r="B77" s="12" t="e">
        <f>IF(ISBLANK(EXPORTATION!#REF!),"",EXPORTATION!#REF!)</f>
        <v>#REF!</v>
      </c>
      <c r="C77" s="25" t="str">
        <f>IF(ISERROR(EXPORTATION!#REF!),"",TRANSPOSE(EXPORTATION!#REF!))</f>
        <v/>
      </c>
      <c r="D77" s="10" t="e">
        <f>IF(ISBLANK(EXPORTATION!#REF!),"",EXPORTATION!#REF!)</f>
        <v>#REF!</v>
      </c>
      <c r="E77" s="10" t="e">
        <f>IF(ISBLANK(EXPORTATION!#REF!),"",EXPORTATION!#REF!)</f>
        <v>#REF!</v>
      </c>
      <c r="F77" s="10" t="e">
        <f>IF(ISBLANK(EXPORTATION!#REF!),"",EXPORTATION!#REF!)</f>
        <v>#REF!</v>
      </c>
      <c r="G77" s="10" t="e">
        <f>IF(ISBLANK(EXPORTATION!#REF!),"",ROUNDUP(EXPORTATION!#REF!*($G$2),0))</f>
        <v>#REF!</v>
      </c>
      <c r="H77" s="10" t="e">
        <f>IF(ISBLANK(EXPORTATION!#REF!),"",EXPORTATION!#REF!)</f>
        <v>#REF!</v>
      </c>
      <c r="I77" s="29" t="e">
        <f>IF(ISBLANK(EXPORTATION!#REF!),"",EXPORTATION!#REF!)</f>
        <v>#REF!</v>
      </c>
      <c r="J77" s="11" t="e">
        <f>IF(ISBLANK(EXPORTATION!#REF!),"",EXPORTATION!#REF!)</f>
        <v>#REF!</v>
      </c>
      <c r="K77" s="26" t="str">
        <f>IF(ISBLANK(EXPORTATION!#REF!),"",TRANSPOSE(COMMAN))</f>
        <v>?????????</v>
      </c>
      <c r="L77" s="35" t="str">
        <f t="shared" ca="1" si="0"/>
        <v>MARO0999_01_exemple.</v>
      </c>
      <c r="M77" s="27"/>
      <c r="N77" s="10" t="e">
        <f>IF(ISBLANK(EXPORTATION!#REF!),"",EXPORTATION!#REF!)</f>
        <v>#REF!</v>
      </c>
      <c r="O77" s="10" t="e">
        <f>IF(ISBLANK(EXPORTATION!#REF!),"",EXPORTATION!#REF!)</f>
        <v>#REF!</v>
      </c>
      <c r="P77" s="10" t="e">
        <f>IF(ISBLANK(EXPORTATION!#REF!),"",EXPORTATION!#REF!)</f>
        <v>#REF!</v>
      </c>
      <c r="Q77" s="37"/>
      <c r="R77" s="37"/>
      <c r="AN77" s="38"/>
      <c r="AO77" s="13"/>
      <c r="AP77" s="1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</row>
    <row r="78" spans="1:56" s="4" customFormat="1" x14ac:dyDescent="0.25">
      <c r="A78" s="11" t="e">
        <f>IF(ISBLANK(EXPORTATION!#REF!),"",EXPORTATION!#REF!)</f>
        <v>#REF!</v>
      </c>
      <c r="B78" s="12" t="e">
        <f>IF(ISBLANK(EXPORTATION!#REF!),"",EXPORTATION!#REF!)</f>
        <v>#REF!</v>
      </c>
      <c r="C78" s="25" t="str">
        <f>IF(ISERROR(EXPORTATION!#REF!),"",TRANSPOSE(EXPORTATION!#REF!))</f>
        <v/>
      </c>
      <c r="D78" s="10" t="e">
        <f>IF(ISBLANK(EXPORTATION!#REF!),"",EXPORTATION!#REF!)</f>
        <v>#REF!</v>
      </c>
      <c r="E78" s="10" t="e">
        <f>IF(ISBLANK(EXPORTATION!#REF!),"",EXPORTATION!#REF!)</f>
        <v>#REF!</v>
      </c>
      <c r="F78" s="10" t="e">
        <f>IF(ISBLANK(EXPORTATION!#REF!),"",EXPORTATION!#REF!)</f>
        <v>#REF!</v>
      </c>
      <c r="G78" s="10" t="e">
        <f>IF(ISBLANK(EXPORTATION!#REF!),"",ROUNDUP(EXPORTATION!#REF!*($G$2),0))</f>
        <v>#REF!</v>
      </c>
      <c r="H78" s="10" t="e">
        <f>IF(ISBLANK(EXPORTATION!#REF!),"",EXPORTATION!#REF!)</f>
        <v>#REF!</v>
      </c>
      <c r="I78" s="29" t="e">
        <f>IF(ISBLANK(EXPORTATION!#REF!),"",EXPORTATION!#REF!)</f>
        <v>#REF!</v>
      </c>
      <c r="J78" s="11" t="e">
        <f>IF(ISBLANK(EXPORTATION!#REF!),"",EXPORTATION!#REF!)</f>
        <v>#REF!</v>
      </c>
      <c r="K78" s="26" t="str">
        <f>IF(ISBLANK(EXPORTATION!#REF!),"",TRANSPOSE(COMMAN))</f>
        <v>?????????</v>
      </c>
      <c r="L78" s="35" t="str">
        <f t="shared" ca="1" si="0"/>
        <v>MARO0999_01_exemple.</v>
      </c>
      <c r="M78" s="27"/>
      <c r="N78" s="10" t="e">
        <f>IF(ISBLANK(EXPORTATION!#REF!),"",EXPORTATION!#REF!)</f>
        <v>#REF!</v>
      </c>
      <c r="O78" s="10" t="e">
        <f>IF(ISBLANK(EXPORTATION!#REF!),"",EXPORTATION!#REF!)</f>
        <v>#REF!</v>
      </c>
      <c r="P78" s="10" t="e">
        <f>IF(ISBLANK(EXPORTATION!#REF!),"",EXPORTATION!#REF!)</f>
        <v>#REF!</v>
      </c>
      <c r="Q78" s="37"/>
      <c r="R78" s="37"/>
      <c r="AN78" s="38"/>
      <c r="AO78" s="13"/>
      <c r="AP78" s="1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</row>
    <row r="79" spans="1:56" s="4" customFormat="1" x14ac:dyDescent="0.25">
      <c r="A79" s="11" t="e">
        <f>IF(ISBLANK(EXPORTATION!#REF!),"",EXPORTATION!#REF!)</f>
        <v>#REF!</v>
      </c>
      <c r="B79" s="12" t="e">
        <f>IF(ISBLANK(EXPORTATION!#REF!),"",EXPORTATION!#REF!)</f>
        <v>#REF!</v>
      </c>
      <c r="C79" s="25" t="str">
        <f>IF(ISERROR(EXPORTATION!#REF!),"",TRANSPOSE(EXPORTATION!#REF!))</f>
        <v/>
      </c>
      <c r="D79" s="10" t="e">
        <f>IF(ISBLANK(EXPORTATION!#REF!),"",EXPORTATION!#REF!)</f>
        <v>#REF!</v>
      </c>
      <c r="E79" s="10" t="e">
        <f>IF(ISBLANK(EXPORTATION!#REF!),"",EXPORTATION!#REF!)</f>
        <v>#REF!</v>
      </c>
      <c r="F79" s="10" t="e">
        <f>IF(ISBLANK(EXPORTATION!#REF!),"",EXPORTATION!#REF!)</f>
        <v>#REF!</v>
      </c>
      <c r="G79" s="10" t="e">
        <f>IF(ISBLANK(EXPORTATION!#REF!),"",ROUNDUP(EXPORTATION!#REF!*($G$2),0))</f>
        <v>#REF!</v>
      </c>
      <c r="H79" s="10" t="e">
        <f>IF(ISBLANK(EXPORTATION!#REF!),"",EXPORTATION!#REF!)</f>
        <v>#REF!</v>
      </c>
      <c r="I79" s="29" t="e">
        <f>IF(ISBLANK(EXPORTATION!#REF!),"",EXPORTATION!#REF!)</f>
        <v>#REF!</v>
      </c>
      <c r="J79" s="11" t="e">
        <f>IF(ISBLANK(EXPORTATION!#REF!),"",EXPORTATION!#REF!)</f>
        <v>#REF!</v>
      </c>
      <c r="K79" s="26" t="str">
        <f>IF(ISBLANK(EXPORTATION!#REF!),"",TRANSPOSE(COMMAN))</f>
        <v>?????????</v>
      </c>
      <c r="L79" s="35" t="str">
        <f t="shared" ca="1" si="0"/>
        <v>MARO0999_01_exemple.</v>
      </c>
      <c r="M79" s="27"/>
      <c r="N79" s="10" t="e">
        <f>IF(ISBLANK(EXPORTATION!#REF!),"",EXPORTATION!#REF!)</f>
        <v>#REF!</v>
      </c>
      <c r="O79" s="10" t="e">
        <f>IF(ISBLANK(EXPORTATION!#REF!),"",EXPORTATION!#REF!)</f>
        <v>#REF!</v>
      </c>
      <c r="P79" s="10" t="e">
        <f>IF(ISBLANK(EXPORTATION!#REF!),"",EXPORTATION!#REF!)</f>
        <v>#REF!</v>
      </c>
      <c r="Q79" s="37"/>
      <c r="R79" s="37"/>
      <c r="AN79" s="38"/>
      <c r="AO79" s="13"/>
      <c r="AP79" s="1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</row>
    <row r="80" spans="1:56" s="4" customFormat="1" x14ac:dyDescent="0.25">
      <c r="A80" s="11" t="e">
        <f>IF(ISBLANK(EXPORTATION!#REF!),"",EXPORTATION!#REF!)</f>
        <v>#REF!</v>
      </c>
      <c r="B80" s="12" t="e">
        <f>IF(ISBLANK(EXPORTATION!#REF!),"",EXPORTATION!#REF!)</f>
        <v>#REF!</v>
      </c>
      <c r="C80" s="25" t="str">
        <f>IF(ISERROR(EXPORTATION!#REF!),"",TRANSPOSE(EXPORTATION!#REF!))</f>
        <v/>
      </c>
      <c r="D80" s="10" t="e">
        <f>IF(ISBLANK(EXPORTATION!#REF!),"",EXPORTATION!#REF!)</f>
        <v>#REF!</v>
      </c>
      <c r="E80" s="10" t="e">
        <f>IF(ISBLANK(EXPORTATION!#REF!),"",EXPORTATION!#REF!)</f>
        <v>#REF!</v>
      </c>
      <c r="F80" s="10" t="e">
        <f>IF(ISBLANK(EXPORTATION!#REF!),"",EXPORTATION!#REF!)</f>
        <v>#REF!</v>
      </c>
      <c r="G80" s="10" t="e">
        <f>IF(ISBLANK(EXPORTATION!#REF!),"",ROUNDUP(EXPORTATION!#REF!*($G$2),0))</f>
        <v>#REF!</v>
      </c>
      <c r="H80" s="10" t="e">
        <f>IF(ISBLANK(EXPORTATION!#REF!),"",EXPORTATION!#REF!)</f>
        <v>#REF!</v>
      </c>
      <c r="I80" s="29" t="e">
        <f>IF(ISBLANK(EXPORTATION!#REF!),"",EXPORTATION!#REF!)</f>
        <v>#REF!</v>
      </c>
      <c r="J80" s="11" t="e">
        <f>IF(ISBLANK(EXPORTATION!#REF!),"",EXPORTATION!#REF!)</f>
        <v>#REF!</v>
      </c>
      <c r="K80" s="26" t="str">
        <f>IF(ISBLANK(EXPORTATION!#REF!),"",TRANSPOSE(COMMAN))</f>
        <v>?????????</v>
      </c>
      <c r="L80" s="35" t="str">
        <f t="shared" ca="1" si="0"/>
        <v>MARO0999_01_exemple.</v>
      </c>
      <c r="M80" s="27"/>
      <c r="N80" s="10" t="e">
        <f>IF(ISBLANK(EXPORTATION!#REF!),"",EXPORTATION!#REF!)</f>
        <v>#REF!</v>
      </c>
      <c r="O80" s="10" t="e">
        <f>IF(ISBLANK(EXPORTATION!#REF!),"",EXPORTATION!#REF!)</f>
        <v>#REF!</v>
      </c>
      <c r="P80" s="10" t="e">
        <f>IF(ISBLANK(EXPORTATION!#REF!),"",EXPORTATION!#REF!)</f>
        <v>#REF!</v>
      </c>
      <c r="Q80" s="37"/>
      <c r="R80" s="37"/>
      <c r="AN80" s="38"/>
      <c r="AO80" s="13"/>
      <c r="AP80" s="1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</row>
    <row r="81" spans="1:56" s="4" customFormat="1" x14ac:dyDescent="0.25">
      <c r="A81" s="11" t="e">
        <f>IF(ISBLANK(EXPORTATION!#REF!),"",EXPORTATION!#REF!)</f>
        <v>#REF!</v>
      </c>
      <c r="B81" s="12" t="e">
        <f>IF(ISBLANK(EXPORTATION!#REF!),"",EXPORTATION!#REF!)</f>
        <v>#REF!</v>
      </c>
      <c r="C81" s="25" t="str">
        <f>IF(ISERROR(EXPORTATION!#REF!),"",TRANSPOSE(EXPORTATION!#REF!))</f>
        <v/>
      </c>
      <c r="D81" s="10" t="e">
        <f>IF(ISBLANK(EXPORTATION!#REF!),"",EXPORTATION!#REF!)</f>
        <v>#REF!</v>
      </c>
      <c r="E81" s="10" t="e">
        <f>IF(ISBLANK(EXPORTATION!#REF!),"",EXPORTATION!#REF!)</f>
        <v>#REF!</v>
      </c>
      <c r="F81" s="10" t="e">
        <f>IF(ISBLANK(EXPORTATION!#REF!),"",EXPORTATION!#REF!)</f>
        <v>#REF!</v>
      </c>
      <c r="G81" s="10" t="e">
        <f>IF(ISBLANK(EXPORTATION!#REF!),"",ROUNDUP(EXPORTATION!#REF!*($G$2),0))</f>
        <v>#REF!</v>
      </c>
      <c r="H81" s="10" t="e">
        <f>IF(ISBLANK(EXPORTATION!#REF!),"",EXPORTATION!#REF!)</f>
        <v>#REF!</v>
      </c>
      <c r="I81" s="29" t="e">
        <f>IF(ISBLANK(EXPORTATION!#REF!),"",EXPORTATION!#REF!)</f>
        <v>#REF!</v>
      </c>
      <c r="J81" s="11" t="e">
        <f>IF(ISBLANK(EXPORTATION!#REF!),"",EXPORTATION!#REF!)</f>
        <v>#REF!</v>
      </c>
      <c r="K81" s="26" t="str">
        <f>IF(ISBLANK(EXPORTATION!#REF!),"",TRANSPOSE(COMMAN))</f>
        <v>?????????</v>
      </c>
      <c r="L81" s="35" t="str">
        <f t="shared" ca="1" si="0"/>
        <v>MARO0999_01_exemple.</v>
      </c>
      <c r="M81" s="27"/>
      <c r="N81" s="10" t="e">
        <f>IF(ISBLANK(EXPORTATION!#REF!),"",EXPORTATION!#REF!)</f>
        <v>#REF!</v>
      </c>
      <c r="O81" s="10" t="e">
        <f>IF(ISBLANK(EXPORTATION!#REF!),"",EXPORTATION!#REF!)</f>
        <v>#REF!</v>
      </c>
      <c r="P81" s="10" t="e">
        <f>IF(ISBLANK(EXPORTATION!#REF!),"",EXPORTATION!#REF!)</f>
        <v>#REF!</v>
      </c>
      <c r="Q81" s="37"/>
      <c r="R81" s="37"/>
      <c r="AN81" s="38"/>
      <c r="AO81" s="13"/>
      <c r="AP81" s="1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</row>
    <row r="82" spans="1:56" s="4" customFormat="1" x14ac:dyDescent="0.25">
      <c r="A82" s="11" t="e">
        <f>IF(ISBLANK(EXPORTATION!#REF!),"",EXPORTATION!#REF!)</f>
        <v>#REF!</v>
      </c>
      <c r="B82" s="12" t="e">
        <f>IF(ISBLANK(EXPORTATION!#REF!),"",EXPORTATION!#REF!)</f>
        <v>#REF!</v>
      </c>
      <c r="C82" s="25" t="str">
        <f>IF(ISERROR(EXPORTATION!#REF!),"",TRANSPOSE(EXPORTATION!#REF!))</f>
        <v/>
      </c>
      <c r="D82" s="10" t="e">
        <f>IF(ISBLANK(EXPORTATION!#REF!),"",EXPORTATION!#REF!)</f>
        <v>#REF!</v>
      </c>
      <c r="E82" s="10" t="e">
        <f>IF(ISBLANK(EXPORTATION!#REF!),"",EXPORTATION!#REF!)</f>
        <v>#REF!</v>
      </c>
      <c r="F82" s="10" t="e">
        <f>IF(ISBLANK(EXPORTATION!#REF!),"",EXPORTATION!#REF!)</f>
        <v>#REF!</v>
      </c>
      <c r="G82" s="10" t="e">
        <f>IF(ISBLANK(EXPORTATION!#REF!),"",ROUNDUP(EXPORTATION!#REF!*($G$2),0))</f>
        <v>#REF!</v>
      </c>
      <c r="H82" s="10" t="e">
        <f>IF(ISBLANK(EXPORTATION!#REF!),"",EXPORTATION!#REF!)</f>
        <v>#REF!</v>
      </c>
      <c r="I82" s="29" t="e">
        <f>IF(ISBLANK(EXPORTATION!#REF!),"",EXPORTATION!#REF!)</f>
        <v>#REF!</v>
      </c>
      <c r="J82" s="11" t="e">
        <f>IF(ISBLANK(EXPORTATION!#REF!),"",EXPORTATION!#REF!)</f>
        <v>#REF!</v>
      </c>
      <c r="K82" s="26" t="str">
        <f>IF(ISBLANK(EXPORTATION!#REF!),"",TRANSPOSE(COMMAN))</f>
        <v>?????????</v>
      </c>
      <c r="L82" s="35" t="str">
        <f t="shared" ca="1" si="0"/>
        <v>MARO0999_01_exemple.</v>
      </c>
      <c r="M82" s="27"/>
      <c r="N82" s="10" t="e">
        <f>IF(ISBLANK(EXPORTATION!#REF!),"",EXPORTATION!#REF!)</f>
        <v>#REF!</v>
      </c>
      <c r="O82" s="10" t="e">
        <f>IF(ISBLANK(EXPORTATION!#REF!),"",EXPORTATION!#REF!)</f>
        <v>#REF!</v>
      </c>
      <c r="P82" s="10" t="e">
        <f>IF(ISBLANK(EXPORTATION!#REF!),"",EXPORTATION!#REF!)</f>
        <v>#REF!</v>
      </c>
      <c r="Q82" s="37"/>
      <c r="R82" s="37"/>
      <c r="AN82" s="38"/>
      <c r="AO82" s="13"/>
      <c r="AP82" s="1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</row>
  </sheetData>
  <dataConsolidate/>
  <mergeCells count="15">
    <mergeCell ref="O1:O2"/>
    <mergeCell ref="P1:P2"/>
    <mergeCell ref="I1:I2"/>
    <mergeCell ref="J1:J2"/>
    <mergeCell ref="K1:K2"/>
    <mergeCell ref="H1:H2"/>
    <mergeCell ref="L1:L2"/>
    <mergeCell ref="M1:M2"/>
    <mergeCell ref="F1:F2"/>
    <mergeCell ref="N1:N2"/>
    <mergeCell ref="A1:A2"/>
    <mergeCell ref="B1:B2"/>
    <mergeCell ref="C1:C2"/>
    <mergeCell ref="D1:D2"/>
    <mergeCell ref="E1:E2"/>
  </mergeCells>
  <printOptions gridLines="1"/>
  <pageMargins left="0.11811023622047245" right="0.11811023622047245" top="1.037037037037037" bottom="0.43307086614173229" header="0.19685039370078741" footer="0.23622047244094491"/>
  <pageSetup scale="80" orientation="landscape" r:id="rId1"/>
  <headerFooter>
    <oddHeader>&amp;L&amp;G&amp;C&amp;"Arial,Gras"&amp;16LISTE DE COUPE&amp;R&amp;"Arial,Normal"&amp;P DE &amp;N-1
&amp;K00-012Modification de la liste fait par:&amp;K01+000(  &amp;"Tekton Pro,Normal")
&amp;"Code 128,Normal"&amp;36&amp;Z&amp;F</oddHeader>
    <oddFooter>&amp;L&amp;"Arial,Normal"&amp;10&amp;D   &amp;T&amp;C&amp;"Arial,Normal"&amp;10&amp;Z&amp;F&amp;R&amp;"Arial,Normal"&amp;10&amp;F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8" r:id="rId5" name="Button 24">
              <controlPr locked="0" defaultSize="0" print="0" autoFill="0" autoPict="0" macro="[0]!Bouton2_Cliquer" altText="Pi2 PMP">
                <anchor moveWithCells="1" sizeWithCells="1">
                  <from>
                    <xdr:col>2</xdr:col>
                    <xdr:colOff>9525</xdr:colOff>
                    <xdr:row>0</xdr:row>
                    <xdr:rowOff>0</xdr:rowOff>
                  </from>
                  <to>
                    <xdr:col>3</xdr:col>
                    <xdr:colOff>19050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6" name="Button 25">
              <controlPr defaultSize="0" print="0" autoFill="0" autoPict="0" macro="[0]!Bouton3_Cliquer" altText="COMMANDE">
                <anchor moveWithCells="1" sizeWithCells="1">
                  <from>
                    <xdr:col>10</xdr:col>
                    <xdr:colOff>0</xdr:colOff>
                    <xdr:row>0</xdr:row>
                    <xdr:rowOff>9525</xdr:rowOff>
                  </from>
                  <to>
                    <xdr:col>13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32"/>
  <sheetViews>
    <sheetView workbookViewId="0">
      <selection activeCell="C44" sqref="C44"/>
    </sheetView>
  </sheetViews>
  <sheetFormatPr baseColWidth="10" defaultRowHeight="15" x14ac:dyDescent="0.25"/>
  <cols>
    <col min="1" max="1" width="10.5703125" customWidth="1"/>
    <col min="2" max="2" width="25.42578125" style="21" customWidth="1"/>
    <col min="3" max="3" width="21.42578125" style="22" customWidth="1"/>
    <col min="4" max="4" width="22.5703125" style="23" customWidth="1"/>
    <col min="5" max="6" width="8.7109375" style="23" customWidth="1"/>
    <col min="7" max="7" width="4.42578125" style="23" customWidth="1"/>
    <col min="8" max="8" width="5.7109375" style="23" customWidth="1"/>
    <col min="9" max="9" width="8" style="23" customWidth="1"/>
    <col min="10" max="10" width="7.5703125" style="23" customWidth="1"/>
    <col min="11" max="11" width="12.28515625" style="23" customWidth="1"/>
    <col min="12" max="12" width="3.140625" style="23" customWidth="1"/>
    <col min="13" max="13" width="4.7109375" style="23" customWidth="1"/>
    <col min="14" max="14" width="2.5703125" style="23" customWidth="1"/>
    <col min="15" max="15" width="2.140625" style="23" customWidth="1"/>
    <col min="16" max="17" width="3.28515625" style="23" customWidth="1"/>
    <col min="18" max="18" width="20.5703125" style="23" customWidth="1"/>
    <col min="19" max="20" width="3.7109375" style="23" customWidth="1"/>
    <col min="21" max="21" width="3.85546875" style="20" customWidth="1"/>
    <col min="22" max="16384" width="11.42578125" style="30"/>
  </cols>
  <sheetData>
    <row r="1" spans="1:38" x14ac:dyDescent="0.25">
      <c r="A1" s="36" t="s">
        <v>14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19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</row>
    <row r="2" spans="1:38" x14ac:dyDescent="0.25">
      <c r="A2" s="2"/>
      <c r="B2" s="2" t="s">
        <v>16</v>
      </c>
      <c r="C2" s="2" t="s">
        <v>17</v>
      </c>
      <c r="D2" s="2" t="s">
        <v>18</v>
      </c>
      <c r="E2" s="2" t="s">
        <v>0</v>
      </c>
      <c r="F2" s="2" t="s">
        <v>1</v>
      </c>
      <c r="G2" s="2" t="s">
        <v>19</v>
      </c>
      <c r="H2" s="2" t="s">
        <v>20</v>
      </c>
      <c r="I2" s="28" t="s">
        <v>2</v>
      </c>
      <c r="J2" s="2" t="s">
        <v>3</v>
      </c>
      <c r="K2" s="2" t="s">
        <v>21</v>
      </c>
      <c r="L2" s="2" t="s">
        <v>5</v>
      </c>
      <c r="M2" s="2" t="s">
        <v>22</v>
      </c>
      <c r="N2" s="2" t="s">
        <v>23</v>
      </c>
      <c r="O2" s="2" t="s">
        <v>24</v>
      </c>
      <c r="P2" s="2" t="s">
        <v>7</v>
      </c>
      <c r="Q2" s="2" t="s">
        <v>8</v>
      </c>
      <c r="R2" s="2" t="s">
        <v>25</v>
      </c>
      <c r="S2" s="2"/>
      <c r="T2" s="2" t="s">
        <v>132</v>
      </c>
      <c r="U2" s="19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</row>
    <row r="3" spans="1:38" x14ac:dyDescent="0.25">
      <c r="A3" s="37"/>
      <c r="B3" s="32" t="s">
        <v>26</v>
      </c>
      <c r="C3" s="32" t="s">
        <v>27</v>
      </c>
      <c r="D3" s="32" t="s">
        <v>13</v>
      </c>
      <c r="E3" s="32" t="s">
        <v>13</v>
      </c>
      <c r="F3" s="32" t="s">
        <v>13</v>
      </c>
      <c r="G3" s="32" t="s">
        <v>28</v>
      </c>
      <c r="H3" s="32" t="s">
        <v>13</v>
      </c>
      <c r="I3" s="34" t="s">
        <v>13</v>
      </c>
      <c r="J3" s="32" t="s">
        <v>13</v>
      </c>
      <c r="K3" s="32" t="s">
        <v>13</v>
      </c>
      <c r="L3" s="32" t="s">
        <v>13</v>
      </c>
      <c r="M3" s="32" t="s">
        <v>13</v>
      </c>
      <c r="N3" s="32" t="s">
        <v>13</v>
      </c>
      <c r="O3" s="32" t="s">
        <v>13</v>
      </c>
      <c r="P3" s="32" t="s">
        <v>13</v>
      </c>
      <c r="Q3" s="32" t="s">
        <v>13</v>
      </c>
      <c r="R3" s="32" t="s">
        <v>29</v>
      </c>
      <c r="S3" s="25">
        <f>PRODUCT('LISTE DE COUPE'!G3*R3)</f>
        <v>0</v>
      </c>
      <c r="T3" s="25" t="e">
        <f>PRODUCT(D3*'LISTE DE COUPE'!G3)</f>
        <v>#VALUE!</v>
      </c>
      <c r="U3" s="25" t="e">
        <f t="shared" ref="U3:U8" si="0">IF(T3&lt;=0,"",TRANSPOSE(T3))</f>
        <v>#VALUE!</v>
      </c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</row>
    <row r="4" spans="1:38" x14ac:dyDescent="0.25">
      <c r="A4" s="37"/>
      <c r="B4" s="32" t="s">
        <v>30</v>
      </c>
      <c r="C4" s="32" t="s">
        <v>31</v>
      </c>
      <c r="D4" s="32" t="s">
        <v>13</v>
      </c>
      <c r="E4" s="32" t="s">
        <v>13</v>
      </c>
      <c r="F4" s="32" t="s">
        <v>13</v>
      </c>
      <c r="G4" s="32" t="s">
        <v>28</v>
      </c>
      <c r="H4" s="32" t="s">
        <v>13</v>
      </c>
      <c r="I4" s="34" t="s">
        <v>13</v>
      </c>
      <c r="J4" s="32" t="s">
        <v>13</v>
      </c>
      <c r="K4" s="32" t="s">
        <v>13</v>
      </c>
      <c r="L4" s="32" t="s">
        <v>13</v>
      </c>
      <c r="M4" s="32" t="s">
        <v>13</v>
      </c>
      <c r="N4" s="32" t="s">
        <v>13</v>
      </c>
      <c r="O4" s="32" t="s">
        <v>13</v>
      </c>
      <c r="P4" s="32" t="s">
        <v>13</v>
      </c>
      <c r="Q4" s="32" t="s">
        <v>13</v>
      </c>
      <c r="R4" s="32" t="s">
        <v>29</v>
      </c>
      <c r="S4" s="25">
        <f>PRODUCT('LISTE DE COUPE'!G4*R4)</f>
        <v>0</v>
      </c>
      <c r="T4" s="25" t="e">
        <f>PRODUCT(D4*'LISTE DE COUPE'!G4)</f>
        <v>#VALUE!</v>
      </c>
      <c r="U4" s="25" t="e">
        <f t="shared" si="0"/>
        <v>#VALUE!</v>
      </c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</row>
    <row r="5" spans="1:38" x14ac:dyDescent="0.25">
      <c r="A5" s="37"/>
      <c r="B5" s="32" t="s">
        <v>32</v>
      </c>
      <c r="C5" s="32" t="s">
        <v>33</v>
      </c>
      <c r="D5" s="32" t="s">
        <v>13</v>
      </c>
      <c r="E5" s="32" t="s">
        <v>13</v>
      </c>
      <c r="F5" s="32" t="s">
        <v>13</v>
      </c>
      <c r="G5" s="32" t="s">
        <v>34</v>
      </c>
      <c r="H5" s="32" t="s">
        <v>13</v>
      </c>
      <c r="I5" s="34" t="s">
        <v>13</v>
      </c>
      <c r="J5" s="32" t="s">
        <v>13</v>
      </c>
      <c r="K5" s="32" t="s">
        <v>13</v>
      </c>
      <c r="L5" s="32" t="s">
        <v>13</v>
      </c>
      <c r="M5" s="32" t="s">
        <v>13</v>
      </c>
      <c r="N5" s="32" t="s">
        <v>13</v>
      </c>
      <c r="O5" s="32" t="s">
        <v>13</v>
      </c>
      <c r="P5" s="32" t="s">
        <v>13</v>
      </c>
      <c r="Q5" s="32" t="s">
        <v>13</v>
      </c>
      <c r="R5" s="32" t="s">
        <v>29</v>
      </c>
      <c r="S5" s="25">
        <f>PRODUCT('LISTE DE COUPE'!G5*R5)</f>
        <v>0</v>
      </c>
      <c r="T5" s="25" t="e">
        <f>PRODUCT(D5*'LISTE DE COUPE'!G5)</f>
        <v>#VALUE!</v>
      </c>
      <c r="U5" s="25" t="e">
        <f t="shared" si="0"/>
        <v>#VALUE!</v>
      </c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</row>
    <row r="6" spans="1:38" x14ac:dyDescent="0.25">
      <c r="A6" s="37"/>
      <c r="B6" s="32" t="s">
        <v>35</v>
      </c>
      <c r="C6" s="32" t="s">
        <v>36</v>
      </c>
      <c r="D6" s="32" t="s">
        <v>13</v>
      </c>
      <c r="E6" s="32" t="s">
        <v>13</v>
      </c>
      <c r="F6" s="32" t="s">
        <v>13</v>
      </c>
      <c r="G6" s="32" t="s">
        <v>34</v>
      </c>
      <c r="H6" s="32" t="s">
        <v>13</v>
      </c>
      <c r="I6" s="34" t="s">
        <v>13</v>
      </c>
      <c r="J6" s="32" t="s">
        <v>13</v>
      </c>
      <c r="K6" s="32" t="s">
        <v>13</v>
      </c>
      <c r="L6" s="32" t="s">
        <v>13</v>
      </c>
      <c r="M6" s="32" t="s">
        <v>13</v>
      </c>
      <c r="N6" s="32" t="s">
        <v>13</v>
      </c>
      <c r="O6" s="32" t="s">
        <v>13</v>
      </c>
      <c r="P6" s="32" t="s">
        <v>13</v>
      </c>
      <c r="Q6" s="32" t="s">
        <v>13</v>
      </c>
      <c r="R6" s="32" t="s">
        <v>29</v>
      </c>
      <c r="S6" s="25">
        <f>PRODUCT('LISTE DE COUPE'!G6*R6)</f>
        <v>0</v>
      </c>
      <c r="T6" s="25" t="e">
        <f>PRODUCT(D6*'LISTE DE COUPE'!G6)</f>
        <v>#VALUE!</v>
      </c>
      <c r="U6" s="25" t="e">
        <f t="shared" si="0"/>
        <v>#VALUE!</v>
      </c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</row>
    <row r="7" spans="1:38" x14ac:dyDescent="0.25">
      <c r="A7" s="37"/>
      <c r="B7" s="32" t="s">
        <v>37</v>
      </c>
      <c r="C7" s="32" t="s">
        <v>38</v>
      </c>
      <c r="D7" s="32" t="s">
        <v>13</v>
      </c>
      <c r="E7" s="32" t="s">
        <v>13</v>
      </c>
      <c r="F7" s="32" t="s">
        <v>13</v>
      </c>
      <c r="G7" s="32" t="s">
        <v>39</v>
      </c>
      <c r="H7" s="32" t="s">
        <v>13</v>
      </c>
      <c r="I7" s="34" t="s">
        <v>13</v>
      </c>
      <c r="J7" s="32" t="s">
        <v>13</v>
      </c>
      <c r="K7" s="32" t="s">
        <v>13</v>
      </c>
      <c r="L7" s="32" t="s">
        <v>13</v>
      </c>
      <c r="M7" s="32" t="s">
        <v>13</v>
      </c>
      <c r="N7" s="32" t="s">
        <v>13</v>
      </c>
      <c r="O7" s="32" t="s">
        <v>13</v>
      </c>
      <c r="P7" s="32" t="s">
        <v>13</v>
      </c>
      <c r="Q7" s="32" t="s">
        <v>13</v>
      </c>
      <c r="R7" s="32" t="s">
        <v>29</v>
      </c>
      <c r="S7" s="25">
        <f>PRODUCT('LISTE DE COUPE'!G7*R7)</f>
        <v>0</v>
      </c>
      <c r="T7" s="25" t="e">
        <f>PRODUCT(D7*'LISTE DE COUPE'!G7)</f>
        <v>#VALUE!</v>
      </c>
      <c r="U7" s="25" t="e">
        <f t="shared" si="0"/>
        <v>#VALUE!</v>
      </c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</row>
    <row r="8" spans="1:38" x14ac:dyDescent="0.25">
      <c r="A8" s="37"/>
      <c r="B8" s="32" t="s">
        <v>40</v>
      </c>
      <c r="C8" s="32" t="s">
        <v>41</v>
      </c>
      <c r="D8" s="32" t="s">
        <v>13</v>
      </c>
      <c r="E8" s="32" t="s">
        <v>13</v>
      </c>
      <c r="F8" s="32" t="s">
        <v>13</v>
      </c>
      <c r="G8" s="32" t="s">
        <v>42</v>
      </c>
      <c r="H8" s="32" t="s">
        <v>13</v>
      </c>
      <c r="I8" s="34" t="s">
        <v>13</v>
      </c>
      <c r="J8" s="32" t="s">
        <v>13</v>
      </c>
      <c r="K8" s="32" t="s">
        <v>13</v>
      </c>
      <c r="L8" s="32" t="s">
        <v>13</v>
      </c>
      <c r="M8" s="32" t="s">
        <v>13</v>
      </c>
      <c r="N8" s="32" t="s">
        <v>13</v>
      </c>
      <c r="O8" s="32" t="s">
        <v>13</v>
      </c>
      <c r="P8" s="32" t="s">
        <v>13</v>
      </c>
      <c r="Q8" s="32" t="s">
        <v>13</v>
      </c>
      <c r="R8" s="32" t="s">
        <v>29</v>
      </c>
      <c r="S8" s="25">
        <f>PRODUCT('LISTE DE COUPE'!G8*R8)</f>
        <v>0</v>
      </c>
      <c r="T8" s="25" t="e">
        <f>PRODUCT(D8*'LISTE DE COUPE'!G8)</f>
        <v>#VALUE!</v>
      </c>
      <c r="U8" s="25" t="e">
        <f t="shared" si="0"/>
        <v>#VALUE!</v>
      </c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</row>
    <row r="9" spans="1:38" x14ac:dyDescent="0.25">
      <c r="A9" s="37"/>
      <c r="B9" s="33" t="s">
        <v>102</v>
      </c>
      <c r="C9" s="33" t="s">
        <v>59</v>
      </c>
      <c r="D9" s="48" t="s">
        <v>104</v>
      </c>
      <c r="E9" s="33" t="s">
        <v>13</v>
      </c>
      <c r="F9" s="33" t="s">
        <v>13</v>
      </c>
      <c r="G9" s="33" t="s">
        <v>53</v>
      </c>
      <c r="H9" s="33" t="s">
        <v>13</v>
      </c>
      <c r="I9" s="34" t="s">
        <v>13</v>
      </c>
      <c r="J9" s="33" t="s">
        <v>13</v>
      </c>
      <c r="K9" s="33" t="s">
        <v>13</v>
      </c>
      <c r="L9" s="33" t="s">
        <v>13</v>
      </c>
      <c r="M9" s="33" t="s">
        <v>13</v>
      </c>
      <c r="N9" s="33" t="s">
        <v>13</v>
      </c>
      <c r="O9" s="33" t="s">
        <v>13</v>
      </c>
      <c r="P9" s="33" t="s">
        <v>13</v>
      </c>
      <c r="Q9" s="33" t="s">
        <v>13</v>
      </c>
      <c r="R9" s="33" t="s">
        <v>13</v>
      </c>
      <c r="S9" s="25" t="e">
        <f>PRODUCT('LISTE DE COUPE'!G24*R9)</f>
        <v>#VALUE!</v>
      </c>
      <c r="T9" s="25">
        <f>PRODUCT(D9*'LISTE DE COUPE'!G24)</f>
        <v>4.7699999999999996</v>
      </c>
      <c r="U9" s="25">
        <f t="shared" ref="U9:U32" si="1">IF(T9&lt;=0,"",TRANSPOSE(T9))</f>
        <v>4.7699999999999996</v>
      </c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</row>
    <row r="10" spans="1:38" x14ac:dyDescent="0.25">
      <c r="A10" s="37"/>
      <c r="B10" s="33" t="s">
        <v>106</v>
      </c>
      <c r="C10" s="33" t="s">
        <v>59</v>
      </c>
      <c r="D10" s="48" t="s">
        <v>104</v>
      </c>
      <c r="E10" s="33" t="s">
        <v>82</v>
      </c>
      <c r="F10" s="33" t="s">
        <v>97</v>
      </c>
      <c r="G10" s="33" t="s">
        <v>53</v>
      </c>
      <c r="H10" s="33" t="s">
        <v>13</v>
      </c>
      <c r="I10" s="34" t="s">
        <v>62</v>
      </c>
      <c r="J10" s="33" t="s">
        <v>63</v>
      </c>
      <c r="K10" s="33" t="s">
        <v>13</v>
      </c>
      <c r="L10" s="33" t="s">
        <v>13</v>
      </c>
      <c r="M10" s="33" t="s">
        <v>13</v>
      </c>
      <c r="N10" s="33" t="s">
        <v>13</v>
      </c>
      <c r="O10" s="33" t="s">
        <v>29</v>
      </c>
      <c r="P10" s="33" t="s">
        <v>29</v>
      </c>
      <c r="Q10" s="33" t="s">
        <v>29</v>
      </c>
      <c r="R10" s="33" t="s">
        <v>105</v>
      </c>
      <c r="S10" s="25">
        <f>PRODUCT('LISTE DE COUPE'!G26*R10)</f>
        <v>20.873676</v>
      </c>
      <c r="T10" s="25">
        <f>PRODUCT(D10*'LISTE DE COUPE'!G26)</f>
        <v>9.5399999999999991</v>
      </c>
      <c r="U10" s="25">
        <f t="shared" si="1"/>
        <v>9.5399999999999991</v>
      </c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</row>
    <row r="11" spans="1:38" x14ac:dyDescent="0.25">
      <c r="A11" s="37"/>
      <c r="B11" s="33" t="s">
        <v>103</v>
      </c>
      <c r="C11" s="33" t="s">
        <v>59</v>
      </c>
      <c r="D11" s="48" t="s">
        <v>104</v>
      </c>
      <c r="E11" s="33" t="s">
        <v>82</v>
      </c>
      <c r="F11" s="33" t="s">
        <v>97</v>
      </c>
      <c r="G11" s="33" t="s">
        <v>53</v>
      </c>
      <c r="H11" s="33" t="s">
        <v>13</v>
      </c>
      <c r="I11" s="34" t="s">
        <v>62</v>
      </c>
      <c r="J11" s="33" t="s">
        <v>63</v>
      </c>
      <c r="K11" s="33" t="s">
        <v>13</v>
      </c>
      <c r="L11" s="33" t="s">
        <v>13</v>
      </c>
      <c r="M11" s="33" t="s">
        <v>13</v>
      </c>
      <c r="N11" s="33" t="s">
        <v>13</v>
      </c>
      <c r="O11" s="33" t="s">
        <v>29</v>
      </c>
      <c r="P11" s="33" t="s">
        <v>29</v>
      </c>
      <c r="Q11" s="33" t="s">
        <v>29</v>
      </c>
      <c r="R11" s="33" t="s">
        <v>105</v>
      </c>
      <c r="S11" s="25">
        <f>PRODUCT('LISTE DE COUPE'!G25*R11)</f>
        <v>10.436838</v>
      </c>
      <c r="T11" s="25">
        <f>PRODUCT(D11*'LISTE DE COUPE'!G25)</f>
        <v>4.7699999999999996</v>
      </c>
      <c r="U11" s="25">
        <f t="shared" si="1"/>
        <v>4.7699999999999996</v>
      </c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</row>
    <row r="12" spans="1:38" x14ac:dyDescent="0.25">
      <c r="A12" s="37"/>
      <c r="B12" s="33" t="s">
        <v>99</v>
      </c>
      <c r="C12" s="33" t="s">
        <v>59</v>
      </c>
      <c r="D12" s="48" t="s">
        <v>100</v>
      </c>
      <c r="E12" s="33" t="s">
        <v>87</v>
      </c>
      <c r="F12" s="33" t="s">
        <v>77</v>
      </c>
      <c r="G12" s="33" t="s">
        <v>53</v>
      </c>
      <c r="H12" s="33" t="s">
        <v>13</v>
      </c>
      <c r="I12" s="34" t="s">
        <v>62</v>
      </c>
      <c r="J12" s="33" t="s">
        <v>50</v>
      </c>
      <c r="K12" s="33" t="s">
        <v>13</v>
      </c>
      <c r="L12" s="33" t="s">
        <v>13</v>
      </c>
      <c r="M12" s="33" t="s">
        <v>13</v>
      </c>
      <c r="N12" s="33" t="s">
        <v>13</v>
      </c>
      <c r="O12" s="33" t="s">
        <v>29</v>
      </c>
      <c r="P12" s="33" t="s">
        <v>29</v>
      </c>
      <c r="Q12" s="33" t="s">
        <v>29</v>
      </c>
      <c r="R12" s="33" t="s">
        <v>101</v>
      </c>
      <c r="S12" s="25">
        <f>PRODUCT('LISTE DE COUPE'!G23*R12)</f>
        <v>7.9109470000000002</v>
      </c>
      <c r="T12" s="25">
        <f>PRODUCT(D12*'LISTE DE COUPE'!G23)</f>
        <v>3.61</v>
      </c>
      <c r="U12" s="25">
        <f t="shared" si="1"/>
        <v>3.61</v>
      </c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</row>
    <row r="13" spans="1:38" x14ac:dyDescent="0.25">
      <c r="A13" s="37"/>
      <c r="B13" s="33" t="s">
        <v>95</v>
      </c>
      <c r="C13" s="33" t="s">
        <v>59</v>
      </c>
      <c r="D13" s="48" t="s">
        <v>96</v>
      </c>
      <c r="E13" s="33" t="s">
        <v>87</v>
      </c>
      <c r="F13" s="33" t="s">
        <v>97</v>
      </c>
      <c r="G13" s="33" t="s">
        <v>53</v>
      </c>
      <c r="H13" s="33" t="s">
        <v>13</v>
      </c>
      <c r="I13" s="34" t="s">
        <v>62</v>
      </c>
      <c r="J13" s="33" t="s">
        <v>73</v>
      </c>
      <c r="K13" s="33" t="s">
        <v>13</v>
      </c>
      <c r="L13" s="33" t="s">
        <v>13</v>
      </c>
      <c r="M13" s="33" t="s">
        <v>13</v>
      </c>
      <c r="N13" s="33" t="s">
        <v>13</v>
      </c>
      <c r="O13" s="33" t="s">
        <v>29</v>
      </c>
      <c r="P13" s="33" t="s">
        <v>29</v>
      </c>
      <c r="Q13" s="33" t="s">
        <v>29</v>
      </c>
      <c r="R13" s="33" t="s">
        <v>98</v>
      </c>
      <c r="S13" s="25">
        <f>PRODUCT('LISTE DE COUPE'!G22*R13)</f>
        <v>6.1366810000000003</v>
      </c>
      <c r="T13" s="25">
        <f>PRODUCT(D13*'LISTE DE COUPE'!G22)</f>
        <v>2.8</v>
      </c>
      <c r="U13" s="25">
        <f t="shared" si="1"/>
        <v>2.8</v>
      </c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</row>
    <row r="14" spans="1:38" x14ac:dyDescent="0.25">
      <c r="A14" s="37"/>
      <c r="B14" s="33" t="s">
        <v>115</v>
      </c>
      <c r="C14" s="33" t="s">
        <v>108</v>
      </c>
      <c r="D14" s="48" t="s">
        <v>116</v>
      </c>
      <c r="E14" s="33" t="s">
        <v>110</v>
      </c>
      <c r="F14" s="33" t="s">
        <v>117</v>
      </c>
      <c r="G14" s="33" t="s">
        <v>53</v>
      </c>
      <c r="H14" s="33" t="s">
        <v>13</v>
      </c>
      <c r="I14" s="34" t="s">
        <v>112</v>
      </c>
      <c r="J14" s="33" t="s">
        <v>113</v>
      </c>
      <c r="K14" s="33" t="s">
        <v>13</v>
      </c>
      <c r="L14" s="33" t="s">
        <v>13</v>
      </c>
      <c r="M14" s="33" t="s">
        <v>13</v>
      </c>
      <c r="N14" s="33" t="s">
        <v>13</v>
      </c>
      <c r="O14" s="33" t="s">
        <v>29</v>
      </c>
      <c r="P14" s="33" t="s">
        <v>29</v>
      </c>
      <c r="Q14" s="33" t="s">
        <v>29</v>
      </c>
      <c r="R14" s="33" t="s">
        <v>118</v>
      </c>
      <c r="S14" s="25">
        <f>PRODUCT('LISTE DE COUPE'!G28*R14)</f>
        <v>20.368452000000001</v>
      </c>
      <c r="T14" s="25">
        <f>PRODUCT(D14*'LISTE DE COUPE'!G28)</f>
        <v>7.14</v>
      </c>
      <c r="U14" s="25">
        <f t="shared" si="1"/>
        <v>7.14</v>
      </c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</row>
    <row r="15" spans="1:38" x14ac:dyDescent="0.25">
      <c r="A15" s="37"/>
      <c r="B15" s="33" t="s">
        <v>128</v>
      </c>
      <c r="C15" s="33" t="s">
        <v>120</v>
      </c>
      <c r="D15" s="48" t="s">
        <v>129</v>
      </c>
      <c r="E15" s="33" t="s">
        <v>56</v>
      </c>
      <c r="F15" s="33" t="s">
        <v>130</v>
      </c>
      <c r="G15" s="33" t="s">
        <v>53</v>
      </c>
      <c r="H15" s="33" t="s">
        <v>13</v>
      </c>
      <c r="I15" s="34" t="s">
        <v>112</v>
      </c>
      <c r="J15" s="33" t="s">
        <v>50</v>
      </c>
      <c r="K15" s="33" t="s">
        <v>13</v>
      </c>
      <c r="L15" s="33" t="s">
        <v>13</v>
      </c>
      <c r="M15" s="33" t="s">
        <v>13</v>
      </c>
      <c r="N15" s="33" t="s">
        <v>13</v>
      </c>
      <c r="O15" s="33" t="s">
        <v>53</v>
      </c>
      <c r="P15" s="33" t="s">
        <v>29</v>
      </c>
      <c r="Q15" s="33" t="s">
        <v>29</v>
      </c>
      <c r="R15" s="33" t="s">
        <v>131</v>
      </c>
      <c r="S15" s="25">
        <f>PRODUCT('LISTE DE COUPE'!G32*R15)</f>
        <v>4.2861330000000004</v>
      </c>
      <c r="T15" s="25">
        <f>PRODUCT(D15*'LISTE DE COUPE'!G32)</f>
        <v>2.93</v>
      </c>
      <c r="U15" s="25">
        <f t="shared" si="1"/>
        <v>2.93</v>
      </c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</row>
    <row r="16" spans="1:38" x14ac:dyDescent="0.25">
      <c r="A16" s="37"/>
      <c r="B16" s="33" t="s">
        <v>126</v>
      </c>
      <c r="C16" s="33" t="s">
        <v>120</v>
      </c>
      <c r="D16" s="48" t="s">
        <v>55</v>
      </c>
      <c r="E16" s="33" t="s">
        <v>56</v>
      </c>
      <c r="F16" s="33" t="s">
        <v>47</v>
      </c>
      <c r="G16" s="33" t="s">
        <v>48</v>
      </c>
      <c r="H16" s="33" t="s">
        <v>13</v>
      </c>
      <c r="I16" s="34" t="s">
        <v>112</v>
      </c>
      <c r="J16" s="33" t="s">
        <v>50</v>
      </c>
      <c r="K16" s="33" t="s">
        <v>13</v>
      </c>
      <c r="L16" s="33" t="s">
        <v>13</v>
      </c>
      <c r="M16" s="33" t="s">
        <v>13</v>
      </c>
      <c r="N16" s="33" t="s">
        <v>13</v>
      </c>
      <c r="O16" s="33" t="s">
        <v>53</v>
      </c>
      <c r="P16" s="33" t="s">
        <v>29</v>
      </c>
      <c r="Q16" s="33" t="s">
        <v>29</v>
      </c>
      <c r="R16" s="33" t="s">
        <v>127</v>
      </c>
      <c r="S16" s="25">
        <f>PRODUCT('LISTE DE COUPE'!G31*R16)</f>
        <v>1.028672</v>
      </c>
      <c r="T16" s="25">
        <f>PRODUCT(D16*'LISTE DE COUPE'!G31)</f>
        <v>0.7</v>
      </c>
      <c r="U16" s="25">
        <f t="shared" si="1"/>
        <v>0.7</v>
      </c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</row>
    <row r="17" spans="1:38" x14ac:dyDescent="0.25">
      <c r="A17" s="37"/>
      <c r="B17" s="32" t="s">
        <v>54</v>
      </c>
      <c r="C17" s="32" t="s">
        <v>44</v>
      </c>
      <c r="D17" s="49" t="s">
        <v>55</v>
      </c>
      <c r="E17" s="32" t="s">
        <v>56</v>
      </c>
      <c r="F17" s="32" t="s">
        <v>47</v>
      </c>
      <c r="G17" s="32" t="s">
        <v>48</v>
      </c>
      <c r="H17" s="32" t="s">
        <v>13</v>
      </c>
      <c r="I17" s="34" t="s">
        <v>49</v>
      </c>
      <c r="J17" s="32" t="s">
        <v>50</v>
      </c>
      <c r="K17" s="32" t="s">
        <v>13</v>
      </c>
      <c r="L17" s="32" t="s">
        <v>13</v>
      </c>
      <c r="M17" s="32" t="s">
        <v>13</v>
      </c>
      <c r="N17" s="32" t="s">
        <v>13</v>
      </c>
      <c r="O17" s="32" t="s">
        <v>29</v>
      </c>
      <c r="P17" s="32" t="s">
        <v>29</v>
      </c>
      <c r="Q17" s="32" t="s">
        <v>29</v>
      </c>
      <c r="R17" s="32" t="s">
        <v>57</v>
      </c>
      <c r="S17" s="25">
        <f>PRODUCT('LISTE DE COUPE'!G11*R17)</f>
        <v>0.54711900000000002</v>
      </c>
      <c r="T17" s="25">
        <f>PRODUCT(D17*'LISTE DE COUPE'!G11)</f>
        <v>0.35</v>
      </c>
      <c r="U17" s="25">
        <f t="shared" si="1"/>
        <v>0.35</v>
      </c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</row>
    <row r="18" spans="1:38" x14ac:dyDescent="0.25">
      <c r="A18" s="37"/>
      <c r="B18" s="33" t="s">
        <v>89</v>
      </c>
      <c r="C18" s="33" t="s">
        <v>59</v>
      </c>
      <c r="D18" s="48" t="s">
        <v>90</v>
      </c>
      <c r="E18" s="33" t="s">
        <v>91</v>
      </c>
      <c r="F18" s="33" t="s">
        <v>92</v>
      </c>
      <c r="G18" s="33" t="s">
        <v>48</v>
      </c>
      <c r="H18" s="33" t="s">
        <v>13</v>
      </c>
      <c r="I18" s="34" t="s">
        <v>62</v>
      </c>
      <c r="J18" s="33" t="s">
        <v>73</v>
      </c>
      <c r="K18" s="33" t="s">
        <v>13</v>
      </c>
      <c r="L18" s="33" t="s">
        <v>13</v>
      </c>
      <c r="M18" s="33" t="s">
        <v>13</v>
      </c>
      <c r="N18" s="33" t="s">
        <v>13</v>
      </c>
      <c r="O18" s="33" t="s">
        <v>29</v>
      </c>
      <c r="P18" s="33" t="s">
        <v>29</v>
      </c>
      <c r="Q18" s="33" t="s">
        <v>29</v>
      </c>
      <c r="R18" s="33" t="s">
        <v>93</v>
      </c>
      <c r="S18" s="25">
        <f>PRODUCT('LISTE DE COUPE'!G20*R18)</f>
        <v>5.5840719999999999</v>
      </c>
      <c r="T18" s="25">
        <f>PRODUCT(D18*'LISTE DE COUPE'!G20)</f>
        <v>2.5499999999999998</v>
      </c>
      <c r="U18" s="25">
        <f t="shared" si="1"/>
        <v>2.5499999999999998</v>
      </c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</row>
    <row r="19" spans="1:38" x14ac:dyDescent="0.25">
      <c r="A19" s="37"/>
      <c r="B19" s="33" t="s">
        <v>85</v>
      </c>
      <c r="C19" s="33" t="s">
        <v>59</v>
      </c>
      <c r="D19" s="48" t="s">
        <v>86</v>
      </c>
      <c r="E19" s="33" t="s">
        <v>87</v>
      </c>
      <c r="F19" s="33" t="s">
        <v>47</v>
      </c>
      <c r="G19" s="33" t="s">
        <v>48</v>
      </c>
      <c r="H19" s="33" t="s">
        <v>13</v>
      </c>
      <c r="I19" s="34" t="s">
        <v>62</v>
      </c>
      <c r="J19" s="33" t="s">
        <v>63</v>
      </c>
      <c r="K19" s="33" t="s">
        <v>13</v>
      </c>
      <c r="L19" s="33" t="s">
        <v>13</v>
      </c>
      <c r="M19" s="33" t="s">
        <v>13</v>
      </c>
      <c r="N19" s="33" t="s">
        <v>13</v>
      </c>
      <c r="O19" s="33" t="s">
        <v>29</v>
      </c>
      <c r="P19" s="33" t="s">
        <v>29</v>
      </c>
      <c r="Q19" s="33" t="s">
        <v>29</v>
      </c>
      <c r="R19" s="33" t="s">
        <v>88</v>
      </c>
      <c r="S19" s="25">
        <f>PRODUCT('LISTE DE COUPE'!G19*R19)</f>
        <v>1.562656</v>
      </c>
      <c r="T19" s="25">
        <f>PRODUCT(D19*'LISTE DE COUPE'!G19)</f>
        <v>0.72</v>
      </c>
      <c r="U19" s="25">
        <f t="shared" si="1"/>
        <v>0.72</v>
      </c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</row>
    <row r="20" spans="1:38" x14ac:dyDescent="0.25">
      <c r="A20" s="37"/>
      <c r="B20" s="32" t="s">
        <v>79</v>
      </c>
      <c r="C20" s="32" t="s">
        <v>44</v>
      </c>
      <c r="D20" s="48" t="s">
        <v>86</v>
      </c>
      <c r="E20" s="32" t="s">
        <v>13</v>
      </c>
      <c r="F20" s="32" t="s">
        <v>13</v>
      </c>
      <c r="G20" s="32" t="s">
        <v>53</v>
      </c>
      <c r="H20" s="32" t="s">
        <v>13</v>
      </c>
      <c r="I20" s="34" t="s">
        <v>13</v>
      </c>
      <c r="J20" s="32" t="s">
        <v>13</v>
      </c>
      <c r="K20" s="32" t="s">
        <v>13</v>
      </c>
      <c r="L20" s="32" t="s">
        <v>13</v>
      </c>
      <c r="M20" s="32" t="s">
        <v>13</v>
      </c>
      <c r="N20" s="32" t="s">
        <v>13</v>
      </c>
      <c r="O20" s="32" t="s">
        <v>13</v>
      </c>
      <c r="P20" s="32" t="s">
        <v>13</v>
      </c>
      <c r="Q20" s="32" t="s">
        <v>13</v>
      </c>
      <c r="R20" s="32" t="s">
        <v>13</v>
      </c>
      <c r="S20" s="25" t="e">
        <f>PRODUCT('LISTE DE COUPE'!G16*R20)</f>
        <v>#VALUE!</v>
      </c>
      <c r="T20" s="25">
        <f>PRODUCT(D20*'LISTE DE COUPE'!G16)</f>
        <v>0.72</v>
      </c>
      <c r="U20" s="25">
        <f t="shared" si="1"/>
        <v>0.72</v>
      </c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</row>
    <row r="21" spans="1:38" x14ac:dyDescent="0.25">
      <c r="A21" s="37"/>
      <c r="B21" s="33" t="s">
        <v>94</v>
      </c>
      <c r="C21" s="32" t="s">
        <v>44</v>
      </c>
      <c r="D21" s="48" t="s">
        <v>86</v>
      </c>
      <c r="E21" s="33" t="s">
        <v>13</v>
      </c>
      <c r="F21" s="33" t="s">
        <v>13</v>
      </c>
      <c r="G21" s="33" t="s">
        <v>53</v>
      </c>
      <c r="H21" s="33" t="s">
        <v>13</v>
      </c>
      <c r="I21" s="34" t="s">
        <v>13</v>
      </c>
      <c r="J21" s="33" t="s">
        <v>13</v>
      </c>
      <c r="K21" s="33" t="s">
        <v>13</v>
      </c>
      <c r="L21" s="33" t="s">
        <v>13</v>
      </c>
      <c r="M21" s="33" t="s">
        <v>13</v>
      </c>
      <c r="N21" s="33" t="s">
        <v>13</v>
      </c>
      <c r="O21" s="33" t="s">
        <v>13</v>
      </c>
      <c r="P21" s="33" t="s">
        <v>13</v>
      </c>
      <c r="Q21" s="33" t="s">
        <v>13</v>
      </c>
      <c r="R21" s="33" t="s">
        <v>13</v>
      </c>
      <c r="S21" s="25" t="e">
        <f>PRODUCT('LISTE DE COUPE'!G21*R21)</f>
        <v>#VALUE!</v>
      </c>
      <c r="T21" s="25">
        <f>PRODUCT(D21*'LISTE DE COUPE'!G21)</f>
        <v>0.36</v>
      </c>
      <c r="U21" s="25">
        <f t="shared" si="1"/>
        <v>0.36</v>
      </c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</row>
    <row r="22" spans="1:38" x14ac:dyDescent="0.25">
      <c r="A22" s="37"/>
      <c r="B22" s="33" t="s">
        <v>84</v>
      </c>
      <c r="C22" s="33" t="s">
        <v>59</v>
      </c>
      <c r="D22" s="48" t="s">
        <v>81</v>
      </c>
      <c r="E22" s="33" t="s">
        <v>82</v>
      </c>
      <c r="F22" s="33" t="s">
        <v>72</v>
      </c>
      <c r="G22" s="33" t="s">
        <v>53</v>
      </c>
      <c r="H22" s="33" t="s">
        <v>13</v>
      </c>
      <c r="I22" s="34" t="s">
        <v>62</v>
      </c>
      <c r="J22" s="33" t="s">
        <v>63</v>
      </c>
      <c r="K22" s="33" t="s">
        <v>13</v>
      </c>
      <c r="L22" s="33" t="s">
        <v>13</v>
      </c>
      <c r="M22" s="33" t="s">
        <v>13</v>
      </c>
      <c r="N22" s="33" t="s">
        <v>13</v>
      </c>
      <c r="O22" s="33" t="s">
        <v>29</v>
      </c>
      <c r="P22" s="33" t="s">
        <v>29</v>
      </c>
      <c r="Q22" s="33" t="s">
        <v>29</v>
      </c>
      <c r="R22" s="33" t="s">
        <v>83</v>
      </c>
      <c r="S22" s="25">
        <f>PRODUCT('LISTE DE COUPE'!G18*R22)</f>
        <v>8.4712800000000001</v>
      </c>
      <c r="T22" s="25">
        <f>PRODUCT(D22*'LISTE DE COUPE'!G18)</f>
        <v>3.86</v>
      </c>
      <c r="U22" s="25">
        <f t="shared" si="1"/>
        <v>3.86</v>
      </c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</row>
    <row r="23" spans="1:38" x14ac:dyDescent="0.25">
      <c r="A23" s="37"/>
      <c r="B23" s="32" t="s">
        <v>80</v>
      </c>
      <c r="C23" s="32" t="s">
        <v>59</v>
      </c>
      <c r="D23" s="49" t="s">
        <v>81</v>
      </c>
      <c r="E23" s="32" t="s">
        <v>82</v>
      </c>
      <c r="F23" s="32" t="s">
        <v>72</v>
      </c>
      <c r="G23" s="32" t="s">
        <v>53</v>
      </c>
      <c r="H23" s="32" t="s">
        <v>13</v>
      </c>
      <c r="I23" s="34" t="s">
        <v>62</v>
      </c>
      <c r="J23" s="32" t="s">
        <v>63</v>
      </c>
      <c r="K23" s="32" t="s">
        <v>13</v>
      </c>
      <c r="L23" s="32" t="s">
        <v>13</v>
      </c>
      <c r="M23" s="32" t="s">
        <v>13</v>
      </c>
      <c r="N23" s="32" t="s">
        <v>13</v>
      </c>
      <c r="O23" s="32" t="s">
        <v>29</v>
      </c>
      <c r="P23" s="32" t="s">
        <v>29</v>
      </c>
      <c r="Q23" s="32" t="s">
        <v>29</v>
      </c>
      <c r="R23" s="32" t="s">
        <v>83</v>
      </c>
      <c r="S23" s="25">
        <f>PRODUCT('LISTE DE COUPE'!G17*R23)</f>
        <v>8.4712800000000001</v>
      </c>
      <c r="T23" s="25">
        <f>PRODUCT(D23*'LISTE DE COUPE'!G17)</f>
        <v>3.86</v>
      </c>
      <c r="U23" s="25">
        <f t="shared" si="1"/>
        <v>3.86</v>
      </c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</row>
    <row r="24" spans="1:38" x14ac:dyDescent="0.25">
      <c r="A24" s="37"/>
      <c r="B24" s="32" t="s">
        <v>75</v>
      </c>
      <c r="C24" s="32" t="s">
        <v>59</v>
      </c>
      <c r="D24" s="49" t="s">
        <v>76</v>
      </c>
      <c r="E24" s="32" t="s">
        <v>61</v>
      </c>
      <c r="F24" s="32" t="s">
        <v>77</v>
      </c>
      <c r="G24" s="32" t="s">
        <v>53</v>
      </c>
      <c r="H24" s="32" t="s">
        <v>13</v>
      </c>
      <c r="I24" s="34" t="s">
        <v>62</v>
      </c>
      <c r="J24" s="32" t="s">
        <v>50</v>
      </c>
      <c r="K24" s="32" t="s">
        <v>13</v>
      </c>
      <c r="L24" s="32" t="s">
        <v>13</v>
      </c>
      <c r="M24" s="32" t="s">
        <v>13</v>
      </c>
      <c r="N24" s="32" t="s">
        <v>13</v>
      </c>
      <c r="O24" s="32" t="s">
        <v>29</v>
      </c>
      <c r="P24" s="32" t="s">
        <v>29</v>
      </c>
      <c r="Q24" s="32" t="s">
        <v>29</v>
      </c>
      <c r="R24" s="32" t="s">
        <v>78</v>
      </c>
      <c r="S24" s="25">
        <f>PRODUCT('LISTE DE COUPE'!G15*R24)</f>
        <v>15.485054</v>
      </c>
      <c r="T24" s="25">
        <f>PRODUCT(D24*'LISTE DE COUPE'!G15)</f>
        <v>7.07</v>
      </c>
      <c r="U24" s="25">
        <f t="shared" si="1"/>
        <v>7.07</v>
      </c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</row>
    <row r="25" spans="1:38" x14ac:dyDescent="0.25">
      <c r="A25" s="37"/>
      <c r="B25" s="32" t="s">
        <v>70</v>
      </c>
      <c r="C25" s="32" t="s">
        <v>59</v>
      </c>
      <c r="D25" s="49" t="s">
        <v>71</v>
      </c>
      <c r="E25" s="32" t="s">
        <v>61</v>
      </c>
      <c r="F25" s="32" t="s">
        <v>72</v>
      </c>
      <c r="G25" s="32" t="s">
        <v>53</v>
      </c>
      <c r="H25" s="32" t="s">
        <v>13</v>
      </c>
      <c r="I25" s="34" t="s">
        <v>62</v>
      </c>
      <c r="J25" s="32" t="s">
        <v>73</v>
      </c>
      <c r="K25" s="32" t="s">
        <v>13</v>
      </c>
      <c r="L25" s="32" t="s">
        <v>13</v>
      </c>
      <c r="M25" s="32" t="s">
        <v>13</v>
      </c>
      <c r="N25" s="32" t="s">
        <v>13</v>
      </c>
      <c r="O25" s="32" t="s">
        <v>29</v>
      </c>
      <c r="P25" s="32" t="s">
        <v>29</v>
      </c>
      <c r="Q25" s="32" t="s">
        <v>29</v>
      </c>
      <c r="R25" s="32" t="s">
        <v>74</v>
      </c>
      <c r="S25" s="25">
        <f>PRODUCT('LISTE DE COUPE'!G14*R25)</f>
        <v>4.874924</v>
      </c>
      <c r="T25" s="25">
        <f>PRODUCT(D25*'LISTE DE COUPE'!G14)</f>
        <v>2.23</v>
      </c>
      <c r="U25" s="25">
        <f t="shared" si="1"/>
        <v>2.23</v>
      </c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</row>
    <row r="26" spans="1:38" x14ac:dyDescent="0.25">
      <c r="A26" s="37"/>
      <c r="B26" s="33" t="s">
        <v>107</v>
      </c>
      <c r="C26" s="33" t="s">
        <v>108</v>
      </c>
      <c r="D26" s="48" t="s">
        <v>109</v>
      </c>
      <c r="E26" s="33" t="s">
        <v>110</v>
      </c>
      <c r="F26" s="33" t="s">
        <v>111</v>
      </c>
      <c r="G26" s="33" t="s">
        <v>48</v>
      </c>
      <c r="H26" s="33" t="s">
        <v>13</v>
      </c>
      <c r="I26" s="34" t="s">
        <v>112</v>
      </c>
      <c r="J26" s="33" t="s">
        <v>113</v>
      </c>
      <c r="K26" s="33" t="s">
        <v>13</v>
      </c>
      <c r="L26" s="33" t="s">
        <v>13</v>
      </c>
      <c r="M26" s="33" t="s">
        <v>13</v>
      </c>
      <c r="N26" s="33" t="s">
        <v>13</v>
      </c>
      <c r="O26" s="33" t="s">
        <v>29</v>
      </c>
      <c r="P26" s="33" t="s">
        <v>29</v>
      </c>
      <c r="Q26" s="33" t="s">
        <v>29</v>
      </c>
      <c r="R26" s="33" t="s">
        <v>114</v>
      </c>
      <c r="S26" s="25">
        <f>PRODUCT('LISTE DE COUPE'!G27*R26)</f>
        <v>9.916874</v>
      </c>
      <c r="T26" s="25">
        <f>PRODUCT(D26*'LISTE DE COUPE'!G27)</f>
        <v>3.48</v>
      </c>
      <c r="U26" s="25">
        <f t="shared" si="1"/>
        <v>3.48</v>
      </c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</row>
    <row r="27" spans="1:38" x14ac:dyDescent="0.25">
      <c r="A27" s="37"/>
      <c r="B27" s="33" t="s">
        <v>122</v>
      </c>
      <c r="C27" s="33" t="s">
        <v>120</v>
      </c>
      <c r="D27" s="48" t="s">
        <v>123</v>
      </c>
      <c r="E27" s="33" t="s">
        <v>46</v>
      </c>
      <c r="F27" s="33" t="s">
        <v>124</v>
      </c>
      <c r="G27" s="33" t="s">
        <v>53</v>
      </c>
      <c r="H27" s="33" t="s">
        <v>13</v>
      </c>
      <c r="I27" s="34" t="s">
        <v>112</v>
      </c>
      <c r="J27" s="33" t="s">
        <v>50</v>
      </c>
      <c r="K27" s="33" t="s">
        <v>13</v>
      </c>
      <c r="L27" s="33" t="s">
        <v>13</v>
      </c>
      <c r="M27" s="33" t="s">
        <v>13</v>
      </c>
      <c r="N27" s="33" t="s">
        <v>13</v>
      </c>
      <c r="O27" s="33" t="s">
        <v>53</v>
      </c>
      <c r="P27" s="33" t="s">
        <v>29</v>
      </c>
      <c r="Q27" s="33" t="s">
        <v>29</v>
      </c>
      <c r="R27" s="33" t="s">
        <v>125</v>
      </c>
      <c r="S27" s="25">
        <f>PRODUCT('LISTE DE COUPE'!G30*R27)</f>
        <v>7.3101580000000004</v>
      </c>
      <c r="T27" s="25">
        <f>PRODUCT(D27*'LISTE DE COUPE'!G30)</f>
        <v>5</v>
      </c>
      <c r="U27" s="25">
        <f t="shared" si="1"/>
        <v>5</v>
      </c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</row>
    <row r="28" spans="1:38" x14ac:dyDescent="0.25">
      <c r="A28" s="37"/>
      <c r="B28" s="33" t="s">
        <v>119</v>
      </c>
      <c r="C28" s="33" t="s">
        <v>120</v>
      </c>
      <c r="D28" s="48" t="s">
        <v>45</v>
      </c>
      <c r="E28" s="33" t="s">
        <v>46</v>
      </c>
      <c r="F28" s="33" t="s">
        <v>47</v>
      </c>
      <c r="G28" s="33" t="s">
        <v>48</v>
      </c>
      <c r="H28" s="33" t="s">
        <v>13</v>
      </c>
      <c r="I28" s="34" t="s">
        <v>112</v>
      </c>
      <c r="J28" s="33" t="s">
        <v>50</v>
      </c>
      <c r="K28" s="33" t="s">
        <v>13</v>
      </c>
      <c r="L28" s="33" t="s">
        <v>13</v>
      </c>
      <c r="M28" s="33" t="s">
        <v>13</v>
      </c>
      <c r="N28" s="33" t="s">
        <v>13</v>
      </c>
      <c r="O28" s="33" t="s">
        <v>53</v>
      </c>
      <c r="P28" s="33" t="s">
        <v>29</v>
      </c>
      <c r="Q28" s="33" t="s">
        <v>29</v>
      </c>
      <c r="R28" s="33" t="s">
        <v>121</v>
      </c>
      <c r="S28" s="25">
        <f>PRODUCT('LISTE DE COUPE'!G29*R28)</f>
        <v>1.982416</v>
      </c>
      <c r="T28" s="25">
        <f>PRODUCT(D28*'LISTE DE COUPE'!G29)</f>
        <v>1.36</v>
      </c>
      <c r="U28" s="25">
        <f t="shared" si="1"/>
        <v>1.36</v>
      </c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</row>
    <row r="29" spans="1:38" x14ac:dyDescent="0.25">
      <c r="A29" s="37"/>
      <c r="B29" s="32" t="s">
        <v>43</v>
      </c>
      <c r="C29" s="32" t="s">
        <v>44</v>
      </c>
      <c r="D29" s="49" t="s">
        <v>45</v>
      </c>
      <c r="E29" s="32" t="s">
        <v>46</v>
      </c>
      <c r="F29" s="32" t="s">
        <v>47</v>
      </c>
      <c r="G29" s="32" t="s">
        <v>48</v>
      </c>
      <c r="H29" s="32" t="s">
        <v>13</v>
      </c>
      <c r="I29" s="34" t="s">
        <v>49</v>
      </c>
      <c r="J29" s="32" t="s">
        <v>50</v>
      </c>
      <c r="K29" s="32" t="s">
        <v>13</v>
      </c>
      <c r="L29" s="32" t="s">
        <v>13</v>
      </c>
      <c r="M29" s="32" t="s">
        <v>13</v>
      </c>
      <c r="N29" s="32" t="s">
        <v>13</v>
      </c>
      <c r="O29" s="32" t="s">
        <v>29</v>
      </c>
      <c r="P29" s="32" t="s">
        <v>29</v>
      </c>
      <c r="Q29" s="32" t="s">
        <v>29</v>
      </c>
      <c r="R29" s="32" t="s">
        <v>51</v>
      </c>
      <c r="S29" s="25">
        <f>PRODUCT('LISTE DE COUPE'!G9*R29)</f>
        <v>1.054386</v>
      </c>
      <c r="T29" s="25">
        <f>PRODUCT(D29*'LISTE DE COUPE'!G9)</f>
        <v>0.68</v>
      </c>
      <c r="U29" s="25">
        <f t="shared" si="1"/>
        <v>0.68</v>
      </c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</row>
    <row r="30" spans="1:38" x14ac:dyDescent="0.25">
      <c r="A30" s="37"/>
      <c r="B30" s="32" t="s">
        <v>65</v>
      </c>
      <c r="C30" s="32" t="s">
        <v>59</v>
      </c>
      <c r="D30" s="49" t="s">
        <v>66</v>
      </c>
      <c r="E30" s="32" t="s">
        <v>67</v>
      </c>
      <c r="F30" s="32" t="s">
        <v>68</v>
      </c>
      <c r="G30" s="32" t="s">
        <v>48</v>
      </c>
      <c r="H30" s="32" t="s">
        <v>13</v>
      </c>
      <c r="I30" s="34" t="s">
        <v>62</v>
      </c>
      <c r="J30" s="32" t="s">
        <v>63</v>
      </c>
      <c r="K30" s="32" t="s">
        <v>13</v>
      </c>
      <c r="L30" s="32" t="s">
        <v>13</v>
      </c>
      <c r="M30" s="32" t="s">
        <v>13</v>
      </c>
      <c r="N30" s="32" t="s">
        <v>13</v>
      </c>
      <c r="O30" s="32" t="s">
        <v>29</v>
      </c>
      <c r="P30" s="32" t="s">
        <v>29</v>
      </c>
      <c r="Q30" s="32" t="s">
        <v>29</v>
      </c>
      <c r="R30" s="32" t="s">
        <v>69</v>
      </c>
      <c r="S30" s="25">
        <f>PRODUCT('LISTE DE COUPE'!G13*R30)</f>
        <v>4.5527369999999996</v>
      </c>
      <c r="T30" s="25">
        <f>PRODUCT(D30*'LISTE DE COUPE'!G13)</f>
        <v>2.08</v>
      </c>
      <c r="U30" s="25">
        <f t="shared" si="1"/>
        <v>2.08</v>
      </c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</row>
    <row r="31" spans="1:38" x14ac:dyDescent="0.25">
      <c r="A31" s="37"/>
      <c r="B31" s="32" t="s">
        <v>58</v>
      </c>
      <c r="C31" s="32" t="s">
        <v>59</v>
      </c>
      <c r="D31" s="49" t="s">
        <v>60</v>
      </c>
      <c r="E31" s="32" t="s">
        <v>61</v>
      </c>
      <c r="F31" s="32" t="s">
        <v>47</v>
      </c>
      <c r="G31" s="32" t="s">
        <v>48</v>
      </c>
      <c r="H31" s="32" t="s">
        <v>13</v>
      </c>
      <c r="I31" s="34" t="s">
        <v>62</v>
      </c>
      <c r="J31" s="32" t="s">
        <v>63</v>
      </c>
      <c r="K31" s="32" t="s">
        <v>13</v>
      </c>
      <c r="L31" s="32" t="s">
        <v>13</v>
      </c>
      <c r="M31" s="32" t="s">
        <v>13</v>
      </c>
      <c r="N31" s="32" t="s">
        <v>13</v>
      </c>
      <c r="O31" s="32" t="s">
        <v>29</v>
      </c>
      <c r="P31" s="32" t="s">
        <v>29</v>
      </c>
      <c r="Q31" s="32" t="s">
        <v>29</v>
      </c>
      <c r="R31" s="32" t="s">
        <v>64</v>
      </c>
      <c r="S31" s="25">
        <f>PRODUCT('LISTE DE COUPE'!G12*R31)</f>
        <v>1.529388</v>
      </c>
      <c r="T31" s="25">
        <f>PRODUCT(D31*'LISTE DE COUPE'!G12)</f>
        <v>0.7</v>
      </c>
      <c r="U31" s="25">
        <f t="shared" si="1"/>
        <v>0.7</v>
      </c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</row>
    <row r="32" spans="1:38" x14ac:dyDescent="0.25">
      <c r="A32" s="37"/>
      <c r="B32" s="32" t="s">
        <v>52</v>
      </c>
      <c r="C32" s="32" t="s">
        <v>59</v>
      </c>
      <c r="D32" s="49" t="s">
        <v>60</v>
      </c>
      <c r="E32" s="32" t="s">
        <v>13</v>
      </c>
      <c r="F32" s="32" t="s">
        <v>13</v>
      </c>
      <c r="G32" s="32" t="s">
        <v>53</v>
      </c>
      <c r="H32" s="32" t="s">
        <v>13</v>
      </c>
      <c r="I32" s="34" t="s">
        <v>13</v>
      </c>
      <c r="J32" s="32" t="s">
        <v>13</v>
      </c>
      <c r="K32" s="32" t="s">
        <v>13</v>
      </c>
      <c r="L32" s="32" t="s">
        <v>13</v>
      </c>
      <c r="M32" s="32" t="s">
        <v>13</v>
      </c>
      <c r="N32" s="32" t="s">
        <v>13</v>
      </c>
      <c r="O32" s="32" t="s">
        <v>13</v>
      </c>
      <c r="P32" s="32" t="s">
        <v>13</v>
      </c>
      <c r="Q32" s="32" t="s">
        <v>13</v>
      </c>
      <c r="R32" s="32" t="s">
        <v>13</v>
      </c>
      <c r="S32" s="25" t="e">
        <f>PRODUCT('LISTE DE COUPE'!G10*R32)</f>
        <v>#VALUE!</v>
      </c>
      <c r="T32" s="25">
        <f>PRODUCT(D32*'LISTE DE COUPE'!G10)</f>
        <v>0.7</v>
      </c>
      <c r="U32" s="25">
        <f t="shared" si="1"/>
        <v>0.7</v>
      </c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</row>
  </sheetData>
  <sortState ref="B9:U99">
    <sortCondition ref="B9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DE COUPE</vt:lpstr>
      <vt:lpstr>EXPORTATION</vt:lpstr>
      <vt:lpstr>COMMAN</vt:lpstr>
    </vt:vector>
  </TitlesOfParts>
  <Company>GDPro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Lachance</dc:creator>
  <cp:lastModifiedBy>Serge Lachance</cp:lastModifiedBy>
  <cp:lastPrinted>2012-05-28T17:06:48Z</cp:lastPrinted>
  <dcterms:created xsi:type="dcterms:W3CDTF">2007-10-18T18:01:56Z</dcterms:created>
  <dcterms:modified xsi:type="dcterms:W3CDTF">2016-02-17T11:41:42Z</dcterms:modified>
</cp:coreProperties>
</file>