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B30410F-F142-6C75-8FE4-BCCB68B043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LPC\LSOP 2016\"/>
    </mc:Choice>
  </mc:AlternateContent>
  <bookViews>
    <workbookView xWindow="0" yWindow="0" windowWidth="20490" windowHeight="8910"/>
  </bookViews>
  <sheets>
    <sheet name="Classement" sheetId="2" r:id="rId1"/>
    <sheet name="LSOP 2016" sheetId="1" r:id="rId2"/>
  </sheets>
  <calcPr calcId="162913" concurrentCalc="0"/>
</workbook>
</file>

<file path=xl/calcChain.xml><?xml version="1.0" encoding="utf-8"?>
<calcChain xmlns="http://schemas.openxmlformats.org/spreadsheetml/2006/main">
  <c r="B83" i="1" l="1"/>
  <c r="B82" i="1"/>
  <c r="B34" i="1"/>
  <c r="B69" i="1"/>
  <c r="B36" i="1"/>
  <c r="B19" i="1"/>
  <c r="B20" i="1"/>
  <c r="B21" i="1"/>
  <c r="B22" i="1"/>
  <c r="B28" i="1"/>
  <c r="B13" i="1"/>
  <c r="B79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70" i="1"/>
  <c r="B71" i="1"/>
  <c r="B39" i="1"/>
  <c r="A4" i="2"/>
  <c r="H4" i="2"/>
  <c r="B12" i="1"/>
  <c r="B9" i="1"/>
  <c r="B10" i="1"/>
  <c r="B11" i="1"/>
  <c r="B14" i="1"/>
  <c r="B15" i="1"/>
  <c r="B16" i="1"/>
  <c r="B17" i="1"/>
  <c r="B18" i="1"/>
  <c r="B23" i="1"/>
  <c r="B24" i="1"/>
  <c r="B25" i="1"/>
  <c r="B26" i="1"/>
  <c r="B27" i="1"/>
  <c r="B29" i="1"/>
  <c r="B30" i="1"/>
  <c r="B31" i="1"/>
  <c r="B32" i="1"/>
  <c r="B33" i="1"/>
  <c r="B35" i="1"/>
  <c r="B37" i="1"/>
  <c r="B38" i="1"/>
  <c r="B40" i="1"/>
  <c r="B41" i="1"/>
  <c r="B42" i="1"/>
  <c r="B43" i="1"/>
  <c r="B44" i="1"/>
  <c r="B72" i="1"/>
  <c r="B73" i="1"/>
  <c r="B74" i="1"/>
  <c r="B75" i="1"/>
  <c r="B76" i="1"/>
  <c r="B77" i="1"/>
  <c r="B78" i="1"/>
  <c r="B80" i="1"/>
  <c r="B81" i="1"/>
  <c r="B8" i="1"/>
  <c r="B6" i="1"/>
  <c r="B7" i="1"/>
  <c r="B5" i="1"/>
  <c r="N63" i="2"/>
  <c r="M63" i="2"/>
  <c r="P63" i="2"/>
  <c r="N67" i="2"/>
  <c r="M67" i="2"/>
  <c r="N71" i="2"/>
  <c r="M71" i="2"/>
  <c r="P71" i="2"/>
  <c r="N72" i="2"/>
  <c r="M72" i="2"/>
  <c r="P72" i="2"/>
  <c r="N73" i="2"/>
  <c r="M73" i="2"/>
  <c r="P73" i="2"/>
  <c r="N74" i="2"/>
  <c r="M74" i="2"/>
  <c r="P74" i="2"/>
  <c r="N75" i="2"/>
  <c r="M75" i="2"/>
  <c r="P75" i="2"/>
  <c r="N76" i="2"/>
  <c r="M76" i="2"/>
  <c r="P76" i="2"/>
  <c r="N77" i="2"/>
  <c r="M77" i="2"/>
  <c r="P77" i="2"/>
  <c r="N78" i="2"/>
  <c r="M78" i="2"/>
  <c r="P78" i="2"/>
  <c r="N79" i="2"/>
  <c r="M79" i="2"/>
  <c r="P79" i="2"/>
  <c r="N80" i="2"/>
  <c r="M80" i="2"/>
  <c r="P80" i="2"/>
  <c r="N81" i="2"/>
  <c r="M81" i="2"/>
  <c r="P81" i="2"/>
  <c r="N82" i="2"/>
  <c r="M82" i="2"/>
  <c r="P82" i="2"/>
  <c r="N83" i="2"/>
  <c r="M83" i="2"/>
  <c r="P83" i="2"/>
  <c r="N84" i="2"/>
  <c r="M84" i="2"/>
  <c r="P84" i="2"/>
  <c r="N85" i="2"/>
  <c r="M85" i="2"/>
  <c r="P85" i="2"/>
  <c r="N86" i="2"/>
  <c r="M86" i="2"/>
  <c r="P86" i="2"/>
  <c r="N87" i="2"/>
  <c r="M87" i="2"/>
  <c r="P87" i="2"/>
  <c r="N88" i="2"/>
  <c r="M88" i="2"/>
  <c r="P88" i="2"/>
  <c r="N89" i="2"/>
  <c r="M89" i="2"/>
  <c r="P89" i="2"/>
  <c r="N90" i="2"/>
  <c r="M90" i="2"/>
  <c r="P90" i="2"/>
  <c r="N91" i="2"/>
  <c r="M91" i="2"/>
  <c r="P91" i="2"/>
  <c r="N92" i="2"/>
  <c r="M92" i="2"/>
  <c r="P92" i="2"/>
  <c r="F60" i="2"/>
  <c r="F62" i="2"/>
  <c r="F64" i="2"/>
  <c r="F66" i="2"/>
  <c r="F68" i="2"/>
  <c r="F70" i="2"/>
  <c r="F58" i="2"/>
  <c r="D59" i="2" a="1"/>
  <c r="D59" i="2"/>
  <c r="D64" i="2" a="1"/>
  <c r="D64" i="2"/>
  <c r="D65" i="2" a="1"/>
  <c r="D65" i="2"/>
  <c r="D66" i="2" a="1"/>
  <c r="D66" i="2"/>
  <c r="D67" i="2" a="1"/>
  <c r="D67" i="2"/>
  <c r="D69" i="2" a="1"/>
  <c r="D69" i="2"/>
  <c r="F61" i="2"/>
  <c r="F63" i="2"/>
  <c r="F65" i="2"/>
  <c r="F67" i="2"/>
  <c r="F69" i="2"/>
  <c r="D58" i="2" a="1"/>
  <c r="D58" i="2"/>
  <c r="F59" i="2"/>
  <c r="D60" i="2" a="1"/>
  <c r="D60" i="2"/>
  <c r="D61" i="2" a="1"/>
  <c r="D61" i="2"/>
  <c r="D62" i="2" a="1"/>
  <c r="D62" i="2"/>
  <c r="D63" i="2" a="1"/>
  <c r="D63" i="2"/>
  <c r="D68" i="2" a="1"/>
  <c r="D68" i="2"/>
  <c r="D70" i="2" a="1"/>
  <c r="D70" i="2"/>
  <c r="D71" i="2" a="1"/>
  <c r="D71" i="2"/>
  <c r="D72" i="2" a="1"/>
  <c r="D72" i="2"/>
  <c r="D73" i="2" a="1"/>
  <c r="D73" i="2"/>
  <c r="D74" i="2" a="1"/>
  <c r="D74" i="2"/>
  <c r="D75" i="2" a="1"/>
  <c r="D75" i="2"/>
  <c r="D76" i="2" a="1"/>
  <c r="D76" i="2"/>
  <c r="D77" i="2" a="1"/>
  <c r="D77" i="2"/>
  <c r="D78" i="2" a="1"/>
  <c r="D78" i="2"/>
  <c r="D79" i="2" a="1"/>
  <c r="D79" i="2"/>
  <c r="D80" i="2" a="1"/>
  <c r="D80" i="2"/>
  <c r="D81" i="2" a="1"/>
  <c r="D81" i="2"/>
  <c r="D82" i="2" a="1"/>
  <c r="D82" i="2"/>
  <c r="D83" i="2" a="1"/>
  <c r="D83" i="2"/>
  <c r="D84" i="2" a="1"/>
  <c r="D84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D102" i="2" a="1"/>
  <c r="D102" i="2"/>
  <c r="D104" i="2" a="1"/>
  <c r="D104" i="2"/>
  <c r="D106" i="2" a="1"/>
  <c r="D106" i="2"/>
  <c r="D108" i="2" a="1"/>
  <c r="D108" i="2"/>
  <c r="D110" i="2" a="1"/>
  <c r="D11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D85" i="2" a="1"/>
  <c r="D85" i="2"/>
  <c r="D86" i="2" a="1"/>
  <c r="D86" i="2"/>
  <c r="D87" i="2" a="1"/>
  <c r="D87" i="2"/>
  <c r="D88" i="2" a="1"/>
  <c r="D88" i="2"/>
  <c r="D89" i="2" a="1"/>
  <c r="D89" i="2"/>
  <c r="D90" i="2" a="1"/>
  <c r="D90" i="2"/>
  <c r="D91" i="2" a="1"/>
  <c r="D91" i="2"/>
  <c r="D92" i="2" a="1"/>
  <c r="D92" i="2"/>
  <c r="D93" i="2" a="1"/>
  <c r="D93" i="2"/>
  <c r="D94" i="2" a="1"/>
  <c r="D94" i="2"/>
  <c r="D95" i="2" a="1"/>
  <c r="D95" i="2"/>
  <c r="D96" i="2" a="1"/>
  <c r="D96" i="2"/>
  <c r="D97" i="2" a="1"/>
  <c r="D97" i="2"/>
  <c r="D98" i="2" a="1"/>
  <c r="D98" i="2"/>
  <c r="D99" i="2" a="1"/>
  <c r="D99" i="2"/>
  <c r="D100" i="2" a="1"/>
  <c r="D100" i="2"/>
  <c r="D101" i="2" a="1"/>
  <c r="D101" i="2"/>
  <c r="D103" i="2" a="1"/>
  <c r="D103" i="2"/>
  <c r="D105" i="2" a="1"/>
  <c r="D105" i="2"/>
  <c r="D107" i="2" a="1"/>
  <c r="D107" i="2"/>
  <c r="D109" i="2" a="1"/>
  <c r="D109" i="2"/>
  <c r="P67" i="2"/>
  <c r="C110" i="2"/>
  <c r="B110" i="2"/>
  <c r="A110" i="2"/>
  <c r="C108" i="2"/>
  <c r="B108" i="2"/>
  <c r="A108" i="2"/>
  <c r="C106" i="2"/>
  <c r="B106" i="2"/>
  <c r="A106" i="2"/>
  <c r="C104" i="2"/>
  <c r="B104" i="2"/>
  <c r="A104" i="2"/>
  <c r="C102" i="2"/>
  <c r="B102" i="2"/>
  <c r="A102" i="2"/>
  <c r="C100" i="2"/>
  <c r="B100" i="2"/>
  <c r="A100" i="2"/>
  <c r="C98" i="2"/>
  <c r="B98" i="2"/>
  <c r="A98" i="2"/>
  <c r="C96" i="2"/>
  <c r="B96" i="2"/>
  <c r="A96" i="2"/>
  <c r="C94" i="2"/>
  <c r="B94" i="2"/>
  <c r="A94" i="2"/>
  <c r="C92" i="2"/>
  <c r="B92" i="2"/>
  <c r="A92" i="2"/>
  <c r="C109" i="2"/>
  <c r="B109" i="2"/>
  <c r="A109" i="2"/>
  <c r="C107" i="2"/>
  <c r="B107" i="2"/>
  <c r="A107" i="2"/>
  <c r="C105" i="2"/>
  <c r="B105" i="2"/>
  <c r="A105" i="2"/>
  <c r="C103" i="2"/>
  <c r="B103" i="2"/>
  <c r="A103" i="2"/>
  <c r="C101" i="2"/>
  <c r="B101" i="2"/>
  <c r="A101" i="2"/>
  <c r="C99" i="2"/>
  <c r="B99" i="2"/>
  <c r="A99" i="2"/>
  <c r="C97" i="2"/>
  <c r="B97" i="2"/>
  <c r="A97" i="2"/>
  <c r="C95" i="2"/>
  <c r="B95" i="2"/>
  <c r="A95" i="2"/>
  <c r="C93" i="2"/>
  <c r="B93" i="2"/>
  <c r="A93" i="2"/>
  <c r="B1" i="1"/>
  <c r="D32" i="2" a="1"/>
  <c r="D32" i="2"/>
  <c r="D8" i="2" a="1"/>
  <c r="D8" i="2"/>
  <c r="D51" i="2" a="1"/>
  <c r="D51" i="2"/>
  <c r="D49" i="2" a="1"/>
  <c r="D49" i="2"/>
  <c r="D47" i="2" a="1"/>
  <c r="D47" i="2"/>
  <c r="D45" i="2" a="1"/>
  <c r="D45" i="2"/>
  <c r="D43" i="2" a="1"/>
  <c r="D43" i="2"/>
  <c r="D41" i="2" a="1"/>
  <c r="D41" i="2"/>
  <c r="D39" i="2" a="1"/>
  <c r="D39" i="2"/>
  <c r="D37" i="2" a="1"/>
  <c r="D37" i="2"/>
  <c r="D35" i="2" a="1"/>
  <c r="D35" i="2"/>
  <c r="D33" i="2" a="1"/>
  <c r="D33" i="2"/>
  <c r="D31" i="2" a="1"/>
  <c r="D31" i="2"/>
  <c r="D29" i="2" a="1"/>
  <c r="D29" i="2"/>
  <c r="D27" i="2" a="1"/>
  <c r="D27" i="2"/>
  <c r="D25" i="2" a="1"/>
  <c r="D25" i="2"/>
  <c r="D23" i="2" a="1"/>
  <c r="D23" i="2"/>
  <c r="D21" i="2" a="1"/>
  <c r="D21" i="2"/>
  <c r="D19" i="2" a="1"/>
  <c r="D19" i="2"/>
  <c r="D17" i="2" a="1"/>
  <c r="D17" i="2"/>
  <c r="D15" i="2" a="1"/>
  <c r="D15" i="2"/>
  <c r="D13" i="2" a="1"/>
  <c r="D13" i="2"/>
  <c r="D11" i="2" a="1"/>
  <c r="D11" i="2"/>
  <c r="D9" i="2" a="1"/>
  <c r="D9" i="2"/>
  <c r="D7" i="2" a="1"/>
  <c r="D7" i="2"/>
  <c r="D5" i="2" a="1"/>
  <c r="D5" i="2"/>
  <c r="D56" i="2" a="1"/>
  <c r="D56" i="2"/>
  <c r="D54" i="2" a="1"/>
  <c r="D54" i="2"/>
  <c r="F56" i="2"/>
  <c r="F54" i="2"/>
  <c r="F52" i="2"/>
  <c r="F50" i="2"/>
  <c r="F48" i="2"/>
  <c r="F46" i="2"/>
  <c r="F44" i="2"/>
  <c r="F42" i="2"/>
  <c r="F40" i="2"/>
  <c r="F38" i="2"/>
  <c r="F36" i="2"/>
  <c r="F34" i="2"/>
  <c r="F32" i="2"/>
  <c r="F30" i="2"/>
  <c r="F28" i="2"/>
  <c r="F26" i="2"/>
  <c r="F24" i="2"/>
  <c r="F22" i="2"/>
  <c r="F20" i="2"/>
  <c r="F18" i="2"/>
  <c r="F16" i="2"/>
  <c r="F14" i="2"/>
  <c r="F12" i="2"/>
  <c r="F10" i="2"/>
  <c r="F8" i="2"/>
  <c r="F6" i="2"/>
  <c r="F4" i="2"/>
  <c r="D52" i="2" a="1"/>
  <c r="D52" i="2"/>
  <c r="D50" i="2" a="1"/>
  <c r="D50" i="2"/>
  <c r="D48" i="2" a="1"/>
  <c r="D48" i="2"/>
  <c r="D46" i="2" a="1"/>
  <c r="D46" i="2"/>
  <c r="D44" i="2" a="1"/>
  <c r="D44" i="2"/>
  <c r="D42" i="2" a="1"/>
  <c r="D42" i="2"/>
  <c r="D40" i="2" a="1"/>
  <c r="D40" i="2"/>
  <c r="D38" i="2" a="1"/>
  <c r="D38" i="2"/>
  <c r="D36" i="2" a="1"/>
  <c r="D36" i="2"/>
  <c r="D34" i="2" a="1"/>
  <c r="D34" i="2"/>
  <c r="D30" i="2" a="1"/>
  <c r="D30" i="2"/>
  <c r="D28" i="2" a="1"/>
  <c r="D28" i="2"/>
  <c r="D26" i="2" a="1"/>
  <c r="D26" i="2"/>
  <c r="D24" i="2" a="1"/>
  <c r="D24" i="2"/>
  <c r="D22" i="2" a="1"/>
  <c r="D22" i="2"/>
  <c r="D20" i="2" a="1"/>
  <c r="D20" i="2"/>
  <c r="D18" i="2" a="1"/>
  <c r="D18" i="2"/>
  <c r="D16" i="2" a="1"/>
  <c r="D16" i="2"/>
  <c r="D14" i="2" a="1"/>
  <c r="D14" i="2"/>
  <c r="D12" i="2" a="1"/>
  <c r="D12" i="2"/>
  <c r="D10" i="2" a="1"/>
  <c r="D10" i="2"/>
  <c r="D6" i="2" a="1"/>
  <c r="D6" i="2"/>
  <c r="D4" i="2" a="1"/>
  <c r="D4" i="2"/>
  <c r="D57" i="2" a="1"/>
  <c r="D57" i="2"/>
  <c r="D55" i="2" a="1"/>
  <c r="D55" i="2"/>
  <c r="D53" i="2" a="1"/>
  <c r="D53" i="2"/>
  <c r="F57" i="2"/>
  <c r="F55" i="2"/>
  <c r="F53" i="2"/>
  <c r="F51" i="2"/>
  <c r="F49" i="2"/>
  <c r="F47" i="2"/>
  <c r="F45" i="2"/>
  <c r="F43" i="2"/>
  <c r="F41" i="2"/>
  <c r="F39" i="2"/>
  <c r="F37" i="2"/>
  <c r="F35" i="2"/>
  <c r="F33" i="2"/>
  <c r="F31" i="2"/>
  <c r="F29" i="2"/>
  <c r="F27" i="2"/>
  <c r="F25" i="2"/>
  <c r="F23" i="2"/>
  <c r="F21" i="2"/>
  <c r="F19" i="2"/>
  <c r="F17" i="2"/>
  <c r="F15" i="2"/>
  <c r="F13" i="2"/>
  <c r="F11" i="2"/>
  <c r="F9" i="2"/>
  <c r="F7" i="2"/>
  <c r="F5" i="2"/>
  <c r="N4" i="2"/>
  <c r="M4" i="2"/>
  <c r="I4" i="2"/>
  <c r="P4" i="2"/>
  <c r="J4" i="2"/>
  <c r="B5" i="2"/>
  <c r="C5" i="2"/>
  <c r="F111" i="2"/>
  <c r="D111" i="2" a="1"/>
  <c r="D111" i="2"/>
  <c r="C6" i="2"/>
  <c r="A6" i="2"/>
  <c r="A5" i="2"/>
  <c r="C7" i="2"/>
  <c r="A7" i="2"/>
  <c r="B7" i="2"/>
  <c r="B6" i="2"/>
  <c r="C8" i="2"/>
  <c r="A8" i="2"/>
  <c r="B8" i="2"/>
  <c r="C9" i="2"/>
  <c r="A9" i="2"/>
  <c r="B9" i="2"/>
  <c r="B10" i="2"/>
  <c r="C10" i="2"/>
  <c r="A10" i="2"/>
  <c r="C11" i="2"/>
  <c r="A11" i="2"/>
  <c r="B11" i="2"/>
  <c r="C12" i="2"/>
  <c r="A12" i="2"/>
  <c r="B12" i="2"/>
  <c r="C13" i="2"/>
  <c r="A13" i="2"/>
  <c r="B13" i="2"/>
  <c r="B14" i="2"/>
  <c r="C14" i="2"/>
  <c r="A14" i="2"/>
  <c r="B15" i="2"/>
  <c r="C15" i="2"/>
  <c r="A15" i="2"/>
  <c r="C16" i="2"/>
  <c r="A16" i="2"/>
  <c r="B16" i="2"/>
  <c r="C17" i="2"/>
  <c r="A17" i="2"/>
  <c r="B17" i="2"/>
  <c r="C18" i="2"/>
  <c r="A18" i="2"/>
  <c r="B18" i="2"/>
  <c r="B19" i="2"/>
  <c r="C19" i="2"/>
  <c r="A19" i="2"/>
  <c r="C20" i="2"/>
  <c r="A20" i="2"/>
  <c r="B20" i="2"/>
  <c r="C21" i="2"/>
  <c r="A21" i="2"/>
  <c r="B21" i="2"/>
  <c r="C22" i="2"/>
  <c r="A22" i="2"/>
  <c r="B22" i="2"/>
  <c r="C23" i="2"/>
  <c r="A23" i="2"/>
  <c r="B23" i="2"/>
  <c r="C24" i="2"/>
  <c r="A24" i="2"/>
  <c r="B24" i="2"/>
  <c r="B25" i="2"/>
  <c r="C25" i="2"/>
  <c r="A25" i="2"/>
  <c r="B26" i="2"/>
  <c r="C26" i="2"/>
  <c r="A26" i="2"/>
  <c r="C27" i="2"/>
  <c r="A27" i="2"/>
  <c r="B27" i="2"/>
  <c r="B28" i="2"/>
  <c r="C28" i="2"/>
  <c r="A28" i="2"/>
  <c r="C29" i="2"/>
  <c r="A29" i="2"/>
  <c r="B29" i="2"/>
  <c r="C30" i="2"/>
  <c r="A30" i="2"/>
  <c r="B30" i="2"/>
  <c r="C31" i="2"/>
  <c r="A31" i="2"/>
  <c r="B31" i="2"/>
  <c r="C32" i="2"/>
  <c r="A32" i="2"/>
  <c r="B32" i="2"/>
  <c r="B33" i="2"/>
  <c r="C33" i="2"/>
  <c r="A33" i="2"/>
  <c r="C34" i="2"/>
  <c r="A34" i="2"/>
  <c r="B34" i="2"/>
  <c r="B35" i="2"/>
  <c r="C35" i="2"/>
  <c r="A35" i="2"/>
  <c r="C36" i="2"/>
  <c r="A36" i="2"/>
  <c r="H36" i="2"/>
  <c r="B36" i="2"/>
  <c r="N36" i="2"/>
  <c r="M36" i="2"/>
  <c r="I36" i="2"/>
  <c r="P36" i="2"/>
  <c r="J36" i="2"/>
  <c r="B37" i="2"/>
  <c r="C37" i="2"/>
  <c r="A37" i="2"/>
  <c r="H37" i="2"/>
  <c r="C38" i="2"/>
  <c r="A38" i="2"/>
  <c r="H38" i="2"/>
  <c r="B38" i="2"/>
  <c r="C39" i="2"/>
  <c r="A39" i="2"/>
  <c r="H39" i="2"/>
  <c r="B39" i="2"/>
  <c r="C40" i="2"/>
  <c r="A40" i="2"/>
  <c r="H40" i="2"/>
  <c r="B40" i="2"/>
  <c r="C41" i="2"/>
  <c r="A41" i="2"/>
  <c r="H41" i="2"/>
  <c r="B41" i="2"/>
  <c r="P41" i="2"/>
  <c r="J41" i="2"/>
  <c r="N41" i="2"/>
  <c r="M41" i="2"/>
  <c r="I41" i="2"/>
  <c r="B42" i="2"/>
  <c r="C42" i="2"/>
  <c r="A42" i="2"/>
  <c r="H42" i="2"/>
  <c r="C43" i="2"/>
  <c r="A43" i="2"/>
  <c r="H43" i="2"/>
  <c r="B43" i="2"/>
  <c r="P43" i="2"/>
  <c r="J43" i="2"/>
  <c r="N43" i="2"/>
  <c r="M43" i="2"/>
  <c r="I43" i="2"/>
  <c r="B44" i="2"/>
  <c r="C44" i="2"/>
  <c r="A44" i="2"/>
  <c r="H44" i="2"/>
  <c r="B45" i="2"/>
  <c r="C45" i="2"/>
  <c r="A45" i="2"/>
  <c r="H45" i="2"/>
  <c r="B46" i="2"/>
  <c r="C46" i="2"/>
  <c r="A46" i="2"/>
  <c r="H46" i="2"/>
  <c r="B47" i="2"/>
  <c r="C47" i="2"/>
  <c r="A47" i="2"/>
  <c r="H47" i="2"/>
  <c r="B48" i="2"/>
  <c r="C48" i="2"/>
  <c r="A48" i="2"/>
  <c r="H48" i="2"/>
  <c r="C49" i="2"/>
  <c r="A49" i="2"/>
  <c r="H49" i="2"/>
  <c r="B49" i="2"/>
  <c r="C50" i="2"/>
  <c r="A50" i="2"/>
  <c r="H50" i="2"/>
  <c r="B50" i="2"/>
  <c r="C51" i="2"/>
  <c r="A51" i="2"/>
  <c r="H51" i="2"/>
  <c r="B51" i="2"/>
  <c r="N51" i="2"/>
  <c r="M51" i="2"/>
  <c r="I51" i="2"/>
  <c r="P51" i="2"/>
  <c r="J51" i="2"/>
  <c r="C52" i="2"/>
  <c r="A52" i="2"/>
  <c r="B52" i="2"/>
  <c r="C53" i="2"/>
  <c r="A53" i="2"/>
  <c r="H53" i="2"/>
  <c r="B53" i="2"/>
  <c r="C54" i="2"/>
  <c r="A54" i="2"/>
  <c r="B54" i="2"/>
  <c r="P54" i="2"/>
  <c r="N54" i="2"/>
  <c r="M54" i="2"/>
  <c r="B55" i="2"/>
  <c r="C55" i="2"/>
  <c r="A55" i="2"/>
  <c r="N55" i="2"/>
  <c r="M55" i="2"/>
  <c r="P55" i="2"/>
  <c r="C56" i="2"/>
  <c r="A56" i="2"/>
  <c r="H56" i="2"/>
  <c r="B56" i="2"/>
  <c r="B57" i="2"/>
  <c r="C57" i="2"/>
  <c r="A57" i="2"/>
  <c r="H57" i="2"/>
  <c r="P57" i="2"/>
  <c r="J57" i="2"/>
  <c r="B58" i="2"/>
  <c r="C58" i="2"/>
  <c r="A58" i="2"/>
  <c r="H58" i="2"/>
  <c r="N57" i="2"/>
  <c r="M57" i="2"/>
  <c r="I57" i="2"/>
  <c r="N58" i="2"/>
  <c r="M58" i="2"/>
  <c r="I58" i="2"/>
  <c r="C59" i="2"/>
  <c r="A59" i="2"/>
  <c r="B59" i="2"/>
  <c r="P58" i="2"/>
  <c r="J58" i="2"/>
  <c r="N59" i="2"/>
  <c r="M59" i="2"/>
  <c r="C60" i="2"/>
  <c r="A60" i="2"/>
  <c r="H60" i="2"/>
  <c r="B60" i="2"/>
  <c r="P59" i="2"/>
  <c r="N60" i="2"/>
  <c r="M60" i="2"/>
  <c r="I60" i="2"/>
  <c r="C61" i="2"/>
  <c r="A61" i="2"/>
  <c r="B61" i="2"/>
  <c r="P60" i="2"/>
  <c r="J60" i="2"/>
  <c r="H61" i="2"/>
  <c r="N61" i="2"/>
  <c r="M61" i="2"/>
  <c r="I61" i="2"/>
  <c r="C62" i="2"/>
  <c r="A62" i="2"/>
  <c r="B62" i="2"/>
  <c r="H62" i="2"/>
  <c r="N62" i="2"/>
  <c r="M62" i="2"/>
  <c r="I62" i="2"/>
  <c r="P61" i="2"/>
  <c r="J61" i="2"/>
  <c r="C63" i="2"/>
  <c r="A63" i="2"/>
  <c r="B63" i="2"/>
  <c r="P62" i="2"/>
  <c r="J62" i="2"/>
  <c r="C64" i="2"/>
  <c r="A64" i="2"/>
  <c r="B64" i="2"/>
  <c r="P64" i="2"/>
  <c r="B65" i="2"/>
  <c r="C65" i="2"/>
  <c r="A65" i="2"/>
  <c r="H65" i="2"/>
  <c r="N65" i="2"/>
  <c r="M65" i="2"/>
  <c r="I65" i="2"/>
  <c r="N64" i="2"/>
  <c r="M64" i="2"/>
  <c r="C66" i="2"/>
  <c r="A66" i="2"/>
  <c r="B66" i="2"/>
  <c r="P65" i="2"/>
  <c r="J65" i="2"/>
  <c r="H66" i="2"/>
  <c r="N66" i="2"/>
  <c r="M66" i="2"/>
  <c r="I66" i="2"/>
  <c r="C67" i="2"/>
  <c r="A67" i="2"/>
  <c r="B67" i="2"/>
  <c r="P66" i="2"/>
  <c r="J66" i="2"/>
  <c r="C68" i="2"/>
  <c r="A68" i="2"/>
  <c r="B68" i="2"/>
  <c r="H68" i="2"/>
  <c r="N68" i="2"/>
  <c r="M68" i="2"/>
  <c r="I68" i="2"/>
  <c r="B69" i="2"/>
  <c r="C69" i="2"/>
  <c r="A69" i="2"/>
  <c r="H69" i="2"/>
  <c r="P69" i="2"/>
  <c r="J69" i="2"/>
  <c r="P68" i="2"/>
  <c r="J68" i="2"/>
  <c r="C70" i="2"/>
  <c r="A70" i="2"/>
  <c r="B70" i="2"/>
  <c r="N69" i="2"/>
  <c r="M69" i="2"/>
  <c r="I69" i="2"/>
  <c r="H70" i="2"/>
  <c r="N70" i="2"/>
  <c r="M70" i="2"/>
  <c r="I70" i="2"/>
  <c r="C71" i="2"/>
  <c r="A71" i="2"/>
  <c r="B71" i="2"/>
  <c r="P70" i="2"/>
  <c r="J70" i="2"/>
  <c r="C72" i="2"/>
  <c r="A72" i="2"/>
  <c r="B72" i="2"/>
  <c r="C73" i="2"/>
  <c r="A73" i="2"/>
  <c r="B73" i="2"/>
  <c r="C74" i="2"/>
  <c r="A74" i="2"/>
  <c r="B74" i="2"/>
  <c r="C75" i="2"/>
  <c r="A75" i="2"/>
  <c r="B75" i="2"/>
  <c r="C76" i="2"/>
  <c r="A76" i="2"/>
  <c r="B76" i="2"/>
  <c r="C77" i="2"/>
  <c r="A77" i="2"/>
  <c r="B77" i="2"/>
  <c r="C78" i="2"/>
  <c r="A78" i="2"/>
  <c r="B78" i="2"/>
  <c r="C79" i="2"/>
  <c r="A79" i="2"/>
  <c r="B79" i="2"/>
  <c r="C80" i="2"/>
  <c r="A80" i="2"/>
  <c r="B80" i="2"/>
  <c r="C81" i="2"/>
  <c r="A81" i="2"/>
  <c r="B81" i="2"/>
  <c r="B82" i="2"/>
  <c r="C82" i="2"/>
  <c r="A82" i="2"/>
  <c r="C83" i="2"/>
  <c r="A83" i="2"/>
  <c r="B83" i="2"/>
  <c r="B84" i="2"/>
  <c r="C84" i="2"/>
  <c r="A84" i="2"/>
  <c r="C85" i="2"/>
  <c r="A85" i="2"/>
  <c r="B85" i="2"/>
  <c r="C86" i="2"/>
  <c r="A86" i="2"/>
  <c r="B86" i="2"/>
  <c r="C87" i="2"/>
  <c r="A87" i="2"/>
  <c r="B87" i="2"/>
  <c r="C88" i="2"/>
  <c r="A88" i="2"/>
  <c r="B88" i="2"/>
  <c r="C89" i="2"/>
  <c r="B89" i="2"/>
  <c r="A89" i="2"/>
  <c r="C90" i="2"/>
  <c r="B90" i="2"/>
  <c r="A90" i="2"/>
  <c r="C91" i="2"/>
  <c r="B91" i="2"/>
  <c r="A91" i="2"/>
  <c r="H5" i="2"/>
  <c r="P5" i="2"/>
  <c r="H6" i="2"/>
  <c r="N6" i="2"/>
  <c r="H7" i="2"/>
  <c r="N7" i="2"/>
  <c r="M7" i="2"/>
  <c r="I7" i="2"/>
  <c r="H8" i="2"/>
  <c r="H9" i="2"/>
  <c r="H10" i="2"/>
  <c r="N10" i="2"/>
  <c r="H11" i="2"/>
  <c r="N11" i="2"/>
  <c r="H12" i="2"/>
  <c r="N12" i="2"/>
  <c r="H13" i="2"/>
  <c r="N13" i="2"/>
  <c r="H14" i="2"/>
  <c r="N14" i="2"/>
  <c r="H15" i="2"/>
  <c r="N15" i="2"/>
  <c r="H16" i="2"/>
  <c r="H17" i="2"/>
  <c r="N17" i="2"/>
  <c r="H18" i="2"/>
  <c r="N18" i="2"/>
  <c r="H19" i="2"/>
  <c r="N19" i="2"/>
  <c r="H20" i="2"/>
  <c r="N20" i="2"/>
  <c r="H21" i="2"/>
  <c r="N21" i="2"/>
  <c r="H22" i="2"/>
  <c r="N22" i="2"/>
  <c r="H23" i="2"/>
  <c r="N23" i="2"/>
  <c r="H24" i="2"/>
  <c r="H25" i="2"/>
  <c r="N25" i="2"/>
  <c r="H26" i="2"/>
  <c r="N26" i="2"/>
  <c r="H27" i="2"/>
  <c r="N27" i="2"/>
  <c r="H28" i="2"/>
  <c r="H29" i="2"/>
  <c r="N29" i="2"/>
  <c r="H30" i="2"/>
  <c r="N30" i="2"/>
  <c r="M30" i="2"/>
  <c r="H31" i="2"/>
  <c r="H32" i="2"/>
  <c r="N32" i="2"/>
  <c r="M32" i="2"/>
  <c r="H33" i="2"/>
  <c r="H34" i="2"/>
  <c r="N34" i="2"/>
  <c r="M34" i="2"/>
  <c r="H35" i="2"/>
  <c r="N35" i="2"/>
  <c r="N37" i="2"/>
  <c r="M37" i="2"/>
  <c r="I37" i="2"/>
  <c r="P38" i="2"/>
  <c r="J38" i="2"/>
  <c r="N39" i="2"/>
  <c r="M39" i="2"/>
  <c r="I39" i="2"/>
  <c r="P40" i="2"/>
  <c r="J40" i="2"/>
  <c r="N42" i="2"/>
  <c r="M42" i="2"/>
  <c r="I42" i="2"/>
  <c r="N44" i="2"/>
  <c r="N45" i="2"/>
  <c r="M45" i="2"/>
  <c r="I45" i="2"/>
  <c r="N46" i="2"/>
  <c r="N47" i="2"/>
  <c r="M47" i="2"/>
  <c r="I47" i="2"/>
  <c r="P48" i="2"/>
  <c r="J48" i="2"/>
  <c r="N49" i="2"/>
  <c r="M49" i="2"/>
  <c r="I49" i="2"/>
  <c r="P50" i="2"/>
  <c r="J50" i="2"/>
  <c r="N52" i="2"/>
  <c r="M52" i="2"/>
  <c r="N53" i="2"/>
  <c r="N56" i="2"/>
  <c r="M56" i="2"/>
  <c r="I56" i="2"/>
  <c r="P29" i="2"/>
  <c r="J29" i="2"/>
  <c r="P9" i="2"/>
  <c r="J9" i="2"/>
  <c r="P21" i="2"/>
  <c r="J21" i="2"/>
  <c r="N28" i="2"/>
  <c r="M28" i="2"/>
  <c r="I28" i="2"/>
  <c r="P25" i="2"/>
  <c r="J25" i="2"/>
  <c r="N50" i="2"/>
  <c r="M50" i="2"/>
  <c r="I50" i="2"/>
  <c r="N48" i="2"/>
  <c r="M48" i="2"/>
  <c r="I48" i="2"/>
  <c r="N40" i="2"/>
  <c r="M40" i="2"/>
  <c r="I40" i="2"/>
  <c r="N38" i="2"/>
  <c r="M38" i="2"/>
  <c r="I38" i="2"/>
  <c r="P13" i="2"/>
  <c r="J13" i="2"/>
  <c r="N33" i="2"/>
  <c r="M33" i="2"/>
  <c r="I33" i="2"/>
  <c r="P31" i="2"/>
  <c r="J31" i="2"/>
  <c r="P17" i="2"/>
  <c r="J17" i="2"/>
  <c r="M44" i="2"/>
  <c r="I44" i="2"/>
  <c r="N31" i="2"/>
  <c r="M31" i="2"/>
  <c r="I31" i="2"/>
  <c r="P23" i="2"/>
  <c r="J23" i="2"/>
  <c r="P15" i="2"/>
  <c r="J15" i="2"/>
  <c r="J5" i="2"/>
  <c r="M53" i="2"/>
  <c r="I53" i="2"/>
  <c r="P46" i="2"/>
  <c r="J46" i="2"/>
  <c r="P35" i="2"/>
  <c r="J35" i="2"/>
  <c r="P53" i="2"/>
  <c r="J53" i="2"/>
  <c r="P44" i="2"/>
  <c r="J44" i="2"/>
  <c r="P33" i="2"/>
  <c r="J33" i="2"/>
  <c r="M29" i="2"/>
  <c r="I29" i="2"/>
  <c r="P19" i="2"/>
  <c r="J19" i="2"/>
  <c r="P11" i="2"/>
  <c r="J11" i="2"/>
  <c r="N9" i="2"/>
  <c r="M9" i="2"/>
  <c r="I9" i="2"/>
  <c r="P7" i="2"/>
  <c r="J7" i="2"/>
  <c r="N5" i="2"/>
  <c r="M5" i="2"/>
  <c r="I5" i="2"/>
  <c r="M46" i="2"/>
  <c r="I46" i="2"/>
  <c r="M35" i="2"/>
  <c r="I35" i="2"/>
  <c r="M27" i="2"/>
  <c r="I27" i="2"/>
  <c r="M6" i="2"/>
  <c r="I6" i="2"/>
  <c r="M26" i="2"/>
  <c r="I26" i="2"/>
  <c r="M25" i="2"/>
  <c r="I25" i="2"/>
  <c r="M23" i="2"/>
  <c r="I23" i="2"/>
  <c r="M22" i="2"/>
  <c r="I22" i="2"/>
  <c r="M21" i="2"/>
  <c r="I21" i="2"/>
  <c r="M20" i="2"/>
  <c r="I20" i="2"/>
  <c r="M19" i="2"/>
  <c r="I19" i="2"/>
  <c r="M18" i="2"/>
  <c r="I18" i="2"/>
  <c r="M17" i="2"/>
  <c r="I17" i="2"/>
  <c r="M15" i="2"/>
  <c r="I15" i="2"/>
  <c r="M14" i="2"/>
  <c r="I14" i="2"/>
  <c r="M13" i="2"/>
  <c r="I13" i="2"/>
  <c r="M12" i="2"/>
  <c r="I12" i="2"/>
  <c r="M11" i="2"/>
  <c r="I11" i="2"/>
  <c r="M10" i="2"/>
  <c r="I10" i="2"/>
  <c r="N8" i="2"/>
  <c r="M8" i="2"/>
  <c r="I8" i="2"/>
  <c r="P27" i="2"/>
  <c r="J27" i="2"/>
  <c r="N24" i="2"/>
  <c r="M24" i="2"/>
  <c r="I24" i="2"/>
  <c r="N16" i="2"/>
  <c r="M16" i="2"/>
  <c r="I16" i="2"/>
  <c r="P56" i="2"/>
  <c r="J56" i="2"/>
  <c r="P52" i="2"/>
  <c r="P49" i="2"/>
  <c r="J49" i="2"/>
  <c r="P47" i="2"/>
  <c r="J47" i="2"/>
  <c r="P45" i="2"/>
  <c r="J45" i="2"/>
  <c r="P42" i="2"/>
  <c r="J42" i="2"/>
  <c r="P39" i="2"/>
  <c r="J39" i="2"/>
  <c r="P37" i="2"/>
  <c r="J37" i="2"/>
  <c r="P34" i="2"/>
  <c r="J34" i="2"/>
  <c r="I34" i="2"/>
  <c r="P32" i="2"/>
  <c r="J32" i="2"/>
  <c r="I32" i="2"/>
  <c r="P30" i="2"/>
  <c r="J30" i="2"/>
  <c r="I30" i="2"/>
  <c r="P28" i="2"/>
  <c r="J28" i="2"/>
  <c r="P26" i="2"/>
  <c r="J26" i="2"/>
  <c r="P24" i="2"/>
  <c r="J24" i="2"/>
  <c r="P22" i="2"/>
  <c r="J22" i="2"/>
  <c r="P20" i="2"/>
  <c r="J20" i="2"/>
  <c r="P18" i="2"/>
  <c r="J18" i="2"/>
  <c r="P16" i="2"/>
  <c r="J16" i="2"/>
  <c r="P14" i="2"/>
  <c r="J14" i="2"/>
  <c r="P12" i="2"/>
  <c r="J12" i="2"/>
  <c r="P10" i="2"/>
  <c r="J10" i="2"/>
  <c r="P8" i="2"/>
  <c r="J8" i="2"/>
  <c r="P6" i="2"/>
  <c r="J6" i="2"/>
</calcChain>
</file>

<file path=xl/sharedStrings.xml><?xml version="1.0" encoding="utf-8"?>
<sst xmlns="http://schemas.openxmlformats.org/spreadsheetml/2006/main" count="170" uniqueCount="84">
  <si>
    <t>Pseudo</t>
  </si>
  <si>
    <t>Points</t>
  </si>
  <si>
    <t>Total auto</t>
  </si>
  <si>
    <t>Entrée</t>
  </si>
  <si>
    <t>total =</t>
  </si>
  <si>
    <t>rhums</t>
  </si>
  <si>
    <t>El'DinoParano</t>
  </si>
  <si>
    <t>Olivier87</t>
  </si>
  <si>
    <t>XJQKAbluff</t>
  </si>
  <si>
    <t>lecocher</t>
  </si>
  <si>
    <t>l'espagnol87</t>
  </si>
  <si>
    <t>Thibaut</t>
  </si>
  <si>
    <t>nico2387</t>
  </si>
  <si>
    <t>x_jimbo</t>
  </si>
  <si>
    <t>Aprilia8724</t>
  </si>
  <si>
    <t>OSS117</t>
  </si>
  <si>
    <t>Cazoll</t>
  </si>
  <si>
    <t>titoun</t>
  </si>
  <si>
    <t>Le Jocker</t>
  </si>
  <si>
    <t>Bayo</t>
  </si>
  <si>
    <t>makpsg</t>
  </si>
  <si>
    <t>vicman6987</t>
  </si>
  <si>
    <t>sin_us</t>
  </si>
  <si>
    <t>O.S.G</t>
  </si>
  <si>
    <t>Bernard</t>
  </si>
  <si>
    <t>spok</t>
  </si>
  <si>
    <t>Michael87M</t>
  </si>
  <si>
    <t>Emy</t>
  </si>
  <si>
    <t>Malik813</t>
  </si>
  <si>
    <t>soucret</t>
  </si>
  <si>
    <t>yaya</t>
  </si>
  <si>
    <t>thejcdc</t>
  </si>
  <si>
    <t>Matt</t>
  </si>
  <si>
    <t>JOUEUR30</t>
  </si>
  <si>
    <t>JOUEUR31</t>
  </si>
  <si>
    <t>JOUEUR32</t>
  </si>
  <si>
    <t>JOUEUR33</t>
  </si>
  <si>
    <t>JOUEUR34</t>
  </si>
  <si>
    <t>JOUEUR35</t>
  </si>
  <si>
    <t>JOUEUR36</t>
  </si>
  <si>
    <t>JOUEUR37</t>
  </si>
  <si>
    <t>JOUEUR38</t>
  </si>
  <si>
    <t>JOUEUR39</t>
  </si>
  <si>
    <t>JOUEUR40</t>
  </si>
  <si>
    <t>JOUEUR41</t>
  </si>
  <si>
    <t>JOUEUR42</t>
  </si>
  <si>
    <t>JOUEUR43</t>
  </si>
  <si>
    <t>JOUEUR44</t>
  </si>
  <si>
    <t>JOUEUR45</t>
  </si>
  <si>
    <t>JOUEUR46</t>
  </si>
  <si>
    <t>JOUEUR47</t>
  </si>
  <si>
    <t>JOUEUR48</t>
  </si>
  <si>
    <t>JOUEUR49</t>
  </si>
  <si>
    <t>JOUEUR50</t>
  </si>
  <si>
    <t>JOUEUR51</t>
  </si>
  <si>
    <t>JOUEUR52</t>
  </si>
  <si>
    <t>JOUEUR53</t>
  </si>
  <si>
    <t>JOUEUR54</t>
  </si>
  <si>
    <t>JOUEUR55</t>
  </si>
  <si>
    <t>JOUEUR56</t>
  </si>
  <si>
    <t>JOUEUR57</t>
  </si>
  <si>
    <t>JOUEUR58</t>
  </si>
  <si>
    <t>JOUEUR59</t>
  </si>
  <si>
    <t>JOUEUR60</t>
  </si>
  <si>
    <t>JOUEUR61</t>
  </si>
  <si>
    <t>JOUEUR62</t>
  </si>
  <si>
    <t>JOUEUR63</t>
  </si>
  <si>
    <t>JOUEUR64</t>
  </si>
  <si>
    <t>JOUEUR65</t>
  </si>
  <si>
    <t>JOUEUR66</t>
  </si>
  <si>
    <t>JOUEUR67</t>
  </si>
  <si>
    <t>JOUEUR68</t>
  </si>
  <si>
    <t>JOUEUR69</t>
  </si>
  <si>
    <t>JOUEUR70</t>
  </si>
  <si>
    <t>JOUEUR71</t>
  </si>
  <si>
    <t>JOUEUR72</t>
  </si>
  <si>
    <t>JOUEUR73</t>
  </si>
  <si>
    <t>JOUEUR74</t>
  </si>
  <si>
    <t>JOUEUR75</t>
  </si>
  <si>
    <t>JOUEUR76</t>
  </si>
  <si>
    <t>JOUEUR77</t>
  </si>
  <si>
    <t>JOUEUR78</t>
  </si>
  <si>
    <t>JOUEUR79</t>
  </si>
  <si>
    <t>JOUEUR80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</si>
</sst>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26"/>
      <color rgb="FFFFC000"/>
      <name val="Corbel"/>
      <family val="2"/>
    </font>
    <font>
      <b/>
      <sz val="14"/>
      <name val="Corbel"/>
      <family val="2"/>
    </font>
    <font>
      <sz val="11"/>
      <name val="Corbel"/>
      <family val="2"/>
    </font>
    <font>
      <sz val="14"/>
      <name val="Corbel"/>
      <family val="2"/>
    </font>
    <font>
      <b/>
      <i/>
      <sz val="12"/>
      <color rgb="FFFFFF00"/>
      <name val="Corbel"/>
      <family val="2"/>
    </font>
    <font>
      <sz val="16"/>
      <name val="Corbel"/>
      <family val="2"/>
    </font>
    <font>
      <b/>
      <u/>
      <sz val="16"/>
      <name val="Corbel"/>
      <family val="2"/>
    </font>
    <font>
      <b/>
      <sz val="18"/>
      <name val="Corbel"/>
      <family val="2"/>
    </font>
    <font>
      <sz val="18"/>
      <name val="Corbel"/>
      <family val="2"/>
    </font>
    <font>
      <sz val="11"/>
      <color theme="1"/>
      <name val="Corbel"/>
      <family val="2"/>
    </font>
    <font>
      <sz val="14"/>
      <color theme="1"/>
      <name val="Corbel"/>
      <family val="2"/>
    </font>
    <font>
      <sz val="14"/>
      <color theme="1"/>
      <name val="Calibri"/>
      <family val="2"/>
      <scheme val="minor"/>
    </font>
    <font>
      <sz val="14"/>
      <name val="Wingdings"/>
      <charset val="2"/>
    </font>
    <font>
      <sz val="18"/>
      <name val="Wingdings"/>
      <charset val="2"/>
    </font>
    <font>
      <sz val="18"/>
      <name val="Calibri"/>
      <family val="2"/>
      <scheme val="minor"/>
    </font>
    <font>
      <sz val="14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3"/>
      </bottom>
      <diagonal/>
    </border>
    <border>
      <left/>
      <right style="thin">
        <color indexed="23"/>
      </right>
      <top/>
      <bottom style="thin">
        <color indexed="63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3"/>
      </top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theme="0" tint="-0.14990691854609822"/>
      </right>
      <top/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/>
      <diagonal/>
    </border>
    <border>
      <left/>
      <right style="thin">
        <color theme="0" tint="-0.14990691854609822"/>
      </right>
      <top style="thin">
        <color theme="0" tint="-0.1498764000366222"/>
      </top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22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 style="thin">
        <color indexed="22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6" fillId="4" borderId="0" xfId="0" applyFont="1" applyFill="1" applyAlignment="1">
      <alignment vertical="center"/>
    </xf>
    <xf numFmtId="0" fontId="9" fillId="6" borderId="0" xfId="0" applyFont="1" applyFill="1" applyAlignment="1">
      <alignment vertical="center"/>
    </xf>
    <xf numFmtId="0" fontId="13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6" fillId="7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7" fillId="6" borderId="12" xfId="0" applyNumberFormat="1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left" vertical="center" wrapText="1"/>
    </xf>
    <xf numFmtId="0" fontId="7" fillId="6" borderId="15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6" borderId="12" xfId="0" applyNumberFormat="1" applyFont="1" applyFill="1" applyBorder="1" applyAlignment="1">
      <alignment horizontal="center" vertical="center" wrapText="1"/>
    </xf>
    <xf numFmtId="0" fontId="12" fillId="6" borderId="18" xfId="0" applyFont="1" applyFill="1" applyBorder="1" applyAlignment="1">
      <alignment horizontal="left" vertical="center" wrapText="1"/>
    </xf>
    <xf numFmtId="0" fontId="7" fillId="8" borderId="12" xfId="0" applyNumberFormat="1" applyFont="1" applyFill="1" applyBorder="1" applyAlignment="1">
      <alignment horizontal="center" vertical="center" wrapText="1"/>
    </xf>
    <xf numFmtId="0" fontId="7" fillId="8" borderId="18" xfId="0" applyFont="1" applyFill="1" applyBorder="1" applyAlignment="1">
      <alignment horizontal="left" vertical="center" wrapText="1"/>
    </xf>
    <xf numFmtId="0" fontId="16" fillId="8" borderId="13" xfId="0" applyFont="1" applyFill="1" applyBorder="1" applyAlignment="1">
      <alignment horizontal="center" vertical="center" wrapText="1"/>
    </xf>
    <xf numFmtId="0" fontId="7" fillId="8" borderId="0" xfId="0" applyFont="1" applyFill="1"/>
    <xf numFmtId="0" fontId="0" fillId="0" borderId="0" xfId="0" applyFill="1" applyBorder="1"/>
    <xf numFmtId="0" fontId="7" fillId="6" borderId="0" xfId="0" applyFont="1" applyFill="1"/>
    <xf numFmtId="0" fontId="7" fillId="6" borderId="14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/>
    </xf>
    <xf numFmtId="0" fontId="0" fillId="0" borderId="0" xfId="0" applyFill="1"/>
    <xf numFmtId="16" fontId="0" fillId="0" borderId="0" xfId="0" applyNumberFormat="1" applyFill="1"/>
    <xf numFmtId="0" fontId="0" fillId="0" borderId="20" xfId="0" applyBorder="1"/>
    <xf numFmtId="0" fontId="11" fillId="6" borderId="19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vertical="center"/>
    </xf>
    <xf numFmtId="0" fontId="14" fillId="8" borderId="13" xfId="0" applyFont="1" applyFill="1" applyBorder="1" applyAlignment="1">
      <alignment vertical="center"/>
    </xf>
    <xf numFmtId="0" fontId="14" fillId="8" borderId="22" xfId="0" applyFont="1" applyFill="1" applyBorder="1" applyAlignment="1">
      <alignment vertical="center"/>
    </xf>
    <xf numFmtId="0" fontId="5" fillId="6" borderId="19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17" fillId="6" borderId="13" xfId="0" applyFont="1" applyFill="1" applyBorder="1" applyAlignment="1">
      <alignment horizontal="left" vertical="center" wrapText="1"/>
    </xf>
    <xf numFmtId="0" fontId="16" fillId="6" borderId="13" xfId="0" applyFont="1" applyFill="1" applyBorder="1" applyAlignment="1">
      <alignment horizontal="left" vertical="center" wrapText="1"/>
    </xf>
    <xf numFmtId="0" fontId="0" fillId="0" borderId="20" xfId="0" applyFill="1" applyBorder="1"/>
    <xf numFmtId="0" fontId="7" fillId="8" borderId="0" xfId="0" applyFont="1" applyFill="1" applyAlignment="1">
      <alignment horizontal="center"/>
    </xf>
    <xf numFmtId="0" fontId="7" fillId="8" borderId="22" xfId="0" applyFont="1" applyFill="1" applyBorder="1" applyAlignment="1">
      <alignment vertical="center"/>
    </xf>
    <xf numFmtId="0" fontId="7" fillId="8" borderId="13" xfId="0" applyFont="1" applyFill="1" applyBorder="1" applyAlignment="1">
      <alignment vertical="center"/>
    </xf>
    <xf numFmtId="0" fontId="19" fillId="8" borderId="0" xfId="0" applyFont="1" applyFill="1"/>
    <xf numFmtId="0" fontId="19" fillId="8" borderId="0" xfId="0" applyFont="1" applyFill="1" applyAlignment="1">
      <alignment horizontal="center"/>
    </xf>
    <xf numFmtId="0" fontId="12" fillId="6" borderId="12" xfId="0" applyFont="1" applyFill="1" applyBorder="1" applyAlignment="1">
      <alignment horizontal="left" vertical="center"/>
    </xf>
    <xf numFmtId="0" fontId="12" fillId="6" borderId="18" xfId="0" applyFont="1" applyFill="1" applyBorder="1" applyAlignment="1">
      <alignment horizontal="center" vertical="center"/>
    </xf>
    <xf numFmtId="0" fontId="11" fillId="6" borderId="0" xfId="0" applyFont="1" applyFill="1" applyAlignment="1">
      <alignment horizontal="center"/>
    </xf>
    <xf numFmtId="0" fontId="11" fillId="6" borderId="0" xfId="0" applyFont="1" applyFill="1"/>
    <xf numFmtId="0" fontId="7" fillId="6" borderId="12" xfId="0" applyFont="1" applyFill="1" applyBorder="1" applyAlignment="1">
      <alignment horizontal="left" vertical="center"/>
    </xf>
    <xf numFmtId="0" fontId="7" fillId="6" borderId="18" xfId="0" applyFont="1" applyFill="1" applyBorder="1" applyAlignment="1">
      <alignment horizontal="center" vertical="center"/>
    </xf>
    <xf numFmtId="0" fontId="5" fillId="6" borderId="0" xfId="0" applyFont="1" applyFill="1"/>
    <xf numFmtId="0" fontId="7" fillId="6" borderId="22" xfId="0" applyFont="1" applyFill="1" applyBorder="1" applyAlignment="1">
      <alignment vertical="center"/>
    </xf>
    <xf numFmtId="0" fontId="7" fillId="6" borderId="13" xfId="0" applyFont="1" applyFill="1" applyBorder="1" applyAlignment="1">
      <alignment vertical="center"/>
    </xf>
    <xf numFmtId="0" fontId="16" fillId="6" borderId="13" xfId="0" applyFont="1" applyFill="1" applyBorder="1" applyAlignment="1">
      <alignment horizontal="center" vertical="center" wrapText="1"/>
    </xf>
    <xf numFmtId="0" fontId="0" fillId="9" borderId="0" xfId="0" applyFill="1"/>
    <xf numFmtId="0" fontId="15" fillId="8" borderId="0" xfId="0" applyFont="1" applyFill="1"/>
    <xf numFmtId="0" fontId="15" fillId="8" borderId="0" xfId="0" applyFont="1" applyFill="1" applyAlignment="1">
      <alignment horizontal="center"/>
    </xf>
    <xf numFmtId="0" fontId="14" fillId="8" borderId="0" xfId="0" applyFont="1" applyFill="1"/>
    <xf numFmtId="0" fontId="15" fillId="8" borderId="0" xfId="0" applyFont="1" applyFill="1" applyAlignment="1">
      <alignment horizontal="center" vertical="center"/>
    </xf>
    <xf numFmtId="0" fontId="15" fillId="8" borderId="0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11" fillId="8" borderId="19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left" vertical="center"/>
    </xf>
    <xf numFmtId="0" fontId="7" fillId="8" borderId="18" xfId="0" applyFont="1" applyFill="1" applyBorder="1" applyAlignment="1">
      <alignment horizontal="center" vertical="center"/>
    </xf>
    <xf numFmtId="0" fontId="16" fillId="8" borderId="13" xfId="0" applyFont="1" applyFill="1" applyBorder="1" applyAlignment="1">
      <alignment horizontal="left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5" fillId="8" borderId="0" xfId="0" applyFont="1" applyFill="1"/>
    <xf numFmtId="0" fontId="7" fillId="8" borderId="14" xfId="0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left" vertical="center"/>
    </xf>
    <xf numFmtId="0" fontId="12" fillId="8" borderId="18" xfId="0" applyFont="1" applyFill="1" applyBorder="1" applyAlignment="1">
      <alignment horizontal="center" vertical="center"/>
    </xf>
    <xf numFmtId="0" fontId="12" fillId="8" borderId="12" xfId="0" applyNumberFormat="1" applyFont="1" applyFill="1" applyBorder="1" applyAlignment="1">
      <alignment horizontal="center" vertical="center" wrapText="1"/>
    </xf>
    <xf numFmtId="0" fontId="12" fillId="8" borderId="18" xfId="0" applyFont="1" applyFill="1" applyBorder="1" applyAlignment="1">
      <alignment horizontal="left" vertical="center" wrapText="1"/>
    </xf>
    <xf numFmtId="0" fontId="17" fillId="8" borderId="13" xfId="0" applyFont="1" applyFill="1" applyBorder="1" applyAlignment="1">
      <alignment horizontal="left" vertical="center" wrapText="1"/>
    </xf>
    <xf numFmtId="0" fontId="12" fillId="8" borderId="11" xfId="0" applyFont="1" applyFill="1" applyBorder="1" applyAlignment="1">
      <alignment horizontal="center" vertical="center"/>
    </xf>
    <xf numFmtId="0" fontId="12" fillId="8" borderId="13" xfId="0" applyFont="1" applyFill="1" applyBorder="1" applyAlignment="1">
      <alignment horizontal="center" vertical="center" wrapText="1"/>
    </xf>
    <xf numFmtId="0" fontId="11" fillId="8" borderId="0" xfId="0" applyFont="1" applyFill="1"/>
    <xf numFmtId="0" fontId="11" fillId="8" borderId="0" xfId="0" applyFont="1" applyFill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right"/>
    </xf>
    <xf numFmtId="0" fontId="7" fillId="6" borderId="16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14" fillId="8" borderId="21" xfId="0" applyFont="1" applyFill="1" applyBorder="1" applyAlignment="1">
      <alignment horizontal="center" vertical="center"/>
    </xf>
    <xf numFmtId="0" fontId="14" fillId="8" borderId="19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7" fillId="8" borderId="21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8" fillId="7" borderId="9" xfId="0" applyFont="1" applyFill="1" applyBorder="1" applyAlignment="1">
      <alignment horizontal="center" vertical="center"/>
    </xf>
    <xf numFmtId="0" fontId="19" fillId="6" borderId="13" xfId="0" applyFont="1" applyFill="1" applyBorder="1"/>
    <xf numFmtId="0" fontId="19" fillId="8" borderId="13" xfId="0" applyFont="1" applyFill="1" applyBorder="1"/>
    <xf numFmtId="0" fontId="10" fillId="6" borderId="17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164" fontId="8" fillId="5" borderId="9" xfId="0" applyNumberFormat="1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8" fillId="8" borderId="13" xfId="0" applyFont="1" applyFill="1" applyBorder="1"/>
    <xf numFmtId="0" fontId="12" fillId="8" borderId="13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8" fillId="6" borderId="13" xfId="0" applyFont="1" applyFill="1" applyBorder="1"/>
    <xf numFmtId="0" fontId="9" fillId="7" borderId="0" xfId="0" applyFont="1" applyFill="1" applyBorder="1" applyAlignment="1">
      <alignment horizontal="center" vertical="center"/>
    </xf>
    <xf numFmtId="0" fontId="0" fillId="0" borderId="24" xfId="0" applyFill="1" applyBorder="1"/>
    <xf numFmtId="0" fontId="0" fillId="0" borderId="24" xfId="0" applyFill="1" applyBorder="1" applyAlignment="1">
      <alignment horizontal="center" vertical="center"/>
    </xf>
    <xf numFmtId="0" fontId="11" fillId="10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15" fillId="10" borderId="0" xfId="0" applyFont="1" applyFill="1"/>
    <xf numFmtId="0" fontId="0" fillId="10" borderId="0" xfId="0" applyFill="1"/>
    <xf numFmtId="0" fontId="5" fillId="10" borderId="23" xfId="0" applyFont="1" applyFill="1" applyBorder="1" applyAlignment="1">
      <alignment horizontal="center" vertical="center"/>
    </xf>
    <xf numFmtId="0" fontId="5" fillId="10" borderId="19" xfId="0" applyFont="1" applyFill="1" applyBorder="1" applyAlignment="1">
      <alignment horizontal="center" vertical="center"/>
    </xf>
    <xf numFmtId="0" fontId="4" fillId="11" borderId="6" xfId="0" applyFont="1" applyFill="1" applyBorder="1" applyAlignment="1">
      <alignment horizontal="center"/>
    </xf>
    <xf numFmtId="0" fontId="4" fillId="11" borderId="6" xfId="0" applyFont="1" applyFill="1" applyBorder="1" applyAlignment="1"/>
    <xf numFmtId="0" fontId="4" fillId="11" borderId="7" xfId="0" applyFont="1" applyFill="1" applyBorder="1" applyAlignment="1"/>
    <xf numFmtId="0" fontId="6" fillId="10" borderId="0" xfId="0" applyFont="1" applyFill="1" applyAlignment="1">
      <alignment horizontal="center" vertical="center"/>
    </xf>
    <xf numFmtId="0" fontId="6" fillId="10" borderId="0" xfId="0" applyFont="1" applyFill="1" applyAlignment="1">
      <alignment vertical="center"/>
    </xf>
    <xf numFmtId="0" fontId="13" fillId="10" borderId="0" xfId="0" applyFont="1" applyFill="1"/>
    <xf numFmtId="0" fontId="9" fillId="10" borderId="0" xfId="0" applyFont="1" applyFill="1" applyBorder="1" applyAlignment="1">
      <alignment horizontal="center" vertical="center"/>
    </xf>
    <xf numFmtId="0" fontId="11" fillId="10" borderId="19" xfId="0" applyFont="1" applyFill="1" applyBorder="1" applyAlignment="1">
      <alignment horizontal="center" vertical="center"/>
    </xf>
    <xf numFmtId="0" fontId="15" fillId="10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1" fillId="10" borderId="0" xfId="0" applyFont="1" applyFill="1"/>
    <xf numFmtId="0" fontId="7" fillId="10" borderId="0" xfId="0" applyFont="1" applyFill="1"/>
    <xf numFmtId="0" fontId="19" fillId="10" borderId="0" xfId="0" applyFont="1" applyFill="1"/>
    <xf numFmtId="0" fontId="14" fillId="1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25</xdr:col>
      <xdr:colOff>19050</xdr:colOff>
      <xdr:row>2</xdr:row>
      <xdr:rowOff>557892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10506075" cy="1186541"/>
        </a:xfrm>
        <a:prstGeom prst="rect">
          <a:avLst/>
        </a:prstGeom>
      </xdr:spPr>
    </xdr:pic>
    <xdr:clientData/>
  </xdr:twoCellAnchor>
  <xdr:oneCellAnchor>
    <xdr:from>
      <xdr:col>0</xdr:col>
      <xdr:colOff>231321</xdr:colOff>
      <xdr:row>0</xdr:row>
      <xdr:rowOff>0</xdr:rowOff>
    </xdr:from>
    <xdr:ext cx="5483679" cy="625929"/>
    <xdr:sp macro="" textlink="">
      <xdr:nvSpPr>
        <xdr:cNvPr id="3" name="Rectangle 2"/>
        <xdr:cNvSpPr/>
      </xdr:nvSpPr>
      <xdr:spPr>
        <a:xfrm>
          <a:off x="231321" y="0"/>
          <a:ext cx="5483679" cy="625929"/>
        </a:xfrm>
        <a:prstGeom prst="rect">
          <a:avLst/>
        </a:prstGeom>
        <a:noFill/>
        <a:ln>
          <a:noFill/>
        </a:ln>
        <a:scene3d>
          <a:camera prst="orthographicFront"/>
          <a:lightRig rig="threePt" dir="t"/>
        </a:scene3d>
        <a:sp3d extrusionH="76200">
          <a:extrusionClr>
            <a:schemeClr val="accent6"/>
          </a:extrusionClr>
        </a:sp3d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45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FC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Classement</a:t>
          </a:r>
        </a:p>
      </xdr:txBody>
    </xdr:sp>
    <xdr:clientData/>
  </xdr:oneCellAnchor>
  <xdr:twoCellAnchor editAs="oneCell">
    <xdr:from>
      <xdr:col>2</xdr:col>
      <xdr:colOff>285750</xdr:colOff>
      <xdr:row>0</xdr:row>
      <xdr:rowOff>170089</xdr:rowOff>
    </xdr:from>
    <xdr:to>
      <xdr:col>3</xdr:col>
      <xdr:colOff>734927</xdr:colOff>
      <xdr:row>2</xdr:row>
      <xdr:rowOff>382359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170089"/>
          <a:ext cx="830177" cy="838199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13</xdr:col>
      <xdr:colOff>13607</xdr:colOff>
      <xdr:row>0</xdr:row>
      <xdr:rowOff>0</xdr:rowOff>
    </xdr:from>
    <xdr:to>
      <xdr:col>14</xdr:col>
      <xdr:colOff>353332</xdr:colOff>
      <xdr:row>0</xdr:row>
      <xdr:rowOff>462280</xdr:rowOff>
    </xdr:to>
    <xdr:sp macro="[0]!Mémorisation" textlink="">
      <xdr:nvSpPr>
        <xdr:cNvPr id="4" name="ZoneTexte 3"/>
        <xdr:cNvSpPr txBox="1"/>
      </xdr:nvSpPr>
      <xdr:spPr>
        <a:xfrm>
          <a:off x="10205357" y="0"/>
          <a:ext cx="1101725" cy="46228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Mémorisation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 fPrintsWithSheet="0"/>
  </xdr:twoCellAnchor>
  <xdr:twoCellAnchor>
    <xdr:from>
      <xdr:col>13</xdr:col>
      <xdr:colOff>0</xdr:colOff>
      <xdr:row>0</xdr:row>
      <xdr:rowOff>571500</xdr:rowOff>
    </xdr:from>
    <xdr:to>
      <xdr:col>14</xdr:col>
      <xdr:colOff>339725</xdr:colOff>
      <xdr:row>2</xdr:row>
      <xdr:rowOff>162923</xdr:rowOff>
    </xdr:to>
    <xdr:sp macro="[0]!Restitution" textlink="">
      <xdr:nvSpPr>
        <xdr:cNvPr id="6" name="ZoneTexte 5"/>
        <xdr:cNvSpPr txBox="1"/>
      </xdr:nvSpPr>
      <xdr:spPr>
        <a:xfrm>
          <a:off x="10191750" y="571500"/>
          <a:ext cx="1101725" cy="462280"/>
        </a:xfrm>
        <a:prstGeom prst="bevel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>
              <a:solidFill>
                <a:srgbClr val="385723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Restitution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 fPrintsWithSheet="0"/>
  </xdr:twoCellAnchor>
  <xdr:twoCellAnchor editAs="oneCell">
    <xdr:from>
      <xdr:col>22</xdr:col>
      <xdr:colOff>381001</xdr:colOff>
      <xdr:row>0</xdr:row>
      <xdr:rowOff>13607</xdr:rowOff>
    </xdr:from>
    <xdr:to>
      <xdr:col>24</xdr:col>
      <xdr:colOff>54429</xdr:colOff>
      <xdr:row>2</xdr:row>
      <xdr:rowOff>539920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01" y="13607"/>
          <a:ext cx="1197428" cy="1152242"/>
        </a:xfrm>
        <a:prstGeom prst="rect">
          <a:avLst/>
        </a:prstGeom>
      </xdr:spPr>
    </xdr:pic>
    <xdr:clientData/>
  </xdr:twoCellAnchor>
  <xdr:twoCellAnchor editAs="oneCell">
    <xdr:from>
      <xdr:col>22</xdr:col>
      <xdr:colOff>28575</xdr:colOff>
      <xdr:row>2</xdr:row>
      <xdr:rowOff>552448</xdr:rowOff>
    </xdr:from>
    <xdr:to>
      <xdr:col>25</xdr:col>
      <xdr:colOff>19050</xdr:colOff>
      <xdr:row>33</xdr:row>
      <xdr:rowOff>123823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372100" y="4038598"/>
          <a:ext cx="7991475" cy="2276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X459"/>
  <sheetViews>
    <sheetView tabSelected="1" topLeftCell="C1" zoomScaleNormal="100" workbookViewId="0">
      <selection activeCell="AA8" sqref="AA8"/>
    </sheetView>
  </sheetViews>
  <sheetFormatPr baseColWidth="10" defaultRowHeight="15" x14ac:dyDescent="0.25"/>
  <cols>
    <col min="1" max="1" width="6.42578125" style="120" hidden="1" customWidth="1"/>
    <col min="2" max="2" width="21.7109375" style="120" hidden="1" customWidth="1"/>
    <col min="3" max="3" width="5.7109375" style="132" customWidth="1"/>
    <col min="4" max="4" width="21.7109375" style="1" customWidth="1"/>
    <col min="5" max="5" width="5.7109375" style="1" customWidth="1"/>
    <col min="6" max="6" width="21.7109375" style="1" customWidth="1"/>
    <col min="7" max="8" width="5.7109375" style="1" customWidth="1"/>
    <col min="9" max="9" width="16.7109375" style="1" customWidth="1"/>
    <col min="10" max="10" width="5.7109375" style="10" customWidth="1"/>
    <col min="11" max="11" width="0" style="11" hidden="1" customWidth="1"/>
    <col min="12" max="12" width="0" hidden="1" customWidth="1"/>
    <col min="13" max="13" width="13.28515625" style="9" hidden="1" customWidth="1"/>
    <col min="14" max="14" width="11.42578125" style="9"/>
    <col min="16" max="17" width="0" hidden="1" customWidth="1"/>
    <col min="19" max="22" width="0" hidden="1" customWidth="1"/>
    <col min="23" max="76" width="11.42578125" style="120"/>
  </cols>
  <sheetData>
    <row r="1" spans="1:76" s="120" customFormat="1" ht="50.1" customHeight="1" x14ac:dyDescent="0.5">
      <c r="A1" s="123"/>
      <c r="B1" s="123"/>
      <c r="C1" s="123"/>
      <c r="D1" s="123"/>
      <c r="E1" s="123"/>
      <c r="F1" s="123"/>
      <c r="G1" s="123"/>
      <c r="H1" s="124"/>
      <c r="I1" s="124"/>
      <c r="J1" s="125"/>
      <c r="K1" s="126"/>
      <c r="L1" s="127"/>
      <c r="M1" s="128"/>
      <c r="N1" s="128"/>
    </row>
    <row r="2" spans="1:76" ht="20.100000000000001" hidden="1" customHeight="1" x14ac:dyDescent="0.25">
      <c r="A2" s="108">
        <v>41963</v>
      </c>
      <c r="B2" s="108"/>
      <c r="C2" s="108"/>
      <c r="D2" s="108"/>
      <c r="E2" s="108"/>
      <c r="F2" s="108"/>
      <c r="G2" s="108"/>
      <c r="H2" s="34"/>
      <c r="I2" s="102"/>
      <c r="J2" s="102"/>
      <c r="K2" s="12"/>
      <c r="L2" s="7"/>
    </row>
    <row r="3" spans="1:76" ht="45" customHeight="1" x14ac:dyDescent="0.25">
      <c r="A3" s="114"/>
      <c r="B3" s="114"/>
      <c r="C3" s="129"/>
      <c r="D3" s="105" t="s">
        <v>0</v>
      </c>
      <c r="E3" s="106"/>
      <c r="F3" s="105" t="s">
        <v>1</v>
      </c>
      <c r="G3" s="107"/>
      <c r="H3" s="105"/>
      <c r="I3" s="106"/>
      <c r="J3" s="107"/>
      <c r="K3" s="13"/>
      <c r="L3" s="8"/>
    </row>
    <row r="4" spans="1:76" s="80" customFormat="1" ht="30.75" customHeight="1" x14ac:dyDescent="0.35">
      <c r="A4" s="117">
        <f>C4</f>
        <v>1</v>
      </c>
      <c r="B4" s="117"/>
      <c r="C4" s="130">
        <v>1</v>
      </c>
      <c r="D4" s="73" t="str">
        <f t="array" ref="D4">INDEX('LSOP 2016'!A$1:A$81,MAX(IF('LSOP 2016'!B$5:B$81+ROW('LSOP 2016'!B$5:B$81)/10^3=LARGE('LSOP 2016'!B$5:B$81+ROW('LSOP 2016'!B$5:B$81)/10^3,ROWS(N$1:N1)),ROW('LSOP 2016'!A$5:A$81))))</f>
        <v>rhums</v>
      </c>
      <c r="E4" s="74"/>
      <c r="F4" s="109">
        <f>LARGE('LSOP 2016'!B$5:B$81,ROWS(N$1:N1))</f>
        <v>181.07</v>
      </c>
      <c r="G4" s="111"/>
      <c r="H4" s="75">
        <f>K4-A4</f>
        <v>0</v>
      </c>
      <c r="I4" s="76" t="str">
        <f>IF(H4=-1,"Place",M4)</f>
        <v>Place</v>
      </c>
      <c r="J4" s="77" t="str">
        <f>IF(H4=0,"è",P4)</f>
        <v>è</v>
      </c>
      <c r="K4" s="78">
        <v>1</v>
      </c>
      <c r="L4" s="79"/>
      <c r="M4" s="75" t="str">
        <f>IF(H4=1,"Place",N4)</f>
        <v>Place</v>
      </c>
      <c r="N4" s="75" t="str">
        <f>IF(H4=0,"Place","Places")</f>
        <v>Place</v>
      </c>
      <c r="P4" s="80" t="str">
        <f>IF(H4&gt;0,"é","ê")</f>
        <v>ê</v>
      </c>
      <c r="R4" s="64">
        <v>1</v>
      </c>
      <c r="T4" s="80">
        <v>1</v>
      </c>
      <c r="U4" s="80" t="s">
        <v>5</v>
      </c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133"/>
      <c r="AX4" s="133"/>
      <c r="AY4" s="133"/>
      <c r="AZ4" s="133"/>
      <c r="BA4" s="133"/>
      <c r="BB4" s="133"/>
      <c r="BC4" s="133"/>
      <c r="BD4" s="133"/>
      <c r="BE4" s="133"/>
      <c r="BF4" s="133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  <c r="BX4" s="133"/>
    </row>
    <row r="5" spans="1:76" s="50" customFormat="1" ht="30.75" customHeight="1" x14ac:dyDescent="0.35">
      <c r="A5" s="117">
        <f>C5</f>
        <v>2</v>
      </c>
      <c r="B5" s="117">
        <f>IF(F5=F4,C4,R5)</f>
        <v>2</v>
      </c>
      <c r="C5" s="130">
        <f>IF(F5=F4,C4,R5)</f>
        <v>2</v>
      </c>
      <c r="D5" s="47" t="str">
        <f t="array" ref="D5">INDEX('LSOP 2016'!A$1:A$81,MAX(IF('LSOP 2016'!B$5:B$81+ROW('LSOP 2016'!B$5:B$81)/10^3=LARGE('LSOP 2016'!B$5:B$81+ROW('LSOP 2016'!B$5:B$81)/10^3,ROWS(N$1:N2)),ROW('LSOP 2016'!A$5:A$81))))</f>
        <v>El'DinoParano</v>
      </c>
      <c r="E5" s="48"/>
      <c r="F5" s="112">
        <f>LARGE('LSOP 2016'!B$5:B$81,ROWS(N$1:N2))</f>
        <v>138.03</v>
      </c>
      <c r="G5" s="113"/>
      <c r="H5" s="20">
        <f t="shared" ref="H5:H35" si="0">K5-A5</f>
        <v>0</v>
      </c>
      <c r="I5" s="21" t="str">
        <f t="shared" ref="I5:I35" si="1">IF(H5=-1,"Place",M5)</f>
        <v>Place</v>
      </c>
      <c r="J5" s="39" t="str">
        <f t="shared" ref="J5:J35" si="2">IF(H5=0,"è",P5)</f>
        <v>è</v>
      </c>
      <c r="K5" s="49">
        <v>2</v>
      </c>
      <c r="L5" s="19"/>
      <c r="M5" s="20" t="str">
        <f t="shared" ref="M5:M49" si="3">IF(H5=1,"Place",N5)</f>
        <v>Place</v>
      </c>
      <c r="N5" s="20" t="str">
        <f t="shared" ref="N5:N49" si="4">IF(H5=0,"Place","Places")</f>
        <v>Place</v>
      </c>
      <c r="P5" s="50" t="str">
        <f t="shared" ref="P5:P49" si="5">IF(H5&gt;0,"é","ê")</f>
        <v>ê</v>
      </c>
      <c r="R5" s="33">
        <v>2</v>
      </c>
      <c r="T5" s="50">
        <v>2</v>
      </c>
      <c r="U5" s="50" t="s">
        <v>6</v>
      </c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3"/>
      <c r="AS5" s="133"/>
      <c r="AT5" s="133"/>
      <c r="AU5" s="133"/>
      <c r="AV5" s="133"/>
      <c r="AW5" s="133"/>
      <c r="AX5" s="133"/>
      <c r="AY5" s="133"/>
      <c r="AZ5" s="133"/>
      <c r="BA5" s="133"/>
      <c r="BB5" s="133"/>
      <c r="BC5" s="133"/>
      <c r="BD5" s="133"/>
      <c r="BE5" s="133"/>
      <c r="BF5" s="133"/>
      <c r="BG5" s="133"/>
      <c r="BH5" s="133"/>
      <c r="BI5" s="133"/>
      <c r="BJ5" s="133"/>
      <c r="BK5" s="133"/>
      <c r="BL5" s="133"/>
      <c r="BM5" s="133"/>
      <c r="BN5" s="133"/>
      <c r="BO5" s="133"/>
      <c r="BP5" s="133"/>
      <c r="BQ5" s="133"/>
      <c r="BR5" s="133"/>
      <c r="BS5" s="133"/>
      <c r="BT5" s="133"/>
      <c r="BU5" s="133"/>
      <c r="BV5" s="133"/>
      <c r="BW5" s="133"/>
      <c r="BX5" s="133"/>
    </row>
    <row r="6" spans="1:76" s="80" customFormat="1" ht="30.75" customHeight="1" x14ac:dyDescent="0.35">
      <c r="A6" s="117">
        <f t="shared" ref="A6:A69" si="6">C6</f>
        <v>3</v>
      </c>
      <c r="B6" s="117">
        <f t="shared" ref="B6:B69" si="7">IF(F6=F5,C5,R6)</f>
        <v>3</v>
      </c>
      <c r="C6" s="130">
        <f t="shared" ref="C6:C69" si="8">IF(F6=F5,C5,R6)</f>
        <v>3</v>
      </c>
      <c r="D6" s="73" t="str">
        <f t="array" ref="D6">INDEX('LSOP 2016'!A$1:A$81,MAX(IF('LSOP 2016'!B$5:B$81+ROW('LSOP 2016'!B$5:B$81)/10^3=LARGE('LSOP 2016'!B$5:B$81+ROW('LSOP 2016'!B$5:B$81)/10^3,ROWS(N$1:N3)),ROW('LSOP 2016'!A$5:A$81))))</f>
        <v>Olivier87</v>
      </c>
      <c r="E6" s="74"/>
      <c r="F6" s="109">
        <f>LARGE('LSOP 2016'!B$5:B$81,ROWS(N$1:N3))</f>
        <v>116.16</v>
      </c>
      <c r="G6" s="110"/>
      <c r="H6" s="75">
        <f t="shared" si="0"/>
        <v>0</v>
      </c>
      <c r="I6" s="76" t="str">
        <f t="shared" si="1"/>
        <v>Place</v>
      </c>
      <c r="J6" s="77" t="str">
        <f t="shared" si="2"/>
        <v>è</v>
      </c>
      <c r="K6" s="81">
        <v>3</v>
      </c>
      <c r="L6" s="79"/>
      <c r="M6" s="75" t="str">
        <f t="shared" si="3"/>
        <v>Place</v>
      </c>
      <c r="N6" s="75" t="str">
        <f t="shared" si="4"/>
        <v>Place</v>
      </c>
      <c r="P6" s="80" t="str">
        <f t="shared" si="5"/>
        <v>ê</v>
      </c>
      <c r="R6" s="64">
        <v>3</v>
      </c>
      <c r="T6" s="80">
        <v>3</v>
      </c>
      <c r="U6" s="80" t="s">
        <v>7</v>
      </c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33"/>
      <c r="AJ6" s="133"/>
      <c r="AK6" s="133"/>
      <c r="AL6" s="133"/>
      <c r="AM6" s="133"/>
      <c r="AN6" s="133"/>
      <c r="AO6" s="133"/>
      <c r="AP6" s="133"/>
      <c r="AQ6" s="133"/>
      <c r="AR6" s="133"/>
      <c r="AS6" s="133"/>
      <c r="AT6" s="133"/>
      <c r="AU6" s="133"/>
      <c r="AV6" s="133"/>
      <c r="AW6" s="133"/>
      <c r="AX6" s="133"/>
      <c r="AY6" s="133"/>
      <c r="AZ6" s="133"/>
      <c r="BA6" s="133"/>
      <c r="BB6" s="133"/>
      <c r="BC6" s="133"/>
      <c r="BD6" s="133"/>
      <c r="BE6" s="133"/>
      <c r="BF6" s="133"/>
      <c r="BG6" s="133"/>
      <c r="BH6" s="133"/>
      <c r="BI6" s="133"/>
      <c r="BJ6" s="133"/>
      <c r="BK6" s="133"/>
      <c r="BL6" s="133"/>
      <c r="BM6" s="133"/>
      <c r="BN6" s="133"/>
      <c r="BO6" s="133"/>
      <c r="BP6" s="133"/>
      <c r="BQ6" s="133"/>
      <c r="BR6" s="133"/>
      <c r="BS6" s="133"/>
      <c r="BT6" s="133"/>
      <c r="BU6" s="133"/>
      <c r="BV6" s="133"/>
      <c r="BW6" s="133"/>
      <c r="BX6" s="133"/>
    </row>
    <row r="7" spans="1:76" s="27" customFormat="1" ht="19.5" customHeight="1" x14ac:dyDescent="0.3">
      <c r="A7" s="117">
        <f t="shared" si="6"/>
        <v>4</v>
      </c>
      <c r="B7" s="118">
        <f t="shared" si="7"/>
        <v>4</v>
      </c>
      <c r="C7" s="122">
        <f t="shared" si="8"/>
        <v>4</v>
      </c>
      <c r="D7" s="51" t="str">
        <f t="array" ref="D7">INDEX('LSOP 2016'!A$1:A$81,MAX(IF('LSOP 2016'!B$5:B$81+ROW('LSOP 2016'!B$5:B$81)/10^3=LARGE('LSOP 2016'!B$5:B$81+ROW('LSOP 2016'!B$5:B$81)/10^3,ROWS(N$1:N4)),ROW('LSOP 2016'!A$5:A$81))))</f>
        <v>XJQKAbluff</v>
      </c>
      <c r="E7" s="52"/>
      <c r="F7" s="98">
        <f>LARGE('LSOP 2016'!B$5:B$81,ROWS(N$1:N4))</f>
        <v>101.85</v>
      </c>
      <c r="G7" s="99"/>
      <c r="H7" s="14">
        <f t="shared" si="0"/>
        <v>0</v>
      </c>
      <c r="I7" s="15" t="str">
        <f t="shared" si="1"/>
        <v>Place</v>
      </c>
      <c r="J7" s="40" t="str">
        <f t="shared" si="2"/>
        <v>è</v>
      </c>
      <c r="K7" s="29">
        <v>4</v>
      </c>
      <c r="L7" s="18"/>
      <c r="M7" s="14" t="str">
        <f t="shared" si="3"/>
        <v>Place</v>
      </c>
      <c r="N7" s="14" t="str">
        <f t="shared" si="4"/>
        <v>Place</v>
      </c>
      <c r="P7" s="53" t="str">
        <f t="shared" si="5"/>
        <v>ê</v>
      </c>
      <c r="R7" s="37">
        <v>4</v>
      </c>
      <c r="T7" s="27">
        <v>4</v>
      </c>
      <c r="U7" s="27" t="s">
        <v>8</v>
      </c>
      <c r="W7" s="134"/>
      <c r="X7" s="134"/>
      <c r="Y7" s="134"/>
      <c r="Z7" s="134"/>
      <c r="AA7" s="134"/>
      <c r="AB7" s="134"/>
      <c r="AC7" s="134"/>
      <c r="AD7" s="134"/>
      <c r="AE7" s="134"/>
      <c r="AF7" s="134"/>
      <c r="AG7" s="134"/>
      <c r="AH7" s="134"/>
      <c r="AI7" s="134"/>
      <c r="AJ7" s="134"/>
      <c r="AK7" s="134"/>
      <c r="AL7" s="134"/>
      <c r="AM7" s="134"/>
      <c r="AN7" s="134"/>
      <c r="AO7" s="134"/>
      <c r="AP7" s="134"/>
      <c r="AQ7" s="134"/>
      <c r="AR7" s="134"/>
      <c r="AS7" s="134"/>
      <c r="AT7" s="134"/>
      <c r="AU7" s="134"/>
      <c r="AV7" s="134"/>
      <c r="AW7" s="134"/>
      <c r="AX7" s="134"/>
      <c r="AY7" s="134"/>
      <c r="AZ7" s="134"/>
      <c r="BA7" s="134"/>
      <c r="BB7" s="134"/>
      <c r="BC7" s="134"/>
      <c r="BD7" s="134"/>
      <c r="BE7" s="134"/>
      <c r="BF7" s="134"/>
      <c r="BG7" s="134"/>
      <c r="BH7" s="134"/>
      <c r="BI7" s="134"/>
      <c r="BJ7" s="134"/>
      <c r="BK7" s="134"/>
      <c r="BL7" s="134"/>
      <c r="BM7" s="134"/>
      <c r="BN7" s="134"/>
      <c r="BO7" s="134"/>
      <c r="BP7" s="134"/>
      <c r="BQ7" s="134"/>
      <c r="BR7" s="134"/>
      <c r="BS7" s="134"/>
      <c r="BT7" s="134"/>
      <c r="BU7" s="134"/>
      <c r="BV7" s="134"/>
      <c r="BW7" s="134"/>
      <c r="BX7" s="134"/>
    </row>
    <row r="8" spans="1:76" s="25" customFormat="1" ht="19.5" customHeight="1" x14ac:dyDescent="0.3">
      <c r="A8" s="117">
        <f t="shared" si="6"/>
        <v>5</v>
      </c>
      <c r="B8" s="118">
        <f t="shared" si="7"/>
        <v>5</v>
      </c>
      <c r="C8" s="122">
        <f t="shared" si="8"/>
        <v>5</v>
      </c>
      <c r="D8" s="65" t="str">
        <f t="array" ref="D8">INDEX('LSOP 2016'!A$1:A$81,MAX(IF('LSOP 2016'!B$5:B$81+ROW('LSOP 2016'!B$5:B$81)/10^3=LARGE('LSOP 2016'!B$5:B$81+ROW('LSOP 2016'!B$5:B$81)/10^3,ROWS(N$1:N5)),ROW('LSOP 2016'!A$5:A$81))))</f>
        <v>lecocher</v>
      </c>
      <c r="E8" s="66"/>
      <c r="F8" s="100">
        <f>LARGE('LSOP 2016'!B$5:B$81,ROWS(N$1:N5))</f>
        <v>91.57</v>
      </c>
      <c r="G8" s="104"/>
      <c r="H8" s="22">
        <f t="shared" si="0"/>
        <v>0</v>
      </c>
      <c r="I8" s="23" t="str">
        <f t="shared" si="1"/>
        <v>Place</v>
      </c>
      <c r="J8" s="67" t="str">
        <f t="shared" si="2"/>
        <v>è</v>
      </c>
      <c r="K8" s="42">
        <v>5</v>
      </c>
      <c r="L8" s="68"/>
      <c r="M8" s="22" t="str">
        <f t="shared" si="3"/>
        <v>Place</v>
      </c>
      <c r="N8" s="22" t="str">
        <f t="shared" si="4"/>
        <v>Place</v>
      </c>
      <c r="P8" s="69" t="str">
        <f t="shared" si="5"/>
        <v>ê</v>
      </c>
      <c r="R8" s="38">
        <v>5</v>
      </c>
      <c r="T8" s="25">
        <v>5</v>
      </c>
      <c r="U8" s="25" t="s">
        <v>9</v>
      </c>
      <c r="W8" s="134"/>
      <c r="X8" s="134"/>
      <c r="Y8" s="134"/>
      <c r="Z8" s="134"/>
      <c r="AA8" s="134"/>
      <c r="AB8" s="134"/>
      <c r="AC8" s="134"/>
      <c r="AD8" s="134"/>
      <c r="AE8" s="134"/>
      <c r="AF8" s="134"/>
      <c r="AG8" s="134"/>
      <c r="AH8" s="134"/>
      <c r="AI8" s="134"/>
      <c r="AJ8" s="134"/>
      <c r="AK8" s="134"/>
      <c r="AL8" s="134"/>
      <c r="AM8" s="134"/>
      <c r="AN8" s="134"/>
      <c r="AO8" s="134"/>
      <c r="AP8" s="134"/>
      <c r="AQ8" s="134"/>
      <c r="AR8" s="134"/>
      <c r="AS8" s="134"/>
      <c r="AT8" s="134"/>
      <c r="AU8" s="134"/>
      <c r="AV8" s="134"/>
      <c r="AW8" s="134"/>
      <c r="AX8" s="134"/>
      <c r="AY8" s="134"/>
      <c r="AZ8" s="134"/>
      <c r="BA8" s="134"/>
      <c r="BB8" s="134"/>
      <c r="BC8" s="134"/>
      <c r="BD8" s="134"/>
      <c r="BE8" s="134"/>
      <c r="BF8" s="134"/>
      <c r="BG8" s="134"/>
      <c r="BH8" s="134"/>
      <c r="BI8" s="134"/>
      <c r="BJ8" s="134"/>
      <c r="BK8" s="134"/>
      <c r="BL8" s="134"/>
      <c r="BM8" s="134"/>
      <c r="BN8" s="134"/>
      <c r="BO8" s="134"/>
      <c r="BP8" s="134"/>
      <c r="BQ8" s="134"/>
      <c r="BR8" s="134"/>
      <c r="BS8" s="134"/>
      <c r="BT8" s="134"/>
      <c r="BU8" s="134"/>
      <c r="BV8" s="134"/>
      <c r="BW8" s="134"/>
      <c r="BX8" s="134"/>
    </row>
    <row r="9" spans="1:76" s="27" customFormat="1" ht="19.5" customHeight="1" x14ac:dyDescent="0.3">
      <c r="A9" s="117">
        <f t="shared" si="6"/>
        <v>6</v>
      </c>
      <c r="B9" s="118">
        <f t="shared" si="7"/>
        <v>6</v>
      </c>
      <c r="C9" s="122">
        <f t="shared" si="8"/>
        <v>6</v>
      </c>
      <c r="D9" s="51" t="str">
        <f t="array" ref="D9">INDEX('LSOP 2016'!A$1:A$81,MAX(IF('LSOP 2016'!B$5:B$81+ROW('LSOP 2016'!B$5:B$81)/10^3=LARGE('LSOP 2016'!B$5:B$81+ROW('LSOP 2016'!B$5:B$81)/10^3,ROWS(N$1:N6)),ROW('LSOP 2016'!A$5:A$81))))</f>
        <v>l'espagnol87</v>
      </c>
      <c r="E9" s="52"/>
      <c r="F9" s="98">
        <f>LARGE('LSOP 2016'!B$5:B$81,ROWS(N$1:N6))</f>
        <v>83.78</v>
      </c>
      <c r="G9" s="99"/>
      <c r="H9" s="14">
        <f t="shared" si="0"/>
        <v>0</v>
      </c>
      <c r="I9" s="15" t="str">
        <f t="shared" si="1"/>
        <v>Place</v>
      </c>
      <c r="J9" s="40" t="str">
        <f t="shared" si="2"/>
        <v>è</v>
      </c>
      <c r="K9" s="29">
        <v>6</v>
      </c>
      <c r="L9" s="18"/>
      <c r="M9" s="14" t="str">
        <f t="shared" si="3"/>
        <v>Place</v>
      </c>
      <c r="N9" s="14" t="str">
        <f t="shared" si="4"/>
        <v>Place</v>
      </c>
      <c r="P9" s="53" t="str">
        <f t="shared" si="5"/>
        <v>ê</v>
      </c>
      <c r="R9" s="37">
        <v>6</v>
      </c>
      <c r="T9" s="27">
        <v>6</v>
      </c>
      <c r="U9" s="27" t="s">
        <v>10</v>
      </c>
      <c r="W9" s="134"/>
      <c r="X9" s="134"/>
      <c r="Y9" s="134"/>
      <c r="Z9" s="134"/>
      <c r="AA9" s="134"/>
      <c r="AB9" s="134"/>
      <c r="AC9" s="134"/>
      <c r="AD9" s="134"/>
      <c r="AE9" s="134"/>
      <c r="AF9" s="134"/>
      <c r="AG9" s="134"/>
      <c r="AH9" s="134"/>
      <c r="AI9" s="134"/>
      <c r="AJ9" s="134"/>
      <c r="AK9" s="134"/>
      <c r="AL9" s="134"/>
      <c r="AM9" s="134"/>
      <c r="AN9" s="134"/>
      <c r="AO9" s="134"/>
      <c r="AP9" s="134"/>
      <c r="AQ9" s="134"/>
      <c r="AR9" s="134"/>
      <c r="AS9" s="134"/>
      <c r="AT9" s="134"/>
      <c r="AU9" s="134"/>
      <c r="AV9" s="134"/>
      <c r="AW9" s="134"/>
      <c r="AX9" s="134"/>
      <c r="AY9" s="134"/>
      <c r="AZ9" s="134"/>
      <c r="BA9" s="134"/>
      <c r="BB9" s="134"/>
      <c r="BC9" s="134"/>
      <c r="BD9" s="134"/>
      <c r="BE9" s="134"/>
      <c r="BF9" s="134"/>
      <c r="BG9" s="134"/>
      <c r="BH9" s="134"/>
      <c r="BI9" s="134"/>
      <c r="BJ9" s="134"/>
      <c r="BK9" s="134"/>
      <c r="BL9" s="134"/>
      <c r="BM9" s="134"/>
      <c r="BN9" s="134"/>
      <c r="BO9" s="134"/>
      <c r="BP9" s="134"/>
      <c r="BQ9" s="134"/>
      <c r="BR9" s="134"/>
      <c r="BS9" s="134"/>
      <c r="BT9" s="134"/>
      <c r="BU9" s="134"/>
      <c r="BV9" s="134"/>
      <c r="BW9" s="134"/>
      <c r="BX9" s="134"/>
    </row>
    <row r="10" spans="1:76" s="25" customFormat="1" ht="19.5" customHeight="1" x14ac:dyDescent="0.3">
      <c r="A10" s="117">
        <f t="shared" si="6"/>
        <v>7</v>
      </c>
      <c r="B10" s="118">
        <f t="shared" si="7"/>
        <v>7</v>
      </c>
      <c r="C10" s="122">
        <f t="shared" si="8"/>
        <v>7</v>
      </c>
      <c r="D10" s="65" t="str">
        <f t="array" ref="D10">INDEX('LSOP 2016'!A$1:A$81,MAX(IF('LSOP 2016'!B$5:B$81+ROW('LSOP 2016'!B$5:B$81)/10^3=LARGE('LSOP 2016'!B$5:B$81+ROW('LSOP 2016'!B$5:B$81)/10^3,ROWS(N$1:N7)),ROW('LSOP 2016'!A$5:A$81))))</f>
        <v>Thibaut</v>
      </c>
      <c r="E10" s="66"/>
      <c r="F10" s="100">
        <f>LARGE('LSOP 2016'!B$5:B$81,ROWS(N$1:N7))</f>
        <v>77.599999999999994</v>
      </c>
      <c r="G10" s="104"/>
      <c r="H10" s="22">
        <f t="shared" si="0"/>
        <v>0</v>
      </c>
      <c r="I10" s="23" t="str">
        <f t="shared" si="1"/>
        <v>Place</v>
      </c>
      <c r="J10" s="67" t="str">
        <f t="shared" si="2"/>
        <v>è</v>
      </c>
      <c r="K10" s="42">
        <v>7</v>
      </c>
      <c r="L10" s="68"/>
      <c r="M10" s="22" t="str">
        <f t="shared" si="3"/>
        <v>Place</v>
      </c>
      <c r="N10" s="22" t="str">
        <f t="shared" si="4"/>
        <v>Place</v>
      </c>
      <c r="P10" s="69" t="str">
        <f t="shared" si="5"/>
        <v>ê</v>
      </c>
      <c r="R10" s="38">
        <v>7</v>
      </c>
      <c r="T10" s="25">
        <v>7</v>
      </c>
      <c r="U10" s="25" t="s">
        <v>11</v>
      </c>
      <c r="W10" s="134"/>
      <c r="X10" s="134"/>
      <c r="Y10" s="134"/>
      <c r="Z10" s="134"/>
      <c r="AA10" s="134"/>
      <c r="AB10" s="134"/>
      <c r="AC10" s="134"/>
      <c r="AD10" s="134"/>
      <c r="AE10" s="134"/>
      <c r="AF10" s="134"/>
      <c r="AG10" s="134"/>
      <c r="AH10" s="134"/>
      <c r="AI10" s="134"/>
      <c r="AJ10" s="134"/>
      <c r="AK10" s="134"/>
      <c r="AL10" s="134"/>
      <c r="AM10" s="134"/>
      <c r="AN10" s="134"/>
      <c r="AO10" s="134"/>
      <c r="AP10" s="134"/>
      <c r="AQ10" s="134"/>
      <c r="AR10" s="134"/>
      <c r="AS10" s="134"/>
      <c r="AT10" s="134"/>
      <c r="AU10" s="134"/>
      <c r="AV10" s="134"/>
      <c r="AW10" s="134"/>
      <c r="AX10" s="134"/>
      <c r="AY10" s="134"/>
      <c r="AZ10" s="134"/>
      <c r="BA10" s="134"/>
      <c r="BB10" s="134"/>
      <c r="BC10" s="134"/>
      <c r="BD10" s="134"/>
      <c r="BE10" s="134"/>
      <c r="BF10" s="134"/>
      <c r="BG10" s="134"/>
      <c r="BH10" s="134"/>
      <c r="BI10" s="134"/>
      <c r="BJ10" s="134"/>
      <c r="BK10" s="134"/>
      <c r="BL10" s="134"/>
      <c r="BM10" s="134"/>
      <c r="BN10" s="134"/>
      <c r="BO10" s="134"/>
      <c r="BP10" s="134"/>
      <c r="BQ10" s="134"/>
      <c r="BR10" s="134"/>
      <c r="BS10" s="134"/>
      <c r="BT10" s="134"/>
      <c r="BU10" s="134"/>
      <c r="BV10" s="134"/>
      <c r="BW10" s="134"/>
      <c r="BX10" s="134"/>
    </row>
    <row r="11" spans="1:76" s="27" customFormat="1" ht="21.75" customHeight="1" x14ac:dyDescent="0.3">
      <c r="A11" s="117">
        <f t="shared" si="6"/>
        <v>8</v>
      </c>
      <c r="B11" s="118">
        <f t="shared" si="7"/>
        <v>8</v>
      </c>
      <c r="C11" s="122">
        <f t="shared" si="8"/>
        <v>8</v>
      </c>
      <c r="D11" s="51" t="str">
        <f t="array" ref="D11">INDEX('LSOP 2016'!A$1:A$81,MAX(IF('LSOP 2016'!B$5:B$81+ROW('LSOP 2016'!B$5:B$81)/10^3=LARGE('LSOP 2016'!B$5:B$81+ROW('LSOP 2016'!B$5:B$81)/10^3,ROWS(N$1:N8)),ROW('LSOP 2016'!A$5:A$81))))</f>
        <v>nico2387</v>
      </c>
      <c r="E11" s="52"/>
      <c r="F11" s="98">
        <f>LARGE('LSOP 2016'!B$5:B$81,ROWS(N$1:N8))</f>
        <v>72.459999999999994</v>
      </c>
      <c r="G11" s="103"/>
      <c r="H11" s="14">
        <f t="shared" si="0"/>
        <v>0</v>
      </c>
      <c r="I11" s="15" t="str">
        <f t="shared" si="1"/>
        <v>Place</v>
      </c>
      <c r="J11" s="40" t="str">
        <f t="shared" si="2"/>
        <v>è</v>
      </c>
      <c r="K11" s="29">
        <v>8</v>
      </c>
      <c r="L11" s="18"/>
      <c r="M11" s="14" t="str">
        <f t="shared" si="3"/>
        <v>Place</v>
      </c>
      <c r="N11" s="14" t="str">
        <f t="shared" si="4"/>
        <v>Place</v>
      </c>
      <c r="P11" s="53" t="str">
        <f t="shared" si="5"/>
        <v>ê</v>
      </c>
      <c r="R11" s="37">
        <v>8</v>
      </c>
      <c r="T11" s="27">
        <v>8</v>
      </c>
      <c r="U11" s="27" t="s">
        <v>12</v>
      </c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  <c r="AO11" s="134"/>
      <c r="AP11" s="134"/>
      <c r="AQ11" s="134"/>
      <c r="AR11" s="134"/>
      <c r="AS11" s="134"/>
      <c r="AT11" s="134"/>
      <c r="AU11" s="134"/>
      <c r="AV11" s="134"/>
      <c r="AW11" s="134"/>
      <c r="AX11" s="134"/>
      <c r="AY11" s="134"/>
      <c r="AZ11" s="134"/>
      <c r="BA11" s="134"/>
      <c r="BB11" s="134"/>
      <c r="BC11" s="134"/>
      <c r="BD11" s="134"/>
      <c r="BE11" s="134"/>
      <c r="BF11" s="134"/>
      <c r="BG11" s="134"/>
      <c r="BH11" s="134"/>
      <c r="BI11" s="134"/>
      <c r="BJ11" s="134"/>
      <c r="BK11" s="134"/>
      <c r="BL11" s="134"/>
      <c r="BM11" s="134"/>
      <c r="BN11" s="134"/>
      <c r="BO11" s="134"/>
      <c r="BP11" s="134"/>
      <c r="BQ11" s="134"/>
      <c r="BR11" s="134"/>
      <c r="BS11" s="134"/>
      <c r="BT11" s="134"/>
      <c r="BU11" s="134"/>
      <c r="BV11" s="134"/>
      <c r="BW11" s="134"/>
      <c r="BX11" s="134"/>
    </row>
    <row r="12" spans="1:76" s="27" customFormat="1" ht="19.5" customHeight="1" x14ac:dyDescent="0.3">
      <c r="A12" s="117">
        <f t="shared" si="6"/>
        <v>9</v>
      </c>
      <c r="B12" s="118">
        <f t="shared" si="7"/>
        <v>9</v>
      </c>
      <c r="C12" s="122">
        <f t="shared" si="8"/>
        <v>9</v>
      </c>
      <c r="D12" s="51" t="str">
        <f t="array" ref="D12">INDEX('LSOP 2016'!A$1:A$81,MAX(IF('LSOP 2016'!B$5:B$81+ROW('LSOP 2016'!B$5:B$81)/10^3=LARGE('LSOP 2016'!B$5:B$81+ROW('LSOP 2016'!B$5:B$81)/10^3,ROWS(N$1:N9)),ROW('LSOP 2016'!A$5:A$81))))</f>
        <v>x_jimbo</v>
      </c>
      <c r="E12" s="52"/>
      <c r="F12" s="98">
        <f>LARGE('LSOP 2016'!B$5:B$81,ROWS(N$1:N9))</f>
        <v>53.96</v>
      </c>
      <c r="G12" s="99"/>
      <c r="H12" s="14">
        <f t="shared" si="0"/>
        <v>0</v>
      </c>
      <c r="I12" s="15" t="str">
        <f t="shared" si="1"/>
        <v>Place</v>
      </c>
      <c r="J12" s="40" t="str">
        <f t="shared" si="2"/>
        <v>è</v>
      </c>
      <c r="K12" s="29">
        <v>9</v>
      </c>
      <c r="L12" s="18"/>
      <c r="M12" s="14" t="str">
        <f t="shared" si="3"/>
        <v>Place</v>
      </c>
      <c r="N12" s="14" t="str">
        <f t="shared" si="4"/>
        <v>Place</v>
      </c>
      <c r="P12" s="53" t="str">
        <f t="shared" si="5"/>
        <v>ê</v>
      </c>
      <c r="R12" s="37">
        <v>9</v>
      </c>
      <c r="T12" s="27">
        <v>9</v>
      </c>
      <c r="U12" s="27" t="s">
        <v>13</v>
      </c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/>
      <c r="AJ12" s="134"/>
      <c r="AK12" s="134"/>
      <c r="AL12" s="134"/>
      <c r="AM12" s="134"/>
      <c r="AN12" s="134"/>
      <c r="AO12" s="134"/>
      <c r="AP12" s="134"/>
      <c r="AQ12" s="134"/>
      <c r="AR12" s="134"/>
      <c r="AS12" s="134"/>
      <c r="AT12" s="134"/>
      <c r="AU12" s="134"/>
      <c r="AV12" s="134"/>
      <c r="AW12" s="134"/>
      <c r="AX12" s="134"/>
      <c r="AY12" s="134"/>
      <c r="AZ12" s="134"/>
      <c r="BA12" s="134"/>
      <c r="BB12" s="134"/>
      <c r="BC12" s="134"/>
      <c r="BD12" s="134"/>
      <c r="BE12" s="134"/>
      <c r="BF12" s="134"/>
      <c r="BG12" s="134"/>
      <c r="BH12" s="134"/>
      <c r="BI12" s="134"/>
      <c r="BJ12" s="134"/>
      <c r="BK12" s="134"/>
      <c r="BL12" s="134"/>
      <c r="BM12" s="134"/>
      <c r="BN12" s="134"/>
      <c r="BO12" s="134"/>
      <c r="BP12" s="134"/>
      <c r="BQ12" s="134"/>
      <c r="BR12" s="134"/>
      <c r="BS12" s="134"/>
      <c r="BT12" s="134"/>
      <c r="BU12" s="134"/>
      <c r="BV12" s="134"/>
      <c r="BW12" s="134"/>
      <c r="BX12" s="134"/>
    </row>
    <row r="13" spans="1:76" s="25" customFormat="1" ht="19.5" customHeight="1" x14ac:dyDescent="0.3">
      <c r="A13" s="117">
        <f t="shared" si="6"/>
        <v>10</v>
      </c>
      <c r="B13" s="118">
        <f t="shared" si="7"/>
        <v>10</v>
      </c>
      <c r="C13" s="122">
        <f t="shared" si="8"/>
        <v>10</v>
      </c>
      <c r="D13" s="65" t="str">
        <f t="array" ref="D13">INDEX('LSOP 2016'!A$1:A$81,MAX(IF('LSOP 2016'!B$5:B$81+ROW('LSOP 2016'!B$5:B$81)/10^3=LARGE('LSOP 2016'!B$5:B$81+ROW('LSOP 2016'!B$5:B$81)/10^3,ROWS(N$1:N10)),ROW('LSOP 2016'!A$5:A$81))))</f>
        <v>Aprilia8724</v>
      </c>
      <c r="E13" s="66"/>
      <c r="F13" s="100">
        <f>LARGE('LSOP 2016'!B$5:B$81,ROWS(N$1:N10))</f>
        <v>49.91</v>
      </c>
      <c r="G13" s="104"/>
      <c r="H13" s="22">
        <f t="shared" si="0"/>
        <v>0</v>
      </c>
      <c r="I13" s="23" t="str">
        <f t="shared" si="1"/>
        <v>Place</v>
      </c>
      <c r="J13" s="67" t="str">
        <f t="shared" si="2"/>
        <v>è</v>
      </c>
      <c r="K13" s="42">
        <v>10</v>
      </c>
      <c r="L13" s="68"/>
      <c r="M13" s="22" t="str">
        <f t="shared" si="3"/>
        <v>Place</v>
      </c>
      <c r="N13" s="22" t="str">
        <f t="shared" si="4"/>
        <v>Place</v>
      </c>
      <c r="P13" s="69" t="str">
        <f t="shared" si="5"/>
        <v>ê</v>
      </c>
      <c r="R13" s="38">
        <v>10</v>
      </c>
      <c r="T13" s="25">
        <v>10</v>
      </c>
      <c r="U13" s="25" t="s">
        <v>14</v>
      </c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134"/>
      <c r="AH13" s="134"/>
      <c r="AI13" s="134"/>
      <c r="AJ13" s="134"/>
      <c r="AK13" s="134"/>
      <c r="AL13" s="134"/>
      <c r="AM13" s="134"/>
      <c r="AN13" s="134"/>
      <c r="AO13" s="134"/>
      <c r="AP13" s="134"/>
      <c r="AQ13" s="134"/>
      <c r="AR13" s="134"/>
      <c r="AS13" s="134"/>
      <c r="AT13" s="134"/>
      <c r="AU13" s="134"/>
      <c r="AV13" s="134"/>
      <c r="AW13" s="134"/>
      <c r="AX13" s="134"/>
      <c r="AY13" s="134"/>
      <c r="AZ13" s="134"/>
      <c r="BA13" s="134"/>
      <c r="BB13" s="134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</row>
    <row r="14" spans="1:76" s="27" customFormat="1" ht="19.5" customHeight="1" x14ac:dyDescent="0.3">
      <c r="A14" s="117">
        <f t="shared" si="6"/>
        <v>11</v>
      </c>
      <c r="B14" s="118">
        <f t="shared" si="7"/>
        <v>11</v>
      </c>
      <c r="C14" s="122">
        <f t="shared" si="8"/>
        <v>11</v>
      </c>
      <c r="D14" s="51" t="str">
        <f t="array" ref="D14">INDEX('LSOP 2016'!A$1:A$81,MAX(IF('LSOP 2016'!B$5:B$81+ROW('LSOP 2016'!B$5:B$81)/10^3=LARGE('LSOP 2016'!B$5:B$81+ROW('LSOP 2016'!B$5:B$81)/10^3,ROWS(N$1:N11)),ROW('LSOP 2016'!A$5:A$81))))</f>
        <v>OSS117</v>
      </c>
      <c r="E14" s="52"/>
      <c r="F14" s="98">
        <f>LARGE('LSOP 2016'!B$5:B$81,ROWS(N$1:N11))</f>
        <v>46.23</v>
      </c>
      <c r="G14" s="103"/>
      <c r="H14" s="14">
        <f t="shared" si="0"/>
        <v>0</v>
      </c>
      <c r="I14" s="15" t="str">
        <f t="shared" si="1"/>
        <v>Place</v>
      </c>
      <c r="J14" s="40" t="str">
        <f t="shared" si="2"/>
        <v>è</v>
      </c>
      <c r="K14" s="29">
        <v>11</v>
      </c>
      <c r="L14" s="18"/>
      <c r="M14" s="14" t="str">
        <f t="shared" si="3"/>
        <v>Place</v>
      </c>
      <c r="N14" s="14" t="str">
        <f t="shared" si="4"/>
        <v>Place</v>
      </c>
      <c r="P14" s="53" t="str">
        <f t="shared" si="5"/>
        <v>ê</v>
      </c>
      <c r="R14" s="37">
        <v>11</v>
      </c>
      <c r="T14" s="27">
        <v>11</v>
      </c>
      <c r="U14" s="27" t="s">
        <v>15</v>
      </c>
      <c r="W14" s="134"/>
      <c r="X14" s="134"/>
      <c r="Y14" s="134"/>
      <c r="Z14" s="134"/>
      <c r="AA14" s="134"/>
      <c r="AB14" s="134"/>
      <c r="AC14" s="134"/>
      <c r="AD14" s="134"/>
      <c r="AE14" s="134"/>
      <c r="AF14" s="134"/>
      <c r="AG14" s="134"/>
      <c r="AH14" s="134"/>
      <c r="AI14" s="134"/>
      <c r="AJ14" s="134"/>
      <c r="AK14" s="134"/>
      <c r="AL14" s="134"/>
      <c r="AM14" s="134"/>
      <c r="AN14" s="134"/>
      <c r="AO14" s="134"/>
      <c r="AP14" s="134"/>
      <c r="AQ14" s="134"/>
      <c r="AR14" s="134"/>
      <c r="AS14" s="134"/>
      <c r="AT14" s="134"/>
      <c r="AU14" s="134"/>
      <c r="AV14" s="134"/>
      <c r="AW14" s="134"/>
      <c r="AX14" s="134"/>
      <c r="AY14" s="134"/>
      <c r="AZ14" s="134"/>
      <c r="BA14" s="134"/>
      <c r="BB14" s="134"/>
      <c r="BC14" s="134"/>
      <c r="BD14" s="134"/>
      <c r="BE14" s="134"/>
      <c r="BF14" s="134"/>
      <c r="BG14" s="134"/>
      <c r="BH14" s="134"/>
      <c r="BI14" s="134"/>
      <c r="BJ14" s="134"/>
      <c r="BK14" s="134"/>
      <c r="BL14" s="134"/>
      <c r="BM14" s="134"/>
      <c r="BN14" s="134"/>
      <c r="BO14" s="134"/>
      <c r="BP14" s="134"/>
      <c r="BQ14" s="134"/>
      <c r="BR14" s="134"/>
      <c r="BS14" s="134"/>
      <c r="BT14" s="134"/>
      <c r="BU14" s="134"/>
      <c r="BV14" s="134"/>
      <c r="BW14" s="134"/>
      <c r="BX14" s="134"/>
    </row>
    <row r="15" spans="1:76" s="27" customFormat="1" ht="19.5" customHeight="1" x14ac:dyDescent="0.3">
      <c r="A15" s="117">
        <f t="shared" si="6"/>
        <v>12</v>
      </c>
      <c r="B15" s="118">
        <f t="shared" si="7"/>
        <v>12</v>
      </c>
      <c r="C15" s="122">
        <f t="shared" si="8"/>
        <v>12</v>
      </c>
      <c r="D15" s="51" t="str">
        <f t="array" ref="D15">INDEX('LSOP 2016'!A$1:A$81,MAX(IF('LSOP 2016'!B$5:B$81+ROW('LSOP 2016'!B$5:B$81)/10^3=LARGE('LSOP 2016'!B$5:B$81+ROW('LSOP 2016'!B$5:B$81)/10^3,ROWS(N$1:N12)),ROW('LSOP 2016'!A$5:A$81))))</f>
        <v>Cazoll</v>
      </c>
      <c r="E15" s="52"/>
      <c r="F15" s="98">
        <f>LARGE('LSOP 2016'!B$5:B$81,ROWS(N$1:N12))</f>
        <v>42.82</v>
      </c>
      <c r="G15" s="99"/>
      <c r="H15" s="14">
        <f t="shared" si="0"/>
        <v>0</v>
      </c>
      <c r="I15" s="15" t="str">
        <f t="shared" si="1"/>
        <v>Place</v>
      </c>
      <c r="J15" s="40" t="str">
        <f t="shared" si="2"/>
        <v>è</v>
      </c>
      <c r="K15" s="28">
        <v>12</v>
      </c>
      <c r="L15" s="18"/>
      <c r="M15" s="14" t="str">
        <f t="shared" si="3"/>
        <v>Place</v>
      </c>
      <c r="N15" s="14" t="str">
        <f t="shared" si="4"/>
        <v>Place</v>
      </c>
      <c r="P15" s="53" t="str">
        <f t="shared" si="5"/>
        <v>ê</v>
      </c>
      <c r="R15" s="37">
        <v>12</v>
      </c>
      <c r="T15" s="27">
        <v>12</v>
      </c>
      <c r="U15" s="27" t="s">
        <v>16</v>
      </c>
      <c r="W15" s="134"/>
      <c r="X15" s="134"/>
      <c r="Y15" s="134"/>
      <c r="Z15" s="134"/>
      <c r="AA15" s="134"/>
      <c r="AB15" s="134"/>
      <c r="AC15" s="134"/>
      <c r="AD15" s="134"/>
      <c r="AE15" s="134"/>
      <c r="AF15" s="134"/>
      <c r="AG15" s="134"/>
      <c r="AH15" s="134"/>
      <c r="AI15" s="134"/>
      <c r="AJ15" s="134"/>
      <c r="AK15" s="134"/>
      <c r="AL15" s="134"/>
      <c r="AM15" s="134"/>
      <c r="AN15" s="134"/>
      <c r="AO15" s="134"/>
      <c r="AP15" s="134"/>
      <c r="AQ15" s="134"/>
      <c r="AR15" s="134"/>
      <c r="AS15" s="134"/>
      <c r="AT15" s="134"/>
      <c r="AU15" s="134"/>
      <c r="AV15" s="134"/>
      <c r="AW15" s="134"/>
      <c r="AX15" s="134"/>
      <c r="AY15" s="134"/>
      <c r="AZ15" s="134"/>
      <c r="BA15" s="134"/>
      <c r="BB15" s="134"/>
      <c r="BC15" s="134"/>
      <c r="BD15" s="134"/>
      <c r="BE15" s="134"/>
      <c r="BF15" s="134"/>
      <c r="BG15" s="134"/>
      <c r="BH15" s="134"/>
      <c r="BI15" s="134"/>
      <c r="BJ15" s="134"/>
      <c r="BK15" s="134"/>
      <c r="BL15" s="134"/>
      <c r="BM15" s="134"/>
      <c r="BN15" s="134"/>
      <c r="BO15" s="134"/>
      <c r="BP15" s="134"/>
      <c r="BQ15" s="134"/>
      <c r="BR15" s="134"/>
      <c r="BS15" s="134"/>
      <c r="BT15" s="134"/>
      <c r="BU15" s="134"/>
      <c r="BV15" s="134"/>
      <c r="BW15" s="134"/>
      <c r="BX15" s="134"/>
    </row>
    <row r="16" spans="1:76" s="25" customFormat="1" ht="19.5" customHeight="1" x14ac:dyDescent="0.3">
      <c r="A16" s="117">
        <f t="shared" si="6"/>
        <v>13</v>
      </c>
      <c r="B16" s="118">
        <f t="shared" si="7"/>
        <v>13</v>
      </c>
      <c r="C16" s="122">
        <f t="shared" si="8"/>
        <v>13</v>
      </c>
      <c r="D16" s="65" t="str">
        <f t="array" ref="D16">INDEX('LSOP 2016'!A$1:A$81,MAX(IF('LSOP 2016'!B$5:B$81+ROW('LSOP 2016'!B$5:B$81)/10^3=LARGE('LSOP 2016'!B$5:B$81+ROW('LSOP 2016'!B$5:B$81)/10^3,ROWS(N$1:N13)),ROW('LSOP 2016'!A$5:A$81))))</f>
        <v>titoun</v>
      </c>
      <c r="E16" s="66"/>
      <c r="F16" s="100">
        <f>LARGE('LSOP 2016'!B$5:B$81,ROWS(N$1:N13))</f>
        <v>39.65</v>
      </c>
      <c r="G16" s="104"/>
      <c r="H16" s="22">
        <f t="shared" si="0"/>
        <v>0</v>
      </c>
      <c r="I16" s="23" t="str">
        <f t="shared" si="1"/>
        <v>Place</v>
      </c>
      <c r="J16" s="67" t="str">
        <f t="shared" si="2"/>
        <v>è</v>
      </c>
      <c r="K16" s="71">
        <v>13</v>
      </c>
      <c r="L16" s="68"/>
      <c r="M16" s="22" t="str">
        <f t="shared" si="3"/>
        <v>Place</v>
      </c>
      <c r="N16" s="22" t="str">
        <f t="shared" si="4"/>
        <v>Place</v>
      </c>
      <c r="P16" s="69" t="str">
        <f t="shared" si="5"/>
        <v>ê</v>
      </c>
      <c r="R16" s="38">
        <v>13</v>
      </c>
      <c r="T16" s="25">
        <v>13</v>
      </c>
      <c r="U16" s="25" t="s">
        <v>17</v>
      </c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134"/>
      <c r="AH16" s="134"/>
      <c r="AI16" s="134"/>
      <c r="AJ16" s="134"/>
      <c r="AK16" s="134"/>
      <c r="AL16" s="134"/>
      <c r="AM16" s="134"/>
      <c r="AN16" s="134"/>
      <c r="AO16" s="134"/>
      <c r="AP16" s="134"/>
      <c r="AQ16" s="134"/>
      <c r="AR16" s="134"/>
      <c r="AS16" s="134"/>
      <c r="AT16" s="134"/>
      <c r="AU16" s="134"/>
      <c r="AV16" s="134"/>
      <c r="AW16" s="134"/>
      <c r="AX16" s="134"/>
      <c r="AY16" s="134"/>
      <c r="AZ16" s="134"/>
      <c r="BA16" s="134"/>
      <c r="BB16" s="134"/>
      <c r="BC16" s="134"/>
      <c r="BD16" s="134"/>
      <c r="BE16" s="134"/>
      <c r="BF16" s="134"/>
      <c r="BG16" s="134"/>
      <c r="BH16" s="134"/>
      <c r="BI16" s="134"/>
      <c r="BJ16" s="134"/>
      <c r="BK16" s="134"/>
      <c r="BL16" s="134"/>
      <c r="BM16" s="134"/>
      <c r="BN16" s="134"/>
      <c r="BO16" s="134"/>
      <c r="BP16" s="134"/>
      <c r="BQ16" s="134"/>
      <c r="BR16" s="134"/>
      <c r="BS16" s="134"/>
      <c r="BT16" s="134"/>
      <c r="BU16" s="134"/>
      <c r="BV16" s="134"/>
      <c r="BW16" s="134"/>
      <c r="BX16" s="134"/>
    </row>
    <row r="17" spans="1:76" s="27" customFormat="1" ht="19.5" customHeight="1" x14ac:dyDescent="0.3">
      <c r="A17" s="117">
        <f t="shared" si="6"/>
        <v>14</v>
      </c>
      <c r="B17" s="118">
        <f t="shared" si="7"/>
        <v>14</v>
      </c>
      <c r="C17" s="122">
        <f t="shared" si="8"/>
        <v>14</v>
      </c>
      <c r="D17" s="51" t="str">
        <f t="array" ref="D17">INDEX('LSOP 2016'!A$1:A$81,MAX(IF('LSOP 2016'!B$5:B$81+ROW('LSOP 2016'!B$5:B$81)/10^3=LARGE('LSOP 2016'!B$5:B$81+ROW('LSOP 2016'!B$5:B$81)/10^3,ROWS(N$1:N14)),ROW('LSOP 2016'!A$5:A$81))))</f>
        <v>Le Jocker</v>
      </c>
      <c r="E17" s="52"/>
      <c r="F17" s="98">
        <f>LARGE('LSOP 2016'!B$5:B$81,ROWS(N$1:N14))</f>
        <v>36.67</v>
      </c>
      <c r="G17" s="99"/>
      <c r="H17" s="14">
        <f t="shared" si="0"/>
        <v>0</v>
      </c>
      <c r="I17" s="15" t="str">
        <f t="shared" si="1"/>
        <v>Place</v>
      </c>
      <c r="J17" s="40" t="str">
        <f t="shared" si="2"/>
        <v>è</v>
      </c>
      <c r="K17" s="16">
        <v>14</v>
      </c>
      <c r="L17" s="18"/>
      <c r="M17" s="14" t="str">
        <f t="shared" si="3"/>
        <v>Place</v>
      </c>
      <c r="N17" s="14" t="str">
        <f t="shared" si="4"/>
        <v>Place</v>
      </c>
      <c r="P17" s="53" t="str">
        <f t="shared" si="5"/>
        <v>ê</v>
      </c>
      <c r="R17" s="37">
        <v>14</v>
      </c>
      <c r="T17" s="27">
        <v>14</v>
      </c>
      <c r="U17" s="27" t="s">
        <v>18</v>
      </c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4"/>
      <c r="AS17" s="134"/>
      <c r="AT17" s="134"/>
      <c r="AU17" s="134"/>
      <c r="AV17" s="134"/>
      <c r="AW17" s="134"/>
      <c r="AX17" s="134"/>
      <c r="AY17" s="134"/>
      <c r="AZ17" s="134"/>
      <c r="BA17" s="134"/>
      <c r="BB17" s="134"/>
      <c r="BC17" s="134"/>
      <c r="BD17" s="134"/>
      <c r="BE17" s="134"/>
      <c r="BF17" s="134"/>
      <c r="BG17" s="134"/>
      <c r="BH17" s="134"/>
      <c r="BI17" s="134"/>
      <c r="BJ17" s="134"/>
      <c r="BK17" s="134"/>
      <c r="BL17" s="134"/>
      <c r="BM17" s="134"/>
      <c r="BN17" s="134"/>
      <c r="BO17" s="134"/>
      <c r="BP17" s="134"/>
      <c r="BQ17" s="134"/>
      <c r="BR17" s="134"/>
      <c r="BS17" s="134"/>
      <c r="BT17" s="134"/>
      <c r="BU17" s="134"/>
      <c r="BV17" s="134"/>
      <c r="BW17" s="134"/>
      <c r="BX17" s="134"/>
    </row>
    <row r="18" spans="1:76" s="25" customFormat="1" ht="19.5" customHeight="1" x14ac:dyDescent="0.3">
      <c r="A18" s="117">
        <f t="shared" si="6"/>
        <v>15</v>
      </c>
      <c r="B18" s="118">
        <f t="shared" si="7"/>
        <v>15</v>
      </c>
      <c r="C18" s="122">
        <f t="shared" si="8"/>
        <v>15</v>
      </c>
      <c r="D18" s="65" t="str">
        <f t="array" ref="D18">INDEX('LSOP 2016'!A$1:A$81,MAX(IF('LSOP 2016'!B$5:B$81+ROW('LSOP 2016'!B$5:B$81)/10^3=LARGE('LSOP 2016'!B$5:B$81+ROW('LSOP 2016'!B$5:B$81)/10^3,ROWS(N$1:N15)),ROW('LSOP 2016'!A$5:A$81))))</f>
        <v>Bayo</v>
      </c>
      <c r="E18" s="66"/>
      <c r="F18" s="100">
        <f>LARGE('LSOP 2016'!B$5:B$81,ROWS(N$1:N15))</f>
        <v>33.85</v>
      </c>
      <c r="G18" s="104"/>
      <c r="H18" s="22">
        <f t="shared" si="0"/>
        <v>0</v>
      </c>
      <c r="I18" s="23" t="str">
        <f t="shared" si="1"/>
        <v>Place</v>
      </c>
      <c r="J18" s="67" t="str">
        <f t="shared" si="2"/>
        <v>è</v>
      </c>
      <c r="K18" s="70">
        <v>15</v>
      </c>
      <c r="L18" s="68"/>
      <c r="M18" s="22" t="str">
        <f t="shared" si="3"/>
        <v>Place</v>
      </c>
      <c r="N18" s="22" t="str">
        <f t="shared" si="4"/>
        <v>Place</v>
      </c>
      <c r="P18" s="69" t="str">
        <f t="shared" si="5"/>
        <v>ê</v>
      </c>
      <c r="R18" s="38">
        <v>15</v>
      </c>
      <c r="T18" s="25">
        <v>15</v>
      </c>
      <c r="U18" s="25" t="s">
        <v>19</v>
      </c>
      <c r="W18" s="134"/>
      <c r="X18" s="134"/>
      <c r="Y18" s="134"/>
      <c r="Z18" s="134"/>
      <c r="AA18" s="134"/>
      <c r="AB18" s="134"/>
      <c r="AC18" s="134"/>
      <c r="AD18" s="134"/>
      <c r="AE18" s="134"/>
      <c r="AF18" s="134"/>
      <c r="AG18" s="134"/>
      <c r="AH18" s="134"/>
      <c r="AI18" s="134"/>
      <c r="AJ18" s="134"/>
      <c r="AK18" s="134"/>
      <c r="AL18" s="134"/>
      <c r="AM18" s="134"/>
      <c r="AN18" s="134"/>
      <c r="AO18" s="134"/>
      <c r="AP18" s="134"/>
      <c r="AQ18" s="134"/>
      <c r="AR18" s="134"/>
      <c r="AS18" s="134"/>
      <c r="AT18" s="134"/>
      <c r="AU18" s="134"/>
      <c r="AV18" s="134"/>
      <c r="AW18" s="134"/>
      <c r="AX18" s="134"/>
      <c r="AY18" s="134"/>
      <c r="AZ18" s="134"/>
      <c r="BA18" s="134"/>
      <c r="BB18" s="134"/>
      <c r="BC18" s="134"/>
      <c r="BD18" s="134"/>
      <c r="BE18" s="134"/>
      <c r="BF18" s="134"/>
      <c r="BG18" s="134"/>
      <c r="BH18" s="134"/>
      <c r="BI18" s="134"/>
      <c r="BJ18" s="134"/>
      <c r="BK18" s="134"/>
      <c r="BL18" s="134"/>
      <c r="BM18" s="134"/>
      <c r="BN18" s="134"/>
      <c r="BO18" s="134"/>
      <c r="BP18" s="134"/>
      <c r="BQ18" s="134"/>
      <c r="BR18" s="134"/>
      <c r="BS18" s="134"/>
      <c r="BT18" s="134"/>
      <c r="BU18" s="134"/>
      <c r="BV18" s="134"/>
      <c r="BW18" s="134"/>
      <c r="BX18" s="134"/>
    </row>
    <row r="19" spans="1:76" s="27" customFormat="1" ht="19.5" customHeight="1" x14ac:dyDescent="0.3">
      <c r="A19" s="117">
        <f t="shared" si="6"/>
        <v>16</v>
      </c>
      <c r="B19" s="118">
        <f t="shared" si="7"/>
        <v>16</v>
      </c>
      <c r="C19" s="122">
        <f t="shared" si="8"/>
        <v>16</v>
      </c>
      <c r="D19" s="51" t="str">
        <f t="array" ref="D19">INDEX('LSOP 2016'!A$1:A$81,MAX(IF('LSOP 2016'!B$5:B$81+ROW('LSOP 2016'!B$5:B$81)/10^3=LARGE('LSOP 2016'!B$5:B$81+ROW('LSOP 2016'!B$5:B$81)/10^3,ROWS(N$1:N16)),ROW('LSOP 2016'!A$5:A$81))))</f>
        <v>makpsg</v>
      </c>
      <c r="E19" s="52"/>
      <c r="F19" s="98">
        <f>LARGE('LSOP 2016'!B$5:B$81,ROWS(N$1:N16))</f>
        <v>31.16</v>
      </c>
      <c r="G19" s="99"/>
      <c r="H19" s="14">
        <f t="shared" si="0"/>
        <v>0</v>
      </c>
      <c r="I19" s="15" t="str">
        <f t="shared" si="1"/>
        <v>Place</v>
      </c>
      <c r="J19" s="40" t="str">
        <f t="shared" si="2"/>
        <v>è</v>
      </c>
      <c r="K19" s="28">
        <v>16</v>
      </c>
      <c r="L19" s="18"/>
      <c r="M19" s="14" t="str">
        <f t="shared" si="3"/>
        <v>Place</v>
      </c>
      <c r="N19" s="14" t="str">
        <f t="shared" si="4"/>
        <v>Place</v>
      </c>
      <c r="P19" s="53" t="str">
        <f t="shared" si="5"/>
        <v>ê</v>
      </c>
      <c r="R19" s="37">
        <v>16</v>
      </c>
      <c r="T19" s="27">
        <v>16</v>
      </c>
      <c r="U19" s="27" t="s">
        <v>20</v>
      </c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134"/>
      <c r="AH19" s="134"/>
      <c r="AI19" s="134"/>
      <c r="AJ19" s="134"/>
      <c r="AK19" s="134"/>
      <c r="AL19" s="134"/>
      <c r="AM19" s="134"/>
      <c r="AN19" s="134"/>
      <c r="AO19" s="134"/>
      <c r="AP19" s="134"/>
      <c r="AQ19" s="134"/>
      <c r="AR19" s="134"/>
      <c r="AS19" s="134"/>
      <c r="AT19" s="134"/>
      <c r="AU19" s="134"/>
      <c r="AV19" s="134"/>
      <c r="AW19" s="134"/>
      <c r="AX19" s="134"/>
      <c r="AY19" s="134"/>
      <c r="AZ19" s="134"/>
      <c r="BA19" s="134"/>
      <c r="BB19" s="134"/>
      <c r="BC19" s="134"/>
      <c r="BD19" s="134"/>
      <c r="BE19" s="134"/>
      <c r="BF19" s="134"/>
      <c r="BG19" s="134"/>
      <c r="BH19" s="134"/>
      <c r="BI19" s="134"/>
      <c r="BJ19" s="134"/>
      <c r="BK19" s="134"/>
      <c r="BL19" s="134"/>
      <c r="BM19" s="134"/>
      <c r="BN19" s="134"/>
      <c r="BO19" s="134"/>
      <c r="BP19" s="134"/>
      <c r="BQ19" s="134"/>
      <c r="BR19" s="134"/>
      <c r="BS19" s="134"/>
      <c r="BT19" s="134"/>
      <c r="BU19" s="134"/>
      <c r="BV19" s="134"/>
      <c r="BW19" s="134"/>
      <c r="BX19" s="134"/>
    </row>
    <row r="20" spans="1:76" s="25" customFormat="1" ht="19.5" customHeight="1" x14ac:dyDescent="0.3">
      <c r="A20" s="117">
        <f t="shared" si="6"/>
        <v>17</v>
      </c>
      <c r="B20" s="118">
        <f t="shared" si="7"/>
        <v>17</v>
      </c>
      <c r="C20" s="122">
        <f t="shared" si="8"/>
        <v>17</v>
      </c>
      <c r="D20" s="65" t="str">
        <f t="array" ref="D20">INDEX('LSOP 2016'!A$1:A$81,MAX(IF('LSOP 2016'!B$5:B$81+ROW('LSOP 2016'!B$5:B$81)/10^3=LARGE('LSOP 2016'!B$5:B$81+ROW('LSOP 2016'!B$5:B$81)/10^3,ROWS(N$1:N17)),ROW('LSOP 2016'!A$5:A$81))))</f>
        <v>vicman6987</v>
      </c>
      <c r="E20" s="66"/>
      <c r="F20" s="100">
        <f>LARGE('LSOP 2016'!B$5:B$81,ROWS(N$1:N17))</f>
        <v>28.59</v>
      </c>
      <c r="G20" s="104"/>
      <c r="H20" s="22">
        <f t="shared" si="0"/>
        <v>0</v>
      </c>
      <c r="I20" s="23" t="str">
        <f t="shared" si="1"/>
        <v>Place</v>
      </c>
      <c r="J20" s="67" t="str">
        <f t="shared" si="2"/>
        <v>è</v>
      </c>
      <c r="K20" s="71">
        <v>17</v>
      </c>
      <c r="L20" s="68"/>
      <c r="M20" s="22" t="str">
        <f t="shared" si="3"/>
        <v>Place</v>
      </c>
      <c r="N20" s="22" t="str">
        <f t="shared" si="4"/>
        <v>Place</v>
      </c>
      <c r="P20" s="69" t="str">
        <f t="shared" si="5"/>
        <v>ê</v>
      </c>
      <c r="R20" s="38">
        <v>17</v>
      </c>
      <c r="T20" s="25">
        <v>17</v>
      </c>
      <c r="U20" s="25" t="s">
        <v>21</v>
      </c>
      <c r="W20" s="134"/>
      <c r="X20" s="134"/>
      <c r="Y20" s="134"/>
      <c r="Z20" s="134"/>
      <c r="AA20" s="134"/>
      <c r="AB20" s="134"/>
      <c r="AC20" s="134"/>
      <c r="AD20" s="134"/>
      <c r="AE20" s="134"/>
      <c r="AF20" s="134"/>
      <c r="AG20" s="134"/>
      <c r="AH20" s="134"/>
      <c r="AI20" s="134"/>
      <c r="AJ20" s="134"/>
      <c r="AK20" s="134"/>
      <c r="AL20" s="134"/>
      <c r="AM20" s="134"/>
      <c r="AN20" s="134"/>
      <c r="AO20" s="134"/>
      <c r="AP20" s="134"/>
      <c r="AQ20" s="134"/>
      <c r="AR20" s="134"/>
      <c r="AS20" s="134"/>
      <c r="AT20" s="134"/>
      <c r="AU20" s="134"/>
      <c r="AV20" s="134"/>
      <c r="AW20" s="134"/>
      <c r="AX20" s="134"/>
      <c r="AY20" s="134"/>
      <c r="AZ20" s="134"/>
      <c r="BA20" s="134"/>
      <c r="BB20" s="134"/>
      <c r="BC20" s="134"/>
      <c r="BD20" s="134"/>
      <c r="BE20" s="134"/>
      <c r="BF20" s="134"/>
      <c r="BG20" s="134"/>
      <c r="BH20" s="134"/>
      <c r="BI20" s="134"/>
      <c r="BJ20" s="134"/>
      <c r="BK20" s="134"/>
      <c r="BL20" s="134"/>
      <c r="BM20" s="134"/>
      <c r="BN20" s="134"/>
      <c r="BO20" s="134"/>
      <c r="BP20" s="134"/>
      <c r="BQ20" s="134"/>
      <c r="BR20" s="134"/>
      <c r="BS20" s="134"/>
      <c r="BT20" s="134"/>
      <c r="BU20" s="134"/>
      <c r="BV20" s="134"/>
      <c r="BW20" s="134"/>
      <c r="BX20" s="134"/>
    </row>
    <row r="21" spans="1:76" s="27" customFormat="1" ht="19.5" customHeight="1" x14ac:dyDescent="0.3">
      <c r="A21" s="117">
        <f t="shared" si="6"/>
        <v>18</v>
      </c>
      <c r="B21" s="118">
        <f t="shared" si="7"/>
        <v>18</v>
      </c>
      <c r="C21" s="122">
        <f t="shared" si="8"/>
        <v>18</v>
      </c>
      <c r="D21" s="51" t="str">
        <f t="array" ref="D21">INDEX('LSOP 2016'!A$1:A$81,MAX(IF('LSOP 2016'!B$5:B$81+ROW('LSOP 2016'!B$5:B$81)/10^3=LARGE('LSOP 2016'!B$5:B$81+ROW('LSOP 2016'!B$5:B$81)/10^3,ROWS(N$1:N18)),ROW('LSOP 2016'!A$5:A$81))))</f>
        <v>sin_us</v>
      </c>
      <c r="E21" s="52"/>
      <c r="F21" s="98">
        <f>LARGE('LSOP 2016'!B$5:B$81,ROWS(N$1:N18))</f>
        <v>26.12</v>
      </c>
      <c r="G21" s="103"/>
      <c r="H21" s="14">
        <f t="shared" si="0"/>
        <v>0</v>
      </c>
      <c r="I21" s="15" t="str">
        <f t="shared" si="1"/>
        <v>Place</v>
      </c>
      <c r="J21" s="40" t="str">
        <f t="shared" si="2"/>
        <v>è</v>
      </c>
      <c r="K21" s="16">
        <v>18</v>
      </c>
      <c r="L21" s="18"/>
      <c r="M21" s="14" t="str">
        <f t="shared" si="3"/>
        <v>Place</v>
      </c>
      <c r="N21" s="14" t="str">
        <f t="shared" si="4"/>
        <v>Place</v>
      </c>
      <c r="P21" s="53" t="str">
        <f t="shared" si="5"/>
        <v>ê</v>
      </c>
      <c r="R21" s="37">
        <v>18</v>
      </c>
      <c r="T21" s="27">
        <v>18</v>
      </c>
      <c r="U21" s="27" t="s">
        <v>22</v>
      </c>
      <c r="W21" s="134"/>
      <c r="X21" s="134"/>
      <c r="Y21" s="134"/>
      <c r="Z21" s="134"/>
      <c r="AA21" s="134"/>
      <c r="AB21" s="134"/>
      <c r="AC21" s="134"/>
      <c r="AD21" s="134"/>
      <c r="AE21" s="134"/>
      <c r="AF21" s="134"/>
      <c r="AG21" s="134"/>
      <c r="AH21" s="134"/>
      <c r="AI21" s="134"/>
      <c r="AJ21" s="134"/>
      <c r="AK21" s="134"/>
      <c r="AL21" s="134"/>
      <c r="AM21" s="134"/>
      <c r="AN21" s="134"/>
      <c r="AO21" s="134"/>
      <c r="AP21" s="134"/>
      <c r="AQ21" s="134"/>
      <c r="AR21" s="134"/>
      <c r="AS21" s="134"/>
      <c r="AT21" s="134"/>
      <c r="AU21" s="134"/>
      <c r="AV21" s="134"/>
      <c r="AW21" s="134"/>
      <c r="AX21" s="134"/>
      <c r="AY21" s="134"/>
      <c r="AZ21" s="134"/>
      <c r="BA21" s="134"/>
      <c r="BB21" s="134"/>
      <c r="BC21" s="134"/>
      <c r="BD21" s="134"/>
      <c r="BE21" s="134"/>
      <c r="BF21" s="134"/>
      <c r="BG21" s="134"/>
      <c r="BH21" s="134"/>
      <c r="BI21" s="134"/>
      <c r="BJ21" s="134"/>
      <c r="BK21" s="134"/>
      <c r="BL21" s="134"/>
      <c r="BM21" s="134"/>
      <c r="BN21" s="134"/>
      <c r="BO21" s="134"/>
      <c r="BP21" s="134"/>
      <c r="BQ21" s="134"/>
      <c r="BR21" s="134"/>
      <c r="BS21" s="134"/>
      <c r="BT21" s="134"/>
      <c r="BU21" s="134"/>
      <c r="BV21" s="134"/>
      <c r="BW21" s="134"/>
      <c r="BX21" s="134"/>
    </row>
    <row r="22" spans="1:76" s="25" customFormat="1" ht="19.5" customHeight="1" x14ac:dyDescent="0.3">
      <c r="A22" s="117">
        <f t="shared" si="6"/>
        <v>19</v>
      </c>
      <c r="B22" s="118">
        <f t="shared" si="7"/>
        <v>19</v>
      </c>
      <c r="C22" s="122">
        <f t="shared" si="8"/>
        <v>19</v>
      </c>
      <c r="D22" s="65" t="str">
        <f t="array" ref="D22">INDEX('LSOP 2016'!A$1:A$81,MAX(IF('LSOP 2016'!B$5:B$81+ROW('LSOP 2016'!B$5:B$81)/10^3=LARGE('LSOP 2016'!B$5:B$81+ROW('LSOP 2016'!B$5:B$81)/10^3,ROWS(N$1:N19)),ROW('LSOP 2016'!A$5:A$81))))</f>
        <v>O.S.G</v>
      </c>
      <c r="E22" s="66"/>
      <c r="F22" s="100">
        <f>LARGE('LSOP 2016'!B$5:B$81,ROWS(N$1:N19))</f>
        <v>23.74</v>
      </c>
      <c r="G22" s="104"/>
      <c r="H22" s="22">
        <f t="shared" si="0"/>
        <v>0</v>
      </c>
      <c r="I22" s="23" t="str">
        <f t="shared" si="1"/>
        <v>Place</v>
      </c>
      <c r="J22" s="67" t="str">
        <f t="shared" si="2"/>
        <v>è</v>
      </c>
      <c r="K22" s="70">
        <v>19</v>
      </c>
      <c r="L22" s="68"/>
      <c r="M22" s="22" t="str">
        <f t="shared" si="3"/>
        <v>Place</v>
      </c>
      <c r="N22" s="22" t="str">
        <f t="shared" si="4"/>
        <v>Place</v>
      </c>
      <c r="P22" s="69" t="str">
        <f t="shared" si="5"/>
        <v>ê</v>
      </c>
      <c r="R22" s="38">
        <v>19</v>
      </c>
      <c r="T22" s="25">
        <v>19</v>
      </c>
      <c r="U22" s="25" t="s">
        <v>23</v>
      </c>
      <c r="W22" s="134"/>
      <c r="X22" s="134"/>
      <c r="Y22" s="134"/>
      <c r="Z22" s="134"/>
      <c r="AA22" s="134"/>
      <c r="AB22" s="134"/>
      <c r="AC22" s="134"/>
      <c r="AD22" s="134"/>
      <c r="AE22" s="134"/>
      <c r="AF22" s="134"/>
      <c r="AG22" s="134"/>
      <c r="AH22" s="134"/>
      <c r="AI22" s="134"/>
      <c r="AJ22" s="134"/>
      <c r="AK22" s="134"/>
      <c r="AL22" s="134"/>
      <c r="AM22" s="134"/>
      <c r="AN22" s="134"/>
      <c r="AO22" s="134"/>
      <c r="AP22" s="134"/>
      <c r="AQ22" s="134"/>
      <c r="AR22" s="134"/>
      <c r="AS22" s="134"/>
      <c r="AT22" s="134"/>
      <c r="AU22" s="134"/>
      <c r="AV22" s="134"/>
      <c r="AW22" s="134"/>
      <c r="AX22" s="134"/>
      <c r="AY22" s="134"/>
      <c r="AZ22" s="134"/>
      <c r="BA22" s="134"/>
      <c r="BB22" s="134"/>
      <c r="BC22" s="134"/>
      <c r="BD22" s="134"/>
      <c r="BE22" s="134"/>
      <c r="BF22" s="134"/>
      <c r="BG22" s="134"/>
      <c r="BH22" s="134"/>
      <c r="BI22" s="134"/>
      <c r="BJ22" s="134"/>
      <c r="BK22" s="134"/>
      <c r="BL22" s="134"/>
      <c r="BM22" s="134"/>
      <c r="BN22" s="134"/>
      <c r="BO22" s="134"/>
      <c r="BP22" s="134"/>
      <c r="BQ22" s="134"/>
      <c r="BR22" s="134"/>
      <c r="BS22" s="134"/>
      <c r="BT22" s="134"/>
      <c r="BU22" s="134"/>
      <c r="BV22" s="134"/>
      <c r="BW22" s="134"/>
      <c r="BX22" s="134"/>
    </row>
    <row r="23" spans="1:76" s="27" customFormat="1" ht="19.5" customHeight="1" x14ac:dyDescent="0.3">
      <c r="A23" s="117">
        <f t="shared" si="6"/>
        <v>20</v>
      </c>
      <c r="B23" s="118">
        <f t="shared" si="7"/>
        <v>20</v>
      </c>
      <c r="C23" s="122">
        <f t="shared" si="8"/>
        <v>20</v>
      </c>
      <c r="D23" s="51" t="str">
        <f t="array" ref="D23">INDEX('LSOP 2016'!A$1:A$81,MAX(IF('LSOP 2016'!B$5:B$81+ROW('LSOP 2016'!B$5:B$81)/10^3=LARGE('LSOP 2016'!B$5:B$81+ROW('LSOP 2016'!B$5:B$81)/10^3,ROWS(N$1:N20)),ROW('LSOP 2016'!A$5:A$81))))</f>
        <v>Bernard</v>
      </c>
      <c r="E23" s="52"/>
      <c r="F23" s="98">
        <f>LARGE('LSOP 2016'!B$5:B$81,ROWS(N$1:N20))</f>
        <v>21.44</v>
      </c>
      <c r="G23" s="99"/>
      <c r="H23" s="14">
        <f t="shared" si="0"/>
        <v>0</v>
      </c>
      <c r="I23" s="15" t="str">
        <f t="shared" si="1"/>
        <v>Place</v>
      </c>
      <c r="J23" s="40" t="str">
        <f t="shared" si="2"/>
        <v>è</v>
      </c>
      <c r="K23" s="91">
        <v>20</v>
      </c>
      <c r="L23" s="18"/>
      <c r="M23" s="14" t="str">
        <f t="shared" si="3"/>
        <v>Place</v>
      </c>
      <c r="N23" s="14" t="str">
        <f t="shared" si="4"/>
        <v>Place</v>
      </c>
      <c r="P23" s="53" t="str">
        <f t="shared" si="5"/>
        <v>ê</v>
      </c>
      <c r="R23" s="37">
        <v>20</v>
      </c>
      <c r="T23" s="27">
        <v>20</v>
      </c>
      <c r="U23" s="27" t="s">
        <v>24</v>
      </c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134"/>
      <c r="BC23" s="134"/>
      <c r="BD23" s="134"/>
      <c r="BE23" s="134"/>
      <c r="BF23" s="134"/>
      <c r="BG23" s="134"/>
      <c r="BH23" s="134"/>
      <c r="BI23" s="134"/>
      <c r="BJ23" s="134"/>
      <c r="BK23" s="134"/>
      <c r="BL23" s="134"/>
      <c r="BM23" s="134"/>
      <c r="BN23" s="134"/>
      <c r="BO23" s="134"/>
      <c r="BP23" s="134"/>
      <c r="BQ23" s="134"/>
      <c r="BR23" s="134"/>
      <c r="BS23" s="134"/>
      <c r="BT23" s="134"/>
      <c r="BU23" s="134"/>
      <c r="BV23" s="134"/>
      <c r="BW23" s="134"/>
      <c r="BX23" s="134"/>
    </row>
    <row r="24" spans="1:76" s="25" customFormat="1" ht="18.75" customHeight="1" x14ac:dyDescent="0.3">
      <c r="A24" s="117">
        <f t="shared" si="6"/>
        <v>21</v>
      </c>
      <c r="B24" s="118">
        <f t="shared" si="7"/>
        <v>21</v>
      </c>
      <c r="C24" s="122">
        <f t="shared" si="8"/>
        <v>21</v>
      </c>
      <c r="D24" s="65" t="str">
        <f t="array" ref="D24">INDEX('LSOP 2016'!A$1:A$81,MAX(IF('LSOP 2016'!B$5:B$81+ROW('LSOP 2016'!B$5:B$81)/10^3=LARGE('LSOP 2016'!B$5:B$81+ROW('LSOP 2016'!B$5:B$81)/10^3,ROWS(N$1:N21)),ROW('LSOP 2016'!A$5:A$81))))</f>
        <v>spok</v>
      </c>
      <c r="E24" s="66"/>
      <c r="F24" s="100">
        <f>LARGE('LSOP 2016'!B$5:B$81,ROWS(N$1:N21))</f>
        <v>19.21</v>
      </c>
      <c r="G24" s="104"/>
      <c r="H24" s="22">
        <f t="shared" si="0"/>
        <v>0</v>
      </c>
      <c r="I24" s="23" t="str">
        <f t="shared" si="1"/>
        <v>Place</v>
      </c>
      <c r="J24" s="67" t="str">
        <f t="shared" si="2"/>
        <v>è</v>
      </c>
      <c r="K24" s="70">
        <v>21</v>
      </c>
      <c r="L24" s="68"/>
      <c r="M24" s="22" t="str">
        <f t="shared" si="3"/>
        <v>Place</v>
      </c>
      <c r="N24" s="22" t="str">
        <f t="shared" si="4"/>
        <v>Place</v>
      </c>
      <c r="P24" s="69" t="str">
        <f t="shared" si="5"/>
        <v>ê</v>
      </c>
      <c r="R24" s="38">
        <v>21</v>
      </c>
      <c r="T24" s="25">
        <v>21</v>
      </c>
      <c r="U24" s="25" t="s">
        <v>25</v>
      </c>
      <c r="W24" s="134"/>
      <c r="X24" s="134"/>
      <c r="Y24" s="134"/>
      <c r="Z24" s="134"/>
      <c r="AA24" s="134"/>
      <c r="AB24" s="134"/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34"/>
      <c r="AT24" s="134"/>
      <c r="AU24" s="134"/>
      <c r="AV24" s="134"/>
      <c r="AW24" s="134"/>
      <c r="AX24" s="134"/>
      <c r="AY24" s="134"/>
      <c r="AZ24" s="134"/>
      <c r="BA24" s="134"/>
      <c r="BB24" s="134"/>
      <c r="BC24" s="134"/>
      <c r="BD24" s="134"/>
      <c r="BE24" s="134"/>
      <c r="BF24" s="134"/>
      <c r="BG24" s="134"/>
      <c r="BH24" s="134"/>
      <c r="BI24" s="134"/>
      <c r="BJ24" s="134"/>
      <c r="BK24" s="134"/>
      <c r="BL24" s="134"/>
      <c r="BM24" s="134"/>
      <c r="BN24" s="134"/>
      <c r="BO24" s="134"/>
      <c r="BP24" s="134"/>
      <c r="BQ24" s="134"/>
      <c r="BR24" s="134"/>
      <c r="BS24" s="134"/>
      <c r="BT24" s="134"/>
      <c r="BU24" s="134"/>
      <c r="BV24" s="134"/>
      <c r="BW24" s="134"/>
      <c r="BX24" s="134"/>
    </row>
    <row r="25" spans="1:76" s="27" customFormat="1" ht="19.5" customHeight="1" x14ac:dyDescent="0.3">
      <c r="A25" s="117">
        <f t="shared" si="6"/>
        <v>22</v>
      </c>
      <c r="B25" s="118">
        <f t="shared" si="7"/>
        <v>22</v>
      </c>
      <c r="C25" s="122">
        <f t="shared" si="8"/>
        <v>22</v>
      </c>
      <c r="D25" s="51" t="str">
        <f t="array" ref="D25">INDEX('LSOP 2016'!A$1:A$81,MAX(IF('LSOP 2016'!B$5:B$81+ROW('LSOP 2016'!B$5:B$81)/10^3=LARGE('LSOP 2016'!B$5:B$81+ROW('LSOP 2016'!B$5:B$81)/10^3,ROWS(N$1:N22)),ROW('LSOP 2016'!A$5:A$81))))</f>
        <v>Michael87M</v>
      </c>
      <c r="E25" s="52"/>
      <c r="F25" s="98">
        <f>LARGE('LSOP 2016'!B$5:B$81,ROWS(N$1:N22))</f>
        <v>17.04</v>
      </c>
      <c r="G25" s="99"/>
      <c r="H25" s="14">
        <f t="shared" si="0"/>
        <v>0</v>
      </c>
      <c r="I25" s="15" t="str">
        <f t="shared" si="1"/>
        <v>Place</v>
      </c>
      <c r="J25" s="40" t="str">
        <f t="shared" si="2"/>
        <v>è</v>
      </c>
      <c r="K25" s="16">
        <v>22</v>
      </c>
      <c r="L25" s="18"/>
      <c r="M25" s="14" t="str">
        <f t="shared" si="3"/>
        <v>Place</v>
      </c>
      <c r="N25" s="14" t="str">
        <f t="shared" si="4"/>
        <v>Place</v>
      </c>
      <c r="P25" s="53" t="str">
        <f t="shared" si="5"/>
        <v>ê</v>
      </c>
      <c r="R25" s="37">
        <v>22</v>
      </c>
      <c r="T25" s="27">
        <v>22</v>
      </c>
      <c r="U25" s="27" t="s">
        <v>26</v>
      </c>
      <c r="W25" s="134"/>
      <c r="X25" s="134"/>
      <c r="Y25" s="134"/>
      <c r="Z25" s="134"/>
      <c r="AA25" s="134"/>
      <c r="AB25" s="134"/>
      <c r="AC25" s="134"/>
      <c r="AD25" s="134"/>
      <c r="AE25" s="134"/>
      <c r="AF25" s="134"/>
      <c r="AG25" s="134"/>
      <c r="AH25" s="134"/>
      <c r="AI25" s="134"/>
      <c r="AJ25" s="134"/>
      <c r="AK25" s="134"/>
      <c r="AL25" s="134"/>
      <c r="AM25" s="134"/>
      <c r="AN25" s="134"/>
      <c r="AO25" s="134"/>
      <c r="AP25" s="134"/>
      <c r="AQ25" s="134"/>
      <c r="AR25" s="134"/>
      <c r="AS25" s="134"/>
      <c r="AT25" s="134"/>
      <c r="AU25" s="134"/>
      <c r="AV25" s="134"/>
      <c r="AW25" s="134"/>
      <c r="AX25" s="134"/>
      <c r="AY25" s="134"/>
      <c r="AZ25" s="134"/>
      <c r="BA25" s="134"/>
      <c r="BB25" s="134"/>
      <c r="BC25" s="134"/>
      <c r="BD25" s="134"/>
      <c r="BE25" s="134"/>
      <c r="BF25" s="134"/>
      <c r="BG25" s="134"/>
      <c r="BH25" s="134"/>
      <c r="BI25" s="134"/>
      <c r="BJ25" s="134"/>
      <c r="BK25" s="134"/>
      <c r="BL25" s="134"/>
      <c r="BM25" s="134"/>
      <c r="BN25" s="134"/>
      <c r="BO25" s="134"/>
      <c r="BP25" s="134"/>
      <c r="BQ25" s="134"/>
      <c r="BR25" s="134"/>
      <c r="BS25" s="134"/>
      <c r="BT25" s="134"/>
      <c r="BU25" s="134"/>
      <c r="BV25" s="134"/>
      <c r="BW25" s="134"/>
      <c r="BX25" s="134"/>
    </row>
    <row r="26" spans="1:76" s="25" customFormat="1" ht="19.5" customHeight="1" x14ac:dyDescent="0.3">
      <c r="A26" s="117">
        <f t="shared" si="6"/>
        <v>23</v>
      </c>
      <c r="B26" s="118">
        <f t="shared" si="7"/>
        <v>23</v>
      </c>
      <c r="C26" s="122">
        <f t="shared" si="8"/>
        <v>23</v>
      </c>
      <c r="D26" s="65" t="str">
        <f t="array" ref="D26">INDEX('LSOP 2016'!A$1:A$81,MAX(IF('LSOP 2016'!B$5:B$81+ROW('LSOP 2016'!B$5:B$81)/10^3=LARGE('LSOP 2016'!B$5:B$81+ROW('LSOP 2016'!B$5:B$81)/10^3,ROWS(N$1:N23)),ROW('LSOP 2016'!A$5:A$81))))</f>
        <v>Emy</v>
      </c>
      <c r="E26" s="66"/>
      <c r="F26" s="100">
        <f>LARGE('LSOP 2016'!B$5:B$81,ROWS(N$1:N23))</f>
        <v>14.92</v>
      </c>
      <c r="G26" s="101"/>
      <c r="H26" s="22">
        <f t="shared" si="0"/>
        <v>0</v>
      </c>
      <c r="I26" s="23" t="str">
        <f t="shared" si="1"/>
        <v>Place</v>
      </c>
      <c r="J26" s="67" t="str">
        <f t="shared" si="2"/>
        <v>è</v>
      </c>
      <c r="K26" s="71">
        <v>23</v>
      </c>
      <c r="L26" s="68"/>
      <c r="M26" s="22" t="str">
        <f t="shared" si="3"/>
        <v>Place</v>
      </c>
      <c r="N26" s="22" t="str">
        <f t="shared" si="4"/>
        <v>Place</v>
      </c>
      <c r="P26" s="69" t="str">
        <f t="shared" si="5"/>
        <v>ê</v>
      </c>
      <c r="R26" s="38">
        <v>23</v>
      </c>
      <c r="T26" s="25">
        <v>23</v>
      </c>
      <c r="U26" s="25" t="s">
        <v>27</v>
      </c>
      <c r="W26" s="134"/>
      <c r="X26" s="134"/>
      <c r="Y26" s="134"/>
      <c r="Z26" s="134"/>
      <c r="AA26" s="134"/>
      <c r="AB26" s="134"/>
      <c r="AC26" s="134"/>
      <c r="AD26" s="134"/>
      <c r="AE26" s="134"/>
      <c r="AF26" s="134"/>
      <c r="AG26" s="134"/>
      <c r="AH26" s="134"/>
      <c r="AI26" s="134"/>
      <c r="AJ26" s="134"/>
      <c r="AK26" s="134"/>
      <c r="AL26" s="134"/>
      <c r="AM26" s="134"/>
      <c r="AN26" s="134"/>
      <c r="AO26" s="134"/>
      <c r="AP26" s="134"/>
      <c r="AQ26" s="134"/>
      <c r="AR26" s="134"/>
      <c r="AS26" s="134"/>
      <c r="AT26" s="134"/>
      <c r="AU26" s="134"/>
      <c r="AV26" s="134"/>
      <c r="AW26" s="134"/>
      <c r="AX26" s="134"/>
      <c r="AY26" s="134"/>
      <c r="AZ26" s="134"/>
      <c r="BA26" s="134"/>
      <c r="BB26" s="134"/>
      <c r="BC26" s="134"/>
      <c r="BD26" s="134"/>
      <c r="BE26" s="134"/>
      <c r="BF26" s="134"/>
      <c r="BG26" s="134"/>
      <c r="BH26" s="134"/>
      <c r="BI26" s="134"/>
      <c r="BJ26" s="134"/>
      <c r="BK26" s="134"/>
      <c r="BL26" s="134"/>
      <c r="BM26" s="134"/>
      <c r="BN26" s="134"/>
      <c r="BO26" s="134"/>
      <c r="BP26" s="134"/>
      <c r="BQ26" s="134"/>
      <c r="BR26" s="134"/>
      <c r="BS26" s="134"/>
      <c r="BT26" s="134"/>
      <c r="BU26" s="134"/>
      <c r="BV26" s="134"/>
      <c r="BW26" s="134"/>
      <c r="BX26" s="134"/>
    </row>
    <row r="27" spans="1:76" s="27" customFormat="1" ht="18" customHeight="1" x14ac:dyDescent="0.3">
      <c r="A27" s="117">
        <f t="shared" si="6"/>
        <v>24</v>
      </c>
      <c r="B27" s="118">
        <f t="shared" si="7"/>
        <v>24</v>
      </c>
      <c r="C27" s="122">
        <f t="shared" si="8"/>
        <v>24</v>
      </c>
      <c r="D27" s="51" t="str">
        <f t="array" ref="D27">INDEX('LSOP 2016'!A$1:A$81,MAX(IF('LSOP 2016'!B$5:B$81+ROW('LSOP 2016'!B$5:B$81)/10^3=LARGE('LSOP 2016'!B$5:B$81+ROW('LSOP 2016'!B$5:B$81)/10^3,ROWS(N$1:N24)),ROW('LSOP 2016'!A$5:A$81))))</f>
        <v>Malik813</v>
      </c>
      <c r="E27" s="52"/>
      <c r="F27" s="98">
        <f>LARGE('LSOP 2016'!B$5:B$81,ROWS(N$1:N24))</f>
        <v>12.85</v>
      </c>
      <c r="G27" s="103"/>
      <c r="H27" s="14">
        <f t="shared" si="0"/>
        <v>0</v>
      </c>
      <c r="I27" s="15" t="str">
        <f t="shared" si="1"/>
        <v>Place</v>
      </c>
      <c r="J27" s="40" t="str">
        <f t="shared" si="2"/>
        <v>è</v>
      </c>
      <c r="K27" s="88">
        <v>24</v>
      </c>
      <c r="L27" s="18"/>
      <c r="M27" s="14" t="str">
        <f t="shared" si="3"/>
        <v>Place</v>
      </c>
      <c r="N27" s="14" t="str">
        <f t="shared" si="4"/>
        <v>Place</v>
      </c>
      <c r="P27" s="53" t="str">
        <f t="shared" si="5"/>
        <v>ê</v>
      </c>
      <c r="R27" s="37">
        <v>24</v>
      </c>
      <c r="T27" s="27">
        <v>24</v>
      </c>
      <c r="U27" s="27" t="s">
        <v>28</v>
      </c>
      <c r="W27" s="134"/>
      <c r="X27" s="134"/>
      <c r="Y27" s="134"/>
      <c r="Z27" s="134"/>
      <c r="AA27" s="134"/>
      <c r="AB27" s="134"/>
      <c r="AC27" s="134"/>
      <c r="AD27" s="134"/>
      <c r="AE27" s="134"/>
      <c r="AF27" s="134"/>
      <c r="AG27" s="134"/>
      <c r="AH27" s="134"/>
      <c r="AI27" s="134"/>
      <c r="AJ27" s="134"/>
      <c r="AK27" s="134"/>
      <c r="AL27" s="134"/>
      <c r="AM27" s="134"/>
      <c r="AN27" s="134"/>
      <c r="AO27" s="134"/>
      <c r="AP27" s="134"/>
      <c r="AQ27" s="134"/>
      <c r="AR27" s="134"/>
      <c r="AS27" s="134"/>
      <c r="AT27" s="134"/>
      <c r="AU27" s="134"/>
      <c r="AV27" s="134"/>
      <c r="AW27" s="134"/>
      <c r="AX27" s="134"/>
      <c r="AY27" s="134"/>
      <c r="AZ27" s="134"/>
      <c r="BA27" s="134"/>
      <c r="BB27" s="134"/>
      <c r="BC27" s="134"/>
      <c r="BD27" s="134"/>
      <c r="BE27" s="134"/>
      <c r="BF27" s="134"/>
      <c r="BG27" s="134"/>
      <c r="BH27" s="134"/>
      <c r="BI27" s="134"/>
      <c r="BJ27" s="134"/>
      <c r="BK27" s="134"/>
      <c r="BL27" s="134"/>
      <c r="BM27" s="134"/>
      <c r="BN27" s="134"/>
      <c r="BO27" s="134"/>
      <c r="BP27" s="134"/>
      <c r="BQ27" s="134"/>
      <c r="BR27" s="134"/>
      <c r="BS27" s="134"/>
      <c r="BT27" s="134"/>
      <c r="BU27" s="134"/>
      <c r="BV27" s="134"/>
      <c r="BW27" s="134"/>
      <c r="BX27" s="134"/>
    </row>
    <row r="28" spans="1:76" s="25" customFormat="1" ht="18.75" customHeight="1" x14ac:dyDescent="0.3">
      <c r="A28" s="117">
        <f t="shared" si="6"/>
        <v>25</v>
      </c>
      <c r="B28" s="118">
        <f t="shared" si="7"/>
        <v>25</v>
      </c>
      <c r="C28" s="122">
        <f t="shared" si="8"/>
        <v>25</v>
      </c>
      <c r="D28" s="65" t="str">
        <f t="array" ref="D28">INDEX('LSOP 2016'!A$1:A$81,MAX(IF('LSOP 2016'!B$5:B$81+ROW('LSOP 2016'!B$5:B$81)/10^3=LARGE('LSOP 2016'!B$5:B$81+ROW('LSOP 2016'!B$5:B$81)/10^3,ROWS(N$1:N25)),ROW('LSOP 2016'!A$5:A$81))))</f>
        <v>soucret</v>
      </c>
      <c r="E28" s="66"/>
      <c r="F28" s="100">
        <f>LARGE('LSOP 2016'!B$5:B$81,ROWS(N$1:N25))</f>
        <v>10.84</v>
      </c>
      <c r="G28" s="101"/>
      <c r="H28" s="22">
        <f t="shared" si="0"/>
        <v>0</v>
      </c>
      <c r="I28" s="23" t="str">
        <f t="shared" si="1"/>
        <v>Place</v>
      </c>
      <c r="J28" s="67" t="str">
        <f t="shared" si="2"/>
        <v>è</v>
      </c>
      <c r="K28" s="89">
        <v>25</v>
      </c>
      <c r="L28" s="68"/>
      <c r="M28" s="22" t="str">
        <f t="shared" si="3"/>
        <v>Place</v>
      </c>
      <c r="N28" s="22" t="str">
        <f t="shared" si="4"/>
        <v>Place</v>
      </c>
      <c r="P28" s="69" t="str">
        <f t="shared" si="5"/>
        <v>ê</v>
      </c>
      <c r="R28" s="38">
        <v>25</v>
      </c>
      <c r="T28" s="25">
        <v>25</v>
      </c>
      <c r="U28" s="25" t="s">
        <v>29</v>
      </c>
      <c r="W28" s="134"/>
      <c r="X28" s="134"/>
      <c r="Y28" s="134"/>
      <c r="Z28" s="134"/>
      <c r="AA28" s="134"/>
      <c r="AB28" s="134"/>
      <c r="AC28" s="134"/>
      <c r="AD28" s="134"/>
      <c r="AE28" s="134"/>
      <c r="AF28" s="134"/>
      <c r="AG28" s="134"/>
      <c r="AH28" s="134"/>
      <c r="AI28" s="134"/>
      <c r="AJ28" s="134"/>
      <c r="AK28" s="134"/>
      <c r="AL28" s="134"/>
      <c r="AM28" s="134"/>
      <c r="AN28" s="134"/>
      <c r="AO28" s="134"/>
      <c r="AP28" s="134"/>
      <c r="AQ28" s="134"/>
      <c r="AR28" s="134"/>
      <c r="AS28" s="134"/>
      <c r="AT28" s="134"/>
      <c r="AU28" s="134"/>
      <c r="AV28" s="134"/>
      <c r="AW28" s="134"/>
      <c r="AX28" s="134"/>
      <c r="AY28" s="134"/>
      <c r="AZ28" s="134"/>
      <c r="BA28" s="134"/>
      <c r="BB28" s="134"/>
      <c r="BC28" s="134"/>
      <c r="BD28" s="134"/>
      <c r="BE28" s="134"/>
      <c r="BF28" s="134"/>
      <c r="BG28" s="134"/>
      <c r="BH28" s="134"/>
      <c r="BI28" s="134"/>
      <c r="BJ28" s="134"/>
      <c r="BK28" s="134"/>
      <c r="BL28" s="134"/>
      <c r="BM28" s="134"/>
      <c r="BN28" s="134"/>
      <c r="BO28" s="134"/>
      <c r="BP28" s="134"/>
      <c r="BQ28" s="134"/>
      <c r="BR28" s="134"/>
      <c r="BS28" s="134"/>
      <c r="BT28" s="134"/>
      <c r="BU28" s="134"/>
      <c r="BV28" s="134"/>
      <c r="BW28" s="134"/>
      <c r="BX28" s="134"/>
    </row>
    <row r="29" spans="1:76" s="27" customFormat="1" ht="19.5" customHeight="1" x14ac:dyDescent="0.3">
      <c r="A29" s="117">
        <f t="shared" si="6"/>
        <v>26</v>
      </c>
      <c r="B29" s="118">
        <f t="shared" si="7"/>
        <v>26</v>
      </c>
      <c r="C29" s="122">
        <f t="shared" si="8"/>
        <v>26</v>
      </c>
      <c r="D29" s="51" t="str">
        <f t="array" ref="D29">INDEX('LSOP 2016'!A$1:A$81,MAX(IF('LSOP 2016'!B$5:B$81+ROW('LSOP 2016'!B$5:B$81)/10^3=LARGE('LSOP 2016'!B$5:B$81+ROW('LSOP 2016'!B$5:B$81)/10^3,ROWS(N$1:N26)),ROW('LSOP 2016'!A$5:A$81))))</f>
        <v>yaya</v>
      </c>
      <c r="E29" s="52"/>
      <c r="F29" s="98">
        <f>LARGE('LSOP 2016'!B$5:B$81,ROWS(N$1:N26))</f>
        <v>8.86</v>
      </c>
      <c r="G29" s="103"/>
      <c r="H29" s="14">
        <f t="shared" si="0"/>
        <v>0</v>
      </c>
      <c r="I29" s="15" t="str">
        <f t="shared" si="1"/>
        <v>Place</v>
      </c>
      <c r="J29" s="40" t="str">
        <f t="shared" si="2"/>
        <v>è</v>
      </c>
      <c r="K29" s="17">
        <v>26</v>
      </c>
      <c r="L29" s="18"/>
      <c r="M29" s="14" t="str">
        <f t="shared" si="3"/>
        <v>Place</v>
      </c>
      <c r="N29" s="14" t="str">
        <f t="shared" si="4"/>
        <v>Place</v>
      </c>
      <c r="P29" s="53" t="str">
        <f t="shared" si="5"/>
        <v>ê</v>
      </c>
      <c r="R29" s="37">
        <v>26</v>
      </c>
      <c r="T29" s="27">
        <v>26</v>
      </c>
      <c r="U29" s="27" t="s">
        <v>30</v>
      </c>
      <c r="W29" s="134"/>
      <c r="X29" s="134"/>
      <c r="Y29" s="134"/>
      <c r="Z29" s="134"/>
      <c r="AA29" s="134"/>
      <c r="AB29" s="134"/>
      <c r="AC29" s="134"/>
      <c r="AD29" s="134"/>
      <c r="AE29" s="134"/>
      <c r="AF29" s="134"/>
      <c r="AG29" s="134"/>
      <c r="AH29" s="134"/>
      <c r="AI29" s="134"/>
      <c r="AJ29" s="134"/>
      <c r="AK29" s="134"/>
      <c r="AL29" s="134"/>
      <c r="AM29" s="134"/>
      <c r="AN29" s="134"/>
      <c r="AO29" s="134"/>
      <c r="AP29" s="134"/>
      <c r="AQ29" s="134"/>
      <c r="AR29" s="134"/>
      <c r="AS29" s="134"/>
      <c r="AT29" s="134"/>
      <c r="AU29" s="134"/>
      <c r="AV29" s="134"/>
      <c r="AW29" s="134"/>
      <c r="AX29" s="134"/>
      <c r="AY29" s="134"/>
      <c r="AZ29" s="134"/>
      <c r="BA29" s="134"/>
      <c r="BB29" s="134"/>
      <c r="BC29" s="134"/>
      <c r="BD29" s="134"/>
      <c r="BE29" s="134"/>
      <c r="BF29" s="134"/>
      <c r="BG29" s="134"/>
      <c r="BH29" s="134"/>
      <c r="BI29" s="134"/>
      <c r="BJ29" s="134"/>
      <c r="BK29" s="134"/>
      <c r="BL29" s="134"/>
      <c r="BM29" s="134"/>
      <c r="BN29" s="134"/>
      <c r="BO29" s="134"/>
      <c r="BP29" s="134"/>
      <c r="BQ29" s="134"/>
      <c r="BR29" s="134"/>
      <c r="BS29" s="134"/>
      <c r="BT29" s="134"/>
      <c r="BU29" s="134"/>
      <c r="BV29" s="134"/>
      <c r="BW29" s="134"/>
      <c r="BX29" s="134"/>
    </row>
    <row r="30" spans="1:76" s="25" customFormat="1" ht="19.5" customHeight="1" x14ac:dyDescent="0.3">
      <c r="A30" s="117">
        <f t="shared" si="6"/>
        <v>27</v>
      </c>
      <c r="B30" s="118">
        <f t="shared" si="7"/>
        <v>27</v>
      </c>
      <c r="C30" s="122">
        <f t="shared" si="8"/>
        <v>27</v>
      </c>
      <c r="D30" s="65" t="str">
        <f t="array" ref="D30">INDEX('LSOP 2016'!A$1:A$81,MAX(IF('LSOP 2016'!B$5:B$81+ROW('LSOP 2016'!B$5:B$81)/10^3=LARGE('LSOP 2016'!B$5:B$81+ROW('LSOP 2016'!B$5:B$81)/10^3,ROWS(N$1:N27)),ROW('LSOP 2016'!A$5:A$81))))</f>
        <v>thejcdc</v>
      </c>
      <c r="E30" s="66"/>
      <c r="F30" s="100">
        <f>LARGE('LSOP 2016'!B$5:B$81,ROWS(N$1:N27))</f>
        <v>6.91</v>
      </c>
      <c r="G30" s="101"/>
      <c r="H30" s="22">
        <f t="shared" si="0"/>
        <v>0</v>
      </c>
      <c r="I30" s="23" t="str">
        <f t="shared" si="1"/>
        <v>Place</v>
      </c>
      <c r="J30" s="67" t="str">
        <f t="shared" si="2"/>
        <v>è</v>
      </c>
      <c r="K30" s="72">
        <v>27</v>
      </c>
      <c r="L30" s="68"/>
      <c r="M30" s="22" t="str">
        <f t="shared" si="3"/>
        <v>Place</v>
      </c>
      <c r="N30" s="22" t="str">
        <f t="shared" si="4"/>
        <v>Place</v>
      </c>
      <c r="P30" s="69" t="str">
        <f t="shared" si="5"/>
        <v>ê</v>
      </c>
      <c r="R30" s="38">
        <v>27</v>
      </c>
      <c r="T30" s="25">
        <v>27</v>
      </c>
      <c r="U30" s="25" t="s">
        <v>31</v>
      </c>
      <c r="W30" s="134"/>
      <c r="X30" s="134"/>
      <c r="Y30" s="134"/>
      <c r="Z30" s="134"/>
      <c r="AA30" s="134"/>
      <c r="AB30" s="134"/>
      <c r="AC30" s="134"/>
      <c r="AD30" s="134"/>
      <c r="AE30" s="134"/>
      <c r="AF30" s="134"/>
      <c r="AG30" s="134"/>
      <c r="AH30" s="134"/>
      <c r="AI30" s="134"/>
      <c r="AJ30" s="134"/>
      <c r="AK30" s="134"/>
      <c r="AL30" s="134"/>
      <c r="AM30" s="134"/>
      <c r="AN30" s="134"/>
      <c r="AO30" s="134"/>
      <c r="AP30" s="134"/>
      <c r="AQ30" s="134"/>
      <c r="AR30" s="134"/>
      <c r="AS30" s="134"/>
      <c r="AT30" s="134"/>
      <c r="AU30" s="134"/>
      <c r="AV30" s="134"/>
      <c r="AW30" s="134"/>
      <c r="AX30" s="134"/>
      <c r="AY30" s="134"/>
      <c r="AZ30" s="134"/>
      <c r="BA30" s="134"/>
      <c r="BB30" s="134"/>
      <c r="BC30" s="134"/>
      <c r="BD30" s="134"/>
      <c r="BE30" s="134"/>
      <c r="BF30" s="134"/>
      <c r="BG30" s="134"/>
      <c r="BH30" s="134"/>
      <c r="BI30" s="134"/>
      <c r="BJ30" s="134"/>
      <c r="BK30" s="134"/>
      <c r="BL30" s="134"/>
      <c r="BM30" s="134"/>
      <c r="BN30" s="134"/>
      <c r="BO30" s="134"/>
      <c r="BP30" s="134"/>
      <c r="BQ30" s="134"/>
      <c r="BR30" s="134"/>
      <c r="BS30" s="134"/>
      <c r="BT30" s="134"/>
      <c r="BU30" s="134"/>
      <c r="BV30" s="134"/>
      <c r="BW30" s="134"/>
      <c r="BX30" s="134"/>
    </row>
    <row r="31" spans="1:76" s="27" customFormat="1" ht="19.5" customHeight="1" x14ac:dyDescent="0.3">
      <c r="A31" s="117">
        <f t="shared" si="6"/>
        <v>28</v>
      </c>
      <c r="B31" s="118">
        <f t="shared" si="7"/>
        <v>28</v>
      </c>
      <c r="C31" s="122">
        <f t="shared" si="8"/>
        <v>28</v>
      </c>
      <c r="D31" s="51" t="str">
        <f t="array" ref="D31">INDEX('LSOP 2016'!A$1:A$81,MAX(IF('LSOP 2016'!B$5:B$81+ROW('LSOP 2016'!B$5:B$81)/10^3=LARGE('LSOP 2016'!B$5:B$81+ROW('LSOP 2016'!B$5:B$81)/10^3,ROWS(N$1:N28)),ROW('LSOP 2016'!A$5:A$81))))</f>
        <v>Matt</v>
      </c>
      <c r="E31" s="52"/>
      <c r="F31" s="98">
        <f>LARGE('LSOP 2016'!B$5:B$81,ROWS(N$1:N28))</f>
        <v>5</v>
      </c>
      <c r="G31" s="103"/>
      <c r="H31" s="14">
        <f t="shared" si="0"/>
        <v>0</v>
      </c>
      <c r="I31" s="15" t="str">
        <f t="shared" si="1"/>
        <v>Place</v>
      </c>
      <c r="J31" s="40" t="str">
        <f t="shared" si="2"/>
        <v>è</v>
      </c>
      <c r="K31" s="17">
        <v>28</v>
      </c>
      <c r="L31" s="18"/>
      <c r="M31" s="14" t="str">
        <f t="shared" si="3"/>
        <v>Place</v>
      </c>
      <c r="N31" s="14" t="str">
        <f t="shared" si="4"/>
        <v>Place</v>
      </c>
      <c r="P31" s="53" t="str">
        <f t="shared" si="5"/>
        <v>ê</v>
      </c>
      <c r="R31" s="37">
        <v>28</v>
      </c>
      <c r="T31" s="27">
        <v>28</v>
      </c>
      <c r="U31" s="27" t="s">
        <v>32</v>
      </c>
      <c r="W31" s="134"/>
      <c r="X31" s="134"/>
      <c r="Y31" s="134"/>
      <c r="Z31" s="134"/>
      <c r="AA31" s="134"/>
      <c r="AB31" s="134"/>
      <c r="AC31" s="134"/>
      <c r="AD31" s="134"/>
      <c r="AE31" s="134"/>
      <c r="AF31" s="134"/>
      <c r="AG31" s="134"/>
      <c r="AH31" s="134"/>
      <c r="AI31" s="134"/>
      <c r="AJ31" s="134"/>
      <c r="AK31" s="134"/>
      <c r="AL31" s="134"/>
      <c r="AM31" s="134"/>
      <c r="AN31" s="134"/>
      <c r="AO31" s="134"/>
      <c r="AP31" s="134"/>
      <c r="AQ31" s="134"/>
      <c r="AR31" s="134"/>
      <c r="AS31" s="134"/>
      <c r="AT31" s="134"/>
      <c r="AU31" s="134"/>
      <c r="AV31" s="134"/>
      <c r="AW31" s="134"/>
      <c r="AX31" s="134"/>
      <c r="AY31" s="134"/>
      <c r="AZ31" s="134"/>
      <c r="BA31" s="134"/>
      <c r="BB31" s="134"/>
      <c r="BC31" s="134"/>
      <c r="BD31" s="134"/>
      <c r="BE31" s="134"/>
      <c r="BF31" s="134"/>
      <c r="BG31" s="134"/>
      <c r="BH31" s="134"/>
      <c r="BI31" s="134"/>
      <c r="BJ31" s="134"/>
      <c r="BK31" s="134"/>
      <c r="BL31" s="134"/>
      <c r="BM31" s="134"/>
      <c r="BN31" s="134"/>
      <c r="BO31" s="134"/>
      <c r="BP31" s="134"/>
      <c r="BQ31" s="134"/>
      <c r="BR31" s="134"/>
      <c r="BS31" s="134"/>
      <c r="BT31" s="134"/>
      <c r="BU31" s="134"/>
      <c r="BV31" s="134"/>
      <c r="BW31" s="134"/>
      <c r="BX31" s="134"/>
    </row>
    <row r="32" spans="1:76" s="25" customFormat="1" ht="19.5" customHeight="1" x14ac:dyDescent="0.3">
      <c r="A32" s="117">
        <f t="shared" si="6"/>
        <v>29</v>
      </c>
      <c r="B32" s="118">
        <f t="shared" si="7"/>
        <v>29</v>
      </c>
      <c r="C32" s="122">
        <f t="shared" si="8"/>
        <v>29</v>
      </c>
      <c r="D32" s="65" t="str">
        <f t="array" ref="D32">INDEX('LSOP 2016'!A$1:A$81,MAX(IF('LSOP 2016'!B$5:B$81+ROW('LSOP 2016'!B$5:B$81)/10^3=LARGE('LSOP 2016'!B$5:B$81+ROW('LSOP 2016'!B$5:B$81)/10^3,ROWS(N$1:N29)),ROW('LSOP 2016'!A$5:A$81))))</f>
        <v>JOUEUR78</v>
      </c>
      <c r="E32" s="66"/>
      <c r="F32" s="100">
        <f>LARGE('LSOP 2016'!B$5:B$81,ROWS(N$1:N29))</f>
        <v>0</v>
      </c>
      <c r="G32" s="101"/>
      <c r="H32" s="22">
        <f t="shared" si="0"/>
        <v>0</v>
      </c>
      <c r="I32" s="23" t="str">
        <f t="shared" si="1"/>
        <v>Place</v>
      </c>
      <c r="J32" s="67" t="str">
        <f t="shared" si="2"/>
        <v>è</v>
      </c>
      <c r="K32" s="72">
        <v>29</v>
      </c>
      <c r="L32" s="68"/>
      <c r="M32" s="22" t="str">
        <f t="shared" si="3"/>
        <v>Place</v>
      </c>
      <c r="N32" s="22" t="str">
        <f t="shared" si="4"/>
        <v>Place</v>
      </c>
      <c r="P32" s="69" t="str">
        <f t="shared" si="5"/>
        <v>ê</v>
      </c>
      <c r="R32" s="38">
        <v>29</v>
      </c>
      <c r="T32" s="25">
        <v>29</v>
      </c>
      <c r="U32" s="25" t="s">
        <v>81</v>
      </c>
      <c r="W32" s="134"/>
      <c r="X32" s="134"/>
      <c r="Y32" s="134"/>
      <c r="Z32" s="134"/>
      <c r="AA32" s="134"/>
      <c r="AB32" s="134"/>
      <c r="AC32" s="134"/>
      <c r="AD32" s="134"/>
      <c r="AE32" s="134"/>
      <c r="AF32" s="134"/>
      <c r="AG32" s="134"/>
      <c r="AH32" s="134"/>
      <c r="AI32" s="134"/>
      <c r="AJ32" s="134"/>
      <c r="AK32" s="134"/>
      <c r="AL32" s="134"/>
      <c r="AM32" s="134"/>
      <c r="AN32" s="134"/>
      <c r="AO32" s="134"/>
      <c r="AP32" s="134"/>
      <c r="AQ32" s="134"/>
      <c r="AR32" s="134"/>
      <c r="AS32" s="134"/>
      <c r="AT32" s="134"/>
      <c r="AU32" s="134"/>
      <c r="AV32" s="134"/>
      <c r="AW32" s="134"/>
      <c r="AX32" s="134"/>
      <c r="AY32" s="134"/>
      <c r="AZ32" s="134"/>
      <c r="BA32" s="134"/>
      <c r="BB32" s="134"/>
      <c r="BC32" s="134"/>
      <c r="BD32" s="134"/>
      <c r="BE32" s="134"/>
      <c r="BF32" s="134"/>
      <c r="BG32" s="134"/>
      <c r="BH32" s="134"/>
      <c r="BI32" s="134"/>
      <c r="BJ32" s="134"/>
      <c r="BK32" s="134"/>
      <c r="BL32" s="134"/>
      <c r="BM32" s="134"/>
      <c r="BN32" s="134"/>
      <c r="BO32" s="134"/>
      <c r="BP32" s="134"/>
      <c r="BQ32" s="134"/>
      <c r="BR32" s="134"/>
      <c r="BS32" s="134"/>
      <c r="BT32" s="134"/>
      <c r="BU32" s="134"/>
      <c r="BV32" s="134"/>
      <c r="BW32" s="134"/>
      <c r="BX32" s="134"/>
    </row>
    <row r="33" spans="1:76" s="27" customFormat="1" ht="19.5" customHeight="1" x14ac:dyDescent="0.3">
      <c r="A33" s="117">
        <f t="shared" si="6"/>
        <v>29</v>
      </c>
      <c r="B33" s="118">
        <f t="shared" si="7"/>
        <v>29</v>
      </c>
      <c r="C33" s="122">
        <f t="shared" si="8"/>
        <v>29</v>
      </c>
      <c r="D33" s="51" t="str">
        <f t="array" ref="D33">INDEX('LSOP 2016'!A$1:A$81,MAX(IF('LSOP 2016'!B$5:B$81+ROW('LSOP 2016'!B$5:B$81)/10^3=LARGE('LSOP 2016'!B$5:B$81+ROW('LSOP 2016'!B$5:B$81)/10^3,ROWS(N$1:N30)),ROW('LSOP 2016'!A$5:A$81))))</f>
        <v>JOUEUR77</v>
      </c>
      <c r="E33" s="52"/>
      <c r="F33" s="98">
        <f>LARGE('LSOP 2016'!B$5:B$81,ROWS(N$1:N30))</f>
        <v>0</v>
      </c>
      <c r="G33" s="99"/>
      <c r="H33" s="14">
        <f t="shared" si="0"/>
        <v>0</v>
      </c>
      <c r="I33" s="15" t="str">
        <f t="shared" si="1"/>
        <v>Place</v>
      </c>
      <c r="J33" s="40" t="str">
        <f t="shared" si="2"/>
        <v>è</v>
      </c>
      <c r="K33" s="17">
        <v>29</v>
      </c>
      <c r="L33" s="18"/>
      <c r="M33" s="14" t="str">
        <f t="shared" si="3"/>
        <v>Place</v>
      </c>
      <c r="N33" s="14" t="str">
        <f t="shared" si="4"/>
        <v>Place</v>
      </c>
      <c r="P33" s="53" t="str">
        <f t="shared" si="5"/>
        <v>ê</v>
      </c>
      <c r="R33" s="37">
        <v>30</v>
      </c>
      <c r="T33" s="27">
        <v>29</v>
      </c>
      <c r="U33" s="27" t="s">
        <v>80</v>
      </c>
      <c r="W33" s="134"/>
      <c r="X33" s="134"/>
      <c r="Y33" s="134"/>
      <c r="Z33" s="134"/>
      <c r="AA33" s="134"/>
      <c r="AB33" s="134"/>
      <c r="AC33" s="134"/>
      <c r="AD33" s="134"/>
      <c r="AE33" s="134"/>
      <c r="AF33" s="134"/>
      <c r="AG33" s="134"/>
      <c r="AH33" s="134"/>
      <c r="AI33" s="134"/>
      <c r="AJ33" s="134"/>
      <c r="AK33" s="134"/>
      <c r="AL33" s="134"/>
      <c r="AM33" s="134"/>
      <c r="AN33" s="134"/>
      <c r="AO33" s="134"/>
      <c r="AP33" s="134"/>
      <c r="AQ33" s="134"/>
      <c r="AR33" s="134"/>
      <c r="AS33" s="134"/>
      <c r="AT33" s="134"/>
      <c r="AU33" s="134"/>
      <c r="AV33" s="134"/>
      <c r="AW33" s="134"/>
      <c r="AX33" s="134"/>
      <c r="AY33" s="134"/>
      <c r="AZ33" s="134"/>
      <c r="BA33" s="134"/>
      <c r="BB33" s="134"/>
      <c r="BC33" s="134"/>
      <c r="BD33" s="134"/>
      <c r="BE33" s="134"/>
      <c r="BF33" s="134"/>
      <c r="BG33" s="134"/>
      <c r="BH33" s="134"/>
      <c r="BI33" s="134"/>
      <c r="BJ33" s="134"/>
      <c r="BK33" s="134"/>
      <c r="BL33" s="134"/>
      <c r="BM33" s="134"/>
      <c r="BN33" s="134"/>
      <c r="BO33" s="134"/>
      <c r="BP33" s="134"/>
      <c r="BQ33" s="134"/>
      <c r="BR33" s="134"/>
      <c r="BS33" s="134"/>
      <c r="BT33" s="134"/>
      <c r="BU33" s="134"/>
      <c r="BV33" s="134"/>
      <c r="BW33" s="134"/>
      <c r="BX33" s="134"/>
    </row>
    <row r="34" spans="1:76" s="25" customFormat="1" ht="19.5" customHeight="1" x14ac:dyDescent="0.3">
      <c r="A34" s="117">
        <f t="shared" si="6"/>
        <v>29</v>
      </c>
      <c r="B34" s="118">
        <f t="shared" si="7"/>
        <v>29</v>
      </c>
      <c r="C34" s="122">
        <f t="shared" si="8"/>
        <v>29</v>
      </c>
      <c r="D34" s="65" t="str">
        <f t="array" ref="D34">INDEX('LSOP 2016'!A$1:A$81,MAX(IF('LSOP 2016'!B$5:B$81+ROW('LSOP 2016'!B$5:B$81)/10^3=LARGE('LSOP 2016'!B$5:B$81+ROW('LSOP 2016'!B$5:B$81)/10^3,ROWS(N$1:N31)),ROW('LSOP 2016'!A$5:A$81))))</f>
        <v>JOUEUR76</v>
      </c>
      <c r="E34" s="66"/>
      <c r="F34" s="100">
        <f>LARGE('LSOP 2016'!B$5:B$81,ROWS(N$1:N31))</f>
        <v>0</v>
      </c>
      <c r="G34" s="104"/>
      <c r="H34" s="22">
        <f t="shared" si="0"/>
        <v>0</v>
      </c>
      <c r="I34" s="23" t="str">
        <f t="shared" si="1"/>
        <v>Place</v>
      </c>
      <c r="J34" s="67" t="str">
        <f t="shared" si="2"/>
        <v>è</v>
      </c>
      <c r="K34" s="72">
        <v>29</v>
      </c>
      <c r="L34" s="68"/>
      <c r="M34" s="22" t="str">
        <f t="shared" si="3"/>
        <v>Place</v>
      </c>
      <c r="N34" s="22" t="str">
        <f t="shared" si="4"/>
        <v>Place</v>
      </c>
      <c r="P34" s="69" t="str">
        <f t="shared" si="5"/>
        <v>ê</v>
      </c>
      <c r="R34" s="38">
        <v>31</v>
      </c>
      <c r="T34" s="25">
        <v>29</v>
      </c>
      <c r="U34" s="25" t="s">
        <v>79</v>
      </c>
      <c r="W34" s="134"/>
      <c r="X34" s="134"/>
      <c r="Y34" s="134"/>
      <c r="Z34" s="134"/>
      <c r="AA34" s="134"/>
      <c r="AB34" s="134"/>
      <c r="AC34" s="134"/>
      <c r="AD34" s="134"/>
      <c r="AE34" s="134"/>
      <c r="AF34" s="134"/>
      <c r="AG34" s="134"/>
      <c r="AH34" s="134"/>
      <c r="AI34" s="134"/>
      <c r="AJ34" s="134"/>
      <c r="AK34" s="134"/>
      <c r="AL34" s="134"/>
      <c r="AM34" s="134"/>
      <c r="AN34" s="134"/>
      <c r="AO34" s="134"/>
      <c r="AP34" s="134"/>
      <c r="AQ34" s="134"/>
      <c r="AR34" s="134"/>
      <c r="AS34" s="134"/>
      <c r="AT34" s="134"/>
      <c r="AU34" s="134"/>
      <c r="AV34" s="134"/>
      <c r="AW34" s="134"/>
      <c r="AX34" s="134"/>
      <c r="AY34" s="134"/>
      <c r="AZ34" s="134"/>
      <c r="BA34" s="134"/>
      <c r="BB34" s="134"/>
      <c r="BC34" s="134"/>
      <c r="BD34" s="134"/>
      <c r="BE34" s="134"/>
      <c r="BF34" s="134"/>
      <c r="BG34" s="134"/>
      <c r="BH34" s="134"/>
      <c r="BI34" s="134"/>
      <c r="BJ34" s="134"/>
      <c r="BK34" s="134"/>
      <c r="BL34" s="134"/>
      <c r="BM34" s="134"/>
      <c r="BN34" s="134"/>
      <c r="BO34" s="134"/>
      <c r="BP34" s="134"/>
      <c r="BQ34" s="134"/>
      <c r="BR34" s="134"/>
      <c r="BS34" s="134"/>
      <c r="BT34" s="134"/>
      <c r="BU34" s="134"/>
      <c r="BV34" s="134"/>
      <c r="BW34" s="134"/>
      <c r="BX34" s="134"/>
    </row>
    <row r="35" spans="1:76" s="27" customFormat="1" ht="19.5" customHeight="1" x14ac:dyDescent="0.3">
      <c r="A35" s="117">
        <f t="shared" si="6"/>
        <v>29</v>
      </c>
      <c r="B35" s="118">
        <f t="shared" si="7"/>
        <v>29</v>
      </c>
      <c r="C35" s="122">
        <f t="shared" si="8"/>
        <v>29</v>
      </c>
      <c r="D35" s="51" t="str">
        <f t="array" ref="D35">INDEX('LSOP 2016'!A$1:A$81,MAX(IF('LSOP 2016'!B$5:B$81+ROW('LSOP 2016'!B$5:B$81)/10^3=LARGE('LSOP 2016'!B$5:B$81+ROW('LSOP 2016'!B$5:B$81)/10^3,ROWS(N$1:N32)),ROW('LSOP 2016'!A$5:A$81))))</f>
        <v>JOUEUR75</v>
      </c>
      <c r="E35" s="52"/>
      <c r="F35" s="98">
        <f>LARGE('LSOP 2016'!B$5:B$81,ROWS(N$1:N32))</f>
        <v>0</v>
      </c>
      <c r="G35" s="99"/>
      <c r="H35" s="14">
        <f t="shared" si="0"/>
        <v>0</v>
      </c>
      <c r="I35" s="15" t="str">
        <f t="shared" si="1"/>
        <v>Place</v>
      </c>
      <c r="J35" s="40" t="str">
        <f t="shared" si="2"/>
        <v>è</v>
      </c>
      <c r="K35" s="17">
        <v>29</v>
      </c>
      <c r="L35" s="18"/>
      <c r="M35" s="14" t="str">
        <f t="shared" si="3"/>
        <v>Place</v>
      </c>
      <c r="N35" s="14" t="str">
        <f t="shared" si="4"/>
        <v>Place</v>
      </c>
      <c r="P35" s="53" t="str">
        <f t="shared" si="5"/>
        <v>ê</v>
      </c>
      <c r="R35" s="37">
        <v>32</v>
      </c>
      <c r="T35" s="27">
        <v>29</v>
      </c>
      <c r="U35" s="27" t="s">
        <v>78</v>
      </c>
      <c r="W35" s="134"/>
      <c r="X35" s="134"/>
      <c r="Y35" s="134"/>
      <c r="Z35" s="134"/>
      <c r="AA35" s="134"/>
      <c r="AB35" s="134"/>
      <c r="AC35" s="134"/>
      <c r="AD35" s="134"/>
      <c r="AE35" s="134"/>
      <c r="AF35" s="134"/>
      <c r="AG35" s="134"/>
      <c r="AH35" s="134"/>
      <c r="AI35" s="134"/>
      <c r="AJ35" s="134"/>
      <c r="AK35" s="134"/>
      <c r="AL35" s="134"/>
      <c r="AM35" s="134"/>
      <c r="AN35" s="134"/>
      <c r="AO35" s="134"/>
      <c r="AP35" s="134"/>
      <c r="AQ35" s="134"/>
      <c r="AR35" s="134"/>
      <c r="AS35" s="134"/>
      <c r="AT35" s="134"/>
      <c r="AU35" s="134"/>
      <c r="AV35" s="134"/>
      <c r="AW35" s="134"/>
      <c r="AX35" s="134"/>
      <c r="AY35" s="134"/>
      <c r="AZ35" s="134"/>
      <c r="BA35" s="134"/>
      <c r="BB35" s="134"/>
      <c r="BC35" s="134"/>
      <c r="BD35" s="134"/>
      <c r="BE35" s="134"/>
      <c r="BF35" s="134"/>
      <c r="BG35" s="134"/>
      <c r="BH35" s="134"/>
      <c r="BI35" s="134"/>
      <c r="BJ35" s="134"/>
      <c r="BK35" s="134"/>
      <c r="BL35" s="134"/>
      <c r="BM35" s="134"/>
      <c r="BN35" s="134"/>
      <c r="BO35" s="134"/>
      <c r="BP35" s="134"/>
      <c r="BQ35" s="134"/>
      <c r="BR35" s="134"/>
      <c r="BS35" s="134"/>
      <c r="BT35" s="134"/>
      <c r="BU35" s="134"/>
      <c r="BV35" s="134"/>
      <c r="BW35" s="134"/>
      <c r="BX35" s="134"/>
    </row>
    <row r="36" spans="1:76" s="25" customFormat="1" ht="19.5" customHeight="1" x14ac:dyDescent="0.3">
      <c r="A36" s="117">
        <f t="shared" si="6"/>
        <v>29</v>
      </c>
      <c r="B36" s="118">
        <f t="shared" si="7"/>
        <v>29</v>
      </c>
      <c r="C36" s="122">
        <f t="shared" si="8"/>
        <v>29</v>
      </c>
      <c r="D36" s="65" t="str">
        <f t="array" ref="D36">INDEX('LSOP 2016'!A$1:A$81,MAX(IF('LSOP 2016'!B$5:B$81+ROW('LSOP 2016'!B$5:B$81)/10^3=LARGE('LSOP 2016'!B$5:B$81+ROW('LSOP 2016'!B$5:B$81)/10^3,ROWS(N$1:N33)),ROW('LSOP 2016'!A$5:A$81))))</f>
        <v>JOUEUR74</v>
      </c>
      <c r="E36" s="66"/>
      <c r="F36" s="100">
        <f>LARGE('LSOP 2016'!B$5:B$81,ROWS(N$1:N33))</f>
        <v>0</v>
      </c>
      <c r="G36" s="101"/>
      <c r="H36" s="22">
        <f t="shared" ref="H36:H58" si="9">K36-A36</f>
        <v>0</v>
      </c>
      <c r="I36" s="23" t="str">
        <f t="shared" ref="I36:I58" si="10">IF(H36=-1,"Place",M36)</f>
        <v>Place</v>
      </c>
      <c r="J36" s="67" t="str">
        <f t="shared" ref="J36:J58" si="11">IF(H36=0,"è",P36)</f>
        <v>è</v>
      </c>
      <c r="K36" s="72">
        <v>29</v>
      </c>
      <c r="L36" s="68"/>
      <c r="M36" s="22" t="str">
        <f t="shared" si="3"/>
        <v>Place</v>
      </c>
      <c r="N36" s="22" t="str">
        <f t="shared" si="4"/>
        <v>Place</v>
      </c>
      <c r="P36" s="69" t="str">
        <f t="shared" si="5"/>
        <v>ê</v>
      </c>
      <c r="R36" s="38">
        <v>33</v>
      </c>
      <c r="T36" s="25">
        <v>29</v>
      </c>
      <c r="U36" s="25" t="s">
        <v>77</v>
      </c>
      <c r="W36" s="134"/>
      <c r="X36" s="134"/>
      <c r="Y36" s="134"/>
      <c r="Z36" s="134"/>
      <c r="AA36" s="134"/>
      <c r="AB36" s="134"/>
      <c r="AC36" s="134"/>
      <c r="AD36" s="134"/>
      <c r="AE36" s="134"/>
      <c r="AF36" s="134"/>
      <c r="AG36" s="134"/>
      <c r="AH36" s="134"/>
      <c r="AI36" s="134"/>
      <c r="AJ36" s="134"/>
      <c r="AK36" s="134"/>
      <c r="AL36" s="134"/>
      <c r="AM36" s="134"/>
      <c r="AN36" s="134"/>
      <c r="AO36" s="134"/>
      <c r="AP36" s="134"/>
      <c r="AQ36" s="134"/>
      <c r="AR36" s="134"/>
      <c r="AS36" s="134"/>
      <c r="AT36" s="134"/>
      <c r="AU36" s="134"/>
      <c r="AV36" s="134"/>
      <c r="AW36" s="134"/>
      <c r="AX36" s="134"/>
      <c r="AY36" s="134"/>
      <c r="AZ36" s="134"/>
      <c r="BA36" s="134"/>
      <c r="BB36" s="134"/>
      <c r="BC36" s="134"/>
      <c r="BD36" s="134"/>
      <c r="BE36" s="134"/>
      <c r="BF36" s="134"/>
      <c r="BG36" s="134"/>
      <c r="BH36" s="134"/>
      <c r="BI36" s="134"/>
      <c r="BJ36" s="134"/>
      <c r="BK36" s="134"/>
      <c r="BL36" s="134"/>
      <c r="BM36" s="134"/>
      <c r="BN36" s="134"/>
      <c r="BO36" s="134"/>
      <c r="BP36" s="134"/>
      <c r="BQ36" s="134"/>
      <c r="BR36" s="134"/>
      <c r="BS36" s="134"/>
      <c r="BT36" s="134"/>
      <c r="BU36" s="134"/>
      <c r="BV36" s="134"/>
      <c r="BW36" s="134"/>
      <c r="BX36" s="134"/>
    </row>
    <row r="37" spans="1:76" s="27" customFormat="1" ht="18.75" customHeight="1" x14ac:dyDescent="0.3">
      <c r="A37" s="117">
        <f t="shared" si="6"/>
        <v>29</v>
      </c>
      <c r="B37" s="118">
        <f t="shared" si="7"/>
        <v>29</v>
      </c>
      <c r="C37" s="122">
        <f t="shared" si="8"/>
        <v>29</v>
      </c>
      <c r="D37" s="51" t="str">
        <f t="array" ref="D37">INDEX('LSOP 2016'!A$1:A$81,MAX(IF('LSOP 2016'!B$5:B$81+ROW('LSOP 2016'!B$5:B$81)/10^3=LARGE('LSOP 2016'!B$5:B$81+ROW('LSOP 2016'!B$5:B$81)/10^3,ROWS(N$1:N34)),ROW('LSOP 2016'!A$5:A$81))))</f>
        <v>JOUEUR73</v>
      </c>
      <c r="E37" s="52"/>
      <c r="F37" s="98">
        <f>LARGE('LSOP 2016'!B$5:B$81,ROWS(N$1:N34))</f>
        <v>0</v>
      </c>
      <c r="G37" s="99"/>
      <c r="H37" s="14">
        <f t="shared" si="9"/>
        <v>0</v>
      </c>
      <c r="I37" s="15" t="str">
        <f t="shared" si="10"/>
        <v>Place</v>
      </c>
      <c r="J37" s="40" t="str">
        <f t="shared" si="11"/>
        <v>è</v>
      </c>
      <c r="K37" s="17">
        <v>29</v>
      </c>
      <c r="L37" s="18"/>
      <c r="M37" s="14" t="str">
        <f t="shared" si="3"/>
        <v>Place</v>
      </c>
      <c r="N37" s="14" t="str">
        <f t="shared" si="4"/>
        <v>Place</v>
      </c>
      <c r="P37" s="53" t="str">
        <f t="shared" si="5"/>
        <v>ê</v>
      </c>
      <c r="R37" s="37">
        <v>34</v>
      </c>
      <c r="T37" s="27">
        <v>29</v>
      </c>
      <c r="U37" s="27" t="s">
        <v>76</v>
      </c>
      <c r="W37" s="134"/>
      <c r="X37" s="134"/>
      <c r="Y37" s="134"/>
      <c r="Z37" s="134"/>
      <c r="AA37" s="134"/>
      <c r="AB37" s="134"/>
      <c r="AC37" s="134"/>
      <c r="AD37" s="134"/>
      <c r="AE37" s="134"/>
      <c r="AF37" s="134"/>
      <c r="AG37" s="134"/>
      <c r="AH37" s="134"/>
      <c r="AI37" s="134"/>
      <c r="AJ37" s="134"/>
      <c r="AK37" s="134"/>
      <c r="AL37" s="134"/>
      <c r="AM37" s="134"/>
      <c r="AN37" s="134"/>
      <c r="AO37" s="134"/>
      <c r="AP37" s="134"/>
      <c r="AQ37" s="134"/>
      <c r="AR37" s="134"/>
      <c r="AS37" s="134"/>
      <c r="AT37" s="134"/>
      <c r="AU37" s="134"/>
      <c r="AV37" s="134"/>
      <c r="AW37" s="134"/>
      <c r="AX37" s="134"/>
      <c r="AY37" s="134"/>
      <c r="AZ37" s="134"/>
      <c r="BA37" s="134"/>
      <c r="BB37" s="134"/>
      <c r="BC37" s="134"/>
      <c r="BD37" s="134"/>
      <c r="BE37" s="134"/>
      <c r="BF37" s="134"/>
      <c r="BG37" s="134"/>
      <c r="BH37" s="134"/>
      <c r="BI37" s="134"/>
      <c r="BJ37" s="134"/>
      <c r="BK37" s="134"/>
      <c r="BL37" s="134"/>
      <c r="BM37" s="134"/>
      <c r="BN37" s="134"/>
      <c r="BO37" s="134"/>
      <c r="BP37" s="134"/>
      <c r="BQ37" s="134"/>
      <c r="BR37" s="134"/>
      <c r="BS37" s="134"/>
      <c r="BT37" s="134"/>
      <c r="BU37" s="134"/>
      <c r="BV37" s="134"/>
      <c r="BW37" s="134"/>
      <c r="BX37" s="134"/>
    </row>
    <row r="38" spans="1:76" s="25" customFormat="1" ht="19.5" customHeight="1" x14ac:dyDescent="0.3">
      <c r="A38" s="117">
        <f t="shared" si="6"/>
        <v>29</v>
      </c>
      <c r="B38" s="118">
        <f t="shared" si="7"/>
        <v>29</v>
      </c>
      <c r="C38" s="122">
        <f t="shared" si="8"/>
        <v>29</v>
      </c>
      <c r="D38" s="65" t="str">
        <f t="array" ref="D38">INDEX('LSOP 2016'!A$1:A$81,MAX(IF('LSOP 2016'!B$5:B$81+ROW('LSOP 2016'!B$5:B$81)/10^3=LARGE('LSOP 2016'!B$5:B$81+ROW('LSOP 2016'!B$5:B$81)/10^3,ROWS(N$1:N35)),ROW('LSOP 2016'!A$5:A$81))))</f>
        <v>JOUEUR72</v>
      </c>
      <c r="E38" s="66"/>
      <c r="F38" s="100">
        <f>LARGE('LSOP 2016'!B$5:B$81,ROWS(N$1:N35))</f>
        <v>0</v>
      </c>
      <c r="G38" s="104"/>
      <c r="H38" s="22">
        <f t="shared" si="9"/>
        <v>0</v>
      </c>
      <c r="I38" s="23" t="str">
        <f t="shared" si="10"/>
        <v>Place</v>
      </c>
      <c r="J38" s="67" t="str">
        <f t="shared" si="11"/>
        <v>è</v>
      </c>
      <c r="K38" s="72">
        <v>29</v>
      </c>
      <c r="L38" s="68"/>
      <c r="M38" s="22" t="str">
        <f t="shared" si="3"/>
        <v>Place</v>
      </c>
      <c r="N38" s="22" t="str">
        <f t="shared" si="4"/>
        <v>Place</v>
      </c>
      <c r="P38" s="69" t="str">
        <f t="shared" si="5"/>
        <v>ê</v>
      </c>
      <c r="R38" s="38">
        <v>35</v>
      </c>
      <c r="T38" s="25">
        <v>29</v>
      </c>
      <c r="U38" s="25" t="s">
        <v>75</v>
      </c>
      <c r="W38" s="134"/>
      <c r="X38" s="134"/>
      <c r="Y38" s="134"/>
      <c r="Z38" s="134"/>
      <c r="AA38" s="134"/>
      <c r="AB38" s="134"/>
      <c r="AC38" s="134"/>
      <c r="AD38" s="134"/>
      <c r="AE38" s="134"/>
      <c r="AF38" s="134"/>
      <c r="AG38" s="134"/>
      <c r="AH38" s="134"/>
      <c r="AI38" s="134"/>
      <c r="AJ38" s="134"/>
      <c r="AK38" s="134"/>
      <c r="AL38" s="134"/>
      <c r="AM38" s="134"/>
      <c r="AN38" s="134"/>
      <c r="AO38" s="134"/>
      <c r="AP38" s="134"/>
      <c r="AQ38" s="134"/>
      <c r="AR38" s="134"/>
      <c r="AS38" s="134"/>
      <c r="AT38" s="134"/>
      <c r="AU38" s="134"/>
      <c r="AV38" s="134"/>
      <c r="AW38" s="134"/>
      <c r="AX38" s="134"/>
      <c r="AY38" s="134"/>
      <c r="AZ38" s="134"/>
      <c r="BA38" s="134"/>
      <c r="BB38" s="134"/>
      <c r="BC38" s="134"/>
      <c r="BD38" s="134"/>
      <c r="BE38" s="134"/>
      <c r="BF38" s="134"/>
      <c r="BG38" s="134"/>
      <c r="BH38" s="134"/>
      <c r="BI38" s="134"/>
      <c r="BJ38" s="134"/>
      <c r="BK38" s="134"/>
      <c r="BL38" s="134"/>
      <c r="BM38" s="134"/>
      <c r="BN38" s="134"/>
      <c r="BO38" s="134"/>
      <c r="BP38" s="134"/>
      <c r="BQ38" s="134"/>
      <c r="BR38" s="134"/>
      <c r="BS38" s="134"/>
      <c r="BT38" s="134"/>
      <c r="BU38" s="134"/>
      <c r="BV38" s="134"/>
      <c r="BW38" s="134"/>
      <c r="BX38" s="134"/>
    </row>
    <row r="39" spans="1:76" s="27" customFormat="1" ht="19.5" customHeight="1" x14ac:dyDescent="0.3">
      <c r="A39" s="117">
        <f t="shared" si="6"/>
        <v>29</v>
      </c>
      <c r="B39" s="118">
        <f t="shared" si="7"/>
        <v>29</v>
      </c>
      <c r="C39" s="122">
        <f t="shared" si="8"/>
        <v>29</v>
      </c>
      <c r="D39" s="51" t="str">
        <f t="array" ref="D39">INDEX('LSOP 2016'!A$1:A$81,MAX(IF('LSOP 2016'!B$5:B$81+ROW('LSOP 2016'!B$5:B$81)/10^3=LARGE('LSOP 2016'!B$5:B$81+ROW('LSOP 2016'!B$5:B$81)/10^3,ROWS(N$1:N36)),ROW('LSOP 2016'!A$5:A$81))))</f>
        <v>JOUEUR71</v>
      </c>
      <c r="E39" s="52"/>
      <c r="F39" s="98">
        <f>LARGE('LSOP 2016'!B$5:B$81,ROWS(N$1:N36))</f>
        <v>0</v>
      </c>
      <c r="G39" s="103"/>
      <c r="H39" s="14">
        <f t="shared" si="9"/>
        <v>0</v>
      </c>
      <c r="I39" s="15" t="str">
        <f t="shared" si="10"/>
        <v>Place</v>
      </c>
      <c r="J39" s="40" t="str">
        <f t="shared" si="11"/>
        <v>è</v>
      </c>
      <c r="K39" s="17">
        <v>29</v>
      </c>
      <c r="L39" s="18"/>
      <c r="M39" s="14" t="str">
        <f t="shared" si="3"/>
        <v>Place</v>
      </c>
      <c r="N39" s="14" t="str">
        <f t="shared" si="4"/>
        <v>Place</v>
      </c>
      <c r="P39" s="53" t="str">
        <f t="shared" si="5"/>
        <v>ê</v>
      </c>
      <c r="R39" s="37">
        <v>36</v>
      </c>
      <c r="T39" s="27">
        <v>29</v>
      </c>
      <c r="U39" s="27" t="s">
        <v>74</v>
      </c>
      <c r="W39" s="134"/>
      <c r="X39" s="134"/>
      <c r="Y39" s="134"/>
      <c r="Z39" s="134"/>
      <c r="AA39" s="134"/>
      <c r="AB39" s="134"/>
      <c r="AC39" s="134"/>
      <c r="AD39" s="134"/>
      <c r="AE39" s="134"/>
      <c r="AF39" s="134"/>
      <c r="AG39" s="134"/>
      <c r="AH39" s="134"/>
      <c r="AI39" s="134"/>
      <c r="AJ39" s="134"/>
      <c r="AK39" s="134"/>
      <c r="AL39" s="134"/>
      <c r="AM39" s="134"/>
      <c r="AN39" s="134"/>
      <c r="AO39" s="134"/>
      <c r="AP39" s="134"/>
      <c r="AQ39" s="134"/>
      <c r="AR39" s="134"/>
      <c r="AS39" s="134"/>
      <c r="AT39" s="134"/>
      <c r="AU39" s="134"/>
      <c r="AV39" s="134"/>
      <c r="AW39" s="134"/>
      <c r="AX39" s="134"/>
      <c r="AY39" s="134"/>
      <c r="AZ39" s="134"/>
      <c r="BA39" s="134"/>
      <c r="BB39" s="134"/>
      <c r="BC39" s="134"/>
      <c r="BD39" s="134"/>
      <c r="BE39" s="134"/>
      <c r="BF39" s="134"/>
      <c r="BG39" s="134"/>
      <c r="BH39" s="134"/>
      <c r="BI39" s="134"/>
      <c r="BJ39" s="134"/>
      <c r="BK39" s="134"/>
      <c r="BL39" s="134"/>
      <c r="BM39" s="134"/>
      <c r="BN39" s="134"/>
      <c r="BO39" s="134"/>
      <c r="BP39" s="134"/>
      <c r="BQ39" s="134"/>
      <c r="BR39" s="134"/>
      <c r="BS39" s="134"/>
      <c r="BT39" s="134"/>
      <c r="BU39" s="134"/>
      <c r="BV39" s="134"/>
      <c r="BW39" s="134"/>
      <c r="BX39" s="134"/>
    </row>
    <row r="40" spans="1:76" s="25" customFormat="1" ht="19.5" customHeight="1" x14ac:dyDescent="0.3">
      <c r="A40" s="117">
        <f t="shared" si="6"/>
        <v>29</v>
      </c>
      <c r="B40" s="118">
        <f t="shared" si="7"/>
        <v>29</v>
      </c>
      <c r="C40" s="122">
        <f t="shared" si="8"/>
        <v>29</v>
      </c>
      <c r="D40" s="65" t="str">
        <f t="array" ref="D40">INDEX('LSOP 2016'!A$1:A$81,MAX(IF('LSOP 2016'!B$5:B$81+ROW('LSOP 2016'!B$5:B$81)/10^3=LARGE('LSOP 2016'!B$5:B$81+ROW('LSOP 2016'!B$5:B$81)/10^3,ROWS(N$1:N37)),ROW('LSOP 2016'!A$5:A$81))))</f>
        <v>JOUEUR70</v>
      </c>
      <c r="E40" s="66"/>
      <c r="F40" s="100">
        <f>LARGE('LSOP 2016'!B$5:B$81,ROWS(N$1:N37))</f>
        <v>0</v>
      </c>
      <c r="G40" s="104"/>
      <c r="H40" s="22">
        <f t="shared" si="9"/>
        <v>0</v>
      </c>
      <c r="I40" s="23" t="str">
        <f t="shared" si="10"/>
        <v>Place</v>
      </c>
      <c r="J40" s="67" t="str">
        <f t="shared" si="11"/>
        <v>è</v>
      </c>
      <c r="K40" s="72">
        <v>29</v>
      </c>
      <c r="L40" s="68"/>
      <c r="M40" s="22" t="str">
        <f t="shared" si="3"/>
        <v>Place</v>
      </c>
      <c r="N40" s="22" t="str">
        <f t="shared" si="4"/>
        <v>Place</v>
      </c>
      <c r="P40" s="69" t="str">
        <f t="shared" si="5"/>
        <v>ê</v>
      </c>
      <c r="R40" s="38">
        <v>37</v>
      </c>
      <c r="T40" s="25">
        <v>29</v>
      </c>
      <c r="U40" s="25" t="s">
        <v>73</v>
      </c>
      <c r="W40" s="134"/>
      <c r="X40" s="134"/>
      <c r="Y40" s="134"/>
      <c r="Z40" s="134"/>
      <c r="AA40" s="134"/>
      <c r="AB40" s="134"/>
      <c r="AC40" s="134"/>
      <c r="AD40" s="134"/>
      <c r="AE40" s="134"/>
      <c r="AF40" s="134"/>
      <c r="AG40" s="134"/>
      <c r="AH40" s="134"/>
      <c r="AI40" s="134"/>
      <c r="AJ40" s="134"/>
      <c r="AK40" s="134"/>
      <c r="AL40" s="134"/>
      <c r="AM40" s="134"/>
      <c r="AN40" s="134"/>
      <c r="AO40" s="134"/>
      <c r="AP40" s="134"/>
      <c r="AQ40" s="134"/>
      <c r="AR40" s="134"/>
      <c r="AS40" s="134"/>
      <c r="AT40" s="134"/>
      <c r="AU40" s="134"/>
      <c r="AV40" s="134"/>
      <c r="AW40" s="134"/>
      <c r="AX40" s="134"/>
      <c r="AY40" s="134"/>
      <c r="AZ40" s="134"/>
      <c r="BA40" s="134"/>
      <c r="BB40" s="134"/>
      <c r="BC40" s="134"/>
      <c r="BD40" s="134"/>
      <c r="BE40" s="134"/>
      <c r="BF40" s="134"/>
      <c r="BG40" s="134"/>
      <c r="BH40" s="134"/>
      <c r="BI40" s="134"/>
      <c r="BJ40" s="134"/>
      <c r="BK40" s="134"/>
      <c r="BL40" s="134"/>
      <c r="BM40" s="134"/>
      <c r="BN40" s="134"/>
      <c r="BO40" s="134"/>
      <c r="BP40" s="134"/>
      <c r="BQ40" s="134"/>
      <c r="BR40" s="134"/>
      <c r="BS40" s="134"/>
      <c r="BT40" s="134"/>
      <c r="BU40" s="134"/>
      <c r="BV40" s="134"/>
      <c r="BW40" s="134"/>
      <c r="BX40" s="134"/>
    </row>
    <row r="41" spans="1:76" s="27" customFormat="1" ht="19.5" customHeight="1" x14ac:dyDescent="0.3">
      <c r="A41" s="117">
        <f t="shared" si="6"/>
        <v>29</v>
      </c>
      <c r="B41" s="118">
        <f t="shared" si="7"/>
        <v>29</v>
      </c>
      <c r="C41" s="122">
        <f t="shared" si="8"/>
        <v>29</v>
      </c>
      <c r="D41" s="51" t="str">
        <f t="array" ref="D41">INDEX('LSOP 2016'!A$1:A$81,MAX(IF('LSOP 2016'!B$5:B$81+ROW('LSOP 2016'!B$5:B$81)/10^3=LARGE('LSOP 2016'!B$5:B$81+ROW('LSOP 2016'!B$5:B$81)/10^3,ROWS(N$1:N38)),ROW('LSOP 2016'!A$5:A$81))))</f>
        <v>JOUEUR69</v>
      </c>
      <c r="E41" s="52"/>
      <c r="F41" s="98">
        <f>LARGE('LSOP 2016'!B$5:B$81,ROWS(N$1:N38))</f>
        <v>0</v>
      </c>
      <c r="G41" s="99"/>
      <c r="H41" s="14">
        <f t="shared" si="9"/>
        <v>0</v>
      </c>
      <c r="I41" s="15" t="str">
        <f t="shared" si="10"/>
        <v>Place</v>
      </c>
      <c r="J41" s="40" t="str">
        <f t="shared" si="11"/>
        <v>è</v>
      </c>
      <c r="K41" s="17">
        <v>29</v>
      </c>
      <c r="L41" s="18"/>
      <c r="M41" s="14" t="str">
        <f t="shared" si="3"/>
        <v>Place</v>
      </c>
      <c r="N41" s="14" t="str">
        <f t="shared" si="4"/>
        <v>Place</v>
      </c>
      <c r="P41" s="53" t="str">
        <f t="shared" si="5"/>
        <v>ê</v>
      </c>
      <c r="R41" s="37">
        <v>38</v>
      </c>
      <c r="T41" s="27">
        <v>29</v>
      </c>
      <c r="U41" s="27" t="s">
        <v>72</v>
      </c>
      <c r="W41" s="134"/>
      <c r="X41" s="134"/>
      <c r="Y41" s="134"/>
      <c r="Z41" s="134"/>
      <c r="AA41" s="134"/>
      <c r="AB41" s="134"/>
      <c r="AC41" s="134"/>
      <c r="AD41" s="134"/>
      <c r="AE41" s="134"/>
      <c r="AF41" s="134"/>
      <c r="AG41" s="134"/>
      <c r="AH41" s="134"/>
      <c r="AI41" s="134"/>
      <c r="AJ41" s="134"/>
      <c r="AK41" s="134"/>
      <c r="AL41" s="134"/>
      <c r="AM41" s="134"/>
      <c r="AN41" s="134"/>
      <c r="AO41" s="134"/>
      <c r="AP41" s="134"/>
      <c r="AQ41" s="134"/>
      <c r="AR41" s="134"/>
      <c r="AS41" s="134"/>
      <c r="AT41" s="134"/>
      <c r="AU41" s="134"/>
      <c r="AV41" s="134"/>
      <c r="AW41" s="134"/>
      <c r="AX41" s="134"/>
      <c r="AY41" s="134"/>
      <c r="AZ41" s="134"/>
      <c r="BA41" s="134"/>
      <c r="BB41" s="134"/>
      <c r="BC41" s="134"/>
      <c r="BD41" s="134"/>
      <c r="BE41" s="134"/>
      <c r="BF41" s="134"/>
      <c r="BG41" s="134"/>
      <c r="BH41" s="134"/>
      <c r="BI41" s="134"/>
      <c r="BJ41" s="134"/>
      <c r="BK41" s="134"/>
      <c r="BL41" s="134"/>
      <c r="BM41" s="134"/>
      <c r="BN41" s="134"/>
      <c r="BO41" s="134"/>
      <c r="BP41" s="134"/>
      <c r="BQ41" s="134"/>
      <c r="BR41" s="134"/>
      <c r="BS41" s="134"/>
      <c r="BT41" s="134"/>
      <c r="BU41" s="134"/>
      <c r="BV41" s="134"/>
      <c r="BW41" s="134"/>
      <c r="BX41" s="134"/>
    </row>
    <row r="42" spans="1:76" s="25" customFormat="1" ht="19.5" customHeight="1" x14ac:dyDescent="0.3">
      <c r="A42" s="117">
        <f t="shared" si="6"/>
        <v>29</v>
      </c>
      <c r="B42" s="118">
        <f t="shared" si="7"/>
        <v>29</v>
      </c>
      <c r="C42" s="122">
        <f t="shared" si="8"/>
        <v>29</v>
      </c>
      <c r="D42" s="65" t="str">
        <f t="array" ref="D42">INDEX('LSOP 2016'!A$1:A$81,MAX(IF('LSOP 2016'!B$5:B$81+ROW('LSOP 2016'!B$5:B$81)/10^3=LARGE('LSOP 2016'!B$5:B$81+ROW('LSOP 2016'!B$5:B$81)/10^3,ROWS(N$1:N39)),ROW('LSOP 2016'!A$5:A$81))))</f>
        <v>JOUEUR68</v>
      </c>
      <c r="E42" s="66"/>
      <c r="F42" s="100">
        <f>LARGE('LSOP 2016'!B$5:B$81,ROWS(N$1:N39))</f>
        <v>0</v>
      </c>
      <c r="G42" s="104"/>
      <c r="H42" s="22">
        <f t="shared" si="9"/>
        <v>0</v>
      </c>
      <c r="I42" s="23" t="str">
        <f t="shared" si="10"/>
        <v>Place</v>
      </c>
      <c r="J42" s="67" t="str">
        <f t="shared" si="11"/>
        <v>è</v>
      </c>
      <c r="K42" s="72">
        <v>29</v>
      </c>
      <c r="L42" s="68"/>
      <c r="M42" s="22" t="str">
        <f t="shared" si="3"/>
        <v>Place</v>
      </c>
      <c r="N42" s="22" t="str">
        <f t="shared" si="4"/>
        <v>Place</v>
      </c>
      <c r="P42" s="69" t="str">
        <f t="shared" si="5"/>
        <v>ê</v>
      </c>
      <c r="R42" s="38">
        <v>39</v>
      </c>
      <c r="T42" s="25">
        <v>29</v>
      </c>
      <c r="U42" s="25" t="s">
        <v>71</v>
      </c>
      <c r="W42" s="134"/>
      <c r="X42" s="134"/>
      <c r="Y42" s="134"/>
      <c r="Z42" s="134"/>
      <c r="AA42" s="134"/>
      <c r="AB42" s="134"/>
      <c r="AC42" s="134"/>
      <c r="AD42" s="134"/>
      <c r="AE42" s="134"/>
      <c r="AF42" s="134"/>
      <c r="AG42" s="134"/>
      <c r="AH42" s="134"/>
      <c r="AI42" s="134"/>
      <c r="AJ42" s="134"/>
      <c r="AK42" s="134"/>
      <c r="AL42" s="134"/>
      <c r="AM42" s="134"/>
      <c r="AN42" s="134"/>
      <c r="AO42" s="134"/>
      <c r="AP42" s="134"/>
      <c r="AQ42" s="134"/>
      <c r="AR42" s="134"/>
      <c r="AS42" s="134"/>
      <c r="AT42" s="134"/>
      <c r="AU42" s="134"/>
      <c r="AV42" s="134"/>
      <c r="AW42" s="134"/>
      <c r="AX42" s="134"/>
      <c r="AY42" s="134"/>
      <c r="AZ42" s="134"/>
      <c r="BA42" s="134"/>
      <c r="BB42" s="134"/>
      <c r="BC42" s="134"/>
      <c r="BD42" s="134"/>
      <c r="BE42" s="134"/>
      <c r="BF42" s="134"/>
      <c r="BG42" s="134"/>
      <c r="BH42" s="134"/>
      <c r="BI42" s="134"/>
      <c r="BJ42" s="134"/>
      <c r="BK42" s="134"/>
      <c r="BL42" s="134"/>
      <c r="BM42" s="134"/>
      <c r="BN42" s="134"/>
      <c r="BO42" s="134"/>
      <c r="BP42" s="134"/>
      <c r="BQ42" s="134"/>
      <c r="BR42" s="134"/>
      <c r="BS42" s="134"/>
      <c r="BT42" s="134"/>
      <c r="BU42" s="134"/>
      <c r="BV42" s="134"/>
      <c r="BW42" s="134"/>
      <c r="BX42" s="134"/>
    </row>
    <row r="43" spans="1:76" s="27" customFormat="1" ht="19.5" customHeight="1" x14ac:dyDescent="0.3">
      <c r="A43" s="117">
        <f t="shared" si="6"/>
        <v>29</v>
      </c>
      <c r="B43" s="118">
        <f t="shared" si="7"/>
        <v>29</v>
      </c>
      <c r="C43" s="122">
        <f t="shared" si="8"/>
        <v>29</v>
      </c>
      <c r="D43" s="51" t="str">
        <f t="array" ref="D43">INDEX('LSOP 2016'!A$1:A$81,MAX(IF('LSOP 2016'!B$5:B$81+ROW('LSOP 2016'!B$5:B$81)/10^3=LARGE('LSOP 2016'!B$5:B$81+ROW('LSOP 2016'!B$5:B$81)/10^3,ROWS(N$1:N40)),ROW('LSOP 2016'!A$5:A$81))))</f>
        <v>JOUEUR67</v>
      </c>
      <c r="E43" s="52"/>
      <c r="F43" s="98">
        <f>LARGE('LSOP 2016'!B$5:B$81,ROWS(N$1:N40))</f>
        <v>0</v>
      </c>
      <c r="G43" s="99"/>
      <c r="H43" s="14">
        <f t="shared" si="9"/>
        <v>0</v>
      </c>
      <c r="I43" s="15" t="str">
        <f t="shared" si="10"/>
        <v>Place</v>
      </c>
      <c r="J43" s="40" t="str">
        <f t="shared" si="11"/>
        <v>è</v>
      </c>
      <c r="K43" s="17">
        <v>29</v>
      </c>
      <c r="L43" s="18"/>
      <c r="M43" s="14" t="str">
        <f t="shared" si="3"/>
        <v>Place</v>
      </c>
      <c r="N43" s="14" t="str">
        <f t="shared" si="4"/>
        <v>Place</v>
      </c>
      <c r="P43" s="53" t="str">
        <f t="shared" si="5"/>
        <v>ê</v>
      </c>
      <c r="R43" s="37">
        <v>40</v>
      </c>
      <c r="T43" s="27">
        <v>29</v>
      </c>
      <c r="U43" s="27" t="s">
        <v>70</v>
      </c>
      <c r="W43" s="134"/>
      <c r="X43" s="134"/>
      <c r="Y43" s="134"/>
      <c r="Z43" s="134"/>
      <c r="AA43" s="134"/>
      <c r="AB43" s="134"/>
      <c r="AC43" s="134"/>
      <c r="AD43" s="134"/>
      <c r="AE43" s="134"/>
      <c r="AF43" s="134"/>
      <c r="AG43" s="134"/>
      <c r="AH43" s="134"/>
      <c r="AI43" s="134"/>
      <c r="AJ43" s="134"/>
      <c r="AK43" s="134"/>
      <c r="AL43" s="134"/>
      <c r="AM43" s="134"/>
      <c r="AN43" s="134"/>
      <c r="AO43" s="134"/>
      <c r="AP43" s="134"/>
      <c r="AQ43" s="134"/>
      <c r="AR43" s="134"/>
      <c r="AS43" s="134"/>
      <c r="AT43" s="134"/>
      <c r="AU43" s="134"/>
      <c r="AV43" s="134"/>
      <c r="AW43" s="134"/>
      <c r="AX43" s="134"/>
      <c r="AY43" s="134"/>
      <c r="AZ43" s="134"/>
      <c r="BA43" s="134"/>
      <c r="BB43" s="134"/>
      <c r="BC43" s="134"/>
      <c r="BD43" s="134"/>
      <c r="BE43" s="134"/>
      <c r="BF43" s="134"/>
      <c r="BG43" s="134"/>
      <c r="BH43" s="134"/>
      <c r="BI43" s="134"/>
      <c r="BJ43" s="134"/>
      <c r="BK43" s="134"/>
      <c r="BL43" s="134"/>
      <c r="BM43" s="134"/>
      <c r="BN43" s="134"/>
      <c r="BO43" s="134"/>
      <c r="BP43" s="134"/>
      <c r="BQ43" s="134"/>
      <c r="BR43" s="134"/>
      <c r="BS43" s="134"/>
      <c r="BT43" s="134"/>
      <c r="BU43" s="134"/>
      <c r="BV43" s="134"/>
      <c r="BW43" s="134"/>
      <c r="BX43" s="134"/>
    </row>
    <row r="44" spans="1:76" s="25" customFormat="1" ht="19.5" customHeight="1" x14ac:dyDescent="0.3">
      <c r="A44" s="117">
        <f t="shared" si="6"/>
        <v>29</v>
      </c>
      <c r="B44" s="118">
        <f t="shared" si="7"/>
        <v>29</v>
      </c>
      <c r="C44" s="122">
        <f t="shared" si="8"/>
        <v>29</v>
      </c>
      <c r="D44" s="65" t="str">
        <f t="array" ref="D44">INDEX('LSOP 2016'!A$1:A$81,MAX(IF('LSOP 2016'!B$5:B$81+ROW('LSOP 2016'!B$5:B$81)/10^3=LARGE('LSOP 2016'!B$5:B$81+ROW('LSOP 2016'!B$5:B$81)/10^3,ROWS(N$1:N41)),ROW('LSOP 2016'!A$5:A$81))))</f>
        <v>JOUEUR66</v>
      </c>
      <c r="E44" s="66"/>
      <c r="F44" s="100">
        <f>LARGE('LSOP 2016'!B$5:B$81,ROWS(N$1:N41))</f>
        <v>0</v>
      </c>
      <c r="G44" s="101"/>
      <c r="H44" s="22">
        <f t="shared" si="9"/>
        <v>0</v>
      </c>
      <c r="I44" s="23" t="str">
        <f t="shared" si="10"/>
        <v>Place</v>
      </c>
      <c r="J44" s="67" t="str">
        <f t="shared" si="11"/>
        <v>è</v>
      </c>
      <c r="K44" s="72">
        <v>29</v>
      </c>
      <c r="L44" s="68"/>
      <c r="M44" s="22" t="str">
        <f t="shared" si="3"/>
        <v>Place</v>
      </c>
      <c r="N44" s="22" t="str">
        <f t="shared" si="4"/>
        <v>Place</v>
      </c>
      <c r="P44" s="69" t="str">
        <f t="shared" si="5"/>
        <v>ê</v>
      </c>
      <c r="R44" s="38">
        <v>41</v>
      </c>
      <c r="T44" s="25">
        <v>29</v>
      </c>
      <c r="U44" s="25" t="s">
        <v>69</v>
      </c>
      <c r="W44" s="134"/>
      <c r="X44" s="134"/>
      <c r="Y44" s="134"/>
      <c r="Z44" s="134"/>
      <c r="AA44" s="134"/>
      <c r="AB44" s="134"/>
      <c r="AC44" s="134"/>
      <c r="AD44" s="134"/>
      <c r="AE44" s="134"/>
      <c r="AF44" s="134"/>
      <c r="AG44" s="134"/>
      <c r="AH44" s="134"/>
      <c r="AI44" s="134"/>
      <c r="AJ44" s="134"/>
      <c r="AK44" s="134"/>
      <c r="AL44" s="134"/>
      <c r="AM44" s="134"/>
      <c r="AN44" s="134"/>
      <c r="AO44" s="134"/>
      <c r="AP44" s="134"/>
      <c r="AQ44" s="134"/>
      <c r="AR44" s="134"/>
      <c r="AS44" s="134"/>
      <c r="AT44" s="134"/>
      <c r="AU44" s="134"/>
      <c r="AV44" s="134"/>
      <c r="AW44" s="134"/>
      <c r="AX44" s="134"/>
      <c r="AY44" s="134"/>
      <c r="AZ44" s="134"/>
      <c r="BA44" s="134"/>
      <c r="BB44" s="134"/>
      <c r="BC44" s="134"/>
      <c r="BD44" s="134"/>
      <c r="BE44" s="134"/>
      <c r="BF44" s="134"/>
      <c r="BG44" s="134"/>
      <c r="BH44" s="134"/>
      <c r="BI44" s="134"/>
      <c r="BJ44" s="134"/>
      <c r="BK44" s="134"/>
      <c r="BL44" s="134"/>
      <c r="BM44" s="134"/>
      <c r="BN44" s="134"/>
      <c r="BO44" s="134"/>
      <c r="BP44" s="134"/>
      <c r="BQ44" s="134"/>
      <c r="BR44" s="134"/>
      <c r="BS44" s="134"/>
      <c r="BT44" s="134"/>
      <c r="BU44" s="134"/>
      <c r="BV44" s="134"/>
      <c r="BW44" s="134"/>
      <c r="BX44" s="134"/>
    </row>
    <row r="45" spans="1:76" s="27" customFormat="1" ht="19.5" customHeight="1" x14ac:dyDescent="0.3">
      <c r="A45" s="117">
        <f t="shared" si="6"/>
        <v>29</v>
      </c>
      <c r="B45" s="118">
        <f t="shared" si="7"/>
        <v>29</v>
      </c>
      <c r="C45" s="122">
        <f t="shared" si="8"/>
        <v>29</v>
      </c>
      <c r="D45" s="51" t="str">
        <f t="array" ref="D45">INDEX('LSOP 2016'!A$1:A$81,MAX(IF('LSOP 2016'!B$5:B$81+ROW('LSOP 2016'!B$5:B$81)/10^3=LARGE('LSOP 2016'!B$5:B$81+ROW('LSOP 2016'!B$5:B$81)/10^3,ROWS(N$1:N42)),ROW('LSOP 2016'!A$5:A$81))))</f>
        <v>JOUEUR65</v>
      </c>
      <c r="E45" s="52"/>
      <c r="F45" s="98">
        <f>LARGE('LSOP 2016'!B$5:B$81,ROWS(N$1:N42))</f>
        <v>0</v>
      </c>
      <c r="G45" s="103"/>
      <c r="H45" s="14">
        <f t="shared" si="9"/>
        <v>0</v>
      </c>
      <c r="I45" s="15" t="str">
        <f t="shared" si="10"/>
        <v>Place</v>
      </c>
      <c r="J45" s="40" t="str">
        <f t="shared" si="11"/>
        <v>è</v>
      </c>
      <c r="K45" s="17">
        <v>29</v>
      </c>
      <c r="L45" s="18"/>
      <c r="M45" s="14" t="str">
        <f t="shared" si="3"/>
        <v>Place</v>
      </c>
      <c r="N45" s="14" t="str">
        <f t="shared" si="4"/>
        <v>Place</v>
      </c>
      <c r="P45" s="53" t="str">
        <f t="shared" si="5"/>
        <v>ê</v>
      </c>
      <c r="R45" s="37">
        <v>42</v>
      </c>
      <c r="T45" s="27">
        <v>29</v>
      </c>
      <c r="U45" s="27" t="s">
        <v>68</v>
      </c>
      <c r="W45" s="134"/>
      <c r="X45" s="134"/>
      <c r="Y45" s="134"/>
      <c r="Z45" s="134"/>
      <c r="AA45" s="134"/>
      <c r="AB45" s="134"/>
      <c r="AC45" s="134"/>
      <c r="AD45" s="134"/>
      <c r="AE45" s="134"/>
      <c r="AF45" s="134"/>
      <c r="AG45" s="134"/>
      <c r="AH45" s="134"/>
      <c r="AI45" s="134"/>
      <c r="AJ45" s="134"/>
      <c r="AK45" s="134"/>
      <c r="AL45" s="134"/>
      <c r="AM45" s="134"/>
      <c r="AN45" s="134"/>
      <c r="AO45" s="134"/>
      <c r="AP45" s="134"/>
      <c r="AQ45" s="134"/>
      <c r="AR45" s="134"/>
      <c r="AS45" s="134"/>
      <c r="AT45" s="134"/>
      <c r="AU45" s="134"/>
      <c r="AV45" s="134"/>
      <c r="AW45" s="134"/>
      <c r="AX45" s="134"/>
      <c r="AY45" s="134"/>
      <c r="AZ45" s="134"/>
      <c r="BA45" s="134"/>
      <c r="BB45" s="134"/>
      <c r="BC45" s="134"/>
      <c r="BD45" s="134"/>
      <c r="BE45" s="134"/>
      <c r="BF45" s="134"/>
      <c r="BG45" s="134"/>
      <c r="BH45" s="134"/>
      <c r="BI45" s="134"/>
      <c r="BJ45" s="134"/>
      <c r="BK45" s="134"/>
      <c r="BL45" s="134"/>
      <c r="BM45" s="134"/>
      <c r="BN45" s="134"/>
      <c r="BO45" s="134"/>
      <c r="BP45" s="134"/>
      <c r="BQ45" s="134"/>
      <c r="BR45" s="134"/>
      <c r="BS45" s="134"/>
      <c r="BT45" s="134"/>
      <c r="BU45" s="134"/>
      <c r="BV45" s="134"/>
      <c r="BW45" s="134"/>
      <c r="BX45" s="134"/>
    </row>
    <row r="46" spans="1:76" s="25" customFormat="1" ht="19.5" customHeight="1" x14ac:dyDescent="0.3">
      <c r="A46" s="117">
        <f t="shared" si="6"/>
        <v>29</v>
      </c>
      <c r="B46" s="118">
        <f t="shared" si="7"/>
        <v>29</v>
      </c>
      <c r="C46" s="122">
        <f t="shared" si="8"/>
        <v>29</v>
      </c>
      <c r="D46" s="65" t="str">
        <f t="array" ref="D46">INDEX('LSOP 2016'!A$1:A$81,MAX(IF('LSOP 2016'!B$5:B$81+ROW('LSOP 2016'!B$5:B$81)/10^3=LARGE('LSOP 2016'!B$5:B$81+ROW('LSOP 2016'!B$5:B$81)/10^3,ROWS(N$1:N43)),ROW('LSOP 2016'!A$5:A$81))))</f>
        <v>JOUEUR64</v>
      </c>
      <c r="E46" s="66"/>
      <c r="F46" s="100">
        <f>LARGE('LSOP 2016'!B$5:B$81,ROWS(N$1:N43))</f>
        <v>0</v>
      </c>
      <c r="G46" s="101"/>
      <c r="H46" s="22">
        <f t="shared" si="9"/>
        <v>0</v>
      </c>
      <c r="I46" s="23" t="str">
        <f t="shared" si="10"/>
        <v>Place</v>
      </c>
      <c r="J46" s="67" t="str">
        <f t="shared" si="11"/>
        <v>è</v>
      </c>
      <c r="K46" s="72">
        <v>29</v>
      </c>
      <c r="L46" s="68"/>
      <c r="M46" s="22" t="str">
        <f t="shared" si="3"/>
        <v>Place</v>
      </c>
      <c r="N46" s="22" t="str">
        <f t="shared" si="4"/>
        <v>Place</v>
      </c>
      <c r="P46" s="69" t="str">
        <f t="shared" si="5"/>
        <v>ê</v>
      </c>
      <c r="R46" s="38">
        <v>43</v>
      </c>
      <c r="T46" s="25">
        <v>29</v>
      </c>
      <c r="U46" s="25" t="s">
        <v>67</v>
      </c>
      <c r="W46" s="134"/>
      <c r="X46" s="134"/>
      <c r="Y46" s="134"/>
      <c r="Z46" s="134"/>
      <c r="AA46" s="134"/>
      <c r="AB46" s="134"/>
      <c r="AC46" s="134"/>
      <c r="AD46" s="134"/>
      <c r="AE46" s="134"/>
      <c r="AF46" s="134"/>
      <c r="AG46" s="134"/>
      <c r="AH46" s="134"/>
      <c r="AI46" s="134"/>
      <c r="AJ46" s="134"/>
      <c r="AK46" s="134"/>
      <c r="AL46" s="134"/>
      <c r="AM46" s="134"/>
      <c r="AN46" s="134"/>
      <c r="AO46" s="134"/>
      <c r="AP46" s="134"/>
      <c r="AQ46" s="134"/>
      <c r="AR46" s="134"/>
      <c r="AS46" s="134"/>
      <c r="AT46" s="134"/>
      <c r="AU46" s="134"/>
      <c r="AV46" s="134"/>
      <c r="AW46" s="134"/>
      <c r="AX46" s="134"/>
      <c r="AY46" s="134"/>
      <c r="AZ46" s="134"/>
      <c r="BA46" s="134"/>
      <c r="BB46" s="134"/>
      <c r="BC46" s="134"/>
      <c r="BD46" s="134"/>
      <c r="BE46" s="134"/>
      <c r="BF46" s="134"/>
      <c r="BG46" s="134"/>
      <c r="BH46" s="134"/>
      <c r="BI46" s="134"/>
      <c r="BJ46" s="134"/>
      <c r="BK46" s="134"/>
      <c r="BL46" s="134"/>
      <c r="BM46" s="134"/>
      <c r="BN46" s="134"/>
      <c r="BO46" s="134"/>
      <c r="BP46" s="134"/>
      <c r="BQ46" s="134"/>
      <c r="BR46" s="134"/>
      <c r="BS46" s="134"/>
      <c r="BT46" s="134"/>
      <c r="BU46" s="134"/>
      <c r="BV46" s="134"/>
      <c r="BW46" s="134"/>
      <c r="BX46" s="134"/>
    </row>
    <row r="47" spans="1:76" s="27" customFormat="1" ht="19.5" customHeight="1" x14ac:dyDescent="0.3">
      <c r="A47" s="117">
        <f t="shared" si="6"/>
        <v>29</v>
      </c>
      <c r="B47" s="118">
        <f t="shared" si="7"/>
        <v>29</v>
      </c>
      <c r="C47" s="122">
        <f t="shared" si="8"/>
        <v>29</v>
      </c>
      <c r="D47" s="51" t="str">
        <f t="array" ref="D47">INDEX('LSOP 2016'!A$1:A$81,MAX(IF('LSOP 2016'!B$5:B$81+ROW('LSOP 2016'!B$5:B$81)/10^3=LARGE('LSOP 2016'!B$5:B$81+ROW('LSOP 2016'!B$5:B$81)/10^3,ROWS(N$1:N44)),ROW('LSOP 2016'!A$5:A$81))))</f>
        <v>JOUEUR63</v>
      </c>
      <c r="E47" s="52"/>
      <c r="F47" s="98">
        <f>LARGE('LSOP 2016'!B$5:B$81,ROWS(N$1:N44))</f>
        <v>0</v>
      </c>
      <c r="G47" s="99"/>
      <c r="H47" s="14">
        <f t="shared" si="9"/>
        <v>0</v>
      </c>
      <c r="I47" s="15" t="str">
        <f t="shared" si="10"/>
        <v>Place</v>
      </c>
      <c r="J47" s="40" t="str">
        <f t="shared" si="11"/>
        <v>è</v>
      </c>
      <c r="K47" s="17">
        <v>29</v>
      </c>
      <c r="L47" s="18"/>
      <c r="M47" s="14" t="str">
        <f t="shared" si="3"/>
        <v>Place</v>
      </c>
      <c r="N47" s="14" t="str">
        <f t="shared" si="4"/>
        <v>Place</v>
      </c>
      <c r="P47" s="53" t="str">
        <f t="shared" si="5"/>
        <v>ê</v>
      </c>
      <c r="R47" s="37">
        <v>44</v>
      </c>
      <c r="T47" s="27">
        <v>29</v>
      </c>
      <c r="U47" s="27" t="s">
        <v>66</v>
      </c>
      <c r="W47" s="134"/>
      <c r="X47" s="134"/>
      <c r="Y47" s="134"/>
      <c r="Z47" s="134"/>
      <c r="AA47" s="134"/>
      <c r="AB47" s="134"/>
      <c r="AC47" s="134"/>
      <c r="AD47" s="134"/>
      <c r="AE47" s="134"/>
      <c r="AF47" s="134"/>
      <c r="AG47" s="134"/>
      <c r="AH47" s="134"/>
      <c r="AI47" s="134"/>
      <c r="AJ47" s="134"/>
      <c r="AK47" s="134"/>
      <c r="AL47" s="134"/>
      <c r="AM47" s="134"/>
      <c r="AN47" s="134"/>
      <c r="AO47" s="134"/>
      <c r="AP47" s="134"/>
      <c r="AQ47" s="134"/>
      <c r="AR47" s="134"/>
      <c r="AS47" s="134"/>
      <c r="AT47" s="134"/>
      <c r="AU47" s="134"/>
      <c r="AV47" s="134"/>
      <c r="AW47" s="134"/>
      <c r="AX47" s="134"/>
      <c r="AY47" s="134"/>
      <c r="AZ47" s="134"/>
      <c r="BA47" s="134"/>
      <c r="BB47" s="134"/>
      <c r="BC47" s="134"/>
      <c r="BD47" s="134"/>
      <c r="BE47" s="134"/>
      <c r="BF47" s="134"/>
      <c r="BG47" s="134"/>
      <c r="BH47" s="134"/>
      <c r="BI47" s="134"/>
      <c r="BJ47" s="134"/>
      <c r="BK47" s="134"/>
      <c r="BL47" s="134"/>
      <c r="BM47" s="134"/>
      <c r="BN47" s="134"/>
      <c r="BO47" s="134"/>
      <c r="BP47" s="134"/>
      <c r="BQ47" s="134"/>
      <c r="BR47" s="134"/>
      <c r="BS47" s="134"/>
      <c r="BT47" s="134"/>
      <c r="BU47" s="134"/>
      <c r="BV47" s="134"/>
      <c r="BW47" s="134"/>
      <c r="BX47" s="134"/>
    </row>
    <row r="48" spans="1:76" s="25" customFormat="1" ht="19.5" customHeight="1" x14ac:dyDescent="0.3">
      <c r="A48" s="117">
        <f t="shared" si="6"/>
        <v>29</v>
      </c>
      <c r="B48" s="118">
        <f t="shared" si="7"/>
        <v>29</v>
      </c>
      <c r="C48" s="122">
        <f t="shared" si="8"/>
        <v>29</v>
      </c>
      <c r="D48" s="65" t="str">
        <f t="array" ref="D48">INDEX('LSOP 2016'!A$1:A$81,MAX(IF('LSOP 2016'!B$5:B$81+ROW('LSOP 2016'!B$5:B$81)/10^3=LARGE('LSOP 2016'!B$5:B$81+ROW('LSOP 2016'!B$5:B$81)/10^3,ROWS(N$1:N45)),ROW('LSOP 2016'!A$5:A$81))))</f>
        <v>JOUEUR62</v>
      </c>
      <c r="E48" s="66"/>
      <c r="F48" s="100">
        <f>LARGE('LSOP 2016'!B$5:B$81,ROWS(N$1:N45))</f>
        <v>0</v>
      </c>
      <c r="G48" s="104"/>
      <c r="H48" s="22">
        <f t="shared" si="9"/>
        <v>0</v>
      </c>
      <c r="I48" s="23" t="str">
        <f t="shared" si="10"/>
        <v>Place</v>
      </c>
      <c r="J48" s="67" t="str">
        <f t="shared" si="11"/>
        <v>è</v>
      </c>
      <c r="K48" s="72">
        <v>29</v>
      </c>
      <c r="L48" s="68"/>
      <c r="M48" s="22" t="str">
        <f t="shared" si="3"/>
        <v>Place</v>
      </c>
      <c r="N48" s="22" t="str">
        <f t="shared" si="4"/>
        <v>Place</v>
      </c>
      <c r="P48" s="69" t="str">
        <f t="shared" si="5"/>
        <v>ê</v>
      </c>
      <c r="R48" s="38">
        <v>45</v>
      </c>
      <c r="T48" s="25">
        <v>29</v>
      </c>
      <c r="U48" s="25" t="s">
        <v>65</v>
      </c>
      <c r="W48" s="13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34"/>
      <c r="AK48" s="134"/>
      <c r="AL48" s="134"/>
      <c r="AM48" s="134"/>
      <c r="AN48" s="13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AY48" s="134"/>
      <c r="AZ48" s="134"/>
      <c r="BA48" s="134"/>
      <c r="BB48" s="134"/>
      <c r="BC48" s="134"/>
      <c r="BD48" s="134"/>
      <c r="BE48" s="134"/>
      <c r="BF48" s="134"/>
      <c r="BG48" s="134"/>
      <c r="BH48" s="134"/>
      <c r="BI48" s="134"/>
      <c r="BJ48" s="134"/>
      <c r="BK48" s="134"/>
      <c r="BL48" s="134"/>
      <c r="BM48" s="134"/>
      <c r="BN48" s="134"/>
      <c r="BO48" s="134"/>
      <c r="BP48" s="134"/>
      <c r="BQ48" s="134"/>
      <c r="BR48" s="134"/>
      <c r="BS48" s="134"/>
      <c r="BT48" s="134"/>
      <c r="BU48" s="134"/>
      <c r="BV48" s="134"/>
      <c r="BW48" s="134"/>
      <c r="BX48" s="134"/>
    </row>
    <row r="49" spans="1:76" s="25" customFormat="1" ht="19.5" customHeight="1" x14ac:dyDescent="0.3">
      <c r="A49" s="117">
        <f t="shared" si="6"/>
        <v>29</v>
      </c>
      <c r="B49" s="118">
        <f t="shared" si="7"/>
        <v>29</v>
      </c>
      <c r="C49" s="122">
        <f t="shared" si="8"/>
        <v>29</v>
      </c>
      <c r="D49" s="65" t="str">
        <f t="array" ref="D49">INDEX('LSOP 2016'!A$1:A$81,MAX(IF('LSOP 2016'!B$5:B$81+ROW('LSOP 2016'!B$5:B$81)/10^3=LARGE('LSOP 2016'!B$5:B$81+ROW('LSOP 2016'!B$5:B$81)/10^3,ROWS(N$1:N46)),ROW('LSOP 2016'!A$5:A$81))))</f>
        <v>JOUEUR61</v>
      </c>
      <c r="E49" s="66"/>
      <c r="F49" s="100">
        <f>LARGE('LSOP 2016'!B$5:B$81,ROWS(N$1:N46))</f>
        <v>0</v>
      </c>
      <c r="G49" s="104"/>
      <c r="H49" s="22">
        <f t="shared" si="9"/>
        <v>0</v>
      </c>
      <c r="I49" s="23" t="str">
        <f t="shared" si="10"/>
        <v>Place</v>
      </c>
      <c r="J49" s="67" t="str">
        <f t="shared" si="11"/>
        <v>è</v>
      </c>
      <c r="K49" s="72">
        <v>29</v>
      </c>
      <c r="M49" s="22" t="str">
        <f t="shared" si="3"/>
        <v>Place</v>
      </c>
      <c r="N49" s="22" t="str">
        <f t="shared" si="4"/>
        <v>Place</v>
      </c>
      <c r="P49" s="69" t="str">
        <f t="shared" si="5"/>
        <v>ê</v>
      </c>
      <c r="R49" s="38">
        <v>46</v>
      </c>
      <c r="T49" s="25">
        <v>29</v>
      </c>
      <c r="U49" s="25" t="s">
        <v>64</v>
      </c>
      <c r="W49" s="13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34"/>
      <c r="AK49" s="134"/>
      <c r="AL49" s="134"/>
      <c r="AM49" s="134"/>
      <c r="AN49" s="13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AY49" s="134"/>
      <c r="AZ49" s="134"/>
      <c r="BA49" s="134"/>
      <c r="BB49" s="134"/>
      <c r="BC49" s="134"/>
      <c r="BD49" s="134"/>
      <c r="BE49" s="134"/>
      <c r="BF49" s="134"/>
      <c r="BG49" s="134"/>
      <c r="BH49" s="134"/>
      <c r="BI49" s="134"/>
      <c r="BJ49" s="134"/>
      <c r="BK49" s="134"/>
      <c r="BL49" s="134"/>
      <c r="BM49" s="134"/>
      <c r="BN49" s="134"/>
      <c r="BO49" s="134"/>
      <c r="BP49" s="134"/>
      <c r="BQ49" s="134"/>
      <c r="BR49" s="134"/>
      <c r="BS49" s="134"/>
      <c r="BT49" s="134"/>
      <c r="BU49" s="134"/>
      <c r="BV49" s="134"/>
      <c r="BW49" s="134"/>
      <c r="BX49" s="134"/>
    </row>
    <row r="50" spans="1:76" s="27" customFormat="1" ht="18.75" customHeight="1" x14ac:dyDescent="0.3">
      <c r="A50" s="117">
        <f t="shared" si="6"/>
        <v>29</v>
      </c>
      <c r="B50" s="118">
        <f t="shared" si="7"/>
        <v>29</v>
      </c>
      <c r="C50" s="122">
        <f t="shared" si="8"/>
        <v>29</v>
      </c>
      <c r="D50" s="51" t="str">
        <f t="array" ref="D50">INDEX('LSOP 2016'!A$1:A$81,MAX(IF('LSOP 2016'!B$5:B$81+ROW('LSOP 2016'!B$5:B$81)/10^3=LARGE('LSOP 2016'!B$5:B$81+ROW('LSOP 2016'!B$5:B$81)/10^3,ROWS(N$1:N47)),ROW('LSOP 2016'!A$5:A$81))))</f>
        <v>JOUEUR60</v>
      </c>
      <c r="E50" s="52"/>
      <c r="F50" s="98">
        <f>LARGE('LSOP 2016'!B$5:B$81,ROWS(N$1:N47))</f>
        <v>0</v>
      </c>
      <c r="G50" s="103"/>
      <c r="H50" s="14">
        <f t="shared" si="9"/>
        <v>0</v>
      </c>
      <c r="I50" s="15" t="str">
        <f t="shared" si="10"/>
        <v>Place</v>
      </c>
      <c r="J50" s="40" t="str">
        <f t="shared" si="11"/>
        <v>è</v>
      </c>
      <c r="K50" s="29">
        <v>29</v>
      </c>
      <c r="M50" s="14" t="str">
        <f t="shared" ref="M50:M52" si="12">IF(H50=1,"Place",N50)</f>
        <v>Place</v>
      </c>
      <c r="N50" s="14" t="str">
        <f t="shared" ref="N50:N52" si="13">IF(H50=0,"Place","Places")</f>
        <v>Place</v>
      </c>
      <c r="P50" s="53" t="str">
        <f t="shared" ref="P50:P52" si="14">IF(H50&gt;0,"é","ê")</f>
        <v>ê</v>
      </c>
      <c r="R50" s="37">
        <v>47</v>
      </c>
      <c r="T50" s="27">
        <v>29</v>
      </c>
      <c r="U50" s="27" t="s">
        <v>63</v>
      </c>
      <c r="W50" s="13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34"/>
      <c r="AK50" s="134"/>
      <c r="AL50" s="134"/>
      <c r="AM50" s="134"/>
      <c r="AN50" s="13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AY50" s="134"/>
      <c r="AZ50" s="134"/>
      <c r="BA50" s="134"/>
      <c r="BB50" s="134"/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4"/>
      <c r="BO50" s="134"/>
      <c r="BP50" s="134"/>
      <c r="BQ50" s="134"/>
      <c r="BR50" s="134"/>
      <c r="BS50" s="134"/>
      <c r="BT50" s="134"/>
      <c r="BU50" s="134"/>
      <c r="BV50" s="134"/>
      <c r="BW50" s="134"/>
      <c r="BX50" s="134"/>
    </row>
    <row r="51" spans="1:76" s="27" customFormat="1" ht="19.5" customHeight="1" x14ac:dyDescent="0.3">
      <c r="A51" s="117">
        <f t="shared" si="6"/>
        <v>29</v>
      </c>
      <c r="B51" s="118">
        <f t="shared" si="7"/>
        <v>29</v>
      </c>
      <c r="C51" s="122">
        <f t="shared" si="8"/>
        <v>29</v>
      </c>
      <c r="D51" s="51" t="str">
        <f t="array" ref="D51">INDEX('LSOP 2016'!A$1:A$81,MAX(IF('LSOP 2016'!B$5:B$81+ROW('LSOP 2016'!B$5:B$81)/10^3=LARGE('LSOP 2016'!B$5:B$81+ROW('LSOP 2016'!B$5:B$81)/10^3,ROWS(N$1:N48)),ROW('LSOP 2016'!A$5:A$81))))</f>
        <v>JOUEUR59</v>
      </c>
      <c r="E51" s="52"/>
      <c r="F51" s="98">
        <f>LARGE('LSOP 2016'!B$5:B$81,ROWS(N$1:N48))</f>
        <v>0</v>
      </c>
      <c r="G51" s="103"/>
      <c r="H51" s="14">
        <f t="shared" si="9"/>
        <v>0</v>
      </c>
      <c r="I51" s="15" t="str">
        <f t="shared" si="10"/>
        <v>Place</v>
      </c>
      <c r="J51" s="40" t="str">
        <f t="shared" si="11"/>
        <v>è</v>
      </c>
      <c r="K51" s="90">
        <v>29</v>
      </c>
      <c r="M51" s="14" t="str">
        <f t="shared" si="12"/>
        <v>Place</v>
      </c>
      <c r="N51" s="14" t="str">
        <f t="shared" si="13"/>
        <v>Place</v>
      </c>
      <c r="P51" s="53" t="str">
        <f t="shared" si="14"/>
        <v>ê</v>
      </c>
      <c r="R51" s="37">
        <v>48</v>
      </c>
      <c r="T51" s="27">
        <v>29</v>
      </c>
      <c r="U51" s="27" t="s">
        <v>62</v>
      </c>
      <c r="W51" s="13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34"/>
      <c r="AK51" s="134"/>
      <c r="AL51" s="134"/>
      <c r="AM51" s="134"/>
      <c r="AN51" s="13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  <c r="AY51" s="134"/>
      <c r="AZ51" s="134"/>
      <c r="BA51" s="134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4"/>
      <c r="BO51" s="134"/>
      <c r="BP51" s="134"/>
      <c r="BQ51" s="134"/>
      <c r="BR51" s="134"/>
      <c r="BS51" s="134"/>
      <c r="BT51" s="134"/>
      <c r="BU51" s="134"/>
      <c r="BV51" s="134"/>
      <c r="BW51" s="134"/>
      <c r="BX51" s="134"/>
    </row>
    <row r="52" spans="1:76" s="25" customFormat="1" ht="19.5" customHeight="1" x14ac:dyDescent="0.3">
      <c r="A52" s="117">
        <f t="shared" si="6"/>
        <v>29</v>
      </c>
      <c r="B52" s="118">
        <f t="shared" si="7"/>
        <v>29</v>
      </c>
      <c r="C52" s="122">
        <f t="shared" si="8"/>
        <v>29</v>
      </c>
      <c r="D52" s="65" t="str">
        <f t="array" ref="D52">INDEX('LSOP 2016'!A$1:A$81,MAX(IF('LSOP 2016'!B$5:B$81+ROW('LSOP 2016'!B$5:B$81)/10^3=LARGE('LSOP 2016'!B$5:B$81+ROW('LSOP 2016'!B$5:B$81)/10^3,ROWS(N$1:N49)),ROW('LSOP 2016'!A$5:A$81))))</f>
        <v>JOUEUR58</v>
      </c>
      <c r="E52" s="66"/>
      <c r="F52" s="100">
        <f>LARGE('LSOP 2016'!B$5:B$81,ROWS(N$1:N49))</f>
        <v>0</v>
      </c>
      <c r="G52" s="101"/>
      <c r="H52" s="22"/>
      <c r="I52" s="23" t="s">
        <v>3</v>
      </c>
      <c r="J52" s="67"/>
      <c r="K52" s="42">
        <v>29</v>
      </c>
      <c r="M52" s="22" t="str">
        <f t="shared" si="12"/>
        <v>Place</v>
      </c>
      <c r="N52" s="22" t="str">
        <f t="shared" si="13"/>
        <v>Place</v>
      </c>
      <c r="P52" s="69" t="str">
        <f t="shared" si="14"/>
        <v>ê</v>
      </c>
      <c r="R52" s="38">
        <v>49</v>
      </c>
      <c r="T52" s="25">
        <v>29</v>
      </c>
      <c r="U52" s="25" t="s">
        <v>61</v>
      </c>
      <c r="W52" s="134"/>
      <c r="X52" s="134"/>
      <c r="Y52" s="134"/>
      <c r="Z52" s="134"/>
      <c r="AA52" s="134"/>
      <c r="AB52" s="134"/>
      <c r="AC52" s="134"/>
      <c r="AD52" s="134"/>
      <c r="AE52" s="134"/>
      <c r="AF52" s="134"/>
      <c r="AG52" s="134"/>
      <c r="AH52" s="134"/>
      <c r="AI52" s="134"/>
      <c r="AJ52" s="134"/>
      <c r="AK52" s="134"/>
      <c r="AL52" s="134"/>
      <c r="AM52" s="134"/>
      <c r="AN52" s="134"/>
      <c r="AO52" s="134"/>
      <c r="AP52" s="134"/>
      <c r="AQ52" s="134"/>
      <c r="AR52" s="134"/>
      <c r="AS52" s="134"/>
      <c r="AT52" s="134"/>
      <c r="AU52" s="134"/>
      <c r="AV52" s="134"/>
      <c r="AW52" s="134"/>
      <c r="AX52" s="134"/>
      <c r="AY52" s="134"/>
      <c r="AZ52" s="134"/>
      <c r="BA52" s="134"/>
      <c r="BB52" s="134"/>
      <c r="BC52" s="134"/>
      <c r="BD52" s="134"/>
      <c r="BE52" s="134"/>
      <c r="BF52" s="134"/>
      <c r="BG52" s="134"/>
      <c r="BH52" s="134"/>
      <c r="BI52" s="134"/>
      <c r="BJ52" s="134"/>
      <c r="BK52" s="134"/>
      <c r="BL52" s="134"/>
      <c r="BM52" s="134"/>
      <c r="BN52" s="134"/>
      <c r="BO52" s="134"/>
      <c r="BP52" s="134"/>
      <c r="BQ52" s="134"/>
      <c r="BR52" s="134"/>
      <c r="BS52" s="134"/>
      <c r="BT52" s="134"/>
      <c r="BU52" s="134"/>
      <c r="BV52" s="134"/>
      <c r="BW52" s="134"/>
      <c r="BX52" s="134"/>
    </row>
    <row r="53" spans="1:76" s="27" customFormat="1" ht="19.5" customHeight="1" x14ac:dyDescent="0.3">
      <c r="A53" s="117">
        <f t="shared" si="6"/>
        <v>29</v>
      </c>
      <c r="B53" s="118">
        <f t="shared" si="7"/>
        <v>29</v>
      </c>
      <c r="C53" s="122">
        <f t="shared" si="8"/>
        <v>29</v>
      </c>
      <c r="D53" s="51" t="str">
        <f t="array" ref="D53">INDEX('LSOP 2016'!A$1:A$81,MAX(IF('LSOP 2016'!B$5:B$81+ROW('LSOP 2016'!B$5:B$81)/10^3=LARGE('LSOP 2016'!B$5:B$81+ROW('LSOP 2016'!B$5:B$81)/10^3,ROWS(N$1:N50)),ROW('LSOP 2016'!A$5:A$81))))</f>
        <v>JOUEUR57</v>
      </c>
      <c r="E53" s="52"/>
      <c r="F53" s="98">
        <f>LARGE('LSOP 2016'!B$5:B$81,ROWS(N$1:N50))</f>
        <v>0</v>
      </c>
      <c r="G53" s="99"/>
      <c r="H53" s="14">
        <f t="shared" si="9"/>
        <v>0</v>
      </c>
      <c r="I53" s="15" t="str">
        <f t="shared" si="10"/>
        <v>Place</v>
      </c>
      <c r="J53" s="40" t="str">
        <f t="shared" si="11"/>
        <v>è</v>
      </c>
      <c r="K53" s="90">
        <v>29</v>
      </c>
      <c r="M53" s="14" t="str">
        <f t="shared" ref="M53:M56" si="15">IF(H53=1,"Place",N53)</f>
        <v>Place</v>
      </c>
      <c r="N53" s="14" t="str">
        <f t="shared" ref="N53:N56" si="16">IF(H53=0,"Place","Places")</f>
        <v>Place</v>
      </c>
      <c r="P53" s="53" t="str">
        <f t="shared" ref="P53:P56" si="17">IF(H53&gt;0,"é","ê")</f>
        <v>ê</v>
      </c>
      <c r="R53" s="37">
        <v>50</v>
      </c>
      <c r="T53" s="27">
        <v>29</v>
      </c>
      <c r="U53" s="27" t="s">
        <v>60</v>
      </c>
      <c r="W53" s="134"/>
      <c r="X53" s="134"/>
      <c r="Y53" s="134"/>
      <c r="Z53" s="134"/>
      <c r="AA53" s="134"/>
      <c r="AB53" s="134"/>
      <c r="AC53" s="134"/>
      <c r="AD53" s="134"/>
      <c r="AE53" s="134"/>
      <c r="AF53" s="134"/>
      <c r="AG53" s="134"/>
      <c r="AH53" s="134"/>
      <c r="AI53" s="134"/>
      <c r="AJ53" s="134"/>
      <c r="AK53" s="134"/>
      <c r="AL53" s="134"/>
      <c r="AM53" s="134"/>
      <c r="AN53" s="134"/>
      <c r="AO53" s="134"/>
      <c r="AP53" s="134"/>
      <c r="AQ53" s="134"/>
      <c r="AR53" s="134"/>
      <c r="AS53" s="134"/>
      <c r="AT53" s="134"/>
      <c r="AU53" s="134"/>
      <c r="AV53" s="134"/>
      <c r="AW53" s="134"/>
      <c r="AX53" s="134"/>
      <c r="AY53" s="134"/>
      <c r="AZ53" s="134"/>
      <c r="BA53" s="134"/>
      <c r="BB53" s="134"/>
      <c r="BC53" s="134"/>
      <c r="BD53" s="134"/>
      <c r="BE53" s="134"/>
      <c r="BF53" s="134"/>
      <c r="BG53" s="134"/>
      <c r="BH53" s="134"/>
      <c r="BI53" s="134"/>
      <c r="BJ53" s="134"/>
      <c r="BK53" s="134"/>
      <c r="BL53" s="134"/>
      <c r="BM53" s="134"/>
      <c r="BN53" s="134"/>
      <c r="BO53" s="134"/>
      <c r="BP53" s="134"/>
      <c r="BQ53" s="134"/>
      <c r="BR53" s="134"/>
      <c r="BS53" s="134"/>
      <c r="BT53" s="134"/>
      <c r="BU53" s="134"/>
      <c r="BV53" s="134"/>
      <c r="BW53" s="134"/>
      <c r="BX53" s="134"/>
    </row>
    <row r="54" spans="1:76" s="27" customFormat="1" ht="19.5" customHeight="1" x14ac:dyDescent="0.3">
      <c r="A54" s="117">
        <f t="shared" si="6"/>
        <v>29</v>
      </c>
      <c r="B54" s="118">
        <f t="shared" si="7"/>
        <v>29</v>
      </c>
      <c r="C54" s="122">
        <f t="shared" si="8"/>
        <v>29</v>
      </c>
      <c r="D54" s="51" t="str">
        <f t="array" ref="D54">INDEX('LSOP 2016'!A$1:A$81,MAX(IF('LSOP 2016'!B$5:B$81+ROW('LSOP 2016'!B$5:B$81)/10^3=LARGE('LSOP 2016'!B$5:B$81+ROW('LSOP 2016'!B$5:B$81)/10^3,ROWS(N$1:N51)),ROW('LSOP 2016'!A$5:A$81))))</f>
        <v>JOUEUR56</v>
      </c>
      <c r="E54" s="52"/>
      <c r="F54" s="98">
        <f>LARGE('LSOP 2016'!B$5:B$81,ROWS(N$1:N51))</f>
        <v>0</v>
      </c>
      <c r="G54" s="99"/>
      <c r="H54" s="14"/>
      <c r="I54" s="15" t="s">
        <v>3</v>
      </c>
      <c r="J54" s="40"/>
      <c r="K54" s="29">
        <v>29</v>
      </c>
      <c r="M54" s="14" t="str">
        <f t="shared" si="15"/>
        <v>Place</v>
      </c>
      <c r="N54" s="14" t="str">
        <f t="shared" si="16"/>
        <v>Place</v>
      </c>
      <c r="P54" s="53" t="str">
        <f t="shared" si="17"/>
        <v>ê</v>
      </c>
      <c r="R54" s="37">
        <v>51</v>
      </c>
      <c r="T54" s="27">
        <v>29</v>
      </c>
      <c r="U54" s="27" t="s">
        <v>59</v>
      </c>
      <c r="W54" s="134"/>
      <c r="X54" s="134"/>
      <c r="Y54" s="134"/>
      <c r="Z54" s="134"/>
      <c r="AA54" s="134"/>
      <c r="AB54" s="134"/>
      <c r="AC54" s="134"/>
      <c r="AD54" s="134"/>
      <c r="AE54" s="134"/>
      <c r="AF54" s="134"/>
      <c r="AG54" s="134"/>
      <c r="AH54" s="134"/>
      <c r="AI54" s="134"/>
      <c r="AJ54" s="134"/>
      <c r="AK54" s="134"/>
      <c r="AL54" s="134"/>
      <c r="AM54" s="134"/>
      <c r="AN54" s="134"/>
      <c r="AO54" s="134"/>
      <c r="AP54" s="134"/>
      <c r="AQ54" s="134"/>
      <c r="AR54" s="134"/>
      <c r="AS54" s="134"/>
      <c r="AT54" s="134"/>
      <c r="AU54" s="134"/>
      <c r="AV54" s="134"/>
      <c r="AW54" s="134"/>
      <c r="AX54" s="134"/>
      <c r="AY54" s="134"/>
      <c r="AZ54" s="134"/>
      <c r="BA54" s="134"/>
      <c r="BB54" s="134"/>
      <c r="BC54" s="134"/>
      <c r="BD54" s="134"/>
      <c r="BE54" s="134"/>
      <c r="BF54" s="134"/>
      <c r="BG54" s="134"/>
      <c r="BH54" s="134"/>
      <c r="BI54" s="134"/>
      <c r="BJ54" s="134"/>
      <c r="BK54" s="134"/>
      <c r="BL54" s="134"/>
      <c r="BM54" s="134"/>
      <c r="BN54" s="134"/>
      <c r="BO54" s="134"/>
      <c r="BP54" s="134"/>
      <c r="BQ54" s="134"/>
      <c r="BR54" s="134"/>
      <c r="BS54" s="134"/>
      <c r="BT54" s="134"/>
      <c r="BU54" s="134"/>
      <c r="BV54" s="134"/>
      <c r="BW54" s="134"/>
      <c r="BX54" s="134"/>
    </row>
    <row r="55" spans="1:76" s="27" customFormat="1" ht="19.5" customHeight="1" x14ac:dyDescent="0.3">
      <c r="A55" s="117">
        <f t="shared" si="6"/>
        <v>29</v>
      </c>
      <c r="B55" s="118">
        <f t="shared" si="7"/>
        <v>29</v>
      </c>
      <c r="C55" s="122">
        <f t="shared" si="8"/>
        <v>29</v>
      </c>
      <c r="D55" s="51" t="str">
        <f t="array" ref="D55">INDEX('LSOP 2016'!A$1:A$81,MAX(IF('LSOP 2016'!B$5:B$81+ROW('LSOP 2016'!B$5:B$81)/10^3=LARGE('LSOP 2016'!B$5:B$81+ROW('LSOP 2016'!B$5:B$81)/10^3,ROWS(N$1:N52)),ROW('LSOP 2016'!A$5:A$81))))</f>
        <v>JOUEUR55</v>
      </c>
      <c r="E55" s="52"/>
      <c r="F55" s="98">
        <f>LARGE('LSOP 2016'!B$5:B$81,ROWS(N$1:N52))</f>
        <v>0</v>
      </c>
      <c r="G55" s="99"/>
      <c r="H55" s="14"/>
      <c r="I55" s="15" t="s">
        <v>3</v>
      </c>
      <c r="J55" s="40"/>
      <c r="K55" s="29">
        <v>29</v>
      </c>
      <c r="M55" s="14" t="str">
        <f t="shared" si="15"/>
        <v>Place</v>
      </c>
      <c r="N55" s="14" t="str">
        <f t="shared" si="16"/>
        <v>Place</v>
      </c>
      <c r="P55" s="53" t="str">
        <f t="shared" si="17"/>
        <v>ê</v>
      </c>
      <c r="R55" s="37">
        <v>52</v>
      </c>
      <c r="T55" s="27">
        <v>29</v>
      </c>
      <c r="U55" s="27" t="s">
        <v>58</v>
      </c>
      <c r="W55" s="134"/>
      <c r="X55" s="134"/>
      <c r="Y55" s="134"/>
      <c r="Z55" s="134"/>
      <c r="AA55" s="134"/>
      <c r="AB55" s="134"/>
      <c r="AC55" s="134"/>
      <c r="AD55" s="134"/>
      <c r="AE55" s="134"/>
      <c r="AF55" s="134"/>
      <c r="AG55" s="134"/>
      <c r="AH55" s="134"/>
      <c r="AI55" s="134"/>
      <c r="AJ55" s="134"/>
      <c r="AK55" s="134"/>
      <c r="AL55" s="134"/>
      <c r="AM55" s="134"/>
      <c r="AN55" s="134"/>
      <c r="AO55" s="134"/>
      <c r="AP55" s="134"/>
      <c r="AQ55" s="134"/>
      <c r="AR55" s="134"/>
      <c r="AS55" s="134"/>
      <c r="AT55" s="134"/>
      <c r="AU55" s="134"/>
      <c r="AV55" s="134"/>
      <c r="AW55" s="134"/>
      <c r="AX55" s="134"/>
      <c r="AY55" s="134"/>
      <c r="AZ55" s="134"/>
      <c r="BA55" s="134"/>
      <c r="BB55" s="134"/>
      <c r="BC55" s="134"/>
      <c r="BD55" s="134"/>
      <c r="BE55" s="134"/>
      <c r="BF55" s="134"/>
      <c r="BG55" s="134"/>
      <c r="BH55" s="134"/>
      <c r="BI55" s="134"/>
      <c r="BJ55" s="134"/>
      <c r="BK55" s="134"/>
      <c r="BL55" s="134"/>
      <c r="BM55" s="134"/>
      <c r="BN55" s="134"/>
      <c r="BO55" s="134"/>
      <c r="BP55" s="134"/>
      <c r="BQ55" s="134"/>
      <c r="BR55" s="134"/>
      <c r="BS55" s="134"/>
      <c r="BT55" s="134"/>
      <c r="BU55" s="134"/>
      <c r="BV55" s="134"/>
      <c r="BW55" s="134"/>
      <c r="BX55" s="134"/>
    </row>
    <row r="56" spans="1:76" s="25" customFormat="1" ht="19.5" customHeight="1" x14ac:dyDescent="0.3">
      <c r="A56" s="117">
        <f t="shared" si="6"/>
        <v>29</v>
      </c>
      <c r="B56" s="118">
        <f t="shared" si="7"/>
        <v>29</v>
      </c>
      <c r="C56" s="122">
        <f t="shared" si="8"/>
        <v>29</v>
      </c>
      <c r="D56" s="65" t="str">
        <f t="array" ref="D56">INDEX('LSOP 2016'!A$1:A$81,MAX(IF('LSOP 2016'!B$5:B$81+ROW('LSOP 2016'!B$5:B$81)/10^3=LARGE('LSOP 2016'!B$5:B$81+ROW('LSOP 2016'!B$5:B$81)/10^3,ROWS(N$1:N53)),ROW('LSOP 2016'!A$5:A$81))))</f>
        <v>JOUEUR54</v>
      </c>
      <c r="E56" s="23"/>
      <c r="F56" s="100">
        <f>LARGE('LSOP 2016'!B$5:B$81,ROWS(N$1:N53))</f>
        <v>0</v>
      </c>
      <c r="G56" s="101"/>
      <c r="H56" s="22">
        <f t="shared" si="9"/>
        <v>0</v>
      </c>
      <c r="I56" s="23" t="str">
        <f t="shared" si="10"/>
        <v>Place</v>
      </c>
      <c r="J56" s="67" t="str">
        <f t="shared" si="11"/>
        <v>è</v>
      </c>
      <c r="K56" s="42">
        <v>29</v>
      </c>
      <c r="M56" s="22" t="str">
        <f t="shared" si="15"/>
        <v>Place</v>
      </c>
      <c r="N56" s="22" t="str">
        <f t="shared" si="16"/>
        <v>Place</v>
      </c>
      <c r="P56" s="69" t="str">
        <f t="shared" si="17"/>
        <v>ê</v>
      </c>
      <c r="R56" s="38">
        <v>53</v>
      </c>
      <c r="T56" s="25">
        <v>29</v>
      </c>
      <c r="U56" s="25" t="s">
        <v>57</v>
      </c>
      <c r="W56" s="134"/>
      <c r="X56" s="134"/>
      <c r="Y56" s="134"/>
      <c r="Z56" s="134"/>
      <c r="AA56" s="134"/>
      <c r="AB56" s="134"/>
      <c r="AC56" s="134"/>
      <c r="AD56" s="134"/>
      <c r="AE56" s="134"/>
      <c r="AF56" s="134"/>
      <c r="AG56" s="134"/>
      <c r="AH56" s="134"/>
      <c r="AI56" s="134"/>
      <c r="AJ56" s="134"/>
      <c r="AK56" s="134"/>
      <c r="AL56" s="134"/>
      <c r="AM56" s="134"/>
      <c r="AN56" s="134"/>
      <c r="AO56" s="134"/>
      <c r="AP56" s="134"/>
      <c r="AQ56" s="134"/>
      <c r="AR56" s="134"/>
      <c r="AS56" s="134"/>
      <c r="AT56" s="134"/>
      <c r="AU56" s="134"/>
      <c r="AV56" s="134"/>
      <c r="AW56" s="134"/>
      <c r="AX56" s="134"/>
      <c r="AY56" s="134"/>
      <c r="AZ56" s="134"/>
      <c r="BA56" s="134"/>
      <c r="BB56" s="134"/>
      <c r="BC56" s="134"/>
      <c r="BD56" s="134"/>
      <c r="BE56" s="134"/>
      <c r="BF56" s="134"/>
      <c r="BG56" s="134"/>
      <c r="BH56" s="134"/>
      <c r="BI56" s="134"/>
      <c r="BJ56" s="134"/>
      <c r="BK56" s="134"/>
      <c r="BL56" s="134"/>
      <c r="BM56" s="134"/>
      <c r="BN56" s="134"/>
      <c r="BO56" s="134"/>
      <c r="BP56" s="134"/>
      <c r="BQ56" s="134"/>
      <c r="BR56" s="134"/>
      <c r="BS56" s="134"/>
      <c r="BT56" s="134"/>
      <c r="BU56" s="134"/>
      <c r="BV56" s="134"/>
      <c r="BW56" s="134"/>
      <c r="BX56" s="134"/>
    </row>
    <row r="57" spans="1:76" s="27" customFormat="1" ht="19.5" customHeight="1" x14ac:dyDescent="0.3">
      <c r="A57" s="117">
        <f t="shared" si="6"/>
        <v>29</v>
      </c>
      <c r="B57" s="118">
        <f t="shared" si="7"/>
        <v>29</v>
      </c>
      <c r="C57" s="122">
        <f t="shared" si="8"/>
        <v>29</v>
      </c>
      <c r="D57" s="51" t="str">
        <f t="array" ref="D57">INDEX('LSOP 2016'!A$1:A$81,MAX(IF('LSOP 2016'!B$5:B$81+ROW('LSOP 2016'!B$5:B$81)/10^3=LARGE('LSOP 2016'!B$5:B$81+ROW('LSOP 2016'!B$5:B$81)/10^3,ROWS(N$1:N54)),ROW('LSOP 2016'!A$5:A$81))))</f>
        <v>JOUEUR53</v>
      </c>
      <c r="E57" s="15"/>
      <c r="F57" s="98">
        <f>LARGE('LSOP 2016'!B$5:B$81,ROWS(N$1:N54))</f>
        <v>0</v>
      </c>
      <c r="G57" s="99"/>
      <c r="H57" s="14">
        <f t="shared" si="9"/>
        <v>0</v>
      </c>
      <c r="I57" s="15" t="str">
        <f t="shared" si="10"/>
        <v>Place</v>
      </c>
      <c r="J57" s="40" t="str">
        <f t="shared" si="11"/>
        <v>è</v>
      </c>
      <c r="K57" s="29">
        <v>29</v>
      </c>
      <c r="M57" s="14" t="str">
        <f t="shared" ref="M57:M58" si="18">IF(H57=1,"Place",N57)</f>
        <v>Place</v>
      </c>
      <c r="N57" s="14" t="str">
        <f t="shared" ref="N57:N58" si="19">IF(H57=0,"Place","Places")</f>
        <v>Place</v>
      </c>
      <c r="P57" s="53" t="str">
        <f t="shared" ref="P57:P58" si="20">IF(H57&gt;0,"é","ê")</f>
        <v>ê</v>
      </c>
      <c r="R57" s="37">
        <v>54</v>
      </c>
      <c r="T57" s="27">
        <v>29</v>
      </c>
      <c r="U57" s="27" t="s">
        <v>56</v>
      </c>
      <c r="W57" s="134"/>
      <c r="X57" s="134"/>
      <c r="Y57" s="134"/>
      <c r="Z57" s="134"/>
      <c r="AA57" s="134"/>
      <c r="AB57" s="134"/>
      <c r="AC57" s="134"/>
      <c r="AD57" s="134"/>
      <c r="AE57" s="134"/>
      <c r="AF57" s="134"/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134"/>
      <c r="AR57" s="134"/>
      <c r="AS57" s="134"/>
      <c r="AT57" s="134"/>
      <c r="AU57" s="134"/>
      <c r="AV57" s="134"/>
      <c r="AW57" s="134"/>
      <c r="AX57" s="134"/>
      <c r="AY57" s="134"/>
      <c r="AZ57" s="134"/>
      <c r="BA57" s="134"/>
      <c r="BB57" s="134"/>
      <c r="BC57" s="134"/>
      <c r="BD57" s="134"/>
      <c r="BE57" s="134"/>
      <c r="BF57" s="134"/>
      <c r="BG57" s="134"/>
      <c r="BH57" s="134"/>
      <c r="BI57" s="134"/>
      <c r="BJ57" s="134"/>
      <c r="BK57" s="134"/>
      <c r="BL57" s="134"/>
      <c r="BM57" s="134"/>
      <c r="BN57" s="134"/>
      <c r="BO57" s="134"/>
      <c r="BP57" s="134"/>
      <c r="BQ57" s="134"/>
      <c r="BR57" s="134"/>
      <c r="BS57" s="134"/>
      <c r="BT57" s="134"/>
      <c r="BU57" s="134"/>
      <c r="BV57" s="134"/>
      <c r="BW57" s="134"/>
      <c r="BX57" s="134"/>
    </row>
    <row r="58" spans="1:76" s="25" customFormat="1" ht="19.5" customHeight="1" x14ac:dyDescent="0.3">
      <c r="A58" s="117">
        <f t="shared" si="6"/>
        <v>29</v>
      </c>
      <c r="B58" s="118">
        <f t="shared" si="7"/>
        <v>29</v>
      </c>
      <c r="C58" s="122">
        <f t="shared" si="8"/>
        <v>29</v>
      </c>
      <c r="D58" s="65" t="str">
        <f t="array" ref="D58">INDEX('LSOP 2016'!A$1:A$81,MAX(IF('LSOP 2016'!B$5:B$81+ROW('LSOP 2016'!B$5:B$81)/10^3=LARGE('LSOP 2016'!B$5:B$81+ROW('LSOP 2016'!B$5:B$81)/10^3,ROWS(N$1:N55)),ROW('LSOP 2016'!A$5:A$81))))</f>
        <v>JOUEUR52</v>
      </c>
      <c r="E58" s="23"/>
      <c r="F58" s="100">
        <f>LARGE('LSOP 2016'!B$5:B$81,ROWS(N$1:N55))</f>
        <v>0</v>
      </c>
      <c r="G58" s="101"/>
      <c r="H58" s="22">
        <f t="shared" si="9"/>
        <v>0</v>
      </c>
      <c r="I58" s="23" t="str">
        <f t="shared" si="10"/>
        <v>Place</v>
      </c>
      <c r="J58" s="67" t="str">
        <f t="shared" si="11"/>
        <v>è</v>
      </c>
      <c r="K58" s="42">
        <v>29</v>
      </c>
      <c r="M58" s="25" t="str">
        <f t="shared" si="18"/>
        <v>Place</v>
      </c>
      <c r="N58" s="25" t="str">
        <f t="shared" si="19"/>
        <v>Place</v>
      </c>
      <c r="P58" s="25" t="str">
        <f t="shared" si="20"/>
        <v>ê</v>
      </c>
      <c r="R58" s="38">
        <v>55</v>
      </c>
      <c r="T58" s="25">
        <v>29</v>
      </c>
      <c r="U58" s="25" t="s">
        <v>55</v>
      </c>
      <c r="W58" s="134"/>
      <c r="X58" s="134"/>
      <c r="Y58" s="134"/>
      <c r="Z58" s="134"/>
      <c r="AA58" s="134"/>
      <c r="AB58" s="134"/>
      <c r="AC58" s="134"/>
      <c r="AD58" s="134"/>
      <c r="AE58" s="134"/>
      <c r="AF58" s="134"/>
      <c r="AG58" s="134"/>
      <c r="AH58" s="134"/>
      <c r="AI58" s="134"/>
      <c r="AJ58" s="134"/>
      <c r="AK58" s="134"/>
      <c r="AL58" s="134"/>
      <c r="AM58" s="134"/>
      <c r="AN58" s="134"/>
      <c r="AO58" s="134"/>
      <c r="AP58" s="134"/>
      <c r="AQ58" s="134"/>
      <c r="AR58" s="134"/>
      <c r="AS58" s="134"/>
      <c r="AT58" s="134"/>
      <c r="AU58" s="134"/>
      <c r="AV58" s="134"/>
      <c r="AW58" s="134"/>
      <c r="AX58" s="134"/>
      <c r="AY58" s="134"/>
      <c r="AZ58" s="134"/>
      <c r="BA58" s="134"/>
      <c r="BB58" s="134"/>
      <c r="BC58" s="134"/>
      <c r="BD58" s="134"/>
      <c r="BE58" s="134"/>
      <c r="BF58" s="134"/>
      <c r="BG58" s="134"/>
      <c r="BH58" s="134"/>
      <c r="BI58" s="134"/>
      <c r="BJ58" s="134"/>
      <c r="BK58" s="134"/>
      <c r="BL58" s="134"/>
      <c r="BM58" s="134"/>
      <c r="BN58" s="134"/>
      <c r="BO58" s="134"/>
      <c r="BP58" s="134"/>
      <c r="BQ58" s="134"/>
      <c r="BR58" s="134"/>
      <c r="BS58" s="134"/>
      <c r="BT58" s="134"/>
      <c r="BU58" s="134"/>
      <c r="BV58" s="134"/>
      <c r="BW58" s="134"/>
      <c r="BX58" s="134"/>
    </row>
    <row r="59" spans="1:76" s="27" customFormat="1" ht="19.5" customHeight="1" x14ac:dyDescent="0.3">
      <c r="A59" s="117">
        <f t="shared" si="6"/>
        <v>29</v>
      </c>
      <c r="B59" s="118">
        <f t="shared" si="7"/>
        <v>29</v>
      </c>
      <c r="C59" s="122">
        <f t="shared" si="8"/>
        <v>29</v>
      </c>
      <c r="D59" s="51" t="str">
        <f t="array" ref="D59">INDEX('LSOP 2016'!A$1:A$81,MAX(IF('LSOP 2016'!B$5:B$81+ROW('LSOP 2016'!B$5:B$81)/10^3=LARGE('LSOP 2016'!B$5:B$81+ROW('LSOP 2016'!B$5:B$81)/10^3,ROWS(N$1:N56)),ROW('LSOP 2016'!A$5:A$81))))</f>
        <v>JOUEUR51</v>
      </c>
      <c r="E59" s="15"/>
      <c r="F59" s="98">
        <f>LARGE('LSOP 2016'!B$5:B$81,ROWS(N$1:N56))</f>
        <v>0</v>
      </c>
      <c r="G59" s="99"/>
      <c r="H59" s="14"/>
      <c r="I59" s="15" t="s">
        <v>3</v>
      </c>
      <c r="J59" s="40"/>
      <c r="K59" s="29">
        <v>29</v>
      </c>
      <c r="M59" s="27" t="str">
        <f t="shared" ref="M59:M92" si="21">IF(H59=1,"Place",N59)</f>
        <v>Place</v>
      </c>
      <c r="N59" s="27" t="str">
        <f t="shared" ref="N59:N92" si="22">IF(H59=0,"Place","Places")</f>
        <v>Place</v>
      </c>
      <c r="P59" s="27" t="str">
        <f t="shared" ref="P59:P92" si="23">IF(H59&gt;0,"é","ê")</f>
        <v>ê</v>
      </c>
      <c r="R59" s="37">
        <v>56</v>
      </c>
      <c r="T59" s="27">
        <v>29</v>
      </c>
      <c r="U59" s="27" t="s">
        <v>54</v>
      </c>
      <c r="W59" s="134"/>
      <c r="X59" s="134"/>
      <c r="Y59" s="134"/>
      <c r="Z59" s="134"/>
      <c r="AA59" s="134"/>
      <c r="AB59" s="134"/>
      <c r="AC59" s="134"/>
      <c r="AD59" s="134"/>
      <c r="AE59" s="134"/>
      <c r="AF59" s="134"/>
      <c r="AG59" s="134"/>
      <c r="AH59" s="134"/>
      <c r="AI59" s="134"/>
      <c r="AJ59" s="134"/>
      <c r="AK59" s="134"/>
      <c r="AL59" s="134"/>
      <c r="AM59" s="134"/>
      <c r="AN59" s="134"/>
      <c r="AO59" s="134"/>
      <c r="AP59" s="134"/>
      <c r="AQ59" s="134"/>
      <c r="AR59" s="134"/>
      <c r="AS59" s="134"/>
      <c r="AT59" s="134"/>
      <c r="AU59" s="134"/>
      <c r="AV59" s="134"/>
      <c r="AW59" s="134"/>
      <c r="AX59" s="134"/>
      <c r="AY59" s="134"/>
      <c r="AZ59" s="134"/>
      <c r="BA59" s="134"/>
      <c r="BB59" s="134"/>
      <c r="BC59" s="134"/>
      <c r="BD59" s="134"/>
      <c r="BE59" s="134"/>
      <c r="BF59" s="134"/>
      <c r="BG59" s="134"/>
      <c r="BH59" s="134"/>
      <c r="BI59" s="134"/>
      <c r="BJ59" s="134"/>
      <c r="BK59" s="134"/>
      <c r="BL59" s="134"/>
      <c r="BM59" s="134"/>
      <c r="BN59" s="134"/>
      <c r="BO59" s="134"/>
      <c r="BP59" s="134"/>
      <c r="BQ59" s="134"/>
      <c r="BR59" s="134"/>
      <c r="BS59" s="134"/>
      <c r="BT59" s="134"/>
      <c r="BU59" s="134"/>
      <c r="BV59" s="134"/>
      <c r="BW59" s="134"/>
      <c r="BX59" s="134"/>
    </row>
    <row r="60" spans="1:76" s="27" customFormat="1" ht="19.5" customHeight="1" x14ac:dyDescent="0.3">
      <c r="A60" s="117">
        <f t="shared" si="6"/>
        <v>29</v>
      </c>
      <c r="B60" s="118">
        <f t="shared" si="7"/>
        <v>29</v>
      </c>
      <c r="C60" s="122">
        <f t="shared" si="8"/>
        <v>29</v>
      </c>
      <c r="D60" s="51" t="str">
        <f t="array" ref="D60">INDEX('LSOP 2016'!A$1:A$81,MAX(IF('LSOP 2016'!B$5:B$81+ROW('LSOP 2016'!B$5:B$81)/10^3=LARGE('LSOP 2016'!B$5:B$81+ROW('LSOP 2016'!B$5:B$81)/10^3,ROWS(N$1:N57)),ROW('LSOP 2016'!A$5:A$81))))</f>
        <v>JOUEUR50</v>
      </c>
      <c r="E60" s="52"/>
      <c r="F60" s="98">
        <f>LARGE('LSOP 2016'!B$5:B$81,ROWS(N$1:N57))</f>
        <v>0</v>
      </c>
      <c r="G60" s="99"/>
      <c r="H60" s="14">
        <f t="shared" ref="H60:H70" si="24">K60-A60</f>
        <v>0</v>
      </c>
      <c r="I60" s="15" t="str">
        <f t="shared" ref="I60:I70" si="25">IF(H60=-1,"Place",M60)</f>
        <v>Place</v>
      </c>
      <c r="J60" s="40" t="str">
        <f t="shared" ref="J60:J70" si="26">IF(H60=0,"è",P60)</f>
        <v>è</v>
      </c>
      <c r="K60" s="29">
        <v>29</v>
      </c>
      <c r="M60" s="27" t="str">
        <f t="shared" si="21"/>
        <v>Place</v>
      </c>
      <c r="N60" s="27" t="str">
        <f t="shared" si="22"/>
        <v>Place</v>
      </c>
      <c r="P60" s="27" t="str">
        <f t="shared" si="23"/>
        <v>ê</v>
      </c>
      <c r="R60" s="37">
        <v>57</v>
      </c>
      <c r="T60" s="27">
        <v>29</v>
      </c>
      <c r="U60" s="27" t="s">
        <v>53</v>
      </c>
      <c r="W60" s="134"/>
      <c r="X60" s="134"/>
      <c r="Y60" s="134"/>
      <c r="Z60" s="134"/>
      <c r="AA60" s="134"/>
      <c r="AB60" s="134"/>
      <c r="AC60" s="134"/>
      <c r="AD60" s="134"/>
      <c r="AE60" s="134"/>
      <c r="AF60" s="134"/>
      <c r="AG60" s="134"/>
      <c r="AH60" s="134"/>
      <c r="AI60" s="134"/>
      <c r="AJ60" s="134"/>
      <c r="AK60" s="134"/>
      <c r="AL60" s="134"/>
      <c r="AM60" s="134"/>
      <c r="AN60" s="134"/>
      <c r="AO60" s="134"/>
      <c r="AP60" s="134"/>
      <c r="AQ60" s="134"/>
      <c r="AR60" s="134"/>
      <c r="AS60" s="134"/>
      <c r="AT60" s="134"/>
      <c r="AU60" s="134"/>
      <c r="AV60" s="134"/>
      <c r="AW60" s="134"/>
      <c r="AX60" s="134"/>
      <c r="AY60" s="134"/>
      <c r="AZ60" s="134"/>
      <c r="BA60" s="134"/>
      <c r="BB60" s="134"/>
      <c r="BC60" s="134"/>
      <c r="BD60" s="134"/>
      <c r="BE60" s="134"/>
      <c r="BF60" s="134"/>
      <c r="BG60" s="134"/>
      <c r="BH60" s="134"/>
      <c r="BI60" s="134"/>
      <c r="BJ60" s="134"/>
      <c r="BK60" s="134"/>
      <c r="BL60" s="134"/>
      <c r="BM60" s="134"/>
      <c r="BN60" s="134"/>
      <c r="BO60" s="134"/>
      <c r="BP60" s="134"/>
      <c r="BQ60" s="134"/>
      <c r="BR60" s="134"/>
      <c r="BS60" s="134"/>
      <c r="BT60" s="134"/>
      <c r="BU60" s="134"/>
      <c r="BV60" s="134"/>
      <c r="BW60" s="134"/>
      <c r="BX60" s="134"/>
    </row>
    <row r="61" spans="1:76" s="27" customFormat="1" ht="20.25" customHeight="1" x14ac:dyDescent="0.3">
      <c r="A61" s="117">
        <f t="shared" si="6"/>
        <v>29</v>
      </c>
      <c r="B61" s="118">
        <f t="shared" si="7"/>
        <v>29</v>
      </c>
      <c r="C61" s="122">
        <f t="shared" si="8"/>
        <v>29</v>
      </c>
      <c r="D61" s="51" t="str">
        <f t="array" ref="D61">INDEX('LSOP 2016'!A$1:A$81,MAX(IF('LSOP 2016'!B$5:B$81+ROW('LSOP 2016'!B$5:B$81)/10^3=LARGE('LSOP 2016'!B$5:B$81+ROW('LSOP 2016'!B$5:B$81)/10^3,ROWS(N$1:N58)),ROW('LSOP 2016'!A$5:A$81))))</f>
        <v>JOUEUR49</v>
      </c>
      <c r="E61" s="52"/>
      <c r="F61" s="98">
        <f>LARGE('LSOP 2016'!B$5:B$81,ROWS(N$1:N58))</f>
        <v>0</v>
      </c>
      <c r="G61" s="99"/>
      <c r="H61" s="14">
        <f t="shared" si="24"/>
        <v>0</v>
      </c>
      <c r="I61" s="15" t="str">
        <f t="shared" si="25"/>
        <v>Place</v>
      </c>
      <c r="J61" s="40" t="str">
        <f t="shared" si="26"/>
        <v>è</v>
      </c>
      <c r="K61" s="29">
        <v>29</v>
      </c>
      <c r="M61" s="27" t="str">
        <f t="shared" si="21"/>
        <v>Place</v>
      </c>
      <c r="N61" s="27" t="str">
        <f t="shared" si="22"/>
        <v>Place</v>
      </c>
      <c r="P61" s="27" t="str">
        <f t="shared" si="23"/>
        <v>ê</v>
      </c>
      <c r="R61" s="37">
        <v>58</v>
      </c>
      <c r="T61" s="27">
        <v>29</v>
      </c>
      <c r="U61" s="27" t="s">
        <v>52</v>
      </c>
      <c r="W61" s="134"/>
      <c r="X61" s="134"/>
      <c r="Y61" s="134"/>
      <c r="Z61" s="134"/>
      <c r="AA61" s="134"/>
      <c r="AB61" s="134"/>
      <c r="AC61" s="134"/>
      <c r="AD61" s="134"/>
      <c r="AE61" s="134"/>
      <c r="AF61" s="134"/>
      <c r="AG61" s="134"/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34"/>
      <c r="AT61" s="134"/>
      <c r="AU61" s="134"/>
      <c r="AV61" s="134"/>
      <c r="AW61" s="134"/>
      <c r="AX61" s="134"/>
      <c r="AY61" s="134"/>
      <c r="AZ61" s="134"/>
      <c r="BA61" s="134"/>
      <c r="BB61" s="134"/>
      <c r="BC61" s="134"/>
      <c r="BD61" s="134"/>
      <c r="BE61" s="134"/>
      <c r="BF61" s="134"/>
      <c r="BG61" s="134"/>
      <c r="BH61" s="134"/>
      <c r="BI61" s="134"/>
      <c r="BJ61" s="134"/>
      <c r="BK61" s="134"/>
      <c r="BL61" s="134"/>
      <c r="BM61" s="134"/>
      <c r="BN61" s="134"/>
      <c r="BO61" s="134"/>
      <c r="BP61" s="134"/>
      <c r="BQ61" s="134"/>
      <c r="BR61" s="134"/>
      <c r="BS61" s="134"/>
      <c r="BT61" s="134"/>
      <c r="BU61" s="134"/>
      <c r="BV61" s="134"/>
      <c r="BW61" s="134"/>
      <c r="BX61" s="134"/>
    </row>
    <row r="62" spans="1:76" s="25" customFormat="1" ht="19.5" customHeight="1" x14ac:dyDescent="0.3">
      <c r="A62" s="117">
        <f t="shared" si="6"/>
        <v>29</v>
      </c>
      <c r="B62" s="118">
        <f t="shared" si="7"/>
        <v>29</v>
      </c>
      <c r="C62" s="122">
        <f t="shared" si="8"/>
        <v>29</v>
      </c>
      <c r="D62" s="65" t="str">
        <f t="array" ref="D62">INDEX('LSOP 2016'!A$1:A$81,MAX(IF('LSOP 2016'!B$5:B$81+ROW('LSOP 2016'!B$5:B$81)/10^3=LARGE('LSOP 2016'!B$5:B$81+ROW('LSOP 2016'!B$5:B$81)/10^3,ROWS(N$1:N59)),ROW('LSOP 2016'!A$5:A$81))))</f>
        <v>JOUEUR48</v>
      </c>
      <c r="E62" s="66"/>
      <c r="F62" s="100">
        <f>LARGE('LSOP 2016'!B$5:B$81,ROWS(N$1:N59))</f>
        <v>0</v>
      </c>
      <c r="G62" s="101"/>
      <c r="H62" s="22">
        <f t="shared" si="24"/>
        <v>0</v>
      </c>
      <c r="I62" s="23" t="str">
        <f t="shared" si="25"/>
        <v>Place</v>
      </c>
      <c r="J62" s="67" t="str">
        <f t="shared" si="26"/>
        <v>è</v>
      </c>
      <c r="K62" s="42">
        <v>29</v>
      </c>
      <c r="M62" s="25" t="str">
        <f t="shared" si="21"/>
        <v>Place</v>
      </c>
      <c r="N62" s="25" t="str">
        <f t="shared" si="22"/>
        <v>Place</v>
      </c>
      <c r="P62" s="25" t="str">
        <f t="shared" si="23"/>
        <v>ê</v>
      </c>
      <c r="R62" s="38">
        <v>59</v>
      </c>
      <c r="T62" s="25">
        <v>29</v>
      </c>
      <c r="U62" s="25" t="s">
        <v>51</v>
      </c>
      <c r="W62" s="134"/>
      <c r="X62" s="134"/>
      <c r="Y62" s="134"/>
      <c r="Z62" s="134"/>
      <c r="AA62" s="134"/>
      <c r="AB62" s="134"/>
      <c r="AC62" s="134"/>
      <c r="AD62" s="134"/>
      <c r="AE62" s="134"/>
      <c r="AF62" s="134"/>
      <c r="AG62" s="134"/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134"/>
      <c r="AT62" s="134"/>
      <c r="AU62" s="134"/>
      <c r="AV62" s="134"/>
      <c r="AW62" s="134"/>
      <c r="AX62" s="134"/>
      <c r="AY62" s="134"/>
      <c r="AZ62" s="134"/>
      <c r="BA62" s="134"/>
      <c r="BB62" s="134"/>
      <c r="BC62" s="134"/>
      <c r="BD62" s="134"/>
      <c r="BE62" s="134"/>
      <c r="BF62" s="134"/>
      <c r="BG62" s="134"/>
      <c r="BH62" s="134"/>
      <c r="BI62" s="134"/>
      <c r="BJ62" s="134"/>
      <c r="BK62" s="134"/>
      <c r="BL62" s="134"/>
      <c r="BM62" s="134"/>
      <c r="BN62" s="134"/>
      <c r="BO62" s="134"/>
      <c r="BP62" s="134"/>
      <c r="BQ62" s="134"/>
      <c r="BR62" s="134"/>
      <c r="BS62" s="134"/>
      <c r="BT62" s="134"/>
      <c r="BU62" s="134"/>
      <c r="BV62" s="134"/>
      <c r="BW62" s="134"/>
      <c r="BX62" s="134"/>
    </row>
    <row r="63" spans="1:76" s="27" customFormat="1" ht="19.5" customHeight="1" x14ac:dyDescent="0.3">
      <c r="A63" s="117">
        <f t="shared" si="6"/>
        <v>29</v>
      </c>
      <c r="B63" s="118">
        <f t="shared" si="7"/>
        <v>29</v>
      </c>
      <c r="C63" s="122">
        <f t="shared" si="8"/>
        <v>29</v>
      </c>
      <c r="D63" s="51" t="str">
        <f t="array" ref="D63">INDEX('LSOP 2016'!A$1:A$81,MAX(IF('LSOP 2016'!B$5:B$81+ROW('LSOP 2016'!B$5:B$81)/10^3=LARGE('LSOP 2016'!B$5:B$81+ROW('LSOP 2016'!B$5:B$81)/10^3,ROWS(N$1:N60)),ROW('LSOP 2016'!A$5:A$81))))</f>
        <v>JOUEUR47</v>
      </c>
      <c r="E63" s="52"/>
      <c r="F63" s="98">
        <f>LARGE('LSOP 2016'!B$5:B$81,ROWS(N$1:N60))</f>
        <v>0</v>
      </c>
      <c r="G63" s="99"/>
      <c r="H63" s="14"/>
      <c r="I63" s="15" t="s">
        <v>3</v>
      </c>
      <c r="J63" s="40"/>
      <c r="K63" s="29">
        <v>29</v>
      </c>
      <c r="M63" s="27" t="str">
        <f t="shared" si="21"/>
        <v>Place</v>
      </c>
      <c r="N63" s="27" t="str">
        <f t="shared" si="22"/>
        <v>Place</v>
      </c>
      <c r="P63" s="27" t="str">
        <f t="shared" si="23"/>
        <v>ê</v>
      </c>
      <c r="R63" s="37">
        <v>60</v>
      </c>
      <c r="T63" s="27">
        <v>29</v>
      </c>
      <c r="U63" s="27" t="s">
        <v>50</v>
      </c>
      <c r="W63" s="134"/>
      <c r="X63" s="134"/>
      <c r="Y63" s="134"/>
      <c r="Z63" s="134"/>
      <c r="AA63" s="134"/>
      <c r="AB63" s="134"/>
      <c r="AC63" s="134"/>
      <c r="AD63" s="134"/>
      <c r="AE63" s="134"/>
      <c r="AF63" s="134"/>
      <c r="AG63" s="134"/>
      <c r="AH63" s="134"/>
      <c r="AI63" s="134"/>
      <c r="AJ63" s="134"/>
      <c r="AK63" s="134"/>
      <c r="AL63" s="134"/>
      <c r="AM63" s="134"/>
      <c r="AN63" s="134"/>
      <c r="AO63" s="134"/>
      <c r="AP63" s="134"/>
      <c r="AQ63" s="134"/>
      <c r="AR63" s="134"/>
      <c r="AS63" s="134"/>
      <c r="AT63" s="134"/>
      <c r="AU63" s="134"/>
      <c r="AV63" s="134"/>
      <c r="AW63" s="134"/>
      <c r="AX63" s="134"/>
      <c r="AY63" s="134"/>
      <c r="AZ63" s="134"/>
      <c r="BA63" s="134"/>
      <c r="BB63" s="134"/>
      <c r="BC63" s="134"/>
      <c r="BD63" s="134"/>
      <c r="BE63" s="134"/>
      <c r="BF63" s="134"/>
      <c r="BG63" s="134"/>
      <c r="BH63" s="134"/>
      <c r="BI63" s="134"/>
      <c r="BJ63" s="134"/>
      <c r="BK63" s="134"/>
      <c r="BL63" s="134"/>
      <c r="BM63" s="134"/>
      <c r="BN63" s="134"/>
      <c r="BO63" s="134"/>
      <c r="BP63" s="134"/>
      <c r="BQ63" s="134"/>
      <c r="BR63" s="134"/>
      <c r="BS63" s="134"/>
      <c r="BT63" s="134"/>
      <c r="BU63" s="134"/>
      <c r="BV63" s="134"/>
      <c r="BW63" s="134"/>
      <c r="BX63" s="134"/>
    </row>
    <row r="64" spans="1:76" s="27" customFormat="1" ht="19.5" customHeight="1" x14ac:dyDescent="0.3">
      <c r="A64" s="117">
        <f t="shared" si="6"/>
        <v>29</v>
      </c>
      <c r="B64" s="118">
        <f t="shared" si="7"/>
        <v>29</v>
      </c>
      <c r="C64" s="122">
        <f t="shared" si="8"/>
        <v>29</v>
      </c>
      <c r="D64" s="51" t="str">
        <f t="array" ref="D64">INDEX('LSOP 2016'!A$1:A$81,MAX(IF('LSOP 2016'!B$5:B$81+ROW('LSOP 2016'!B$5:B$81)/10^3=LARGE('LSOP 2016'!B$5:B$81+ROW('LSOP 2016'!B$5:B$81)/10^3,ROWS(N$1:N61)),ROW('LSOP 2016'!A$5:A$81))))</f>
        <v>JOUEUR46</v>
      </c>
      <c r="E64" s="52"/>
      <c r="F64" s="98">
        <f>LARGE('LSOP 2016'!B$5:B$81,ROWS(N$1:N61))</f>
        <v>0</v>
      </c>
      <c r="G64" s="99"/>
      <c r="H64" s="14"/>
      <c r="I64" s="15" t="s">
        <v>3</v>
      </c>
      <c r="J64" s="40"/>
      <c r="K64" s="29">
        <v>29</v>
      </c>
      <c r="M64" s="27" t="str">
        <f t="shared" si="21"/>
        <v>Place</v>
      </c>
      <c r="N64" s="27" t="str">
        <f t="shared" si="22"/>
        <v>Place</v>
      </c>
      <c r="P64" s="27" t="str">
        <f t="shared" si="23"/>
        <v>ê</v>
      </c>
      <c r="R64" s="37">
        <v>61</v>
      </c>
      <c r="T64" s="27">
        <v>29</v>
      </c>
      <c r="U64" s="27" t="s">
        <v>49</v>
      </c>
      <c r="W64" s="134"/>
      <c r="X64" s="134"/>
      <c r="Y64" s="134"/>
      <c r="Z64" s="134"/>
      <c r="AA64" s="134"/>
      <c r="AB64" s="134"/>
      <c r="AC64" s="134"/>
      <c r="AD64" s="134"/>
      <c r="AE64" s="134"/>
      <c r="AF64" s="134"/>
      <c r="AG64" s="134"/>
      <c r="AH64" s="134"/>
      <c r="AI64" s="134"/>
      <c r="AJ64" s="134"/>
      <c r="AK64" s="134"/>
      <c r="AL64" s="134"/>
      <c r="AM64" s="134"/>
      <c r="AN64" s="134"/>
      <c r="AO64" s="134"/>
      <c r="AP64" s="134"/>
      <c r="AQ64" s="134"/>
      <c r="AR64" s="134"/>
      <c r="AS64" s="134"/>
      <c r="AT64" s="134"/>
      <c r="AU64" s="134"/>
      <c r="AV64" s="134"/>
      <c r="AW64" s="134"/>
      <c r="AX64" s="134"/>
      <c r="AY64" s="134"/>
      <c r="AZ64" s="134"/>
      <c r="BA64" s="134"/>
      <c r="BB64" s="134"/>
      <c r="BC64" s="134"/>
      <c r="BD64" s="134"/>
      <c r="BE64" s="134"/>
      <c r="BF64" s="134"/>
      <c r="BG64" s="134"/>
      <c r="BH64" s="134"/>
      <c r="BI64" s="134"/>
      <c r="BJ64" s="134"/>
      <c r="BK64" s="134"/>
      <c r="BL64" s="134"/>
      <c r="BM64" s="134"/>
      <c r="BN64" s="134"/>
      <c r="BO64" s="134"/>
      <c r="BP64" s="134"/>
      <c r="BQ64" s="134"/>
      <c r="BR64" s="134"/>
      <c r="BS64" s="134"/>
      <c r="BT64" s="134"/>
      <c r="BU64" s="134"/>
      <c r="BV64" s="134"/>
      <c r="BW64" s="134"/>
      <c r="BX64" s="134"/>
    </row>
    <row r="65" spans="1:76" s="27" customFormat="1" ht="19.5" customHeight="1" x14ac:dyDescent="0.3">
      <c r="A65" s="117">
        <f t="shared" si="6"/>
        <v>29</v>
      </c>
      <c r="B65" s="118">
        <f t="shared" si="7"/>
        <v>29</v>
      </c>
      <c r="C65" s="122">
        <f t="shared" si="8"/>
        <v>29</v>
      </c>
      <c r="D65" s="51" t="str">
        <f t="array" ref="D65">INDEX('LSOP 2016'!A$1:A$81,MAX(IF('LSOP 2016'!B$5:B$81+ROW('LSOP 2016'!B$5:B$81)/10^3=LARGE('LSOP 2016'!B$5:B$81+ROW('LSOP 2016'!B$5:B$81)/10^3,ROWS(N$1:N62)),ROW('LSOP 2016'!A$5:A$81))))</f>
        <v>JOUEUR45</v>
      </c>
      <c r="E65" s="52"/>
      <c r="F65" s="98">
        <f>LARGE('LSOP 2016'!B$5:B$81,ROWS(N$1:N62))</f>
        <v>0</v>
      </c>
      <c r="G65" s="99"/>
      <c r="H65" s="14">
        <f t="shared" si="24"/>
        <v>0</v>
      </c>
      <c r="I65" s="15" t="str">
        <f t="shared" si="25"/>
        <v>Place</v>
      </c>
      <c r="J65" s="40" t="str">
        <f t="shared" si="26"/>
        <v>è</v>
      </c>
      <c r="K65" s="29">
        <v>29</v>
      </c>
      <c r="M65" s="27" t="str">
        <f t="shared" si="21"/>
        <v>Place</v>
      </c>
      <c r="N65" s="27" t="str">
        <f t="shared" si="22"/>
        <v>Place</v>
      </c>
      <c r="P65" s="27" t="str">
        <f t="shared" si="23"/>
        <v>ê</v>
      </c>
      <c r="R65" s="37">
        <v>62</v>
      </c>
      <c r="T65" s="27">
        <v>29</v>
      </c>
      <c r="U65" s="27" t="s">
        <v>48</v>
      </c>
      <c r="W65" s="134"/>
      <c r="X65" s="134"/>
      <c r="Y65" s="134"/>
      <c r="Z65" s="134"/>
      <c r="AA65" s="134"/>
      <c r="AB65" s="134"/>
      <c r="AC65" s="134"/>
      <c r="AD65" s="134"/>
      <c r="AE65" s="134"/>
      <c r="AF65" s="134"/>
      <c r="AG65" s="134"/>
      <c r="AH65" s="134"/>
      <c r="AI65" s="134"/>
      <c r="AJ65" s="134"/>
      <c r="AK65" s="134"/>
      <c r="AL65" s="134"/>
      <c r="AM65" s="134"/>
      <c r="AN65" s="134"/>
      <c r="AO65" s="134"/>
      <c r="AP65" s="134"/>
      <c r="AQ65" s="134"/>
      <c r="AR65" s="134"/>
      <c r="AS65" s="134"/>
      <c r="AT65" s="134"/>
      <c r="AU65" s="134"/>
      <c r="AV65" s="134"/>
      <c r="AW65" s="134"/>
      <c r="AX65" s="134"/>
      <c r="AY65" s="134"/>
      <c r="AZ65" s="134"/>
      <c r="BA65" s="134"/>
      <c r="BB65" s="134"/>
      <c r="BC65" s="134"/>
      <c r="BD65" s="134"/>
      <c r="BE65" s="134"/>
      <c r="BF65" s="134"/>
      <c r="BG65" s="134"/>
      <c r="BH65" s="134"/>
      <c r="BI65" s="134"/>
      <c r="BJ65" s="134"/>
      <c r="BK65" s="134"/>
      <c r="BL65" s="134"/>
      <c r="BM65" s="134"/>
      <c r="BN65" s="134"/>
      <c r="BO65" s="134"/>
      <c r="BP65" s="134"/>
      <c r="BQ65" s="134"/>
      <c r="BR65" s="134"/>
      <c r="BS65" s="134"/>
      <c r="BT65" s="134"/>
      <c r="BU65" s="134"/>
      <c r="BV65" s="134"/>
      <c r="BW65" s="134"/>
      <c r="BX65" s="134"/>
    </row>
    <row r="66" spans="1:76" s="25" customFormat="1" ht="19.5" customHeight="1" x14ac:dyDescent="0.3">
      <c r="A66" s="117">
        <f t="shared" si="6"/>
        <v>29</v>
      </c>
      <c r="B66" s="118">
        <f t="shared" si="7"/>
        <v>29</v>
      </c>
      <c r="C66" s="122">
        <f t="shared" si="8"/>
        <v>29</v>
      </c>
      <c r="D66" s="65" t="str">
        <f t="array" ref="D66">INDEX('LSOP 2016'!A$1:A$81,MAX(IF('LSOP 2016'!B$5:B$81+ROW('LSOP 2016'!B$5:B$81)/10^3=LARGE('LSOP 2016'!B$5:B$81+ROW('LSOP 2016'!B$5:B$81)/10^3,ROWS(N$1:N63)),ROW('LSOP 2016'!A$5:A$81))))</f>
        <v>JOUEUR44</v>
      </c>
      <c r="E66" s="66"/>
      <c r="F66" s="100">
        <f>LARGE('LSOP 2016'!B$5:B$81,ROWS(N$1:N63))</f>
        <v>0</v>
      </c>
      <c r="G66" s="101"/>
      <c r="H66" s="22">
        <f t="shared" si="24"/>
        <v>0</v>
      </c>
      <c r="I66" s="23" t="str">
        <f t="shared" si="25"/>
        <v>Place</v>
      </c>
      <c r="J66" s="67" t="str">
        <f t="shared" si="26"/>
        <v>è</v>
      </c>
      <c r="K66" s="42">
        <v>29</v>
      </c>
      <c r="M66" s="25" t="str">
        <f t="shared" si="21"/>
        <v>Place</v>
      </c>
      <c r="N66" s="25" t="str">
        <f t="shared" si="22"/>
        <v>Place</v>
      </c>
      <c r="P66" s="25" t="str">
        <f t="shared" si="23"/>
        <v>ê</v>
      </c>
      <c r="R66" s="38">
        <v>63</v>
      </c>
      <c r="T66" s="25">
        <v>29</v>
      </c>
      <c r="U66" s="25" t="s">
        <v>47</v>
      </c>
      <c r="W66" s="134"/>
      <c r="X66" s="134"/>
      <c r="Y66" s="134"/>
      <c r="Z66" s="134"/>
      <c r="AA66" s="134"/>
      <c r="AB66" s="134"/>
      <c r="AC66" s="134"/>
      <c r="AD66" s="134"/>
      <c r="AE66" s="134"/>
      <c r="AF66" s="134"/>
      <c r="AG66" s="134"/>
      <c r="AH66" s="134"/>
      <c r="AI66" s="134"/>
      <c r="AJ66" s="134"/>
      <c r="AK66" s="134"/>
      <c r="AL66" s="134"/>
      <c r="AM66" s="134"/>
      <c r="AN66" s="134"/>
      <c r="AO66" s="134"/>
      <c r="AP66" s="134"/>
      <c r="AQ66" s="134"/>
      <c r="AR66" s="134"/>
      <c r="AS66" s="134"/>
      <c r="AT66" s="134"/>
      <c r="AU66" s="134"/>
      <c r="AV66" s="134"/>
      <c r="AW66" s="134"/>
      <c r="AX66" s="134"/>
      <c r="AY66" s="134"/>
      <c r="AZ66" s="134"/>
      <c r="BA66" s="134"/>
      <c r="BB66" s="134"/>
      <c r="BC66" s="134"/>
      <c r="BD66" s="134"/>
      <c r="BE66" s="134"/>
      <c r="BF66" s="134"/>
      <c r="BG66" s="134"/>
      <c r="BH66" s="134"/>
      <c r="BI66" s="134"/>
      <c r="BJ66" s="134"/>
      <c r="BK66" s="134"/>
      <c r="BL66" s="134"/>
      <c r="BM66" s="134"/>
      <c r="BN66" s="134"/>
      <c r="BO66" s="134"/>
      <c r="BP66" s="134"/>
      <c r="BQ66" s="134"/>
      <c r="BR66" s="134"/>
      <c r="BS66" s="134"/>
      <c r="BT66" s="134"/>
      <c r="BU66" s="134"/>
      <c r="BV66" s="134"/>
      <c r="BW66" s="134"/>
      <c r="BX66" s="134"/>
    </row>
    <row r="67" spans="1:76" s="25" customFormat="1" ht="19.5" customHeight="1" x14ac:dyDescent="0.3">
      <c r="A67" s="117">
        <f t="shared" si="6"/>
        <v>29</v>
      </c>
      <c r="B67" s="118">
        <f t="shared" si="7"/>
        <v>29</v>
      </c>
      <c r="C67" s="122">
        <f t="shared" si="8"/>
        <v>29</v>
      </c>
      <c r="D67" s="65" t="str">
        <f t="array" ref="D67">INDEX('LSOP 2016'!A$1:A$81,MAX(IF('LSOP 2016'!B$5:B$81+ROW('LSOP 2016'!B$5:B$81)/10^3=LARGE('LSOP 2016'!B$5:B$81+ROW('LSOP 2016'!B$5:B$81)/10^3,ROWS(N$1:N64)),ROW('LSOP 2016'!A$5:A$81))))</f>
        <v>JOUEUR43</v>
      </c>
      <c r="E67" s="66"/>
      <c r="F67" s="100">
        <f>LARGE('LSOP 2016'!B$5:B$81,ROWS(N$1:N64))</f>
        <v>0</v>
      </c>
      <c r="G67" s="101"/>
      <c r="H67" s="22"/>
      <c r="I67" s="23" t="s">
        <v>3</v>
      </c>
      <c r="J67" s="67"/>
      <c r="K67" s="42">
        <v>29</v>
      </c>
      <c r="M67" s="25" t="str">
        <f t="shared" si="21"/>
        <v>Place</v>
      </c>
      <c r="N67" s="25" t="str">
        <f t="shared" si="22"/>
        <v>Place</v>
      </c>
      <c r="P67" s="25" t="str">
        <f t="shared" si="23"/>
        <v>ê</v>
      </c>
      <c r="R67" s="38">
        <v>64</v>
      </c>
      <c r="T67" s="25">
        <v>29</v>
      </c>
      <c r="U67" s="25" t="s">
        <v>46</v>
      </c>
      <c r="W67" s="134"/>
      <c r="X67" s="134"/>
      <c r="Y67" s="134"/>
      <c r="Z67" s="134"/>
      <c r="AA67" s="134"/>
      <c r="AB67" s="134"/>
      <c r="AC67" s="134"/>
      <c r="AD67" s="134"/>
      <c r="AE67" s="134"/>
      <c r="AF67" s="134"/>
      <c r="AG67" s="134"/>
      <c r="AH67" s="134"/>
      <c r="AI67" s="134"/>
      <c r="AJ67" s="134"/>
      <c r="AK67" s="134"/>
      <c r="AL67" s="134"/>
      <c r="AM67" s="134"/>
      <c r="AN67" s="134"/>
      <c r="AO67" s="134"/>
      <c r="AP67" s="134"/>
      <c r="AQ67" s="134"/>
      <c r="AR67" s="134"/>
      <c r="AS67" s="134"/>
      <c r="AT67" s="134"/>
      <c r="AU67" s="134"/>
      <c r="AV67" s="134"/>
      <c r="AW67" s="134"/>
      <c r="AX67" s="134"/>
      <c r="AY67" s="134"/>
      <c r="AZ67" s="134"/>
      <c r="BA67" s="134"/>
      <c r="BB67" s="134"/>
      <c r="BC67" s="134"/>
      <c r="BD67" s="134"/>
      <c r="BE67" s="134"/>
      <c r="BF67" s="134"/>
      <c r="BG67" s="134"/>
      <c r="BH67" s="134"/>
      <c r="BI67" s="134"/>
      <c r="BJ67" s="134"/>
      <c r="BK67" s="134"/>
      <c r="BL67" s="134"/>
      <c r="BM67" s="134"/>
      <c r="BN67" s="134"/>
      <c r="BO67" s="134"/>
      <c r="BP67" s="134"/>
      <c r="BQ67" s="134"/>
      <c r="BR67" s="134"/>
      <c r="BS67" s="134"/>
      <c r="BT67" s="134"/>
      <c r="BU67" s="134"/>
      <c r="BV67" s="134"/>
      <c r="BW67" s="134"/>
      <c r="BX67" s="134"/>
    </row>
    <row r="68" spans="1:76" s="27" customFormat="1" ht="19.5" customHeight="1" x14ac:dyDescent="0.3">
      <c r="A68" s="117">
        <f t="shared" si="6"/>
        <v>29</v>
      </c>
      <c r="B68" s="118">
        <f t="shared" si="7"/>
        <v>29</v>
      </c>
      <c r="C68" s="122">
        <f t="shared" si="8"/>
        <v>29</v>
      </c>
      <c r="D68" s="51" t="str">
        <f t="array" ref="D68">INDEX('LSOP 2016'!A$1:A$81,MAX(IF('LSOP 2016'!B$5:B$81+ROW('LSOP 2016'!B$5:B$81)/10^3=LARGE('LSOP 2016'!B$5:B$81+ROW('LSOP 2016'!B$5:B$81)/10^3,ROWS(N$1:N65)),ROW('LSOP 2016'!A$5:A$81))))</f>
        <v>JOUEUR42</v>
      </c>
      <c r="E68" s="52"/>
      <c r="F68" s="98">
        <f>LARGE('LSOP 2016'!B$5:B$81,ROWS(N$1:N65))</f>
        <v>0</v>
      </c>
      <c r="G68" s="99"/>
      <c r="H68" s="14">
        <f t="shared" si="24"/>
        <v>0</v>
      </c>
      <c r="I68" s="15" t="str">
        <f t="shared" si="25"/>
        <v>Place</v>
      </c>
      <c r="J68" s="40" t="str">
        <f t="shared" si="26"/>
        <v>è</v>
      </c>
      <c r="K68" s="29">
        <v>29</v>
      </c>
      <c r="M68" s="27" t="str">
        <f t="shared" si="21"/>
        <v>Place</v>
      </c>
      <c r="N68" s="27" t="str">
        <f t="shared" si="22"/>
        <v>Place</v>
      </c>
      <c r="P68" s="27" t="str">
        <f t="shared" si="23"/>
        <v>ê</v>
      </c>
      <c r="R68" s="37">
        <v>65</v>
      </c>
      <c r="T68" s="27">
        <v>29</v>
      </c>
      <c r="U68" s="27" t="s">
        <v>45</v>
      </c>
      <c r="W68" s="134"/>
      <c r="X68" s="134"/>
      <c r="Y68" s="134"/>
      <c r="Z68" s="134"/>
      <c r="AA68" s="134"/>
      <c r="AB68" s="134"/>
      <c r="AC68" s="134"/>
      <c r="AD68" s="134"/>
      <c r="AE68" s="134"/>
      <c r="AF68" s="134"/>
      <c r="AG68" s="134"/>
      <c r="AH68" s="134"/>
      <c r="AI68" s="134"/>
      <c r="AJ68" s="134"/>
      <c r="AK68" s="134"/>
      <c r="AL68" s="134"/>
      <c r="AM68" s="134"/>
      <c r="AN68" s="134"/>
      <c r="AO68" s="134"/>
      <c r="AP68" s="134"/>
      <c r="AQ68" s="134"/>
      <c r="AR68" s="134"/>
      <c r="AS68" s="134"/>
      <c r="AT68" s="134"/>
      <c r="AU68" s="134"/>
      <c r="AV68" s="134"/>
      <c r="AW68" s="134"/>
      <c r="AX68" s="134"/>
      <c r="AY68" s="134"/>
      <c r="AZ68" s="134"/>
      <c r="BA68" s="134"/>
      <c r="BB68" s="134"/>
      <c r="BC68" s="134"/>
      <c r="BD68" s="134"/>
      <c r="BE68" s="134"/>
      <c r="BF68" s="134"/>
      <c r="BG68" s="134"/>
      <c r="BH68" s="134"/>
      <c r="BI68" s="134"/>
      <c r="BJ68" s="134"/>
      <c r="BK68" s="134"/>
      <c r="BL68" s="134"/>
      <c r="BM68" s="134"/>
      <c r="BN68" s="134"/>
      <c r="BO68" s="134"/>
      <c r="BP68" s="134"/>
      <c r="BQ68" s="134"/>
      <c r="BR68" s="134"/>
      <c r="BS68" s="134"/>
      <c r="BT68" s="134"/>
      <c r="BU68" s="134"/>
      <c r="BV68" s="134"/>
      <c r="BW68" s="134"/>
      <c r="BX68" s="134"/>
    </row>
    <row r="69" spans="1:76" s="27" customFormat="1" ht="19.5" customHeight="1" x14ac:dyDescent="0.3">
      <c r="A69" s="117">
        <f t="shared" si="6"/>
        <v>29</v>
      </c>
      <c r="B69" s="118">
        <f t="shared" si="7"/>
        <v>29</v>
      </c>
      <c r="C69" s="122">
        <f t="shared" si="8"/>
        <v>29</v>
      </c>
      <c r="D69" s="51" t="str">
        <f t="array" ref="D69">INDEX('LSOP 2016'!A$1:A$81,MAX(IF('LSOP 2016'!B$5:B$81+ROW('LSOP 2016'!B$5:B$81)/10^3=LARGE('LSOP 2016'!B$5:B$81+ROW('LSOP 2016'!B$5:B$81)/10^3,ROWS(N$1:N66)),ROW('LSOP 2016'!A$5:A$81))))</f>
        <v>JOUEUR41</v>
      </c>
      <c r="E69" s="52"/>
      <c r="F69" s="98">
        <f>LARGE('LSOP 2016'!B$5:B$81,ROWS(N$1:N66))</f>
        <v>0</v>
      </c>
      <c r="G69" s="99"/>
      <c r="H69" s="14">
        <f t="shared" si="24"/>
        <v>0</v>
      </c>
      <c r="I69" s="15" t="str">
        <f t="shared" si="25"/>
        <v>Place</v>
      </c>
      <c r="J69" s="40" t="str">
        <f t="shared" si="26"/>
        <v>è</v>
      </c>
      <c r="K69" s="29">
        <v>29</v>
      </c>
      <c r="M69" s="27" t="str">
        <f t="shared" si="21"/>
        <v>Place</v>
      </c>
      <c r="N69" s="27" t="str">
        <f t="shared" si="22"/>
        <v>Place</v>
      </c>
      <c r="P69" s="27" t="str">
        <f t="shared" si="23"/>
        <v>ê</v>
      </c>
      <c r="R69" s="37">
        <v>66</v>
      </c>
      <c r="T69" s="27">
        <v>29</v>
      </c>
      <c r="U69" s="27" t="s">
        <v>44</v>
      </c>
      <c r="W69" s="134"/>
      <c r="X69" s="134"/>
      <c r="Y69" s="134"/>
      <c r="Z69" s="134"/>
      <c r="AA69" s="134"/>
      <c r="AB69" s="134"/>
      <c r="AC69" s="134"/>
      <c r="AD69" s="134"/>
      <c r="AE69" s="134"/>
      <c r="AF69" s="134"/>
      <c r="AG69" s="134"/>
      <c r="AH69" s="134"/>
      <c r="AI69" s="134"/>
      <c r="AJ69" s="134"/>
      <c r="AK69" s="134"/>
      <c r="AL69" s="134"/>
      <c r="AM69" s="134"/>
      <c r="AN69" s="134"/>
      <c r="AO69" s="134"/>
      <c r="AP69" s="134"/>
      <c r="AQ69" s="134"/>
      <c r="AR69" s="134"/>
      <c r="AS69" s="134"/>
      <c r="AT69" s="134"/>
      <c r="AU69" s="134"/>
      <c r="AV69" s="134"/>
      <c r="AW69" s="134"/>
      <c r="AX69" s="134"/>
      <c r="AY69" s="134"/>
      <c r="AZ69" s="134"/>
      <c r="BA69" s="134"/>
      <c r="BB69" s="134"/>
      <c r="BC69" s="134"/>
      <c r="BD69" s="134"/>
      <c r="BE69" s="134"/>
      <c r="BF69" s="134"/>
      <c r="BG69" s="134"/>
      <c r="BH69" s="134"/>
      <c r="BI69" s="134"/>
      <c r="BJ69" s="134"/>
      <c r="BK69" s="134"/>
      <c r="BL69" s="134"/>
      <c r="BM69" s="134"/>
      <c r="BN69" s="134"/>
      <c r="BO69" s="134"/>
      <c r="BP69" s="134"/>
      <c r="BQ69" s="134"/>
      <c r="BR69" s="134"/>
      <c r="BS69" s="134"/>
      <c r="BT69" s="134"/>
      <c r="BU69" s="134"/>
      <c r="BV69" s="134"/>
      <c r="BW69" s="134"/>
      <c r="BX69" s="134"/>
    </row>
    <row r="70" spans="1:76" s="25" customFormat="1" ht="19.5" customHeight="1" x14ac:dyDescent="0.3">
      <c r="A70" s="117">
        <f t="shared" ref="A70:A88" si="27">C70</f>
        <v>29</v>
      </c>
      <c r="B70" s="118">
        <f t="shared" ref="B70:B110" si="28">IF(F70=F69,C69,R70)</f>
        <v>29</v>
      </c>
      <c r="C70" s="122">
        <f t="shared" ref="C70:C91" si="29">IF(F70=F69,C69,R70)</f>
        <v>29</v>
      </c>
      <c r="D70" s="65" t="str">
        <f t="array" ref="D70">INDEX('LSOP 2016'!A$1:A$81,MAX(IF('LSOP 2016'!B$5:B$81+ROW('LSOP 2016'!B$5:B$81)/10^3=LARGE('LSOP 2016'!B$5:B$81+ROW('LSOP 2016'!B$5:B$81)/10^3,ROWS(N$1:N67)),ROW('LSOP 2016'!A$5:A$81))))</f>
        <v>JOUEUR40</v>
      </c>
      <c r="E70" s="66"/>
      <c r="F70" s="100">
        <f>LARGE('LSOP 2016'!B$5:B$81,ROWS(N$1:N67))</f>
        <v>0</v>
      </c>
      <c r="G70" s="101"/>
      <c r="H70" s="22">
        <f t="shared" si="24"/>
        <v>0</v>
      </c>
      <c r="I70" s="23" t="str">
        <f t="shared" si="25"/>
        <v>Place</v>
      </c>
      <c r="J70" s="67" t="str">
        <f t="shared" si="26"/>
        <v>è</v>
      </c>
      <c r="K70" s="42">
        <v>29</v>
      </c>
      <c r="M70" s="25" t="str">
        <f t="shared" si="21"/>
        <v>Place</v>
      </c>
      <c r="N70" s="25" t="str">
        <f t="shared" si="22"/>
        <v>Place</v>
      </c>
      <c r="P70" s="25" t="str">
        <f t="shared" si="23"/>
        <v>ê</v>
      </c>
      <c r="R70" s="38">
        <v>67</v>
      </c>
      <c r="T70" s="25">
        <v>29</v>
      </c>
      <c r="U70" s="25" t="s">
        <v>43</v>
      </c>
      <c r="W70" s="134"/>
      <c r="X70" s="134"/>
      <c r="Y70" s="134"/>
      <c r="Z70" s="134"/>
      <c r="AA70" s="134"/>
      <c r="AB70" s="134"/>
      <c r="AC70" s="134"/>
      <c r="AD70" s="134"/>
      <c r="AE70" s="134"/>
      <c r="AF70" s="134"/>
      <c r="AG70" s="134"/>
      <c r="AH70" s="134"/>
      <c r="AI70" s="134"/>
      <c r="AJ70" s="134"/>
      <c r="AK70" s="134"/>
      <c r="AL70" s="134"/>
      <c r="AM70" s="134"/>
      <c r="AN70" s="134"/>
      <c r="AO70" s="134"/>
      <c r="AP70" s="134"/>
      <c r="AQ70" s="134"/>
      <c r="AR70" s="134"/>
      <c r="AS70" s="134"/>
      <c r="AT70" s="134"/>
      <c r="AU70" s="134"/>
      <c r="AV70" s="134"/>
      <c r="AW70" s="134"/>
      <c r="AX70" s="134"/>
      <c r="AY70" s="134"/>
      <c r="AZ70" s="134"/>
      <c r="BA70" s="134"/>
      <c r="BB70" s="134"/>
      <c r="BC70" s="134"/>
      <c r="BD70" s="134"/>
      <c r="BE70" s="134"/>
      <c r="BF70" s="134"/>
      <c r="BG70" s="134"/>
      <c r="BH70" s="134"/>
      <c r="BI70" s="134"/>
      <c r="BJ70" s="134"/>
      <c r="BK70" s="134"/>
      <c r="BL70" s="134"/>
      <c r="BM70" s="134"/>
      <c r="BN70" s="134"/>
      <c r="BO70" s="134"/>
      <c r="BP70" s="134"/>
      <c r="BQ70" s="134"/>
      <c r="BR70" s="134"/>
      <c r="BS70" s="134"/>
      <c r="BT70" s="134"/>
      <c r="BU70" s="134"/>
      <c r="BV70" s="134"/>
      <c r="BW70" s="134"/>
      <c r="BX70" s="134"/>
    </row>
    <row r="71" spans="1:76" s="25" customFormat="1" ht="19.5" customHeight="1" x14ac:dyDescent="0.3">
      <c r="A71" s="117">
        <f t="shared" si="27"/>
        <v>29</v>
      </c>
      <c r="B71" s="118">
        <f t="shared" si="28"/>
        <v>29</v>
      </c>
      <c r="C71" s="122">
        <f t="shared" si="29"/>
        <v>29</v>
      </c>
      <c r="D71" s="43" t="str">
        <f t="array" ref="D71">INDEX('LSOP 2016'!A$1:A$81,MAX(IF('LSOP 2016'!B$5:B$81+ROW('LSOP 2016'!B$5:B$81)/10^3=LARGE('LSOP 2016'!B$5:B$81+ROW('LSOP 2016'!B$5:B$81)/10^3,ROWS(N$1:N68)),ROW('LSOP 2016'!A$5:A$81))))</f>
        <v>JOUEUR39</v>
      </c>
      <c r="E71" s="44"/>
      <c r="F71" s="96">
        <f>LARGE('LSOP 2016'!B$5:B$81,ROWS(B$1:B68))</f>
        <v>0</v>
      </c>
      <c r="G71" s="97"/>
      <c r="H71" s="22"/>
      <c r="I71" s="23"/>
      <c r="J71" s="24"/>
      <c r="K71" s="42">
        <v>29</v>
      </c>
      <c r="M71" s="25" t="str">
        <f t="shared" si="21"/>
        <v>Place</v>
      </c>
      <c r="N71" s="25" t="str">
        <f t="shared" si="22"/>
        <v>Place</v>
      </c>
      <c r="P71" s="25" t="str">
        <f t="shared" si="23"/>
        <v>ê</v>
      </c>
      <c r="R71" s="38">
        <v>68</v>
      </c>
      <c r="T71" s="25">
        <v>29</v>
      </c>
      <c r="U71" s="25" t="s">
        <v>42</v>
      </c>
      <c r="W71" s="134"/>
      <c r="X71" s="134"/>
      <c r="Y71" s="134"/>
      <c r="Z71" s="134"/>
      <c r="AA71" s="134"/>
      <c r="AB71" s="134"/>
      <c r="AC71" s="134"/>
      <c r="AD71" s="134"/>
      <c r="AE71" s="134"/>
      <c r="AF71" s="134"/>
      <c r="AG71" s="134"/>
      <c r="AH71" s="134"/>
      <c r="AI71" s="134"/>
      <c r="AJ71" s="134"/>
      <c r="AK71" s="134"/>
      <c r="AL71" s="134"/>
      <c r="AM71" s="134"/>
      <c r="AN71" s="134"/>
      <c r="AO71" s="134"/>
      <c r="AP71" s="134"/>
      <c r="AQ71" s="134"/>
      <c r="AR71" s="134"/>
      <c r="AS71" s="134"/>
      <c r="AT71" s="134"/>
      <c r="AU71" s="134"/>
      <c r="AV71" s="134"/>
      <c r="AW71" s="134"/>
      <c r="AX71" s="134"/>
      <c r="AY71" s="134"/>
      <c r="AZ71" s="134"/>
      <c r="BA71" s="134"/>
      <c r="BB71" s="134"/>
      <c r="BC71" s="134"/>
      <c r="BD71" s="134"/>
      <c r="BE71" s="134"/>
      <c r="BF71" s="134"/>
      <c r="BG71" s="134"/>
      <c r="BH71" s="134"/>
      <c r="BI71" s="134"/>
      <c r="BJ71" s="134"/>
      <c r="BK71" s="134"/>
      <c r="BL71" s="134"/>
      <c r="BM71" s="134"/>
      <c r="BN71" s="134"/>
      <c r="BO71" s="134"/>
      <c r="BP71" s="134"/>
      <c r="BQ71" s="134"/>
      <c r="BR71" s="134"/>
      <c r="BS71" s="134"/>
      <c r="BT71" s="134"/>
      <c r="BU71" s="134"/>
      <c r="BV71" s="134"/>
      <c r="BW71" s="134"/>
      <c r="BX71" s="134"/>
    </row>
    <row r="72" spans="1:76" s="25" customFormat="1" ht="19.5" customHeight="1" x14ac:dyDescent="0.3">
      <c r="A72" s="117">
        <f t="shared" si="27"/>
        <v>29</v>
      </c>
      <c r="B72" s="118">
        <f t="shared" si="28"/>
        <v>29</v>
      </c>
      <c r="C72" s="122">
        <f t="shared" si="29"/>
        <v>29</v>
      </c>
      <c r="D72" s="43" t="str">
        <f t="array" ref="D72">INDEX('LSOP 2016'!A$1:A$81,MAX(IF('LSOP 2016'!B$5:B$81+ROW('LSOP 2016'!B$5:B$81)/10^3=LARGE('LSOP 2016'!B$5:B$81+ROW('LSOP 2016'!B$5:B$81)/10^3,ROWS(N$1:N69)),ROW('LSOP 2016'!A$5:A$81))))</f>
        <v>JOUEUR38</v>
      </c>
      <c r="E72" s="44"/>
      <c r="F72" s="96">
        <f>LARGE('LSOP 2016'!B$5:B$81,ROWS(B$1:B69))</f>
        <v>0</v>
      </c>
      <c r="G72" s="97"/>
      <c r="H72" s="22"/>
      <c r="I72" s="23"/>
      <c r="J72" s="24"/>
      <c r="K72" s="42">
        <v>29</v>
      </c>
      <c r="M72" s="25" t="str">
        <f t="shared" si="21"/>
        <v>Place</v>
      </c>
      <c r="N72" s="25" t="str">
        <f t="shared" si="22"/>
        <v>Place</v>
      </c>
      <c r="P72" s="25" t="str">
        <f t="shared" si="23"/>
        <v>ê</v>
      </c>
      <c r="R72" s="38">
        <v>69</v>
      </c>
      <c r="T72" s="25">
        <v>29</v>
      </c>
      <c r="U72" s="25" t="s">
        <v>41</v>
      </c>
      <c r="W72" s="134"/>
      <c r="X72" s="134"/>
      <c r="Y72" s="134"/>
      <c r="Z72" s="134"/>
      <c r="AA72" s="134"/>
      <c r="AB72" s="134"/>
      <c r="AC72" s="134"/>
      <c r="AD72" s="134"/>
      <c r="AE72" s="134"/>
      <c r="AF72" s="134"/>
      <c r="AG72" s="134"/>
      <c r="AH72" s="134"/>
      <c r="AI72" s="134"/>
      <c r="AJ72" s="134"/>
      <c r="AK72" s="134"/>
      <c r="AL72" s="134"/>
      <c r="AM72" s="134"/>
      <c r="AN72" s="134"/>
      <c r="AO72" s="134"/>
      <c r="AP72" s="134"/>
      <c r="AQ72" s="134"/>
      <c r="AR72" s="134"/>
      <c r="AS72" s="134"/>
      <c r="AT72" s="134"/>
      <c r="AU72" s="134"/>
      <c r="AV72" s="134"/>
      <c r="AW72" s="134"/>
      <c r="AX72" s="134"/>
      <c r="AY72" s="134"/>
      <c r="AZ72" s="134"/>
      <c r="BA72" s="134"/>
      <c r="BB72" s="134"/>
      <c r="BC72" s="134"/>
      <c r="BD72" s="134"/>
      <c r="BE72" s="134"/>
      <c r="BF72" s="134"/>
      <c r="BG72" s="134"/>
      <c r="BH72" s="134"/>
      <c r="BI72" s="134"/>
      <c r="BJ72" s="134"/>
      <c r="BK72" s="134"/>
      <c r="BL72" s="134"/>
      <c r="BM72" s="134"/>
      <c r="BN72" s="134"/>
      <c r="BO72" s="134"/>
      <c r="BP72" s="134"/>
      <c r="BQ72" s="134"/>
      <c r="BR72" s="134"/>
      <c r="BS72" s="134"/>
      <c r="BT72" s="134"/>
      <c r="BU72" s="134"/>
      <c r="BV72" s="134"/>
      <c r="BW72" s="134"/>
      <c r="BX72" s="134"/>
    </row>
    <row r="73" spans="1:76" s="25" customFormat="1" ht="19.5" customHeight="1" x14ac:dyDescent="0.3">
      <c r="A73" s="117">
        <f t="shared" si="27"/>
        <v>29</v>
      </c>
      <c r="B73" s="118">
        <f t="shared" si="28"/>
        <v>29</v>
      </c>
      <c r="C73" s="122">
        <f t="shared" si="29"/>
        <v>29</v>
      </c>
      <c r="D73" s="43" t="str">
        <f t="array" ref="D73">INDEX('LSOP 2016'!A$1:A$81,MAX(IF('LSOP 2016'!B$5:B$81+ROW('LSOP 2016'!B$5:B$81)/10^3=LARGE('LSOP 2016'!B$5:B$81+ROW('LSOP 2016'!B$5:B$81)/10^3,ROWS(N$1:N70)),ROW('LSOP 2016'!A$5:A$81))))</f>
        <v>JOUEUR37</v>
      </c>
      <c r="E73" s="44"/>
      <c r="F73" s="96">
        <f>LARGE('LSOP 2016'!B$5:B$81,ROWS(B$1:B70))</f>
        <v>0</v>
      </c>
      <c r="G73" s="97"/>
      <c r="H73" s="22"/>
      <c r="I73" s="23"/>
      <c r="J73" s="24"/>
      <c r="K73" s="42">
        <v>29</v>
      </c>
      <c r="M73" s="25" t="str">
        <f t="shared" si="21"/>
        <v>Place</v>
      </c>
      <c r="N73" s="25" t="str">
        <f t="shared" si="22"/>
        <v>Place</v>
      </c>
      <c r="P73" s="25" t="str">
        <f t="shared" si="23"/>
        <v>ê</v>
      </c>
      <c r="R73" s="38">
        <v>70</v>
      </c>
      <c r="T73" s="25">
        <v>29</v>
      </c>
      <c r="U73" s="25" t="s">
        <v>40</v>
      </c>
      <c r="W73" s="134"/>
      <c r="X73" s="134"/>
      <c r="Y73" s="134"/>
      <c r="Z73" s="134"/>
      <c r="AA73" s="134"/>
      <c r="AB73" s="134"/>
      <c r="AC73" s="134"/>
      <c r="AD73" s="134"/>
      <c r="AE73" s="134"/>
      <c r="AF73" s="134"/>
      <c r="AG73" s="134"/>
      <c r="AH73" s="134"/>
      <c r="AI73" s="134"/>
      <c r="AJ73" s="134"/>
      <c r="AK73" s="134"/>
      <c r="AL73" s="134"/>
      <c r="AM73" s="134"/>
      <c r="AN73" s="134"/>
      <c r="AO73" s="134"/>
      <c r="AP73" s="134"/>
      <c r="AQ73" s="134"/>
      <c r="AR73" s="134"/>
      <c r="AS73" s="134"/>
      <c r="AT73" s="134"/>
      <c r="AU73" s="134"/>
      <c r="AV73" s="134"/>
      <c r="AW73" s="134"/>
      <c r="AX73" s="134"/>
      <c r="AY73" s="134"/>
      <c r="AZ73" s="134"/>
      <c r="BA73" s="134"/>
      <c r="BB73" s="134"/>
      <c r="BC73" s="134"/>
      <c r="BD73" s="134"/>
      <c r="BE73" s="134"/>
      <c r="BF73" s="134"/>
      <c r="BG73" s="134"/>
      <c r="BH73" s="134"/>
      <c r="BI73" s="134"/>
      <c r="BJ73" s="134"/>
      <c r="BK73" s="134"/>
      <c r="BL73" s="134"/>
      <c r="BM73" s="134"/>
      <c r="BN73" s="134"/>
      <c r="BO73" s="134"/>
      <c r="BP73" s="134"/>
      <c r="BQ73" s="134"/>
      <c r="BR73" s="134"/>
      <c r="BS73" s="134"/>
      <c r="BT73" s="134"/>
      <c r="BU73" s="134"/>
      <c r="BV73" s="134"/>
      <c r="BW73" s="134"/>
      <c r="BX73" s="134"/>
    </row>
    <row r="74" spans="1:76" s="25" customFormat="1" ht="19.5" customHeight="1" x14ac:dyDescent="0.3">
      <c r="A74" s="117">
        <f t="shared" si="27"/>
        <v>29</v>
      </c>
      <c r="B74" s="118">
        <f t="shared" si="28"/>
        <v>29</v>
      </c>
      <c r="C74" s="122">
        <f t="shared" si="29"/>
        <v>29</v>
      </c>
      <c r="D74" s="43" t="str">
        <f t="array" ref="D74">INDEX('LSOP 2016'!A$1:A$81,MAX(IF('LSOP 2016'!B$5:B$81+ROW('LSOP 2016'!B$5:B$81)/10^3=LARGE('LSOP 2016'!B$5:B$81+ROW('LSOP 2016'!B$5:B$81)/10^3,ROWS(N$1:N71)),ROW('LSOP 2016'!A$5:A$81))))</f>
        <v>JOUEUR36</v>
      </c>
      <c r="E74" s="44"/>
      <c r="F74" s="96">
        <f>LARGE('LSOP 2016'!B$5:B$81,ROWS(B$1:B71))</f>
        <v>0</v>
      </c>
      <c r="G74" s="97"/>
      <c r="H74" s="22"/>
      <c r="I74" s="23"/>
      <c r="J74" s="24"/>
      <c r="K74" s="42">
        <v>29</v>
      </c>
      <c r="M74" s="25" t="str">
        <f t="shared" si="21"/>
        <v>Place</v>
      </c>
      <c r="N74" s="25" t="str">
        <f t="shared" si="22"/>
        <v>Place</v>
      </c>
      <c r="P74" s="25" t="str">
        <f t="shared" si="23"/>
        <v>ê</v>
      </c>
      <c r="R74" s="38">
        <v>71</v>
      </c>
      <c r="T74" s="25">
        <v>29</v>
      </c>
      <c r="U74" s="25" t="s">
        <v>39</v>
      </c>
      <c r="W74" s="134"/>
      <c r="X74" s="134"/>
      <c r="Y74" s="134"/>
      <c r="Z74" s="134"/>
      <c r="AA74" s="134"/>
      <c r="AB74" s="134"/>
      <c r="AC74" s="134"/>
      <c r="AD74" s="134"/>
      <c r="AE74" s="134"/>
      <c r="AF74" s="134"/>
      <c r="AG74" s="134"/>
      <c r="AH74" s="134"/>
      <c r="AI74" s="134"/>
      <c r="AJ74" s="134"/>
      <c r="AK74" s="134"/>
      <c r="AL74" s="134"/>
      <c r="AM74" s="134"/>
      <c r="AN74" s="134"/>
      <c r="AO74" s="134"/>
      <c r="AP74" s="134"/>
      <c r="AQ74" s="134"/>
      <c r="AR74" s="134"/>
      <c r="AS74" s="134"/>
      <c r="AT74" s="134"/>
      <c r="AU74" s="134"/>
      <c r="AV74" s="134"/>
      <c r="AW74" s="134"/>
      <c r="AX74" s="134"/>
      <c r="AY74" s="134"/>
      <c r="AZ74" s="134"/>
      <c r="BA74" s="134"/>
      <c r="BB74" s="134"/>
      <c r="BC74" s="134"/>
      <c r="BD74" s="134"/>
      <c r="BE74" s="134"/>
      <c r="BF74" s="134"/>
      <c r="BG74" s="134"/>
      <c r="BH74" s="134"/>
      <c r="BI74" s="134"/>
      <c r="BJ74" s="134"/>
      <c r="BK74" s="134"/>
      <c r="BL74" s="134"/>
      <c r="BM74" s="134"/>
      <c r="BN74" s="134"/>
      <c r="BO74" s="134"/>
      <c r="BP74" s="134"/>
      <c r="BQ74" s="134"/>
      <c r="BR74" s="134"/>
      <c r="BS74" s="134"/>
      <c r="BT74" s="134"/>
      <c r="BU74" s="134"/>
      <c r="BV74" s="134"/>
      <c r="BW74" s="134"/>
      <c r="BX74" s="134"/>
    </row>
    <row r="75" spans="1:76" s="25" customFormat="1" ht="19.5" customHeight="1" x14ac:dyDescent="0.3">
      <c r="A75" s="117">
        <f t="shared" si="27"/>
        <v>29</v>
      </c>
      <c r="B75" s="118">
        <f t="shared" si="28"/>
        <v>29</v>
      </c>
      <c r="C75" s="122">
        <f t="shared" si="29"/>
        <v>29</v>
      </c>
      <c r="D75" s="43" t="str">
        <f t="array" ref="D75">INDEX('LSOP 2016'!A$1:A$81,MAX(IF('LSOP 2016'!B$5:B$81+ROW('LSOP 2016'!B$5:B$81)/10^3=LARGE('LSOP 2016'!B$5:B$81+ROW('LSOP 2016'!B$5:B$81)/10^3,ROWS(N$1:N72)),ROW('LSOP 2016'!A$5:A$81))))</f>
        <v>JOUEUR35</v>
      </c>
      <c r="E75" s="44"/>
      <c r="F75" s="96">
        <f>LARGE('LSOP 2016'!B$5:B$81,ROWS(B$1:B72))</f>
        <v>0</v>
      </c>
      <c r="G75" s="97"/>
      <c r="H75" s="22"/>
      <c r="I75" s="23"/>
      <c r="J75" s="24"/>
      <c r="K75" s="42">
        <v>29</v>
      </c>
      <c r="M75" s="25" t="str">
        <f t="shared" si="21"/>
        <v>Place</v>
      </c>
      <c r="N75" s="25" t="str">
        <f t="shared" si="22"/>
        <v>Place</v>
      </c>
      <c r="P75" s="25" t="str">
        <f t="shared" si="23"/>
        <v>ê</v>
      </c>
      <c r="R75" s="38">
        <v>72</v>
      </c>
      <c r="T75" s="25">
        <v>29</v>
      </c>
      <c r="U75" s="25" t="s">
        <v>38</v>
      </c>
      <c r="W75" s="134"/>
      <c r="X75" s="134"/>
      <c r="Y75" s="134"/>
      <c r="Z75" s="134"/>
      <c r="AA75" s="134"/>
      <c r="AB75" s="134"/>
      <c r="AC75" s="134"/>
      <c r="AD75" s="134"/>
      <c r="AE75" s="134"/>
      <c r="AF75" s="134"/>
      <c r="AG75" s="134"/>
      <c r="AH75" s="134"/>
      <c r="AI75" s="134"/>
      <c r="AJ75" s="134"/>
      <c r="AK75" s="134"/>
      <c r="AL75" s="134"/>
      <c r="AM75" s="134"/>
      <c r="AN75" s="134"/>
      <c r="AO75" s="134"/>
      <c r="AP75" s="134"/>
      <c r="AQ75" s="134"/>
      <c r="AR75" s="134"/>
      <c r="AS75" s="134"/>
      <c r="AT75" s="134"/>
      <c r="AU75" s="134"/>
      <c r="AV75" s="134"/>
      <c r="AW75" s="134"/>
      <c r="AX75" s="134"/>
      <c r="AY75" s="134"/>
      <c r="AZ75" s="134"/>
      <c r="BA75" s="134"/>
      <c r="BB75" s="134"/>
      <c r="BC75" s="134"/>
      <c r="BD75" s="134"/>
      <c r="BE75" s="134"/>
      <c r="BF75" s="134"/>
      <c r="BG75" s="134"/>
      <c r="BH75" s="134"/>
      <c r="BI75" s="134"/>
      <c r="BJ75" s="134"/>
      <c r="BK75" s="134"/>
      <c r="BL75" s="134"/>
      <c r="BM75" s="134"/>
      <c r="BN75" s="134"/>
      <c r="BO75" s="134"/>
      <c r="BP75" s="134"/>
      <c r="BQ75" s="134"/>
      <c r="BR75" s="134"/>
      <c r="BS75" s="134"/>
      <c r="BT75" s="134"/>
      <c r="BU75" s="134"/>
      <c r="BV75" s="134"/>
      <c r="BW75" s="134"/>
      <c r="BX75" s="134"/>
    </row>
    <row r="76" spans="1:76" s="25" customFormat="1" ht="19.5" customHeight="1" x14ac:dyDescent="0.3">
      <c r="A76" s="117">
        <f t="shared" si="27"/>
        <v>29</v>
      </c>
      <c r="B76" s="118">
        <f t="shared" si="28"/>
        <v>29</v>
      </c>
      <c r="C76" s="122">
        <f t="shared" si="29"/>
        <v>29</v>
      </c>
      <c r="D76" s="43" t="str">
        <f t="array" ref="D76">INDEX('LSOP 2016'!A$1:A$81,MAX(IF('LSOP 2016'!B$5:B$81+ROW('LSOP 2016'!B$5:B$81)/10^3=LARGE('LSOP 2016'!B$5:B$81+ROW('LSOP 2016'!B$5:B$81)/10^3,ROWS(N$1:N73)),ROW('LSOP 2016'!A$5:A$81))))</f>
        <v>JOUEUR34</v>
      </c>
      <c r="E76" s="44"/>
      <c r="F76" s="96">
        <f>LARGE('LSOP 2016'!B$5:B$81,ROWS(B$1:B73))</f>
        <v>0</v>
      </c>
      <c r="G76" s="97"/>
      <c r="H76" s="22"/>
      <c r="I76" s="23"/>
      <c r="J76" s="24"/>
      <c r="K76" s="42">
        <v>29</v>
      </c>
      <c r="M76" s="25" t="str">
        <f t="shared" si="21"/>
        <v>Place</v>
      </c>
      <c r="N76" s="25" t="str">
        <f t="shared" si="22"/>
        <v>Place</v>
      </c>
      <c r="P76" s="25" t="str">
        <f t="shared" si="23"/>
        <v>ê</v>
      </c>
      <c r="R76" s="38">
        <v>73</v>
      </c>
      <c r="T76" s="25">
        <v>29</v>
      </c>
      <c r="U76" s="25" t="s">
        <v>37</v>
      </c>
      <c r="W76" s="134"/>
      <c r="X76" s="134"/>
      <c r="Y76" s="134"/>
      <c r="Z76" s="134"/>
      <c r="AA76" s="134"/>
      <c r="AB76" s="134"/>
      <c r="AC76" s="134"/>
      <c r="AD76" s="134"/>
      <c r="AE76" s="134"/>
      <c r="AF76" s="134"/>
      <c r="AG76" s="134"/>
      <c r="AH76" s="134"/>
      <c r="AI76" s="134"/>
      <c r="AJ76" s="134"/>
      <c r="AK76" s="134"/>
      <c r="AL76" s="134"/>
      <c r="AM76" s="134"/>
      <c r="AN76" s="134"/>
      <c r="AO76" s="134"/>
      <c r="AP76" s="134"/>
      <c r="AQ76" s="134"/>
      <c r="AR76" s="134"/>
      <c r="AS76" s="134"/>
      <c r="AT76" s="134"/>
      <c r="AU76" s="134"/>
      <c r="AV76" s="134"/>
      <c r="AW76" s="134"/>
      <c r="AX76" s="134"/>
      <c r="AY76" s="134"/>
      <c r="AZ76" s="134"/>
      <c r="BA76" s="134"/>
      <c r="BB76" s="134"/>
      <c r="BC76" s="134"/>
      <c r="BD76" s="134"/>
      <c r="BE76" s="134"/>
      <c r="BF76" s="134"/>
      <c r="BG76" s="134"/>
      <c r="BH76" s="134"/>
      <c r="BI76" s="134"/>
      <c r="BJ76" s="134"/>
      <c r="BK76" s="134"/>
      <c r="BL76" s="134"/>
      <c r="BM76" s="134"/>
      <c r="BN76" s="134"/>
      <c r="BO76" s="134"/>
      <c r="BP76" s="134"/>
      <c r="BQ76" s="134"/>
      <c r="BR76" s="134"/>
      <c r="BS76" s="134"/>
      <c r="BT76" s="134"/>
      <c r="BU76" s="134"/>
      <c r="BV76" s="134"/>
      <c r="BW76" s="134"/>
      <c r="BX76" s="134"/>
    </row>
    <row r="77" spans="1:76" s="25" customFormat="1" ht="19.5" customHeight="1" x14ac:dyDescent="0.3">
      <c r="A77" s="117">
        <f t="shared" si="27"/>
        <v>29</v>
      </c>
      <c r="B77" s="118">
        <f t="shared" si="28"/>
        <v>29</v>
      </c>
      <c r="C77" s="122">
        <f t="shared" si="29"/>
        <v>29</v>
      </c>
      <c r="D77" s="43" t="str">
        <f t="array" ref="D77">INDEX('LSOP 2016'!A$1:A$81,MAX(IF('LSOP 2016'!B$5:B$81+ROW('LSOP 2016'!B$5:B$81)/10^3=LARGE('LSOP 2016'!B$5:B$81+ROW('LSOP 2016'!B$5:B$81)/10^3,ROWS(N$1:N74)),ROW('LSOP 2016'!A$5:A$81))))</f>
        <v>JOUEUR33</v>
      </c>
      <c r="E77" s="44"/>
      <c r="F77" s="96">
        <f>LARGE('LSOP 2016'!B$5:B$81,ROWS(B$1:B74))</f>
        <v>0</v>
      </c>
      <c r="G77" s="97"/>
      <c r="H77" s="22"/>
      <c r="I77" s="23"/>
      <c r="J77" s="24"/>
      <c r="K77" s="42">
        <v>29</v>
      </c>
      <c r="M77" s="25" t="str">
        <f t="shared" si="21"/>
        <v>Place</v>
      </c>
      <c r="N77" s="25" t="str">
        <f t="shared" si="22"/>
        <v>Place</v>
      </c>
      <c r="P77" s="25" t="str">
        <f t="shared" si="23"/>
        <v>ê</v>
      </c>
      <c r="R77" s="38">
        <v>74</v>
      </c>
      <c r="T77" s="25">
        <v>29</v>
      </c>
      <c r="U77" s="25" t="s">
        <v>36</v>
      </c>
      <c r="W77" s="134"/>
      <c r="X77" s="134"/>
      <c r="Y77" s="134"/>
      <c r="Z77" s="134"/>
      <c r="AA77" s="134"/>
      <c r="AB77" s="134"/>
      <c r="AC77" s="134"/>
      <c r="AD77" s="134"/>
      <c r="AE77" s="134"/>
      <c r="AF77" s="134"/>
      <c r="AG77" s="134"/>
      <c r="AH77" s="134"/>
      <c r="AI77" s="134"/>
      <c r="AJ77" s="134"/>
      <c r="AK77" s="134"/>
      <c r="AL77" s="134"/>
      <c r="AM77" s="134"/>
      <c r="AN77" s="134"/>
      <c r="AO77" s="134"/>
      <c r="AP77" s="134"/>
      <c r="AQ77" s="134"/>
      <c r="AR77" s="134"/>
      <c r="AS77" s="134"/>
      <c r="AT77" s="134"/>
      <c r="AU77" s="134"/>
      <c r="AV77" s="134"/>
      <c r="AW77" s="134"/>
      <c r="AX77" s="134"/>
      <c r="AY77" s="134"/>
      <c r="AZ77" s="134"/>
      <c r="BA77" s="134"/>
      <c r="BB77" s="134"/>
      <c r="BC77" s="134"/>
      <c r="BD77" s="134"/>
      <c r="BE77" s="134"/>
      <c r="BF77" s="134"/>
      <c r="BG77" s="134"/>
      <c r="BH77" s="134"/>
      <c r="BI77" s="134"/>
      <c r="BJ77" s="134"/>
      <c r="BK77" s="134"/>
      <c r="BL77" s="134"/>
      <c r="BM77" s="134"/>
      <c r="BN77" s="134"/>
      <c r="BO77" s="134"/>
      <c r="BP77" s="134"/>
      <c r="BQ77" s="134"/>
      <c r="BR77" s="134"/>
      <c r="BS77" s="134"/>
      <c r="BT77" s="134"/>
      <c r="BU77" s="134"/>
      <c r="BV77" s="134"/>
      <c r="BW77" s="134"/>
      <c r="BX77" s="134"/>
    </row>
    <row r="78" spans="1:76" s="25" customFormat="1" ht="19.5" customHeight="1" x14ac:dyDescent="0.3">
      <c r="A78" s="117">
        <f t="shared" si="27"/>
        <v>29</v>
      </c>
      <c r="B78" s="118">
        <f t="shared" si="28"/>
        <v>29</v>
      </c>
      <c r="C78" s="122">
        <f t="shared" si="29"/>
        <v>29</v>
      </c>
      <c r="D78" s="43" t="str">
        <f t="array" ref="D78">INDEX('LSOP 2016'!A$1:A$81,MAX(IF('LSOP 2016'!B$5:B$81+ROW('LSOP 2016'!B$5:B$81)/10^3=LARGE('LSOP 2016'!B$5:B$81+ROW('LSOP 2016'!B$5:B$81)/10^3,ROWS(N$1:N75)),ROW('LSOP 2016'!A$5:A$81))))</f>
        <v>JOUEUR32</v>
      </c>
      <c r="E78" s="44"/>
      <c r="F78" s="96">
        <f>LARGE('LSOP 2016'!B$5:B$81,ROWS(B$1:B75))</f>
        <v>0</v>
      </c>
      <c r="G78" s="97"/>
      <c r="H78" s="22"/>
      <c r="I78" s="23"/>
      <c r="J78" s="24"/>
      <c r="K78" s="42">
        <v>29</v>
      </c>
      <c r="M78" s="25" t="str">
        <f t="shared" si="21"/>
        <v>Place</v>
      </c>
      <c r="N78" s="25" t="str">
        <f t="shared" si="22"/>
        <v>Place</v>
      </c>
      <c r="P78" s="25" t="str">
        <f t="shared" si="23"/>
        <v>ê</v>
      </c>
      <c r="R78" s="38">
        <v>75</v>
      </c>
      <c r="T78" s="25">
        <v>29</v>
      </c>
      <c r="U78" s="25" t="s">
        <v>35</v>
      </c>
      <c r="W78" s="134"/>
      <c r="X78" s="134"/>
      <c r="Y78" s="134"/>
      <c r="Z78" s="134"/>
      <c r="AA78" s="134"/>
      <c r="AB78" s="134"/>
      <c r="AC78" s="134"/>
      <c r="AD78" s="134"/>
      <c r="AE78" s="134"/>
      <c r="AF78" s="134"/>
      <c r="AG78" s="134"/>
      <c r="AH78" s="134"/>
      <c r="AI78" s="134"/>
      <c r="AJ78" s="134"/>
      <c r="AK78" s="134"/>
      <c r="AL78" s="134"/>
      <c r="AM78" s="134"/>
      <c r="AN78" s="134"/>
      <c r="AO78" s="134"/>
      <c r="AP78" s="134"/>
      <c r="AQ78" s="134"/>
      <c r="AR78" s="134"/>
      <c r="AS78" s="134"/>
      <c r="AT78" s="134"/>
      <c r="AU78" s="134"/>
      <c r="AV78" s="134"/>
      <c r="AW78" s="134"/>
      <c r="AX78" s="134"/>
      <c r="AY78" s="134"/>
      <c r="AZ78" s="134"/>
      <c r="BA78" s="134"/>
      <c r="BB78" s="134"/>
      <c r="BC78" s="134"/>
      <c r="BD78" s="134"/>
      <c r="BE78" s="134"/>
      <c r="BF78" s="134"/>
      <c r="BG78" s="134"/>
      <c r="BH78" s="134"/>
      <c r="BI78" s="134"/>
      <c r="BJ78" s="134"/>
      <c r="BK78" s="134"/>
      <c r="BL78" s="134"/>
      <c r="BM78" s="134"/>
      <c r="BN78" s="134"/>
      <c r="BO78" s="134"/>
      <c r="BP78" s="134"/>
      <c r="BQ78" s="134"/>
      <c r="BR78" s="134"/>
      <c r="BS78" s="134"/>
      <c r="BT78" s="134"/>
      <c r="BU78" s="134"/>
      <c r="BV78" s="134"/>
      <c r="BW78" s="134"/>
      <c r="BX78" s="134"/>
    </row>
    <row r="79" spans="1:76" s="25" customFormat="1" ht="19.5" customHeight="1" x14ac:dyDescent="0.3">
      <c r="A79" s="117">
        <f t="shared" si="27"/>
        <v>29</v>
      </c>
      <c r="B79" s="118">
        <f t="shared" si="28"/>
        <v>29</v>
      </c>
      <c r="C79" s="122">
        <f t="shared" si="29"/>
        <v>29</v>
      </c>
      <c r="D79" s="43" t="str">
        <f t="array" ref="D79">INDEX('LSOP 2016'!A$1:A$81,MAX(IF('LSOP 2016'!B$5:B$81+ROW('LSOP 2016'!B$5:B$81)/10^3=LARGE('LSOP 2016'!B$5:B$81+ROW('LSOP 2016'!B$5:B$81)/10^3,ROWS(N$1:N76)),ROW('LSOP 2016'!A$5:A$81))))</f>
        <v>JOUEUR31</v>
      </c>
      <c r="E79" s="44"/>
      <c r="F79" s="96">
        <f>LARGE('LSOP 2016'!B$5:B$81,ROWS(B$1:B76))</f>
        <v>0</v>
      </c>
      <c r="G79" s="97"/>
      <c r="H79" s="22"/>
      <c r="I79" s="23"/>
      <c r="J79" s="24"/>
      <c r="K79" s="42">
        <v>29</v>
      </c>
      <c r="M79" s="25" t="str">
        <f t="shared" si="21"/>
        <v>Place</v>
      </c>
      <c r="N79" s="25" t="str">
        <f t="shared" si="22"/>
        <v>Place</v>
      </c>
      <c r="P79" s="25" t="str">
        <f t="shared" si="23"/>
        <v>ê</v>
      </c>
      <c r="R79" s="38">
        <v>76</v>
      </c>
      <c r="T79" s="25">
        <v>29</v>
      </c>
      <c r="U79" s="25" t="s">
        <v>34</v>
      </c>
      <c r="W79" s="134"/>
      <c r="X79" s="134"/>
      <c r="Y79" s="134"/>
      <c r="Z79" s="134"/>
      <c r="AA79" s="134"/>
      <c r="AB79" s="134"/>
      <c r="AC79" s="134"/>
      <c r="AD79" s="134"/>
      <c r="AE79" s="134"/>
      <c r="AF79" s="134"/>
      <c r="AG79" s="134"/>
      <c r="AH79" s="134"/>
      <c r="AI79" s="134"/>
      <c r="AJ79" s="134"/>
      <c r="AK79" s="134"/>
      <c r="AL79" s="134"/>
      <c r="AM79" s="134"/>
      <c r="AN79" s="134"/>
      <c r="AO79" s="134"/>
      <c r="AP79" s="134"/>
      <c r="AQ79" s="134"/>
      <c r="AR79" s="134"/>
      <c r="AS79" s="134"/>
      <c r="AT79" s="134"/>
      <c r="AU79" s="134"/>
      <c r="AV79" s="134"/>
      <c r="AW79" s="134"/>
      <c r="AX79" s="134"/>
      <c r="AY79" s="134"/>
      <c r="AZ79" s="134"/>
      <c r="BA79" s="134"/>
      <c r="BB79" s="134"/>
      <c r="BC79" s="134"/>
      <c r="BD79" s="134"/>
      <c r="BE79" s="134"/>
      <c r="BF79" s="134"/>
      <c r="BG79" s="134"/>
      <c r="BH79" s="134"/>
      <c r="BI79" s="134"/>
      <c r="BJ79" s="134"/>
      <c r="BK79" s="134"/>
      <c r="BL79" s="134"/>
      <c r="BM79" s="134"/>
      <c r="BN79" s="134"/>
      <c r="BO79" s="134"/>
      <c r="BP79" s="134"/>
      <c r="BQ79" s="134"/>
      <c r="BR79" s="134"/>
      <c r="BS79" s="134"/>
      <c r="BT79" s="134"/>
      <c r="BU79" s="134"/>
      <c r="BV79" s="134"/>
      <c r="BW79" s="134"/>
      <c r="BX79" s="134"/>
    </row>
    <row r="80" spans="1:76" s="25" customFormat="1" ht="19.5" customHeight="1" x14ac:dyDescent="0.3">
      <c r="A80" s="117">
        <f t="shared" si="27"/>
        <v>29</v>
      </c>
      <c r="B80" s="118">
        <f t="shared" si="28"/>
        <v>29</v>
      </c>
      <c r="C80" s="122">
        <f t="shared" si="29"/>
        <v>29</v>
      </c>
      <c r="D80" s="43" t="str">
        <f t="array" ref="D80">INDEX('LSOP 2016'!A$1:A$81,MAX(IF('LSOP 2016'!B$5:B$81+ROW('LSOP 2016'!B$5:B$81)/10^3=LARGE('LSOP 2016'!B$5:B$81+ROW('LSOP 2016'!B$5:B$81)/10^3,ROWS(N$1:N77)),ROW('LSOP 2016'!A$5:A$81))))</f>
        <v>JOUEUR30</v>
      </c>
      <c r="E80" s="44"/>
      <c r="F80" s="96">
        <f>LARGE('LSOP 2016'!B$5:B$81,ROWS(B$1:B77))</f>
        <v>0</v>
      </c>
      <c r="G80" s="97"/>
      <c r="H80" s="22"/>
      <c r="I80" s="23"/>
      <c r="J80" s="24"/>
      <c r="K80" s="42">
        <v>29</v>
      </c>
      <c r="M80" s="25" t="str">
        <f t="shared" si="21"/>
        <v>Place</v>
      </c>
      <c r="N80" s="25" t="str">
        <f t="shared" si="22"/>
        <v>Place</v>
      </c>
      <c r="P80" s="25" t="str">
        <f t="shared" si="23"/>
        <v>ê</v>
      </c>
      <c r="R80" s="38">
        <v>77</v>
      </c>
      <c r="T80" s="25">
        <v>29</v>
      </c>
      <c r="U80" s="25" t="s">
        <v>33</v>
      </c>
      <c r="W80" s="134"/>
      <c r="X80" s="134"/>
      <c r="Y80" s="134"/>
      <c r="Z80" s="134"/>
      <c r="AA80" s="134"/>
      <c r="AB80" s="134"/>
      <c r="AC80" s="134"/>
      <c r="AD80" s="134"/>
      <c r="AE80" s="134"/>
      <c r="AF80" s="134"/>
      <c r="AG80" s="134"/>
      <c r="AH80" s="134"/>
      <c r="AI80" s="134"/>
      <c r="AJ80" s="134"/>
      <c r="AK80" s="134"/>
      <c r="AL80" s="134"/>
      <c r="AM80" s="134"/>
      <c r="AN80" s="134"/>
      <c r="AO80" s="134"/>
      <c r="AP80" s="134"/>
      <c r="AQ80" s="134"/>
      <c r="AR80" s="134"/>
      <c r="AS80" s="134"/>
      <c r="AT80" s="134"/>
      <c r="AU80" s="134"/>
      <c r="AV80" s="134"/>
      <c r="AW80" s="134"/>
      <c r="AX80" s="134"/>
      <c r="AY80" s="134"/>
      <c r="AZ80" s="134"/>
      <c r="BA80" s="134"/>
      <c r="BB80" s="134"/>
      <c r="BC80" s="134"/>
      <c r="BD80" s="134"/>
      <c r="BE80" s="134"/>
      <c r="BF80" s="134"/>
      <c r="BG80" s="134"/>
      <c r="BH80" s="134"/>
      <c r="BI80" s="134"/>
      <c r="BJ80" s="134"/>
      <c r="BK80" s="134"/>
      <c r="BL80" s="134"/>
      <c r="BM80" s="134"/>
      <c r="BN80" s="134"/>
      <c r="BO80" s="134"/>
      <c r="BP80" s="134"/>
      <c r="BQ80" s="134"/>
      <c r="BR80" s="134"/>
      <c r="BS80" s="134"/>
      <c r="BT80" s="134"/>
      <c r="BU80" s="134"/>
      <c r="BV80" s="134"/>
      <c r="BW80" s="134"/>
      <c r="BX80" s="134"/>
    </row>
    <row r="81" spans="1:76" s="27" customFormat="1" ht="19.5" customHeight="1" x14ac:dyDescent="0.3">
      <c r="A81" s="117" t="e">
        <f t="shared" si="27"/>
        <v>#NUM!</v>
      </c>
      <c r="B81" s="118" t="e">
        <f t="shared" si="28"/>
        <v>#NUM!</v>
      </c>
      <c r="C81" s="122" t="e">
        <f t="shared" si="29"/>
        <v>#NUM!</v>
      </c>
      <c r="D81" s="54" t="e">
        <f t="array" ref="D81">INDEX('LSOP 2016'!A$1:A$81,MAX(IF('LSOP 2016'!B$5:B$81+ROW('LSOP 2016'!B$5:B$81)/10^3=LARGE('LSOP 2016'!B$5:B$81+ROW('LSOP 2016'!B$5:B$81)/10^3,ROWS(N$1:N78)),ROW('LSOP 2016'!A$5:A$81))))</f>
        <v>#NUM!</v>
      </c>
      <c r="E81" s="55"/>
      <c r="F81" s="94" t="e">
        <f>LARGE('LSOP 2016'!B$5:B$81,ROWS(B$1:B78))</f>
        <v>#NUM!</v>
      </c>
      <c r="G81" s="95"/>
      <c r="H81" s="14"/>
      <c r="I81" s="15"/>
      <c r="J81" s="56"/>
      <c r="K81" s="29"/>
      <c r="M81" s="27" t="str">
        <f t="shared" si="21"/>
        <v>Place</v>
      </c>
      <c r="N81" s="27" t="str">
        <f t="shared" si="22"/>
        <v>Place</v>
      </c>
      <c r="P81" s="27" t="str">
        <f t="shared" si="23"/>
        <v>ê</v>
      </c>
      <c r="R81" s="37">
        <v>78</v>
      </c>
      <c r="W81" s="134"/>
      <c r="X81" s="134"/>
      <c r="Y81" s="134"/>
      <c r="Z81" s="134"/>
      <c r="AA81" s="134"/>
      <c r="AB81" s="134"/>
      <c r="AC81" s="134"/>
      <c r="AD81" s="134"/>
      <c r="AE81" s="134"/>
      <c r="AF81" s="134"/>
      <c r="AG81" s="134"/>
      <c r="AH81" s="134"/>
      <c r="AI81" s="134"/>
      <c r="AJ81" s="134"/>
      <c r="AK81" s="134"/>
      <c r="AL81" s="134"/>
      <c r="AM81" s="134"/>
      <c r="AN81" s="134"/>
      <c r="AO81" s="134"/>
      <c r="AP81" s="134"/>
      <c r="AQ81" s="134"/>
      <c r="AR81" s="134"/>
      <c r="AS81" s="134"/>
      <c r="AT81" s="134"/>
      <c r="AU81" s="134"/>
      <c r="AV81" s="134"/>
      <c r="AW81" s="134"/>
      <c r="AX81" s="134"/>
      <c r="AY81" s="134"/>
      <c r="AZ81" s="134"/>
      <c r="BA81" s="134"/>
      <c r="BB81" s="134"/>
      <c r="BC81" s="134"/>
      <c r="BD81" s="134"/>
      <c r="BE81" s="134"/>
      <c r="BF81" s="134"/>
      <c r="BG81" s="134"/>
      <c r="BH81" s="134"/>
      <c r="BI81" s="134"/>
      <c r="BJ81" s="134"/>
      <c r="BK81" s="134"/>
      <c r="BL81" s="134"/>
      <c r="BM81" s="134"/>
      <c r="BN81" s="134"/>
      <c r="BO81" s="134"/>
      <c r="BP81" s="134"/>
      <c r="BQ81" s="134"/>
      <c r="BR81" s="134"/>
      <c r="BS81" s="134"/>
      <c r="BT81" s="134"/>
      <c r="BU81" s="134"/>
      <c r="BV81" s="134"/>
      <c r="BW81" s="134"/>
      <c r="BX81" s="134"/>
    </row>
    <row r="82" spans="1:76" s="25" customFormat="1" ht="19.5" customHeight="1" x14ac:dyDescent="0.3">
      <c r="A82" s="117" t="e">
        <f t="shared" si="27"/>
        <v>#NUM!</v>
      </c>
      <c r="B82" s="118" t="e">
        <f t="shared" si="28"/>
        <v>#NUM!</v>
      </c>
      <c r="C82" s="122" t="e">
        <f t="shared" si="29"/>
        <v>#NUM!</v>
      </c>
      <c r="D82" s="43" t="e">
        <f t="array" ref="D82">INDEX('LSOP 2016'!A$1:A$81,MAX(IF('LSOP 2016'!B$5:B$81+ROW('LSOP 2016'!B$5:B$81)/10^3=LARGE('LSOP 2016'!B$5:B$81+ROW('LSOP 2016'!B$5:B$81)/10^3,ROWS(N$1:N79)),ROW('LSOP 2016'!A$5:A$81))))</f>
        <v>#NUM!</v>
      </c>
      <c r="E82" s="44"/>
      <c r="F82" s="96" t="e">
        <f>LARGE('LSOP 2016'!B$5:B$81,ROWS(B$1:B79))</f>
        <v>#NUM!</v>
      </c>
      <c r="G82" s="97"/>
      <c r="H82" s="22"/>
      <c r="I82" s="23"/>
      <c r="J82" s="24"/>
      <c r="K82" s="42"/>
      <c r="M82" s="25" t="str">
        <f t="shared" si="21"/>
        <v>Place</v>
      </c>
      <c r="N82" s="25" t="str">
        <f t="shared" si="22"/>
        <v>Place</v>
      </c>
      <c r="P82" s="25" t="str">
        <f t="shared" si="23"/>
        <v>ê</v>
      </c>
      <c r="R82" s="38">
        <v>79</v>
      </c>
      <c r="W82" s="134"/>
      <c r="X82" s="134"/>
      <c r="Y82" s="134"/>
      <c r="Z82" s="134"/>
      <c r="AA82" s="134"/>
      <c r="AB82" s="134"/>
      <c r="AC82" s="134"/>
      <c r="AD82" s="134"/>
      <c r="AE82" s="134"/>
      <c r="AF82" s="134"/>
      <c r="AG82" s="134"/>
      <c r="AH82" s="134"/>
      <c r="AI82" s="134"/>
      <c r="AJ82" s="134"/>
      <c r="AK82" s="134"/>
      <c r="AL82" s="134"/>
      <c r="AM82" s="134"/>
      <c r="AN82" s="134"/>
      <c r="AO82" s="134"/>
      <c r="AP82" s="134"/>
      <c r="AQ82" s="134"/>
      <c r="AR82" s="134"/>
      <c r="AS82" s="134"/>
      <c r="AT82" s="134"/>
      <c r="AU82" s="134"/>
      <c r="AV82" s="134"/>
      <c r="AW82" s="134"/>
      <c r="AX82" s="134"/>
      <c r="AY82" s="134"/>
      <c r="AZ82" s="134"/>
      <c r="BA82" s="134"/>
      <c r="BB82" s="134"/>
      <c r="BC82" s="134"/>
      <c r="BD82" s="134"/>
      <c r="BE82" s="134"/>
      <c r="BF82" s="134"/>
      <c r="BG82" s="134"/>
      <c r="BH82" s="134"/>
      <c r="BI82" s="134"/>
      <c r="BJ82" s="134"/>
      <c r="BK82" s="134"/>
      <c r="BL82" s="134"/>
      <c r="BM82" s="134"/>
      <c r="BN82" s="134"/>
      <c r="BO82" s="134"/>
      <c r="BP82" s="134"/>
      <c r="BQ82" s="134"/>
      <c r="BR82" s="134"/>
      <c r="BS82" s="134"/>
      <c r="BT82" s="134"/>
      <c r="BU82" s="134"/>
      <c r="BV82" s="134"/>
      <c r="BW82" s="134"/>
      <c r="BX82" s="134"/>
    </row>
    <row r="83" spans="1:76" s="25" customFormat="1" ht="19.5" customHeight="1" x14ac:dyDescent="0.3">
      <c r="A83" s="117" t="e">
        <f t="shared" si="27"/>
        <v>#NUM!</v>
      </c>
      <c r="B83" s="118" t="e">
        <f t="shared" si="28"/>
        <v>#NUM!</v>
      </c>
      <c r="C83" s="122" t="e">
        <f t="shared" si="29"/>
        <v>#NUM!</v>
      </c>
      <c r="D83" s="43" t="e">
        <f t="array" ref="D83">INDEX('LSOP 2016'!A$1:A$81,MAX(IF('LSOP 2016'!B$5:B$81+ROW('LSOP 2016'!B$5:B$81)/10^3=LARGE('LSOP 2016'!B$5:B$81+ROW('LSOP 2016'!B$5:B$81)/10^3,ROWS(N$1:N80)),ROW('LSOP 2016'!A$5:A$81))))</f>
        <v>#NUM!</v>
      </c>
      <c r="E83" s="44"/>
      <c r="F83" s="96" t="e">
        <f>LARGE('LSOP 2016'!B$5:B$81,ROWS(B$1:B80))</f>
        <v>#NUM!</v>
      </c>
      <c r="G83" s="97"/>
      <c r="H83" s="22"/>
      <c r="I83" s="23"/>
      <c r="J83" s="24"/>
      <c r="K83" s="42"/>
      <c r="M83" s="25" t="str">
        <f t="shared" si="21"/>
        <v>Place</v>
      </c>
      <c r="N83" s="25" t="str">
        <f t="shared" si="22"/>
        <v>Place</v>
      </c>
      <c r="P83" s="25" t="str">
        <f t="shared" si="23"/>
        <v>ê</v>
      </c>
      <c r="R83" s="38">
        <v>80</v>
      </c>
      <c r="W83" s="134"/>
      <c r="X83" s="134"/>
      <c r="Y83" s="134"/>
      <c r="Z83" s="134"/>
      <c r="AA83" s="134"/>
      <c r="AB83" s="134"/>
      <c r="AC83" s="134"/>
      <c r="AD83" s="134"/>
      <c r="AE83" s="134"/>
      <c r="AF83" s="134"/>
      <c r="AG83" s="134"/>
      <c r="AH83" s="134"/>
      <c r="AI83" s="134"/>
      <c r="AJ83" s="134"/>
      <c r="AK83" s="134"/>
      <c r="AL83" s="134"/>
      <c r="AM83" s="134"/>
      <c r="AN83" s="134"/>
      <c r="AO83" s="134"/>
      <c r="AP83" s="134"/>
      <c r="AQ83" s="134"/>
      <c r="AR83" s="134"/>
      <c r="AS83" s="134"/>
      <c r="AT83" s="134"/>
      <c r="AU83" s="134"/>
      <c r="AV83" s="134"/>
      <c r="AW83" s="134"/>
      <c r="AX83" s="134"/>
      <c r="AY83" s="134"/>
      <c r="AZ83" s="134"/>
      <c r="BA83" s="134"/>
      <c r="BB83" s="134"/>
      <c r="BC83" s="134"/>
      <c r="BD83" s="134"/>
      <c r="BE83" s="134"/>
      <c r="BF83" s="134"/>
      <c r="BG83" s="134"/>
      <c r="BH83" s="134"/>
      <c r="BI83" s="134"/>
      <c r="BJ83" s="134"/>
      <c r="BK83" s="134"/>
      <c r="BL83" s="134"/>
      <c r="BM83" s="134"/>
      <c r="BN83" s="134"/>
      <c r="BO83" s="134"/>
      <c r="BP83" s="134"/>
      <c r="BQ83" s="134"/>
      <c r="BR83" s="134"/>
      <c r="BS83" s="134"/>
      <c r="BT83" s="134"/>
      <c r="BU83" s="134"/>
      <c r="BV83" s="134"/>
      <c r="BW83" s="134"/>
      <c r="BX83" s="134"/>
    </row>
    <row r="84" spans="1:76" s="27" customFormat="1" ht="19.5" customHeight="1" x14ac:dyDescent="0.3">
      <c r="A84" s="117" t="e">
        <f t="shared" si="27"/>
        <v>#NUM!</v>
      </c>
      <c r="B84" s="118" t="e">
        <f t="shared" si="28"/>
        <v>#NUM!</v>
      </c>
      <c r="C84" s="122" t="e">
        <f t="shared" si="29"/>
        <v>#NUM!</v>
      </c>
      <c r="D84" s="54" t="e">
        <f t="array" ref="D84">INDEX('LSOP 2016'!A$1:A$81,MAX(IF('LSOP 2016'!B$5:B$81+ROW('LSOP 2016'!B$5:B$81)/10^3=LARGE('LSOP 2016'!B$5:B$81+ROW('LSOP 2016'!B$5:B$81)/10^3,ROWS(N$1:N81)),ROW('LSOP 2016'!A$5:A$81))))</f>
        <v>#NUM!</v>
      </c>
      <c r="E84" s="55"/>
      <c r="F84" s="94" t="e">
        <f>LARGE('LSOP 2016'!B$5:B$81,ROWS(B$1:B81))</f>
        <v>#NUM!</v>
      </c>
      <c r="G84" s="95"/>
      <c r="H84" s="14"/>
      <c r="I84" s="15"/>
      <c r="J84" s="56"/>
      <c r="K84" s="29"/>
      <c r="M84" s="27" t="str">
        <f t="shared" si="21"/>
        <v>Place</v>
      </c>
      <c r="N84" s="27" t="str">
        <f t="shared" si="22"/>
        <v>Place</v>
      </c>
      <c r="P84" s="27" t="str">
        <f t="shared" si="23"/>
        <v>ê</v>
      </c>
      <c r="R84" s="37">
        <v>81</v>
      </c>
      <c r="W84" s="134"/>
      <c r="X84" s="134"/>
      <c r="Y84" s="134"/>
      <c r="Z84" s="134"/>
      <c r="AA84" s="134"/>
      <c r="AB84" s="134"/>
      <c r="AC84" s="134"/>
      <c r="AD84" s="134"/>
      <c r="AE84" s="134"/>
      <c r="AF84" s="134"/>
      <c r="AG84" s="134"/>
      <c r="AH84" s="134"/>
      <c r="AI84" s="134"/>
      <c r="AJ84" s="134"/>
      <c r="AK84" s="134"/>
      <c r="AL84" s="134"/>
      <c r="AM84" s="134"/>
      <c r="AN84" s="134"/>
      <c r="AO84" s="134"/>
      <c r="AP84" s="134"/>
      <c r="AQ84" s="134"/>
      <c r="AR84" s="134"/>
      <c r="AS84" s="134"/>
      <c r="AT84" s="134"/>
      <c r="AU84" s="134"/>
      <c r="AV84" s="134"/>
      <c r="AW84" s="134"/>
      <c r="AX84" s="134"/>
      <c r="AY84" s="134"/>
      <c r="AZ84" s="134"/>
      <c r="BA84" s="134"/>
      <c r="BB84" s="134"/>
      <c r="BC84" s="134"/>
      <c r="BD84" s="134"/>
      <c r="BE84" s="134"/>
      <c r="BF84" s="134"/>
      <c r="BG84" s="134"/>
      <c r="BH84" s="134"/>
      <c r="BI84" s="134"/>
      <c r="BJ84" s="134"/>
      <c r="BK84" s="134"/>
      <c r="BL84" s="134"/>
      <c r="BM84" s="134"/>
      <c r="BN84" s="134"/>
      <c r="BO84" s="134"/>
      <c r="BP84" s="134"/>
      <c r="BQ84" s="134"/>
      <c r="BR84" s="134"/>
      <c r="BS84" s="134"/>
      <c r="BT84" s="134"/>
      <c r="BU84" s="134"/>
      <c r="BV84" s="134"/>
      <c r="BW84" s="134"/>
      <c r="BX84" s="134"/>
    </row>
    <row r="85" spans="1:76" s="27" customFormat="1" ht="19.5" customHeight="1" x14ac:dyDescent="0.3">
      <c r="A85" s="117" t="e">
        <f t="shared" si="27"/>
        <v>#NUM!</v>
      </c>
      <c r="B85" s="118" t="e">
        <f t="shared" si="28"/>
        <v>#NUM!</v>
      </c>
      <c r="C85" s="122" t="e">
        <f t="shared" si="29"/>
        <v>#NUM!</v>
      </c>
      <c r="D85" s="54" t="e">
        <f t="array" ref="D85">INDEX('LSOP 2016'!A$1:A$81,MAX(IF('LSOP 2016'!B$5:B$81+ROW('LSOP 2016'!B$5:B$81)/10^3=LARGE('LSOP 2016'!B$5:B$81+ROW('LSOP 2016'!B$5:B$81)/10^3,ROWS(N$1:N82)),ROW('LSOP 2016'!A$5:A$81))))</f>
        <v>#NUM!</v>
      </c>
      <c r="E85" s="55"/>
      <c r="F85" s="94" t="e">
        <f>LARGE('LSOP 2016'!B$5:B$81,ROWS(B$1:B82))</f>
        <v>#NUM!</v>
      </c>
      <c r="G85" s="95"/>
      <c r="H85" s="14"/>
      <c r="I85" s="15"/>
      <c r="J85" s="56"/>
      <c r="K85" s="29"/>
      <c r="M85" s="27" t="str">
        <f t="shared" si="21"/>
        <v>Place</v>
      </c>
      <c r="N85" s="27" t="str">
        <f t="shared" si="22"/>
        <v>Place</v>
      </c>
      <c r="P85" s="27" t="str">
        <f t="shared" si="23"/>
        <v>ê</v>
      </c>
      <c r="R85" s="37">
        <v>82</v>
      </c>
      <c r="W85" s="134"/>
      <c r="X85" s="134"/>
      <c r="Y85" s="134"/>
      <c r="Z85" s="134"/>
      <c r="AA85" s="134"/>
      <c r="AB85" s="134"/>
      <c r="AC85" s="134"/>
      <c r="AD85" s="134"/>
      <c r="AE85" s="134"/>
      <c r="AF85" s="134"/>
      <c r="AG85" s="134"/>
      <c r="AH85" s="134"/>
      <c r="AI85" s="134"/>
      <c r="AJ85" s="134"/>
      <c r="AK85" s="134"/>
      <c r="AL85" s="134"/>
      <c r="AM85" s="134"/>
      <c r="AN85" s="134"/>
      <c r="AO85" s="134"/>
      <c r="AP85" s="134"/>
      <c r="AQ85" s="134"/>
      <c r="AR85" s="134"/>
      <c r="AS85" s="134"/>
      <c r="AT85" s="134"/>
      <c r="AU85" s="134"/>
      <c r="AV85" s="134"/>
      <c r="AW85" s="134"/>
      <c r="AX85" s="134"/>
      <c r="AY85" s="134"/>
      <c r="AZ85" s="134"/>
      <c r="BA85" s="134"/>
      <c r="BB85" s="134"/>
      <c r="BC85" s="134"/>
      <c r="BD85" s="134"/>
      <c r="BE85" s="134"/>
      <c r="BF85" s="134"/>
      <c r="BG85" s="134"/>
      <c r="BH85" s="134"/>
      <c r="BI85" s="134"/>
      <c r="BJ85" s="134"/>
      <c r="BK85" s="134"/>
      <c r="BL85" s="134"/>
      <c r="BM85" s="134"/>
      <c r="BN85" s="134"/>
      <c r="BO85" s="134"/>
      <c r="BP85" s="134"/>
      <c r="BQ85" s="134"/>
      <c r="BR85" s="134"/>
      <c r="BS85" s="134"/>
      <c r="BT85" s="134"/>
      <c r="BU85" s="134"/>
      <c r="BV85" s="134"/>
      <c r="BW85" s="134"/>
      <c r="BX85" s="134"/>
    </row>
    <row r="86" spans="1:76" s="25" customFormat="1" ht="19.5" customHeight="1" x14ac:dyDescent="0.3">
      <c r="A86" s="117" t="e">
        <f t="shared" si="27"/>
        <v>#NUM!</v>
      </c>
      <c r="B86" s="118" t="e">
        <f t="shared" si="28"/>
        <v>#NUM!</v>
      </c>
      <c r="C86" s="122" t="e">
        <f t="shared" si="29"/>
        <v>#NUM!</v>
      </c>
      <c r="D86" s="43" t="e">
        <f t="array" ref="D86">INDEX('LSOP 2016'!A$1:A$81,MAX(IF('LSOP 2016'!B$5:B$81+ROW('LSOP 2016'!B$5:B$81)/10^3=LARGE('LSOP 2016'!B$5:B$81+ROW('LSOP 2016'!B$5:B$81)/10^3,ROWS(N$1:N83)),ROW('LSOP 2016'!A$5:A$81))))</f>
        <v>#NUM!</v>
      </c>
      <c r="E86" s="44"/>
      <c r="F86" s="96" t="e">
        <f>LARGE('LSOP 2016'!B$5:B$81,ROWS(B$1:B83))</f>
        <v>#NUM!</v>
      </c>
      <c r="G86" s="97"/>
      <c r="H86" s="22"/>
      <c r="I86" s="23"/>
      <c r="J86" s="24"/>
      <c r="K86" s="42"/>
      <c r="M86" s="25" t="str">
        <f t="shared" si="21"/>
        <v>Place</v>
      </c>
      <c r="N86" s="25" t="str">
        <f t="shared" si="22"/>
        <v>Place</v>
      </c>
      <c r="P86" s="25" t="str">
        <f t="shared" si="23"/>
        <v>ê</v>
      </c>
      <c r="R86" s="38">
        <v>83</v>
      </c>
      <c r="W86" s="134"/>
      <c r="X86" s="134"/>
      <c r="Y86" s="134"/>
      <c r="Z86" s="134"/>
      <c r="AA86" s="134"/>
      <c r="AB86" s="134"/>
      <c r="AC86" s="134"/>
      <c r="AD86" s="134"/>
      <c r="AE86" s="134"/>
      <c r="AF86" s="134"/>
      <c r="AG86" s="134"/>
      <c r="AH86" s="134"/>
      <c r="AI86" s="134"/>
      <c r="AJ86" s="134"/>
      <c r="AK86" s="134"/>
      <c r="AL86" s="134"/>
      <c r="AM86" s="134"/>
      <c r="AN86" s="134"/>
      <c r="AO86" s="134"/>
      <c r="AP86" s="134"/>
      <c r="AQ86" s="134"/>
      <c r="AR86" s="134"/>
      <c r="AS86" s="134"/>
      <c r="AT86" s="134"/>
      <c r="AU86" s="134"/>
      <c r="AV86" s="134"/>
      <c r="AW86" s="134"/>
      <c r="AX86" s="134"/>
      <c r="AY86" s="134"/>
      <c r="AZ86" s="134"/>
      <c r="BA86" s="134"/>
      <c r="BB86" s="134"/>
      <c r="BC86" s="134"/>
      <c r="BD86" s="134"/>
      <c r="BE86" s="134"/>
      <c r="BF86" s="134"/>
      <c r="BG86" s="134"/>
      <c r="BH86" s="134"/>
      <c r="BI86" s="134"/>
      <c r="BJ86" s="134"/>
      <c r="BK86" s="134"/>
      <c r="BL86" s="134"/>
      <c r="BM86" s="134"/>
      <c r="BN86" s="134"/>
      <c r="BO86" s="134"/>
      <c r="BP86" s="134"/>
      <c r="BQ86" s="134"/>
      <c r="BR86" s="134"/>
      <c r="BS86" s="134"/>
      <c r="BT86" s="134"/>
      <c r="BU86" s="134"/>
      <c r="BV86" s="134"/>
      <c r="BW86" s="134"/>
      <c r="BX86" s="134"/>
    </row>
    <row r="87" spans="1:76" s="27" customFormat="1" ht="19.5" customHeight="1" x14ac:dyDescent="0.3">
      <c r="A87" s="117" t="e">
        <f t="shared" si="27"/>
        <v>#NUM!</v>
      </c>
      <c r="B87" s="118" t="e">
        <f t="shared" si="28"/>
        <v>#NUM!</v>
      </c>
      <c r="C87" s="122" t="e">
        <f t="shared" si="29"/>
        <v>#NUM!</v>
      </c>
      <c r="D87" s="54" t="e">
        <f t="array" ref="D87">INDEX('LSOP 2016'!A$1:A$81,MAX(IF('LSOP 2016'!B$5:B$81+ROW('LSOP 2016'!B$5:B$81)/10^3=LARGE('LSOP 2016'!B$5:B$81+ROW('LSOP 2016'!B$5:B$81)/10^3,ROWS(N$1:N84)),ROW('LSOP 2016'!A$5:A$81))))</f>
        <v>#NUM!</v>
      </c>
      <c r="E87" s="55"/>
      <c r="F87" s="94" t="e">
        <f>LARGE('LSOP 2016'!B$5:B$81,ROWS(B$1:B84))</f>
        <v>#NUM!</v>
      </c>
      <c r="G87" s="95"/>
      <c r="H87" s="14"/>
      <c r="I87" s="15"/>
      <c r="J87" s="56"/>
      <c r="K87" s="29"/>
      <c r="M87" s="27" t="str">
        <f t="shared" si="21"/>
        <v>Place</v>
      </c>
      <c r="N87" s="27" t="str">
        <f t="shared" si="22"/>
        <v>Place</v>
      </c>
      <c r="P87" s="27" t="str">
        <f t="shared" si="23"/>
        <v>ê</v>
      </c>
      <c r="R87" s="37">
        <v>84</v>
      </c>
      <c r="W87" s="134"/>
      <c r="X87" s="134"/>
      <c r="Y87" s="134"/>
      <c r="Z87" s="134"/>
      <c r="AA87" s="134"/>
      <c r="AB87" s="134"/>
      <c r="AC87" s="134"/>
      <c r="AD87" s="134"/>
      <c r="AE87" s="134"/>
      <c r="AF87" s="134"/>
      <c r="AG87" s="134"/>
      <c r="AH87" s="134"/>
      <c r="AI87" s="134"/>
      <c r="AJ87" s="134"/>
      <c r="AK87" s="134"/>
      <c r="AL87" s="134"/>
      <c r="AM87" s="134"/>
      <c r="AN87" s="134"/>
      <c r="AO87" s="134"/>
      <c r="AP87" s="134"/>
      <c r="AQ87" s="134"/>
      <c r="AR87" s="134"/>
      <c r="AS87" s="134"/>
      <c r="AT87" s="134"/>
      <c r="AU87" s="134"/>
      <c r="AV87" s="134"/>
      <c r="AW87" s="134"/>
      <c r="AX87" s="134"/>
      <c r="AY87" s="134"/>
      <c r="AZ87" s="134"/>
      <c r="BA87" s="134"/>
      <c r="BB87" s="134"/>
      <c r="BC87" s="134"/>
      <c r="BD87" s="134"/>
      <c r="BE87" s="134"/>
      <c r="BF87" s="134"/>
      <c r="BG87" s="134"/>
      <c r="BH87" s="134"/>
      <c r="BI87" s="134"/>
      <c r="BJ87" s="134"/>
      <c r="BK87" s="134"/>
      <c r="BL87" s="134"/>
      <c r="BM87" s="134"/>
      <c r="BN87" s="134"/>
      <c r="BO87" s="134"/>
      <c r="BP87" s="134"/>
      <c r="BQ87" s="134"/>
      <c r="BR87" s="134"/>
      <c r="BS87" s="134"/>
      <c r="BT87" s="134"/>
      <c r="BU87" s="134"/>
      <c r="BV87" s="134"/>
      <c r="BW87" s="134"/>
      <c r="BX87" s="134"/>
    </row>
    <row r="88" spans="1:76" s="27" customFormat="1" ht="19.5" customHeight="1" x14ac:dyDescent="0.3">
      <c r="A88" s="117" t="e">
        <f t="shared" si="27"/>
        <v>#NUM!</v>
      </c>
      <c r="B88" s="118" t="e">
        <f t="shared" si="28"/>
        <v>#NUM!</v>
      </c>
      <c r="C88" s="122" t="e">
        <f t="shared" si="29"/>
        <v>#NUM!</v>
      </c>
      <c r="D88" s="54" t="e">
        <f t="array" ref="D88">INDEX('LSOP 2016'!A$1:A$81,MAX(IF('LSOP 2016'!B$5:B$81+ROW('LSOP 2016'!B$5:B$81)/10^3=LARGE('LSOP 2016'!B$5:B$81+ROW('LSOP 2016'!B$5:B$81)/10^3,ROWS(N$1:N85)),ROW('LSOP 2016'!A$5:A$81))))</f>
        <v>#NUM!</v>
      </c>
      <c r="E88" s="55"/>
      <c r="F88" s="94" t="e">
        <f>LARGE('LSOP 2016'!B$5:B$81,ROWS(B$1:B85))</f>
        <v>#NUM!</v>
      </c>
      <c r="G88" s="95"/>
      <c r="H88" s="14"/>
      <c r="I88" s="15"/>
      <c r="J88" s="56"/>
      <c r="K88" s="29"/>
      <c r="M88" s="27" t="str">
        <f t="shared" si="21"/>
        <v>Place</v>
      </c>
      <c r="N88" s="27" t="str">
        <f t="shared" si="22"/>
        <v>Place</v>
      </c>
      <c r="P88" s="27" t="str">
        <f t="shared" si="23"/>
        <v>ê</v>
      </c>
      <c r="R88" s="37">
        <v>85</v>
      </c>
      <c r="W88" s="134"/>
      <c r="X88" s="134"/>
      <c r="Y88" s="134"/>
      <c r="Z88" s="134"/>
      <c r="AA88" s="134"/>
      <c r="AB88" s="134"/>
      <c r="AC88" s="134"/>
      <c r="AD88" s="134"/>
      <c r="AE88" s="134"/>
      <c r="AF88" s="134"/>
      <c r="AG88" s="134"/>
      <c r="AH88" s="134"/>
      <c r="AI88" s="134"/>
      <c r="AJ88" s="134"/>
      <c r="AK88" s="134"/>
      <c r="AL88" s="134"/>
      <c r="AM88" s="134"/>
      <c r="AN88" s="134"/>
      <c r="AO88" s="134"/>
      <c r="AP88" s="134"/>
      <c r="AQ88" s="134"/>
      <c r="AR88" s="134"/>
      <c r="AS88" s="134"/>
      <c r="AT88" s="134"/>
      <c r="AU88" s="134"/>
      <c r="AV88" s="134"/>
      <c r="AW88" s="134"/>
      <c r="AX88" s="134"/>
      <c r="AY88" s="134"/>
      <c r="AZ88" s="134"/>
      <c r="BA88" s="134"/>
      <c r="BB88" s="134"/>
      <c r="BC88" s="134"/>
      <c r="BD88" s="134"/>
      <c r="BE88" s="134"/>
      <c r="BF88" s="134"/>
      <c r="BG88" s="134"/>
      <c r="BH88" s="134"/>
      <c r="BI88" s="134"/>
      <c r="BJ88" s="134"/>
      <c r="BK88" s="134"/>
      <c r="BL88" s="134"/>
      <c r="BM88" s="134"/>
      <c r="BN88" s="134"/>
      <c r="BO88" s="134"/>
      <c r="BP88" s="134"/>
      <c r="BQ88" s="134"/>
      <c r="BR88" s="134"/>
      <c r="BS88" s="134"/>
      <c r="BT88" s="134"/>
      <c r="BU88" s="134"/>
      <c r="BV88" s="134"/>
      <c r="BW88" s="134"/>
      <c r="BX88" s="134"/>
    </row>
    <row r="89" spans="1:76" s="27" customFormat="1" ht="19.5" customHeight="1" x14ac:dyDescent="0.3">
      <c r="A89" s="118" t="e">
        <f t="shared" ref="A89:A110" si="30">B89</f>
        <v>#NUM!</v>
      </c>
      <c r="B89" s="118" t="e">
        <f t="shared" si="28"/>
        <v>#NUM!</v>
      </c>
      <c r="C89" s="122" t="e">
        <f t="shared" si="29"/>
        <v>#NUM!</v>
      </c>
      <c r="D89" s="54" t="e">
        <f t="array" ref="D89">INDEX('LSOP 2016'!A$1:A$81,MAX(IF('LSOP 2016'!B$5:B$81+ROW('LSOP 2016'!B$5:B$81)/10^3=LARGE('LSOP 2016'!B$5:B$81+ROW('LSOP 2016'!B$5:B$81)/10^3,ROWS(N$1:N86)),ROW('LSOP 2016'!A$5:A$81))))</f>
        <v>#NUM!</v>
      </c>
      <c r="E89" s="55"/>
      <c r="F89" s="94" t="e">
        <f>LARGE('LSOP 2016'!B$5:B$81,ROWS(B$1:B86))</f>
        <v>#NUM!</v>
      </c>
      <c r="G89" s="95"/>
      <c r="H89" s="14"/>
      <c r="I89" s="15"/>
      <c r="J89" s="56"/>
      <c r="K89" s="29"/>
      <c r="M89" s="27" t="str">
        <f t="shared" si="21"/>
        <v>Place</v>
      </c>
      <c r="N89" s="27" t="str">
        <f t="shared" si="22"/>
        <v>Place</v>
      </c>
      <c r="P89" s="27" t="str">
        <f t="shared" si="23"/>
        <v>ê</v>
      </c>
      <c r="R89" s="37">
        <v>86</v>
      </c>
      <c r="W89" s="134"/>
      <c r="X89" s="134"/>
      <c r="Y89" s="134"/>
      <c r="Z89" s="134"/>
      <c r="AA89" s="134"/>
      <c r="AB89" s="134"/>
      <c r="AC89" s="134"/>
      <c r="AD89" s="134"/>
      <c r="AE89" s="134"/>
      <c r="AF89" s="134"/>
      <c r="AG89" s="134"/>
      <c r="AH89" s="134"/>
      <c r="AI89" s="134"/>
      <c r="AJ89" s="134"/>
      <c r="AK89" s="134"/>
      <c r="AL89" s="134"/>
      <c r="AM89" s="134"/>
      <c r="AN89" s="134"/>
      <c r="AO89" s="134"/>
      <c r="AP89" s="134"/>
      <c r="AQ89" s="134"/>
      <c r="AR89" s="134"/>
      <c r="AS89" s="134"/>
      <c r="AT89" s="134"/>
      <c r="AU89" s="134"/>
      <c r="AV89" s="134"/>
      <c r="AW89" s="134"/>
      <c r="AX89" s="134"/>
      <c r="AY89" s="134"/>
      <c r="AZ89" s="134"/>
      <c r="BA89" s="134"/>
      <c r="BB89" s="134"/>
      <c r="BC89" s="134"/>
      <c r="BD89" s="134"/>
      <c r="BE89" s="134"/>
      <c r="BF89" s="134"/>
      <c r="BG89" s="134"/>
      <c r="BH89" s="134"/>
      <c r="BI89" s="134"/>
      <c r="BJ89" s="134"/>
      <c r="BK89" s="134"/>
      <c r="BL89" s="134"/>
      <c r="BM89" s="134"/>
      <c r="BN89" s="134"/>
      <c r="BO89" s="134"/>
      <c r="BP89" s="134"/>
      <c r="BQ89" s="134"/>
      <c r="BR89" s="134"/>
      <c r="BS89" s="134"/>
      <c r="BT89" s="134"/>
      <c r="BU89" s="134"/>
      <c r="BV89" s="134"/>
      <c r="BW89" s="134"/>
      <c r="BX89" s="134"/>
    </row>
    <row r="90" spans="1:76" s="27" customFormat="1" ht="19.5" customHeight="1" x14ac:dyDescent="0.3">
      <c r="A90" s="118" t="e">
        <f t="shared" si="30"/>
        <v>#NUM!</v>
      </c>
      <c r="B90" s="118" t="e">
        <f t="shared" si="28"/>
        <v>#NUM!</v>
      </c>
      <c r="C90" s="122" t="e">
        <f t="shared" si="29"/>
        <v>#NUM!</v>
      </c>
      <c r="D90" s="54" t="e">
        <f t="array" ref="D90">INDEX('LSOP 2016'!A$1:A$81,MAX(IF('LSOP 2016'!B$5:B$81+ROW('LSOP 2016'!B$5:B$81)/10^3=LARGE('LSOP 2016'!B$5:B$81+ROW('LSOP 2016'!B$5:B$81)/10^3,ROWS(N$1:N87)),ROW('LSOP 2016'!A$5:A$81))))</f>
        <v>#NUM!</v>
      </c>
      <c r="E90" s="55"/>
      <c r="F90" s="94" t="e">
        <f>LARGE('LSOP 2016'!B$5:B$81,ROWS(B$1:B87))</f>
        <v>#NUM!</v>
      </c>
      <c r="G90" s="95"/>
      <c r="H90" s="14"/>
      <c r="I90" s="15"/>
      <c r="J90" s="56"/>
      <c r="K90" s="29"/>
      <c r="M90" s="27" t="str">
        <f t="shared" si="21"/>
        <v>Place</v>
      </c>
      <c r="N90" s="27" t="str">
        <f t="shared" si="22"/>
        <v>Place</v>
      </c>
      <c r="P90" s="27" t="str">
        <f t="shared" si="23"/>
        <v>ê</v>
      </c>
      <c r="R90" s="37">
        <v>87</v>
      </c>
      <c r="W90" s="134"/>
      <c r="X90" s="134"/>
      <c r="Y90" s="134"/>
      <c r="Z90" s="134"/>
      <c r="AA90" s="134"/>
      <c r="AB90" s="134"/>
      <c r="AC90" s="134"/>
      <c r="AD90" s="134"/>
      <c r="AE90" s="134"/>
      <c r="AF90" s="134"/>
      <c r="AG90" s="134"/>
      <c r="AH90" s="134"/>
      <c r="AI90" s="134"/>
      <c r="AJ90" s="134"/>
      <c r="AK90" s="134"/>
      <c r="AL90" s="134"/>
      <c r="AM90" s="134"/>
      <c r="AN90" s="134"/>
      <c r="AO90" s="134"/>
      <c r="AP90" s="134"/>
      <c r="AQ90" s="134"/>
      <c r="AR90" s="134"/>
      <c r="AS90" s="134"/>
      <c r="AT90" s="134"/>
      <c r="AU90" s="134"/>
      <c r="AV90" s="134"/>
      <c r="AW90" s="134"/>
      <c r="AX90" s="134"/>
      <c r="AY90" s="134"/>
      <c r="AZ90" s="134"/>
      <c r="BA90" s="134"/>
      <c r="BB90" s="134"/>
      <c r="BC90" s="134"/>
      <c r="BD90" s="134"/>
      <c r="BE90" s="134"/>
      <c r="BF90" s="134"/>
      <c r="BG90" s="134"/>
      <c r="BH90" s="134"/>
      <c r="BI90" s="134"/>
      <c r="BJ90" s="134"/>
      <c r="BK90" s="134"/>
      <c r="BL90" s="134"/>
      <c r="BM90" s="134"/>
      <c r="BN90" s="134"/>
      <c r="BO90" s="134"/>
      <c r="BP90" s="134"/>
      <c r="BQ90" s="134"/>
      <c r="BR90" s="134"/>
      <c r="BS90" s="134"/>
      <c r="BT90" s="134"/>
      <c r="BU90" s="134"/>
      <c r="BV90" s="134"/>
      <c r="BW90" s="134"/>
      <c r="BX90" s="134"/>
    </row>
    <row r="91" spans="1:76" s="27" customFormat="1" ht="19.5" customHeight="1" x14ac:dyDescent="0.3">
      <c r="A91" s="118" t="e">
        <f t="shared" si="30"/>
        <v>#NUM!</v>
      </c>
      <c r="B91" s="118" t="e">
        <f t="shared" si="28"/>
        <v>#NUM!</v>
      </c>
      <c r="C91" s="122" t="e">
        <f t="shared" si="29"/>
        <v>#NUM!</v>
      </c>
      <c r="D91" s="54" t="e">
        <f t="array" ref="D91">INDEX('LSOP 2016'!A$1:A$81,MAX(IF('LSOP 2016'!B$5:B$81+ROW('LSOP 2016'!B$5:B$81)/10^3=LARGE('LSOP 2016'!B$5:B$81+ROW('LSOP 2016'!B$5:B$81)/10^3,ROWS(N$1:N88)),ROW('LSOP 2016'!A$5:A$81))))</f>
        <v>#NUM!</v>
      </c>
      <c r="E91" s="55"/>
      <c r="F91" s="94" t="e">
        <f>LARGE('LSOP 2016'!B$5:B$81,ROWS(B$1:B88))</f>
        <v>#NUM!</v>
      </c>
      <c r="G91" s="95"/>
      <c r="H91" s="14"/>
      <c r="I91" s="15"/>
      <c r="J91" s="56"/>
      <c r="K91" s="29"/>
      <c r="M91" s="27" t="str">
        <f t="shared" si="21"/>
        <v>Place</v>
      </c>
      <c r="N91" s="27" t="str">
        <f t="shared" si="22"/>
        <v>Place</v>
      </c>
      <c r="P91" s="27" t="str">
        <f t="shared" si="23"/>
        <v>ê</v>
      </c>
      <c r="R91" s="37">
        <v>88</v>
      </c>
      <c r="W91" s="134"/>
      <c r="X91" s="134"/>
      <c r="Y91" s="134"/>
      <c r="Z91" s="134"/>
      <c r="AA91" s="134"/>
      <c r="AB91" s="134"/>
      <c r="AC91" s="134"/>
      <c r="AD91" s="134"/>
      <c r="AE91" s="134"/>
      <c r="AF91" s="134"/>
      <c r="AG91" s="134"/>
      <c r="AH91" s="134"/>
      <c r="AI91" s="134"/>
      <c r="AJ91" s="134"/>
      <c r="AK91" s="134"/>
      <c r="AL91" s="134"/>
      <c r="AM91" s="134"/>
      <c r="AN91" s="134"/>
      <c r="AO91" s="134"/>
      <c r="AP91" s="134"/>
      <c r="AQ91" s="134"/>
      <c r="AR91" s="134"/>
      <c r="AS91" s="134"/>
      <c r="AT91" s="134"/>
      <c r="AU91" s="134"/>
      <c r="AV91" s="134"/>
      <c r="AW91" s="134"/>
      <c r="AX91" s="134"/>
      <c r="AY91" s="134"/>
      <c r="AZ91" s="134"/>
      <c r="BA91" s="134"/>
      <c r="BB91" s="134"/>
      <c r="BC91" s="134"/>
      <c r="BD91" s="134"/>
      <c r="BE91" s="134"/>
      <c r="BF91" s="134"/>
      <c r="BG91" s="134"/>
      <c r="BH91" s="134"/>
      <c r="BI91" s="134"/>
      <c r="BJ91" s="134"/>
      <c r="BK91" s="134"/>
      <c r="BL91" s="134"/>
      <c r="BM91" s="134"/>
      <c r="BN91" s="134"/>
      <c r="BO91" s="134"/>
      <c r="BP91" s="134"/>
      <c r="BQ91" s="134"/>
      <c r="BR91" s="134"/>
      <c r="BS91" s="134"/>
      <c r="BT91" s="134"/>
      <c r="BU91" s="134"/>
      <c r="BV91" s="134"/>
      <c r="BW91" s="134"/>
      <c r="BX91" s="134"/>
    </row>
    <row r="92" spans="1:76" s="45" customFormat="1" ht="19.5" customHeight="1" x14ac:dyDescent="0.3">
      <c r="A92" s="118" t="e">
        <f t="shared" si="30"/>
        <v>#NUM!</v>
      </c>
      <c r="B92" s="121" t="e">
        <f t="shared" si="28"/>
        <v>#NUM!</v>
      </c>
      <c r="C92" s="122" t="e">
        <f t="shared" ref="C92:C110" si="31">IF(F92=F91,C91,R92)</f>
        <v>#NUM!</v>
      </c>
      <c r="D92" s="43" t="e">
        <f t="array" ref="D92">INDEX('LSOP 2016'!A$1:A$81,MAX(IF('LSOP 2016'!B$5:B$81+ROW('LSOP 2016'!B$5:B$81)/10^3=LARGE('LSOP 2016'!B$5:B$81+ROW('LSOP 2016'!B$5:B$81)/10^3,ROWS(N$1:N89)),ROW('LSOP 2016'!A$5:A$81))))</f>
        <v>#NUM!</v>
      </c>
      <c r="E92" s="44"/>
      <c r="F92" s="96" t="e">
        <f>LARGE('LSOP 2016'!B$5:B$81,ROWS(B$1:B89))</f>
        <v>#NUM!</v>
      </c>
      <c r="G92" s="97"/>
      <c r="H92" s="22"/>
      <c r="I92" s="23"/>
      <c r="J92" s="24"/>
      <c r="K92" s="46"/>
      <c r="M92" s="25" t="str">
        <f t="shared" si="21"/>
        <v>Place</v>
      </c>
      <c r="N92" s="25" t="str">
        <f t="shared" si="22"/>
        <v>Place</v>
      </c>
      <c r="O92" s="25"/>
      <c r="P92" s="25" t="str">
        <f t="shared" si="23"/>
        <v>ê</v>
      </c>
      <c r="R92" s="63">
        <v>89</v>
      </c>
      <c r="W92" s="135"/>
      <c r="X92" s="135"/>
      <c r="Y92" s="135"/>
      <c r="Z92" s="134"/>
      <c r="AA92" s="134"/>
      <c r="AB92" s="135"/>
      <c r="AC92" s="135"/>
      <c r="AD92" s="135"/>
      <c r="AE92" s="135"/>
      <c r="AF92" s="135"/>
      <c r="AG92" s="135"/>
      <c r="AH92" s="135"/>
      <c r="AI92" s="135"/>
      <c r="AJ92" s="135"/>
      <c r="AK92" s="135"/>
      <c r="AL92" s="135"/>
      <c r="AM92" s="135"/>
      <c r="AN92" s="135"/>
      <c r="AO92" s="135"/>
      <c r="AP92" s="135"/>
      <c r="AQ92" s="135"/>
      <c r="AR92" s="135"/>
      <c r="AS92" s="135"/>
      <c r="AT92" s="135"/>
      <c r="AU92" s="135"/>
      <c r="AV92" s="135"/>
      <c r="AW92" s="135"/>
      <c r="AX92" s="135"/>
      <c r="AY92" s="135"/>
      <c r="AZ92" s="135"/>
      <c r="BA92" s="135"/>
      <c r="BB92" s="135"/>
      <c r="BC92" s="135"/>
      <c r="BD92" s="135"/>
      <c r="BE92" s="135"/>
      <c r="BF92" s="135"/>
      <c r="BG92" s="135"/>
      <c r="BH92" s="135"/>
      <c r="BI92" s="135"/>
      <c r="BJ92" s="135"/>
      <c r="BK92" s="135"/>
      <c r="BL92" s="135"/>
      <c r="BM92" s="135"/>
      <c r="BN92" s="135"/>
      <c r="BO92" s="135"/>
      <c r="BP92" s="135"/>
      <c r="BQ92" s="135"/>
      <c r="BR92" s="135"/>
      <c r="BS92" s="135"/>
      <c r="BT92" s="135"/>
      <c r="BU92" s="135"/>
      <c r="BV92" s="135"/>
      <c r="BW92" s="135"/>
      <c r="BX92" s="135"/>
    </row>
    <row r="93" spans="1:76" s="45" customFormat="1" ht="19.5" customHeight="1" x14ac:dyDescent="0.3">
      <c r="A93" s="118" t="e">
        <f t="shared" si="30"/>
        <v>#NUM!</v>
      </c>
      <c r="B93" s="122" t="e">
        <f t="shared" si="28"/>
        <v>#NUM!</v>
      </c>
      <c r="C93" s="122" t="e">
        <f t="shared" si="31"/>
        <v>#NUM!</v>
      </c>
      <c r="D93" s="43" t="e">
        <f t="array" ref="D93">INDEX('LSOP 2016'!A$1:A$81,MAX(IF('LSOP 2016'!B$5:B$81+ROW('LSOP 2016'!B$5:B$81)/10^3=LARGE('LSOP 2016'!B$5:B$81+ROW('LSOP 2016'!B$5:B$81)/10^3,ROWS(N$1:N90)),ROW('LSOP 2016'!A$5:A$81))))</f>
        <v>#NUM!</v>
      </c>
      <c r="E93" s="44"/>
      <c r="F93" s="96" t="e">
        <f>LARGE('LSOP 2016'!B$5:B$81,ROWS(B$1:B90))</f>
        <v>#NUM!</v>
      </c>
      <c r="G93" s="97"/>
      <c r="H93" s="22"/>
      <c r="I93" s="23"/>
      <c r="J93" s="24"/>
      <c r="K93" s="46"/>
      <c r="M93" s="25"/>
      <c r="N93" s="25"/>
      <c r="R93" s="37">
        <v>90</v>
      </c>
      <c r="W93" s="135"/>
      <c r="X93" s="135"/>
      <c r="Y93" s="135"/>
      <c r="Z93" s="134"/>
      <c r="AA93" s="134"/>
      <c r="AB93" s="135"/>
      <c r="AC93" s="135"/>
      <c r="AD93" s="135"/>
      <c r="AE93" s="135"/>
      <c r="AF93" s="135"/>
      <c r="AG93" s="135"/>
      <c r="AH93" s="135"/>
      <c r="AI93" s="135"/>
      <c r="AJ93" s="135"/>
      <c r="AK93" s="135"/>
      <c r="AL93" s="135"/>
      <c r="AM93" s="135"/>
      <c r="AN93" s="135"/>
      <c r="AO93" s="135"/>
      <c r="AP93" s="135"/>
      <c r="AQ93" s="135"/>
      <c r="AR93" s="135"/>
      <c r="AS93" s="135"/>
      <c r="AT93" s="135"/>
      <c r="AU93" s="135"/>
      <c r="AV93" s="135"/>
      <c r="AW93" s="135"/>
      <c r="AX93" s="135"/>
      <c r="AY93" s="135"/>
      <c r="AZ93" s="135"/>
      <c r="BA93" s="135"/>
      <c r="BB93" s="135"/>
      <c r="BC93" s="135"/>
      <c r="BD93" s="135"/>
      <c r="BE93" s="135"/>
      <c r="BF93" s="135"/>
      <c r="BG93" s="135"/>
      <c r="BH93" s="135"/>
      <c r="BI93" s="135"/>
      <c r="BJ93" s="135"/>
      <c r="BK93" s="135"/>
      <c r="BL93" s="135"/>
      <c r="BM93" s="135"/>
      <c r="BN93" s="135"/>
      <c r="BO93" s="135"/>
      <c r="BP93" s="135"/>
      <c r="BQ93" s="135"/>
      <c r="BR93" s="135"/>
      <c r="BS93" s="135"/>
      <c r="BT93" s="135"/>
      <c r="BU93" s="135"/>
      <c r="BV93" s="135"/>
      <c r="BW93" s="135"/>
      <c r="BX93" s="135"/>
    </row>
    <row r="94" spans="1:76" s="58" customFormat="1" ht="19.5" customHeight="1" x14ac:dyDescent="0.3">
      <c r="A94" s="118" t="e">
        <f t="shared" si="30"/>
        <v>#NUM!</v>
      </c>
      <c r="B94" s="122" t="e">
        <f t="shared" si="28"/>
        <v>#NUM!</v>
      </c>
      <c r="C94" s="122" t="e">
        <f t="shared" si="31"/>
        <v>#NUM!</v>
      </c>
      <c r="D94" s="36" t="e">
        <f t="array" ref="D94">INDEX('LSOP 2016'!A$1:A$81,MAX(IF('LSOP 2016'!B$5:B$81+ROW('LSOP 2016'!B$5:B$81)/10^3=LARGE('LSOP 2016'!B$5:B$81+ROW('LSOP 2016'!B$5:B$81)/10^3,ROWS(N$1:N91)),ROW('LSOP 2016'!A$5:A$81))))</f>
        <v>#NUM!</v>
      </c>
      <c r="E94" s="35"/>
      <c r="F94" s="92" t="e">
        <f>LARGE('LSOP 2016'!B$5:B$81,ROWS(B$1:B91))</f>
        <v>#NUM!</v>
      </c>
      <c r="G94" s="93"/>
      <c r="H94" s="22"/>
      <c r="I94" s="23"/>
      <c r="J94" s="24"/>
      <c r="K94" s="59"/>
      <c r="M94" s="60"/>
      <c r="N94" s="60"/>
      <c r="R94" s="63">
        <v>91</v>
      </c>
      <c r="W94" s="119"/>
      <c r="X94" s="119"/>
      <c r="Y94" s="119"/>
      <c r="Z94" s="136"/>
      <c r="AA94" s="136"/>
      <c r="AB94" s="119"/>
      <c r="AC94" s="119"/>
      <c r="AD94" s="119"/>
      <c r="AE94" s="119"/>
      <c r="AF94" s="119"/>
      <c r="AG94" s="119"/>
      <c r="AH94" s="119"/>
      <c r="AI94" s="119"/>
      <c r="AJ94" s="119"/>
      <c r="AK94" s="119"/>
      <c r="AL94" s="119"/>
      <c r="AM94" s="119"/>
      <c r="AN94" s="119"/>
      <c r="AO94" s="119"/>
      <c r="AP94" s="119"/>
      <c r="AQ94" s="119"/>
      <c r="AR94" s="119"/>
      <c r="AS94" s="119"/>
      <c r="AT94" s="119"/>
      <c r="AU94" s="119"/>
      <c r="AV94" s="119"/>
      <c r="AW94" s="119"/>
      <c r="AX94" s="119"/>
      <c r="AY94" s="119"/>
      <c r="AZ94" s="119"/>
      <c r="BA94" s="119"/>
      <c r="BB94" s="119"/>
      <c r="BC94" s="119"/>
      <c r="BD94" s="119"/>
      <c r="BE94" s="119"/>
      <c r="BF94" s="119"/>
      <c r="BG94" s="119"/>
      <c r="BH94" s="119"/>
      <c r="BI94" s="119"/>
      <c r="BJ94" s="119"/>
      <c r="BK94" s="119"/>
      <c r="BL94" s="119"/>
      <c r="BM94" s="119"/>
      <c r="BN94" s="119"/>
      <c r="BO94" s="119"/>
      <c r="BP94" s="119"/>
      <c r="BQ94" s="119"/>
      <c r="BR94" s="119"/>
      <c r="BS94" s="119"/>
      <c r="BT94" s="119"/>
      <c r="BU94" s="119"/>
      <c r="BV94" s="119"/>
      <c r="BW94" s="119"/>
      <c r="BX94" s="119"/>
    </row>
    <row r="95" spans="1:76" s="58" customFormat="1" ht="19.5" customHeight="1" x14ac:dyDescent="0.3">
      <c r="A95" s="118" t="e">
        <f t="shared" si="30"/>
        <v>#NUM!</v>
      </c>
      <c r="B95" s="122" t="e">
        <f t="shared" si="28"/>
        <v>#NUM!</v>
      </c>
      <c r="C95" s="122" t="e">
        <f t="shared" si="31"/>
        <v>#NUM!</v>
      </c>
      <c r="D95" s="36" t="e">
        <f t="array" ref="D95">INDEX('LSOP 2016'!A$1:A$81,MAX(IF('LSOP 2016'!B$5:B$81+ROW('LSOP 2016'!B$5:B$81)/10^3=LARGE('LSOP 2016'!B$5:B$81+ROW('LSOP 2016'!B$5:B$81)/10^3,ROWS(N$1:N92)),ROW('LSOP 2016'!A$5:A$81))))</f>
        <v>#NUM!</v>
      </c>
      <c r="E95" s="35"/>
      <c r="F95" s="92" t="e">
        <f>LARGE('LSOP 2016'!B$5:B$81,ROWS(B$1:B92))</f>
        <v>#NUM!</v>
      </c>
      <c r="G95" s="93"/>
      <c r="H95" s="22"/>
      <c r="I95" s="23"/>
      <c r="J95" s="24"/>
      <c r="K95" s="59"/>
      <c r="M95" s="60"/>
      <c r="N95" s="60"/>
      <c r="R95" s="37">
        <v>92</v>
      </c>
      <c r="W95" s="119"/>
      <c r="X95" s="119"/>
      <c r="Y95" s="119"/>
      <c r="Z95" s="136"/>
      <c r="AA95" s="136"/>
      <c r="AB95" s="119"/>
      <c r="AC95" s="119"/>
      <c r="AD95" s="119"/>
      <c r="AE95" s="119"/>
      <c r="AF95" s="119"/>
      <c r="AG95" s="119"/>
      <c r="AH95" s="119"/>
      <c r="AI95" s="119"/>
      <c r="AJ95" s="119"/>
      <c r="AK95" s="119"/>
      <c r="AL95" s="119"/>
      <c r="AM95" s="119"/>
      <c r="AN95" s="119"/>
      <c r="AO95" s="119"/>
      <c r="AP95" s="119"/>
      <c r="AQ95" s="119"/>
      <c r="AR95" s="119"/>
      <c r="AS95" s="119"/>
      <c r="AT95" s="119"/>
      <c r="AU95" s="119"/>
      <c r="AV95" s="119"/>
      <c r="AW95" s="119"/>
      <c r="AX95" s="119"/>
      <c r="AY95" s="119"/>
      <c r="AZ95" s="119"/>
      <c r="BA95" s="119"/>
      <c r="BB95" s="119"/>
      <c r="BC95" s="119"/>
      <c r="BD95" s="119"/>
      <c r="BE95" s="119"/>
      <c r="BF95" s="119"/>
      <c r="BG95" s="119"/>
      <c r="BH95" s="119"/>
      <c r="BI95" s="119"/>
      <c r="BJ95" s="119"/>
      <c r="BK95" s="119"/>
      <c r="BL95" s="119"/>
      <c r="BM95" s="119"/>
      <c r="BN95" s="119"/>
      <c r="BO95" s="119"/>
      <c r="BP95" s="119"/>
      <c r="BQ95" s="119"/>
      <c r="BR95" s="119"/>
      <c r="BS95" s="119"/>
      <c r="BT95" s="119"/>
      <c r="BU95" s="119"/>
      <c r="BV95" s="119"/>
      <c r="BW95" s="119"/>
      <c r="BX95" s="119"/>
    </row>
    <row r="96" spans="1:76" s="58" customFormat="1" ht="19.5" customHeight="1" x14ac:dyDescent="0.3">
      <c r="A96" s="118" t="e">
        <f t="shared" si="30"/>
        <v>#NUM!</v>
      </c>
      <c r="B96" s="122" t="e">
        <f t="shared" si="28"/>
        <v>#NUM!</v>
      </c>
      <c r="C96" s="122" t="e">
        <f t="shared" si="31"/>
        <v>#NUM!</v>
      </c>
      <c r="D96" s="36" t="e">
        <f t="array" ref="D96">INDEX('LSOP 2016'!A$1:A$81,MAX(IF('LSOP 2016'!B$5:B$81+ROW('LSOP 2016'!B$5:B$81)/10^3=LARGE('LSOP 2016'!B$5:B$81+ROW('LSOP 2016'!B$5:B$81)/10^3,ROWS(N$1:N93)),ROW('LSOP 2016'!A$5:A$81))))</f>
        <v>#NUM!</v>
      </c>
      <c r="E96" s="35"/>
      <c r="F96" s="92" t="e">
        <f>LARGE('LSOP 2016'!B$5:B$81,ROWS(B$1:B93))</f>
        <v>#NUM!</v>
      </c>
      <c r="G96" s="93"/>
      <c r="H96" s="22"/>
      <c r="I96" s="23"/>
      <c r="J96" s="24"/>
      <c r="K96" s="59"/>
      <c r="M96" s="60"/>
      <c r="N96" s="60"/>
      <c r="R96" s="63">
        <v>93</v>
      </c>
      <c r="W96" s="119"/>
      <c r="X96" s="119"/>
      <c r="Y96" s="119"/>
      <c r="Z96" s="136"/>
      <c r="AA96" s="136"/>
      <c r="AB96" s="119"/>
      <c r="AC96" s="119"/>
      <c r="AD96" s="119"/>
      <c r="AE96" s="119"/>
      <c r="AF96" s="119"/>
      <c r="AG96" s="119"/>
      <c r="AH96" s="119"/>
      <c r="AI96" s="119"/>
      <c r="AJ96" s="119"/>
      <c r="AK96" s="119"/>
      <c r="AL96" s="119"/>
      <c r="AM96" s="119"/>
      <c r="AN96" s="119"/>
      <c r="AO96" s="119"/>
      <c r="AP96" s="119"/>
      <c r="AQ96" s="119"/>
      <c r="AR96" s="119"/>
      <c r="AS96" s="119"/>
      <c r="AT96" s="119"/>
      <c r="AU96" s="119"/>
      <c r="AV96" s="119"/>
      <c r="AW96" s="119"/>
      <c r="AX96" s="119"/>
      <c r="AY96" s="119"/>
      <c r="AZ96" s="119"/>
      <c r="BA96" s="119"/>
      <c r="BB96" s="119"/>
      <c r="BC96" s="119"/>
      <c r="BD96" s="119"/>
      <c r="BE96" s="119"/>
      <c r="BF96" s="119"/>
      <c r="BG96" s="119"/>
      <c r="BH96" s="119"/>
      <c r="BI96" s="119"/>
      <c r="BJ96" s="119"/>
      <c r="BK96" s="119"/>
      <c r="BL96" s="119"/>
      <c r="BM96" s="119"/>
      <c r="BN96" s="119"/>
      <c r="BO96" s="119"/>
      <c r="BP96" s="119"/>
      <c r="BQ96" s="119"/>
      <c r="BR96" s="119"/>
      <c r="BS96" s="119"/>
      <c r="BT96" s="119"/>
      <c r="BU96" s="119"/>
      <c r="BV96" s="119"/>
      <c r="BW96" s="119"/>
      <c r="BX96" s="119"/>
    </row>
    <row r="97" spans="1:76" s="58" customFormat="1" ht="19.5" customHeight="1" x14ac:dyDescent="0.3">
      <c r="A97" s="118" t="e">
        <f t="shared" si="30"/>
        <v>#NUM!</v>
      </c>
      <c r="B97" s="122" t="e">
        <f t="shared" si="28"/>
        <v>#NUM!</v>
      </c>
      <c r="C97" s="122" t="e">
        <f t="shared" si="31"/>
        <v>#NUM!</v>
      </c>
      <c r="D97" s="36" t="e">
        <f t="array" ref="D97">INDEX('LSOP 2016'!A$1:A$81,MAX(IF('LSOP 2016'!B$5:B$81+ROW('LSOP 2016'!B$5:B$81)/10^3=LARGE('LSOP 2016'!B$5:B$81+ROW('LSOP 2016'!B$5:B$81)/10^3,ROWS(N$1:N94)),ROW('LSOP 2016'!A$5:A$81))))</f>
        <v>#NUM!</v>
      </c>
      <c r="E97" s="35"/>
      <c r="F97" s="92" t="e">
        <f>LARGE('LSOP 2016'!B$5:B$81,ROWS(B$1:B94))</f>
        <v>#NUM!</v>
      </c>
      <c r="G97" s="93"/>
      <c r="H97" s="22"/>
      <c r="I97" s="23"/>
      <c r="J97" s="24"/>
      <c r="K97" s="59"/>
      <c r="M97" s="60"/>
      <c r="N97" s="60"/>
      <c r="R97" s="37">
        <v>94</v>
      </c>
      <c r="W97" s="119"/>
      <c r="X97" s="119"/>
      <c r="Y97" s="119"/>
      <c r="Z97" s="136"/>
      <c r="AA97" s="136"/>
      <c r="AB97" s="119"/>
      <c r="AC97" s="119"/>
      <c r="AD97" s="119"/>
      <c r="AE97" s="119"/>
      <c r="AF97" s="119"/>
      <c r="AG97" s="119"/>
      <c r="AH97" s="119"/>
      <c r="AI97" s="119"/>
      <c r="AJ97" s="119"/>
      <c r="AK97" s="119"/>
      <c r="AL97" s="119"/>
      <c r="AM97" s="119"/>
      <c r="AN97" s="119"/>
      <c r="AO97" s="119"/>
      <c r="AP97" s="119"/>
      <c r="AQ97" s="119"/>
      <c r="AR97" s="119"/>
      <c r="AS97" s="119"/>
      <c r="AT97" s="119"/>
      <c r="AU97" s="119"/>
      <c r="AV97" s="119"/>
      <c r="AW97" s="119"/>
      <c r="AX97" s="119"/>
      <c r="AY97" s="119"/>
      <c r="AZ97" s="119"/>
      <c r="BA97" s="119"/>
      <c r="BB97" s="119"/>
      <c r="BC97" s="119"/>
      <c r="BD97" s="119"/>
      <c r="BE97" s="119"/>
      <c r="BF97" s="119"/>
      <c r="BG97" s="119"/>
      <c r="BH97" s="119"/>
      <c r="BI97" s="119"/>
      <c r="BJ97" s="119"/>
      <c r="BK97" s="119"/>
      <c r="BL97" s="119"/>
      <c r="BM97" s="119"/>
      <c r="BN97" s="119"/>
      <c r="BO97" s="119"/>
      <c r="BP97" s="119"/>
      <c r="BQ97" s="119"/>
      <c r="BR97" s="119"/>
      <c r="BS97" s="119"/>
      <c r="BT97" s="119"/>
      <c r="BU97" s="119"/>
      <c r="BV97" s="119"/>
      <c r="BW97" s="119"/>
      <c r="BX97" s="119"/>
    </row>
    <row r="98" spans="1:76" s="58" customFormat="1" ht="19.5" customHeight="1" x14ac:dyDescent="0.3">
      <c r="A98" s="118" t="e">
        <f t="shared" si="30"/>
        <v>#NUM!</v>
      </c>
      <c r="B98" s="122" t="e">
        <f t="shared" si="28"/>
        <v>#NUM!</v>
      </c>
      <c r="C98" s="122" t="e">
        <f t="shared" si="31"/>
        <v>#NUM!</v>
      </c>
      <c r="D98" s="36" t="e">
        <f t="array" ref="D98">INDEX('LSOP 2016'!A$1:A$81,MAX(IF('LSOP 2016'!B$5:B$81+ROW('LSOP 2016'!B$5:B$81)/10^3=LARGE('LSOP 2016'!B$5:B$81+ROW('LSOP 2016'!B$5:B$81)/10^3,ROWS(N$1:N95)),ROW('LSOP 2016'!A$5:A$81))))</f>
        <v>#NUM!</v>
      </c>
      <c r="E98" s="35"/>
      <c r="F98" s="92" t="e">
        <f>LARGE('LSOP 2016'!B$5:B$81,ROWS(B$1:B95))</f>
        <v>#NUM!</v>
      </c>
      <c r="G98" s="93"/>
      <c r="H98" s="22"/>
      <c r="I98" s="23"/>
      <c r="J98" s="24"/>
      <c r="K98" s="59"/>
      <c r="M98" s="60"/>
      <c r="N98" s="60"/>
      <c r="R98" s="63">
        <v>95</v>
      </c>
      <c r="W98" s="119"/>
      <c r="X98" s="119"/>
      <c r="Y98" s="119"/>
      <c r="Z98" s="136"/>
      <c r="AA98" s="136"/>
      <c r="AB98" s="119"/>
      <c r="AC98" s="119"/>
      <c r="AD98" s="119"/>
      <c r="AE98" s="119"/>
      <c r="AF98" s="119"/>
      <c r="AG98" s="119"/>
      <c r="AH98" s="119"/>
      <c r="AI98" s="119"/>
      <c r="AJ98" s="119"/>
      <c r="AK98" s="119"/>
      <c r="AL98" s="119"/>
      <c r="AM98" s="119"/>
      <c r="AN98" s="119"/>
      <c r="AO98" s="119"/>
      <c r="AP98" s="119"/>
      <c r="AQ98" s="119"/>
      <c r="AR98" s="119"/>
      <c r="AS98" s="119"/>
      <c r="AT98" s="119"/>
      <c r="AU98" s="119"/>
      <c r="AV98" s="119"/>
      <c r="AW98" s="119"/>
      <c r="AX98" s="119"/>
      <c r="AY98" s="119"/>
      <c r="AZ98" s="119"/>
      <c r="BA98" s="119"/>
      <c r="BB98" s="119"/>
      <c r="BC98" s="119"/>
      <c r="BD98" s="119"/>
      <c r="BE98" s="119"/>
      <c r="BF98" s="119"/>
      <c r="BG98" s="119"/>
      <c r="BH98" s="119"/>
      <c r="BI98" s="119"/>
      <c r="BJ98" s="119"/>
      <c r="BK98" s="119"/>
      <c r="BL98" s="119"/>
      <c r="BM98" s="119"/>
      <c r="BN98" s="119"/>
      <c r="BO98" s="119"/>
      <c r="BP98" s="119"/>
      <c r="BQ98" s="119"/>
      <c r="BR98" s="119"/>
      <c r="BS98" s="119"/>
      <c r="BT98" s="119"/>
      <c r="BU98" s="119"/>
      <c r="BV98" s="119"/>
      <c r="BW98" s="119"/>
      <c r="BX98" s="119"/>
    </row>
    <row r="99" spans="1:76" s="58" customFormat="1" ht="19.5" customHeight="1" x14ac:dyDescent="0.3">
      <c r="A99" s="118" t="e">
        <f t="shared" si="30"/>
        <v>#NUM!</v>
      </c>
      <c r="B99" s="122" t="e">
        <f t="shared" si="28"/>
        <v>#NUM!</v>
      </c>
      <c r="C99" s="122" t="e">
        <f t="shared" si="31"/>
        <v>#NUM!</v>
      </c>
      <c r="D99" s="36" t="e">
        <f t="array" ref="D99">INDEX('LSOP 2016'!A$1:A$81,MAX(IF('LSOP 2016'!B$5:B$81+ROW('LSOP 2016'!B$5:B$81)/10^3=LARGE('LSOP 2016'!B$5:B$81+ROW('LSOP 2016'!B$5:B$81)/10^3,ROWS(N$1:N96)),ROW('LSOP 2016'!A$5:A$81))))</f>
        <v>#NUM!</v>
      </c>
      <c r="E99" s="35"/>
      <c r="F99" s="92" t="e">
        <f>LARGE('LSOP 2016'!B$5:B$81,ROWS(B$1:B96))</f>
        <v>#NUM!</v>
      </c>
      <c r="G99" s="93"/>
      <c r="H99" s="22"/>
      <c r="I99" s="23"/>
      <c r="J99" s="24"/>
      <c r="K99" s="59"/>
      <c r="M99" s="60"/>
      <c r="N99" s="60"/>
      <c r="R99" s="37">
        <v>96</v>
      </c>
      <c r="W99" s="119"/>
      <c r="X99" s="119"/>
      <c r="Y99" s="119"/>
      <c r="Z99" s="136"/>
      <c r="AA99" s="136"/>
      <c r="AB99" s="119"/>
      <c r="AC99" s="119"/>
      <c r="AD99" s="119"/>
      <c r="AE99" s="119"/>
      <c r="AF99" s="119"/>
      <c r="AG99" s="119"/>
      <c r="AH99" s="119"/>
      <c r="AI99" s="119"/>
      <c r="AJ99" s="119"/>
      <c r="AK99" s="119"/>
      <c r="AL99" s="119"/>
      <c r="AM99" s="119"/>
      <c r="AN99" s="119"/>
      <c r="AO99" s="119"/>
      <c r="AP99" s="119"/>
      <c r="AQ99" s="119"/>
      <c r="AR99" s="119"/>
      <c r="AS99" s="119"/>
      <c r="AT99" s="119"/>
      <c r="AU99" s="119"/>
      <c r="AV99" s="119"/>
      <c r="AW99" s="119"/>
      <c r="AX99" s="119"/>
      <c r="AY99" s="119"/>
      <c r="AZ99" s="119"/>
      <c r="BA99" s="119"/>
      <c r="BB99" s="119"/>
      <c r="BC99" s="119"/>
      <c r="BD99" s="119"/>
      <c r="BE99" s="119"/>
      <c r="BF99" s="119"/>
      <c r="BG99" s="119"/>
      <c r="BH99" s="119"/>
      <c r="BI99" s="119"/>
      <c r="BJ99" s="119"/>
      <c r="BK99" s="119"/>
      <c r="BL99" s="119"/>
      <c r="BM99" s="119"/>
      <c r="BN99" s="119"/>
      <c r="BO99" s="119"/>
      <c r="BP99" s="119"/>
      <c r="BQ99" s="119"/>
      <c r="BR99" s="119"/>
      <c r="BS99" s="119"/>
      <c r="BT99" s="119"/>
      <c r="BU99" s="119"/>
      <c r="BV99" s="119"/>
      <c r="BW99" s="119"/>
      <c r="BX99" s="119"/>
    </row>
    <row r="100" spans="1:76" s="58" customFormat="1" ht="19.5" customHeight="1" x14ac:dyDescent="0.3">
      <c r="A100" s="118" t="e">
        <f t="shared" si="30"/>
        <v>#NUM!</v>
      </c>
      <c r="B100" s="122" t="e">
        <f t="shared" si="28"/>
        <v>#NUM!</v>
      </c>
      <c r="C100" s="122" t="e">
        <f t="shared" si="31"/>
        <v>#NUM!</v>
      </c>
      <c r="D100" s="36" t="e">
        <f t="array" ref="D100">INDEX('LSOP 2016'!A$1:A$81,MAX(IF('LSOP 2016'!B$5:B$81+ROW('LSOP 2016'!B$5:B$81)/10^3=LARGE('LSOP 2016'!B$5:B$81+ROW('LSOP 2016'!B$5:B$81)/10^3,ROWS(N$1:N97)),ROW('LSOP 2016'!A$5:A$81))))</f>
        <v>#NUM!</v>
      </c>
      <c r="E100" s="35"/>
      <c r="F100" s="92" t="e">
        <f>LARGE('LSOP 2016'!B$5:B$81,ROWS(B$1:B97))</f>
        <v>#NUM!</v>
      </c>
      <c r="G100" s="93"/>
      <c r="H100" s="22"/>
      <c r="I100" s="23"/>
      <c r="J100" s="24"/>
      <c r="K100" s="59"/>
      <c r="M100" s="60"/>
      <c r="N100" s="60"/>
      <c r="R100" s="63">
        <v>97</v>
      </c>
      <c r="W100" s="119"/>
      <c r="X100" s="119"/>
      <c r="Y100" s="119"/>
      <c r="Z100" s="136"/>
      <c r="AA100" s="136"/>
      <c r="AB100" s="119"/>
      <c r="AC100" s="119"/>
      <c r="AD100" s="119"/>
      <c r="AE100" s="119"/>
      <c r="AF100" s="119"/>
      <c r="AG100" s="119"/>
      <c r="AH100" s="119"/>
      <c r="AI100" s="119"/>
      <c r="AJ100" s="119"/>
      <c r="AK100" s="119"/>
      <c r="AL100" s="119"/>
      <c r="AM100" s="119"/>
      <c r="AN100" s="119"/>
      <c r="AO100" s="119"/>
      <c r="AP100" s="119"/>
      <c r="AQ100" s="119"/>
      <c r="AR100" s="119"/>
      <c r="AS100" s="119"/>
      <c r="AT100" s="119"/>
      <c r="AU100" s="119"/>
      <c r="AV100" s="119"/>
      <c r="AW100" s="119"/>
      <c r="AX100" s="119"/>
      <c r="AY100" s="119"/>
      <c r="AZ100" s="119"/>
      <c r="BA100" s="119"/>
      <c r="BB100" s="119"/>
      <c r="BC100" s="119"/>
      <c r="BD100" s="119"/>
      <c r="BE100" s="119"/>
      <c r="BF100" s="119"/>
      <c r="BG100" s="119"/>
      <c r="BH100" s="119"/>
      <c r="BI100" s="119"/>
      <c r="BJ100" s="119"/>
      <c r="BK100" s="119"/>
      <c r="BL100" s="119"/>
      <c r="BM100" s="119"/>
      <c r="BN100" s="119"/>
      <c r="BO100" s="119"/>
      <c r="BP100" s="119"/>
      <c r="BQ100" s="119"/>
      <c r="BR100" s="119"/>
      <c r="BS100" s="119"/>
      <c r="BT100" s="119"/>
      <c r="BU100" s="119"/>
      <c r="BV100" s="119"/>
      <c r="BW100" s="119"/>
      <c r="BX100" s="119"/>
    </row>
    <row r="101" spans="1:76" s="58" customFormat="1" ht="19.5" customHeight="1" x14ac:dyDescent="0.3">
      <c r="A101" s="118" t="e">
        <f t="shared" si="30"/>
        <v>#NUM!</v>
      </c>
      <c r="B101" s="122" t="e">
        <f t="shared" si="28"/>
        <v>#NUM!</v>
      </c>
      <c r="C101" s="122" t="e">
        <f t="shared" si="31"/>
        <v>#NUM!</v>
      </c>
      <c r="D101" s="36" t="e">
        <f t="array" ref="D101">INDEX('LSOP 2016'!A$1:A$81,MAX(IF('LSOP 2016'!B$5:B$81+ROW('LSOP 2016'!B$5:B$81)/10^3=LARGE('LSOP 2016'!B$5:B$81+ROW('LSOP 2016'!B$5:B$81)/10^3,ROWS(N$1:N98)),ROW('LSOP 2016'!A$5:A$81))))</f>
        <v>#NUM!</v>
      </c>
      <c r="E101" s="35"/>
      <c r="F101" s="92" t="e">
        <f>LARGE('LSOP 2016'!B$5:B$81,ROWS(B$1:B98))</f>
        <v>#NUM!</v>
      </c>
      <c r="G101" s="93"/>
      <c r="H101" s="22"/>
      <c r="I101" s="23"/>
      <c r="J101" s="24"/>
      <c r="K101" s="59"/>
      <c r="M101" s="60"/>
      <c r="N101" s="60"/>
      <c r="R101" s="37">
        <v>98</v>
      </c>
      <c r="W101" s="119"/>
      <c r="X101" s="119"/>
      <c r="Y101" s="119"/>
      <c r="Z101" s="136"/>
      <c r="AA101" s="136"/>
      <c r="AB101" s="119"/>
      <c r="AC101" s="119"/>
      <c r="AD101" s="119"/>
      <c r="AE101" s="119"/>
      <c r="AF101" s="119"/>
      <c r="AG101" s="119"/>
      <c r="AH101" s="119"/>
      <c r="AI101" s="119"/>
      <c r="AJ101" s="119"/>
      <c r="AK101" s="119"/>
      <c r="AL101" s="119"/>
      <c r="AM101" s="119"/>
      <c r="AN101" s="119"/>
      <c r="AO101" s="119"/>
      <c r="AP101" s="119"/>
      <c r="AQ101" s="119"/>
      <c r="AR101" s="119"/>
      <c r="AS101" s="119"/>
      <c r="AT101" s="119"/>
      <c r="AU101" s="119"/>
      <c r="AV101" s="119"/>
      <c r="AW101" s="119"/>
      <c r="AX101" s="119"/>
      <c r="AY101" s="119"/>
      <c r="AZ101" s="119"/>
      <c r="BA101" s="119"/>
      <c r="BB101" s="119"/>
      <c r="BC101" s="119"/>
      <c r="BD101" s="119"/>
      <c r="BE101" s="119"/>
      <c r="BF101" s="119"/>
      <c r="BG101" s="119"/>
      <c r="BH101" s="119"/>
      <c r="BI101" s="119"/>
      <c r="BJ101" s="119"/>
      <c r="BK101" s="119"/>
      <c r="BL101" s="119"/>
      <c r="BM101" s="119"/>
      <c r="BN101" s="119"/>
      <c r="BO101" s="119"/>
      <c r="BP101" s="119"/>
      <c r="BQ101" s="119"/>
      <c r="BR101" s="119"/>
      <c r="BS101" s="119"/>
      <c r="BT101" s="119"/>
      <c r="BU101" s="119"/>
      <c r="BV101" s="119"/>
      <c r="BW101" s="119"/>
      <c r="BX101" s="119"/>
    </row>
    <row r="102" spans="1:76" s="58" customFormat="1" ht="19.5" customHeight="1" x14ac:dyDescent="0.3">
      <c r="A102" s="118" t="e">
        <f t="shared" si="30"/>
        <v>#NUM!</v>
      </c>
      <c r="B102" s="122" t="e">
        <f t="shared" si="28"/>
        <v>#NUM!</v>
      </c>
      <c r="C102" s="122" t="e">
        <f t="shared" si="31"/>
        <v>#NUM!</v>
      </c>
      <c r="D102" s="36" t="e">
        <f t="array" ref="D102">INDEX('LSOP 2016'!A$1:A$81,MAX(IF('LSOP 2016'!B$5:B$81+ROW('LSOP 2016'!B$5:B$81)/10^3=LARGE('LSOP 2016'!B$5:B$81+ROW('LSOP 2016'!B$5:B$81)/10^3,ROWS(N$1:N99)),ROW('LSOP 2016'!A$5:A$81))))</f>
        <v>#NUM!</v>
      </c>
      <c r="E102" s="35"/>
      <c r="F102" s="92" t="e">
        <f>LARGE('LSOP 2016'!B$5:B$81,ROWS(B$1:B99))</f>
        <v>#NUM!</v>
      </c>
      <c r="G102" s="93"/>
      <c r="H102" s="22"/>
      <c r="I102" s="23"/>
      <c r="J102" s="24"/>
      <c r="K102" s="59"/>
      <c r="M102" s="60"/>
      <c r="N102" s="60"/>
      <c r="R102" s="63">
        <v>99</v>
      </c>
      <c r="W102" s="119"/>
      <c r="X102" s="119"/>
      <c r="Y102" s="119"/>
      <c r="Z102" s="136"/>
      <c r="AA102" s="136"/>
      <c r="AB102" s="119"/>
      <c r="AC102" s="119"/>
      <c r="AD102" s="119"/>
      <c r="AE102" s="119"/>
      <c r="AF102" s="119"/>
      <c r="AG102" s="119"/>
      <c r="AH102" s="119"/>
      <c r="AI102" s="119"/>
      <c r="AJ102" s="119"/>
      <c r="AK102" s="119"/>
      <c r="AL102" s="119"/>
      <c r="AM102" s="119"/>
      <c r="AN102" s="119"/>
      <c r="AO102" s="119"/>
      <c r="AP102" s="119"/>
      <c r="AQ102" s="119"/>
      <c r="AR102" s="119"/>
      <c r="AS102" s="119"/>
      <c r="AT102" s="119"/>
      <c r="AU102" s="119"/>
      <c r="AV102" s="119"/>
      <c r="AW102" s="119"/>
      <c r="AX102" s="119"/>
      <c r="AY102" s="119"/>
      <c r="AZ102" s="119"/>
      <c r="BA102" s="119"/>
      <c r="BB102" s="119"/>
      <c r="BC102" s="119"/>
      <c r="BD102" s="119"/>
      <c r="BE102" s="119"/>
      <c r="BF102" s="119"/>
      <c r="BG102" s="119"/>
      <c r="BH102" s="119"/>
      <c r="BI102" s="119"/>
      <c r="BJ102" s="119"/>
      <c r="BK102" s="119"/>
      <c r="BL102" s="119"/>
      <c r="BM102" s="119"/>
      <c r="BN102" s="119"/>
      <c r="BO102" s="119"/>
      <c r="BP102" s="119"/>
      <c r="BQ102" s="119"/>
      <c r="BR102" s="119"/>
      <c r="BS102" s="119"/>
      <c r="BT102" s="119"/>
      <c r="BU102" s="119"/>
      <c r="BV102" s="119"/>
      <c r="BW102" s="119"/>
      <c r="BX102" s="119"/>
    </row>
    <row r="103" spans="1:76" s="58" customFormat="1" ht="19.5" customHeight="1" x14ac:dyDescent="0.3">
      <c r="A103" s="118" t="e">
        <f t="shared" si="30"/>
        <v>#NUM!</v>
      </c>
      <c r="B103" s="122" t="e">
        <f t="shared" si="28"/>
        <v>#NUM!</v>
      </c>
      <c r="C103" s="122" t="e">
        <f t="shared" si="31"/>
        <v>#NUM!</v>
      </c>
      <c r="D103" s="36" t="e">
        <f t="array" ref="D103">INDEX('LSOP 2016'!A$1:A$81,MAX(IF('LSOP 2016'!B$5:B$81+ROW('LSOP 2016'!B$5:B$81)/10^3=LARGE('LSOP 2016'!B$5:B$81+ROW('LSOP 2016'!B$5:B$81)/10^3,ROWS(N$1:N100)),ROW('LSOP 2016'!A$5:A$81))))</f>
        <v>#NUM!</v>
      </c>
      <c r="E103" s="35"/>
      <c r="F103" s="92" t="e">
        <f>LARGE('LSOP 2016'!B$5:B$81,ROWS(B$1:B100))</f>
        <v>#NUM!</v>
      </c>
      <c r="G103" s="93"/>
      <c r="H103" s="22"/>
      <c r="I103" s="23"/>
      <c r="J103" s="24"/>
      <c r="K103" s="59"/>
      <c r="M103" s="60"/>
      <c r="N103" s="60"/>
      <c r="R103" s="37">
        <v>100</v>
      </c>
      <c r="W103" s="119"/>
      <c r="X103" s="119"/>
      <c r="Y103" s="119"/>
      <c r="Z103" s="136"/>
      <c r="AA103" s="136"/>
      <c r="AB103" s="119"/>
      <c r="AC103" s="119"/>
      <c r="AD103" s="119"/>
      <c r="AE103" s="119"/>
      <c r="AF103" s="119"/>
      <c r="AG103" s="119"/>
      <c r="AH103" s="119"/>
      <c r="AI103" s="119"/>
      <c r="AJ103" s="119"/>
      <c r="AK103" s="119"/>
      <c r="AL103" s="119"/>
      <c r="AM103" s="119"/>
      <c r="AN103" s="119"/>
      <c r="AO103" s="119"/>
      <c r="AP103" s="119"/>
      <c r="AQ103" s="119"/>
      <c r="AR103" s="119"/>
      <c r="AS103" s="119"/>
      <c r="AT103" s="119"/>
      <c r="AU103" s="119"/>
      <c r="AV103" s="119"/>
      <c r="AW103" s="119"/>
      <c r="AX103" s="119"/>
      <c r="AY103" s="119"/>
      <c r="AZ103" s="119"/>
      <c r="BA103" s="119"/>
      <c r="BB103" s="119"/>
      <c r="BC103" s="119"/>
      <c r="BD103" s="119"/>
      <c r="BE103" s="119"/>
      <c r="BF103" s="119"/>
      <c r="BG103" s="119"/>
      <c r="BH103" s="119"/>
      <c r="BI103" s="119"/>
      <c r="BJ103" s="119"/>
      <c r="BK103" s="119"/>
      <c r="BL103" s="119"/>
      <c r="BM103" s="119"/>
      <c r="BN103" s="119"/>
      <c r="BO103" s="119"/>
      <c r="BP103" s="119"/>
      <c r="BQ103" s="119"/>
      <c r="BR103" s="119"/>
      <c r="BS103" s="119"/>
      <c r="BT103" s="119"/>
      <c r="BU103" s="119"/>
      <c r="BV103" s="119"/>
      <c r="BW103" s="119"/>
      <c r="BX103" s="119"/>
    </row>
    <row r="104" spans="1:76" s="58" customFormat="1" ht="19.5" customHeight="1" x14ac:dyDescent="0.3">
      <c r="A104" s="118" t="e">
        <f t="shared" si="30"/>
        <v>#NUM!</v>
      </c>
      <c r="B104" s="122" t="e">
        <f t="shared" si="28"/>
        <v>#NUM!</v>
      </c>
      <c r="C104" s="122" t="e">
        <f t="shared" si="31"/>
        <v>#NUM!</v>
      </c>
      <c r="D104" s="36" t="e">
        <f t="array" ref="D104">INDEX('LSOP 2016'!A$1:A$81,MAX(IF('LSOP 2016'!B$5:B$81+ROW('LSOP 2016'!B$5:B$81)/10^3=LARGE('LSOP 2016'!B$5:B$81+ROW('LSOP 2016'!B$5:B$81)/10^3,ROWS(N$1:N101)),ROW('LSOP 2016'!A$5:A$81))))</f>
        <v>#NUM!</v>
      </c>
      <c r="E104" s="35"/>
      <c r="F104" s="92" t="e">
        <f>LARGE('LSOP 2016'!B$5:B$81,ROWS(B$1:B101))</f>
        <v>#NUM!</v>
      </c>
      <c r="G104" s="93"/>
      <c r="H104" s="22"/>
      <c r="I104" s="23"/>
      <c r="J104" s="24"/>
      <c r="K104" s="59"/>
      <c r="M104" s="60"/>
      <c r="N104" s="60"/>
      <c r="R104" s="63">
        <v>101</v>
      </c>
      <c r="W104" s="119"/>
      <c r="X104" s="119"/>
      <c r="Y104" s="119"/>
      <c r="Z104" s="136"/>
      <c r="AA104" s="136"/>
      <c r="AB104" s="119"/>
      <c r="AC104" s="119"/>
      <c r="AD104" s="119"/>
      <c r="AE104" s="119"/>
      <c r="AF104" s="119"/>
      <c r="AG104" s="119"/>
      <c r="AH104" s="119"/>
      <c r="AI104" s="119"/>
      <c r="AJ104" s="119"/>
      <c r="AK104" s="119"/>
      <c r="AL104" s="119"/>
      <c r="AM104" s="119"/>
      <c r="AN104" s="119"/>
      <c r="AO104" s="119"/>
      <c r="AP104" s="119"/>
      <c r="AQ104" s="119"/>
      <c r="AR104" s="119"/>
      <c r="AS104" s="119"/>
      <c r="AT104" s="119"/>
      <c r="AU104" s="119"/>
      <c r="AV104" s="119"/>
      <c r="AW104" s="119"/>
      <c r="AX104" s="119"/>
      <c r="AY104" s="119"/>
      <c r="AZ104" s="119"/>
      <c r="BA104" s="119"/>
      <c r="BB104" s="119"/>
      <c r="BC104" s="119"/>
      <c r="BD104" s="119"/>
      <c r="BE104" s="119"/>
      <c r="BF104" s="119"/>
      <c r="BG104" s="119"/>
      <c r="BH104" s="119"/>
      <c r="BI104" s="119"/>
      <c r="BJ104" s="119"/>
      <c r="BK104" s="119"/>
      <c r="BL104" s="119"/>
      <c r="BM104" s="119"/>
      <c r="BN104" s="119"/>
      <c r="BO104" s="119"/>
      <c r="BP104" s="119"/>
      <c r="BQ104" s="119"/>
      <c r="BR104" s="119"/>
      <c r="BS104" s="119"/>
      <c r="BT104" s="119"/>
      <c r="BU104" s="119"/>
      <c r="BV104" s="119"/>
      <c r="BW104" s="119"/>
      <c r="BX104" s="119"/>
    </row>
    <row r="105" spans="1:76" s="58" customFormat="1" ht="19.5" customHeight="1" x14ac:dyDescent="0.3">
      <c r="A105" s="118" t="e">
        <f t="shared" si="30"/>
        <v>#NUM!</v>
      </c>
      <c r="B105" s="122" t="e">
        <f t="shared" si="28"/>
        <v>#NUM!</v>
      </c>
      <c r="C105" s="122" t="e">
        <f t="shared" si="31"/>
        <v>#NUM!</v>
      </c>
      <c r="D105" s="36" t="e">
        <f t="array" ref="D105">INDEX('LSOP 2016'!A$1:A$81,MAX(IF('LSOP 2016'!B$5:B$81+ROW('LSOP 2016'!B$5:B$81)/10^3=LARGE('LSOP 2016'!B$5:B$81+ROW('LSOP 2016'!B$5:B$81)/10^3,ROWS(N$1:N102)),ROW('LSOP 2016'!A$5:A$81))))</f>
        <v>#NUM!</v>
      </c>
      <c r="E105" s="35"/>
      <c r="F105" s="92" t="e">
        <f>LARGE('LSOP 2016'!B$5:B$81,ROWS(B$1:B102))</f>
        <v>#NUM!</v>
      </c>
      <c r="G105" s="93"/>
      <c r="H105" s="22"/>
      <c r="I105" s="23"/>
      <c r="J105" s="24"/>
      <c r="K105" s="59"/>
      <c r="M105" s="60"/>
      <c r="N105" s="60"/>
      <c r="R105" s="37">
        <v>102</v>
      </c>
      <c r="W105" s="119"/>
      <c r="X105" s="119"/>
      <c r="Y105" s="119"/>
      <c r="Z105" s="136"/>
      <c r="AA105" s="136"/>
      <c r="AB105" s="119"/>
      <c r="AC105" s="119"/>
      <c r="AD105" s="119"/>
      <c r="AE105" s="119"/>
      <c r="AF105" s="119"/>
      <c r="AG105" s="119"/>
      <c r="AH105" s="119"/>
      <c r="AI105" s="119"/>
      <c r="AJ105" s="119"/>
      <c r="AK105" s="119"/>
      <c r="AL105" s="119"/>
      <c r="AM105" s="119"/>
      <c r="AN105" s="119"/>
      <c r="AO105" s="119"/>
      <c r="AP105" s="119"/>
      <c r="AQ105" s="119"/>
      <c r="AR105" s="119"/>
      <c r="AS105" s="119"/>
      <c r="AT105" s="119"/>
      <c r="AU105" s="119"/>
      <c r="AV105" s="119"/>
      <c r="AW105" s="119"/>
      <c r="AX105" s="119"/>
      <c r="AY105" s="119"/>
      <c r="AZ105" s="119"/>
      <c r="BA105" s="119"/>
      <c r="BB105" s="119"/>
      <c r="BC105" s="119"/>
      <c r="BD105" s="119"/>
      <c r="BE105" s="119"/>
      <c r="BF105" s="119"/>
      <c r="BG105" s="119"/>
      <c r="BH105" s="119"/>
      <c r="BI105" s="119"/>
      <c r="BJ105" s="119"/>
      <c r="BK105" s="119"/>
      <c r="BL105" s="119"/>
      <c r="BM105" s="119"/>
      <c r="BN105" s="119"/>
      <c r="BO105" s="119"/>
      <c r="BP105" s="119"/>
      <c r="BQ105" s="119"/>
      <c r="BR105" s="119"/>
      <c r="BS105" s="119"/>
      <c r="BT105" s="119"/>
      <c r="BU105" s="119"/>
      <c r="BV105" s="119"/>
      <c r="BW105" s="119"/>
      <c r="BX105" s="119"/>
    </row>
    <row r="106" spans="1:76" s="58" customFormat="1" ht="19.5" customHeight="1" x14ac:dyDescent="0.3">
      <c r="A106" s="118" t="e">
        <f t="shared" si="30"/>
        <v>#NUM!</v>
      </c>
      <c r="B106" s="122" t="e">
        <f t="shared" si="28"/>
        <v>#NUM!</v>
      </c>
      <c r="C106" s="122" t="e">
        <f t="shared" si="31"/>
        <v>#NUM!</v>
      </c>
      <c r="D106" s="36" t="e">
        <f t="array" ref="D106">INDEX('LSOP 2016'!A$1:A$81,MAX(IF('LSOP 2016'!B$5:B$81+ROW('LSOP 2016'!B$5:B$81)/10^3=LARGE('LSOP 2016'!B$5:B$81+ROW('LSOP 2016'!B$5:B$81)/10^3,ROWS(N$1:N103)),ROW('LSOP 2016'!A$5:A$81))))</f>
        <v>#NUM!</v>
      </c>
      <c r="E106" s="35"/>
      <c r="F106" s="92" t="e">
        <f>LARGE('LSOP 2016'!B$5:B$81,ROWS(B$1:B103))</f>
        <v>#NUM!</v>
      </c>
      <c r="G106" s="93"/>
      <c r="H106" s="22"/>
      <c r="I106" s="23"/>
      <c r="J106" s="24"/>
      <c r="K106" s="59"/>
      <c r="M106" s="60"/>
      <c r="N106" s="60"/>
      <c r="R106" s="63">
        <v>103</v>
      </c>
      <c r="W106" s="119"/>
      <c r="X106" s="119"/>
      <c r="Y106" s="119"/>
      <c r="Z106" s="136"/>
      <c r="AA106" s="136"/>
      <c r="AB106" s="119"/>
      <c r="AC106" s="119"/>
      <c r="AD106" s="119"/>
      <c r="AE106" s="119"/>
      <c r="AF106" s="119"/>
      <c r="AG106" s="119"/>
      <c r="AH106" s="119"/>
      <c r="AI106" s="119"/>
      <c r="AJ106" s="119"/>
      <c r="AK106" s="119"/>
      <c r="AL106" s="119"/>
      <c r="AM106" s="119"/>
      <c r="AN106" s="119"/>
      <c r="AO106" s="119"/>
      <c r="AP106" s="119"/>
      <c r="AQ106" s="119"/>
      <c r="AR106" s="119"/>
      <c r="AS106" s="119"/>
      <c r="AT106" s="119"/>
      <c r="AU106" s="119"/>
      <c r="AV106" s="119"/>
      <c r="AW106" s="119"/>
      <c r="AX106" s="119"/>
      <c r="AY106" s="119"/>
      <c r="AZ106" s="119"/>
      <c r="BA106" s="119"/>
      <c r="BB106" s="119"/>
      <c r="BC106" s="119"/>
      <c r="BD106" s="119"/>
      <c r="BE106" s="119"/>
      <c r="BF106" s="119"/>
      <c r="BG106" s="119"/>
      <c r="BH106" s="119"/>
      <c r="BI106" s="119"/>
      <c r="BJ106" s="119"/>
      <c r="BK106" s="119"/>
      <c r="BL106" s="119"/>
      <c r="BM106" s="119"/>
      <c r="BN106" s="119"/>
      <c r="BO106" s="119"/>
      <c r="BP106" s="119"/>
      <c r="BQ106" s="119"/>
      <c r="BR106" s="119"/>
      <c r="BS106" s="119"/>
      <c r="BT106" s="119"/>
      <c r="BU106" s="119"/>
      <c r="BV106" s="119"/>
      <c r="BW106" s="119"/>
      <c r="BX106" s="119"/>
    </row>
    <row r="107" spans="1:76" s="58" customFormat="1" ht="19.5" customHeight="1" x14ac:dyDescent="0.3">
      <c r="A107" s="118" t="e">
        <f t="shared" si="30"/>
        <v>#NUM!</v>
      </c>
      <c r="B107" s="122" t="e">
        <f t="shared" si="28"/>
        <v>#NUM!</v>
      </c>
      <c r="C107" s="122" t="e">
        <f t="shared" si="31"/>
        <v>#NUM!</v>
      </c>
      <c r="D107" s="36" t="e">
        <f t="array" ref="D107">INDEX('LSOP 2016'!A$1:A$81,MAX(IF('LSOP 2016'!B$5:B$81+ROW('LSOP 2016'!B$5:B$81)/10^3=LARGE('LSOP 2016'!B$5:B$81+ROW('LSOP 2016'!B$5:B$81)/10^3,ROWS(N$1:N104)),ROW('LSOP 2016'!A$5:A$81))))</f>
        <v>#NUM!</v>
      </c>
      <c r="E107" s="35"/>
      <c r="F107" s="92" t="e">
        <f>LARGE('LSOP 2016'!B$5:B$81,ROWS(B$1:B104))</f>
        <v>#NUM!</v>
      </c>
      <c r="G107" s="93"/>
      <c r="H107" s="22"/>
      <c r="I107" s="23"/>
      <c r="J107" s="24"/>
      <c r="K107" s="59"/>
      <c r="M107" s="60"/>
      <c r="N107" s="60"/>
      <c r="R107" s="37">
        <v>104</v>
      </c>
      <c r="W107" s="119"/>
      <c r="X107" s="119"/>
      <c r="Y107" s="119"/>
      <c r="Z107" s="136"/>
      <c r="AA107" s="136"/>
      <c r="AB107" s="119"/>
      <c r="AC107" s="119"/>
      <c r="AD107" s="119"/>
      <c r="AE107" s="119"/>
      <c r="AF107" s="119"/>
      <c r="AG107" s="119"/>
      <c r="AH107" s="119"/>
      <c r="AI107" s="119"/>
      <c r="AJ107" s="119"/>
      <c r="AK107" s="119"/>
      <c r="AL107" s="119"/>
      <c r="AM107" s="119"/>
      <c r="AN107" s="119"/>
      <c r="AO107" s="119"/>
      <c r="AP107" s="119"/>
      <c r="AQ107" s="119"/>
      <c r="AR107" s="119"/>
      <c r="AS107" s="119"/>
      <c r="AT107" s="119"/>
      <c r="AU107" s="119"/>
      <c r="AV107" s="119"/>
      <c r="AW107" s="119"/>
      <c r="AX107" s="119"/>
      <c r="AY107" s="119"/>
      <c r="AZ107" s="119"/>
      <c r="BA107" s="119"/>
      <c r="BB107" s="119"/>
      <c r="BC107" s="119"/>
      <c r="BD107" s="119"/>
      <c r="BE107" s="119"/>
      <c r="BF107" s="119"/>
      <c r="BG107" s="119"/>
      <c r="BH107" s="119"/>
      <c r="BI107" s="119"/>
      <c r="BJ107" s="119"/>
      <c r="BK107" s="119"/>
      <c r="BL107" s="119"/>
      <c r="BM107" s="119"/>
      <c r="BN107" s="119"/>
      <c r="BO107" s="119"/>
      <c r="BP107" s="119"/>
      <c r="BQ107" s="119"/>
      <c r="BR107" s="119"/>
      <c r="BS107" s="119"/>
      <c r="BT107" s="119"/>
      <c r="BU107" s="119"/>
      <c r="BV107" s="119"/>
      <c r="BW107" s="119"/>
      <c r="BX107" s="119"/>
    </row>
    <row r="108" spans="1:76" s="58" customFormat="1" ht="19.5" customHeight="1" x14ac:dyDescent="0.3">
      <c r="A108" s="118" t="e">
        <f t="shared" si="30"/>
        <v>#NUM!</v>
      </c>
      <c r="B108" s="122" t="e">
        <f t="shared" si="28"/>
        <v>#NUM!</v>
      </c>
      <c r="C108" s="122" t="e">
        <f t="shared" si="31"/>
        <v>#NUM!</v>
      </c>
      <c r="D108" s="36" t="e">
        <f t="array" ref="D108">INDEX('LSOP 2016'!A$1:A$81,MAX(IF('LSOP 2016'!B$5:B$81+ROW('LSOP 2016'!B$5:B$81)/10^3=LARGE('LSOP 2016'!B$5:B$81+ROW('LSOP 2016'!B$5:B$81)/10^3,ROWS(N$1:N105)),ROW('LSOP 2016'!A$5:A$81))))</f>
        <v>#NUM!</v>
      </c>
      <c r="E108" s="35"/>
      <c r="F108" s="92" t="e">
        <f>LARGE('LSOP 2016'!B$5:B$81,ROWS(B$1:B105))</f>
        <v>#NUM!</v>
      </c>
      <c r="G108" s="93"/>
      <c r="H108" s="22"/>
      <c r="I108" s="23"/>
      <c r="J108" s="24"/>
      <c r="K108" s="59"/>
      <c r="M108" s="60"/>
      <c r="N108" s="60"/>
      <c r="R108" s="63">
        <v>105</v>
      </c>
      <c r="W108" s="119"/>
      <c r="X108" s="119"/>
      <c r="Y108" s="119"/>
      <c r="Z108" s="136"/>
      <c r="AA108" s="136"/>
      <c r="AB108" s="119"/>
      <c r="AC108" s="119"/>
      <c r="AD108" s="119"/>
      <c r="AE108" s="119"/>
      <c r="AF108" s="119"/>
      <c r="AG108" s="119"/>
      <c r="AH108" s="119"/>
      <c r="AI108" s="119"/>
      <c r="AJ108" s="119"/>
      <c r="AK108" s="119"/>
      <c r="AL108" s="119"/>
      <c r="AM108" s="119"/>
      <c r="AN108" s="119"/>
      <c r="AO108" s="119"/>
      <c r="AP108" s="119"/>
      <c r="AQ108" s="119"/>
      <c r="AR108" s="119"/>
      <c r="AS108" s="119"/>
      <c r="AT108" s="119"/>
      <c r="AU108" s="119"/>
      <c r="AV108" s="119"/>
      <c r="AW108" s="119"/>
      <c r="AX108" s="119"/>
      <c r="AY108" s="119"/>
      <c r="AZ108" s="119"/>
      <c r="BA108" s="119"/>
      <c r="BB108" s="119"/>
      <c r="BC108" s="119"/>
      <c r="BD108" s="119"/>
      <c r="BE108" s="119"/>
      <c r="BF108" s="119"/>
      <c r="BG108" s="119"/>
      <c r="BH108" s="119"/>
      <c r="BI108" s="119"/>
      <c r="BJ108" s="119"/>
      <c r="BK108" s="119"/>
      <c r="BL108" s="119"/>
      <c r="BM108" s="119"/>
      <c r="BN108" s="119"/>
      <c r="BO108" s="119"/>
      <c r="BP108" s="119"/>
      <c r="BQ108" s="119"/>
      <c r="BR108" s="119"/>
      <c r="BS108" s="119"/>
      <c r="BT108" s="119"/>
      <c r="BU108" s="119"/>
      <c r="BV108" s="119"/>
      <c r="BW108" s="119"/>
      <c r="BX108" s="119"/>
    </row>
    <row r="109" spans="1:76" s="58" customFormat="1" ht="19.5" customHeight="1" x14ac:dyDescent="0.3">
      <c r="A109" s="118" t="e">
        <f t="shared" si="30"/>
        <v>#NUM!</v>
      </c>
      <c r="B109" s="122" t="e">
        <f t="shared" si="28"/>
        <v>#NUM!</v>
      </c>
      <c r="C109" s="122" t="e">
        <f t="shared" si="31"/>
        <v>#NUM!</v>
      </c>
      <c r="D109" s="36" t="e">
        <f t="array" ref="D109">INDEX('LSOP 2016'!A$1:A$81,MAX(IF('LSOP 2016'!B$5:B$81+ROW('LSOP 2016'!B$5:B$81)/10^3=LARGE('LSOP 2016'!B$5:B$81+ROW('LSOP 2016'!B$5:B$81)/10^3,ROWS(N$1:N106)),ROW('LSOP 2016'!A$5:A$81))))</f>
        <v>#NUM!</v>
      </c>
      <c r="E109" s="35"/>
      <c r="F109" s="92" t="e">
        <f>LARGE('LSOP 2016'!B$5:B$81,ROWS(B$1:B106))</f>
        <v>#NUM!</v>
      </c>
      <c r="G109" s="93"/>
      <c r="H109" s="22"/>
      <c r="I109" s="23"/>
      <c r="J109" s="24"/>
      <c r="K109" s="59"/>
      <c r="M109" s="60"/>
      <c r="N109" s="60"/>
      <c r="R109" s="38">
        <v>106</v>
      </c>
      <c r="W109" s="119"/>
      <c r="X109" s="119"/>
      <c r="Y109" s="119"/>
      <c r="Z109" s="136"/>
      <c r="AA109" s="136"/>
      <c r="AB109" s="119"/>
      <c r="AC109" s="119"/>
      <c r="AD109" s="119"/>
      <c r="AE109" s="119"/>
      <c r="AF109" s="119"/>
      <c r="AG109" s="119"/>
      <c r="AH109" s="119"/>
      <c r="AI109" s="119"/>
      <c r="AJ109" s="119"/>
      <c r="AK109" s="119"/>
      <c r="AL109" s="119"/>
      <c r="AM109" s="119"/>
      <c r="AN109" s="119"/>
      <c r="AO109" s="119"/>
      <c r="AP109" s="119"/>
      <c r="AQ109" s="119"/>
      <c r="AR109" s="119"/>
      <c r="AS109" s="119"/>
      <c r="AT109" s="119"/>
      <c r="AU109" s="119"/>
      <c r="AV109" s="119"/>
      <c r="AW109" s="119"/>
      <c r="AX109" s="119"/>
      <c r="AY109" s="119"/>
      <c r="AZ109" s="119"/>
      <c r="BA109" s="119"/>
      <c r="BB109" s="119"/>
      <c r="BC109" s="119"/>
      <c r="BD109" s="119"/>
      <c r="BE109" s="119"/>
      <c r="BF109" s="119"/>
      <c r="BG109" s="119"/>
      <c r="BH109" s="119"/>
      <c r="BI109" s="119"/>
      <c r="BJ109" s="119"/>
      <c r="BK109" s="119"/>
      <c r="BL109" s="119"/>
      <c r="BM109" s="119"/>
      <c r="BN109" s="119"/>
      <c r="BO109" s="119"/>
      <c r="BP109" s="119"/>
      <c r="BQ109" s="119"/>
      <c r="BR109" s="119"/>
      <c r="BS109" s="119"/>
      <c r="BT109" s="119"/>
      <c r="BU109" s="119"/>
      <c r="BV109" s="119"/>
      <c r="BW109" s="119"/>
      <c r="BX109" s="119"/>
    </row>
    <row r="110" spans="1:76" s="58" customFormat="1" ht="19.5" customHeight="1" x14ac:dyDescent="0.3">
      <c r="A110" s="118" t="e">
        <f t="shared" si="30"/>
        <v>#NUM!</v>
      </c>
      <c r="B110" s="122" t="e">
        <f t="shared" si="28"/>
        <v>#NUM!</v>
      </c>
      <c r="C110" s="122" t="e">
        <f t="shared" si="31"/>
        <v>#NUM!</v>
      </c>
      <c r="D110" s="36" t="e">
        <f t="array" ref="D110">INDEX('LSOP 2016'!A$1:A$81,MAX(IF('LSOP 2016'!B$5:B$81+ROW('LSOP 2016'!B$5:B$81)/10^3=LARGE('LSOP 2016'!B$5:B$81+ROW('LSOP 2016'!B$5:B$81)/10^3,ROWS(N$1:N107)),ROW('LSOP 2016'!A$5:A$81))))</f>
        <v>#NUM!</v>
      </c>
      <c r="E110" s="35"/>
      <c r="F110" s="92" t="e">
        <f>LARGE('LSOP 2016'!B$5:B$81,ROWS(B$1:B107))</f>
        <v>#NUM!</v>
      </c>
      <c r="G110" s="93"/>
      <c r="H110" s="22"/>
      <c r="I110" s="23"/>
      <c r="J110" s="24"/>
      <c r="K110" s="59"/>
      <c r="M110" s="60"/>
      <c r="N110" s="60"/>
      <c r="R110" s="38">
        <v>107</v>
      </c>
      <c r="W110" s="119"/>
      <c r="X110" s="119"/>
      <c r="Y110" s="119"/>
      <c r="Z110" s="119"/>
      <c r="AA110" s="119"/>
      <c r="AB110" s="119"/>
      <c r="AC110" s="119"/>
      <c r="AD110" s="119"/>
      <c r="AE110" s="119"/>
      <c r="AF110" s="119"/>
      <c r="AG110" s="119"/>
      <c r="AH110" s="119"/>
      <c r="AI110" s="119"/>
      <c r="AJ110" s="119"/>
      <c r="AK110" s="119"/>
      <c r="AL110" s="119"/>
      <c r="AM110" s="119"/>
      <c r="AN110" s="119"/>
      <c r="AO110" s="119"/>
      <c r="AP110" s="119"/>
      <c r="AQ110" s="119"/>
      <c r="AR110" s="119"/>
      <c r="AS110" s="119"/>
      <c r="AT110" s="119"/>
      <c r="AU110" s="119"/>
      <c r="AV110" s="119"/>
      <c r="AW110" s="119"/>
      <c r="AX110" s="119"/>
      <c r="AY110" s="119"/>
      <c r="AZ110" s="119"/>
      <c r="BA110" s="119"/>
      <c r="BB110" s="119"/>
      <c r="BC110" s="119"/>
      <c r="BD110" s="119"/>
      <c r="BE110" s="119"/>
      <c r="BF110" s="119"/>
      <c r="BG110" s="119"/>
      <c r="BH110" s="119"/>
      <c r="BI110" s="119"/>
      <c r="BJ110" s="119"/>
      <c r="BK110" s="119"/>
      <c r="BL110" s="119"/>
      <c r="BM110" s="119"/>
      <c r="BN110" s="119"/>
      <c r="BO110" s="119"/>
      <c r="BP110" s="119"/>
      <c r="BQ110" s="119"/>
      <c r="BR110" s="119"/>
      <c r="BS110" s="119"/>
      <c r="BT110" s="119"/>
      <c r="BU110" s="119"/>
      <c r="BV110" s="119"/>
      <c r="BW110" s="119"/>
      <c r="BX110" s="119"/>
    </row>
    <row r="111" spans="1:76" s="58" customFormat="1" ht="19.5" customHeight="1" x14ac:dyDescent="0.3">
      <c r="A111" s="119"/>
      <c r="B111" s="119"/>
      <c r="C111" s="131"/>
      <c r="D111" s="62" t="e">
        <f t="array" ref="D111">INDEX('LSOP 2016'!A$1:A$81,MAX(IF('LSOP 2016'!B$5:B$81+ROW('LSOP 2016'!B$5:B$81)/10^3=LARGE('LSOP 2016'!B$5:B$81+ROW('LSOP 2016'!B$5:B$81)/10^3,ROWS(B$1:B108)),ROW('LSOP 2016'!A$5:A$81))))</f>
        <v>#NUM!</v>
      </c>
      <c r="E111" s="62"/>
      <c r="F111" s="62" t="e">
        <f>LARGE('LSOP 2016'!B$5:B$81,ROWS(B$1:B108))</f>
        <v>#NUM!</v>
      </c>
      <c r="G111" s="62"/>
      <c r="J111" s="61"/>
      <c r="K111" s="59"/>
      <c r="M111" s="60"/>
      <c r="N111" s="60"/>
      <c r="W111" s="119"/>
      <c r="X111" s="119"/>
      <c r="Y111" s="119"/>
      <c r="Z111" s="119"/>
      <c r="AA111" s="119"/>
      <c r="AB111" s="119"/>
      <c r="AC111" s="119"/>
      <c r="AD111" s="119"/>
      <c r="AE111" s="119"/>
      <c r="AF111" s="119"/>
      <c r="AG111" s="119"/>
      <c r="AH111" s="119"/>
      <c r="AI111" s="119"/>
      <c r="AJ111" s="119"/>
      <c r="AK111" s="119"/>
      <c r="AL111" s="119"/>
      <c r="AM111" s="119"/>
      <c r="AN111" s="119"/>
      <c r="AO111" s="119"/>
      <c r="AP111" s="119"/>
      <c r="AQ111" s="119"/>
      <c r="AR111" s="119"/>
      <c r="AS111" s="119"/>
      <c r="AT111" s="119"/>
      <c r="AU111" s="119"/>
      <c r="AV111" s="119"/>
      <c r="AW111" s="119"/>
      <c r="AX111" s="119"/>
      <c r="AY111" s="119"/>
      <c r="AZ111" s="119"/>
      <c r="BA111" s="119"/>
      <c r="BB111" s="119"/>
      <c r="BC111" s="119"/>
      <c r="BD111" s="119"/>
      <c r="BE111" s="119"/>
      <c r="BF111" s="119"/>
      <c r="BG111" s="119"/>
      <c r="BH111" s="119"/>
      <c r="BI111" s="119"/>
      <c r="BJ111" s="119"/>
      <c r="BK111" s="119"/>
      <c r="BL111" s="119"/>
      <c r="BM111" s="119"/>
      <c r="BN111" s="119"/>
      <c r="BO111" s="119"/>
      <c r="BP111" s="119"/>
      <c r="BQ111" s="119"/>
      <c r="BR111" s="119"/>
      <c r="BS111" s="119"/>
      <c r="BT111" s="119"/>
      <c r="BU111" s="119"/>
      <c r="BV111" s="119"/>
      <c r="BW111" s="119"/>
      <c r="BX111" s="119"/>
    </row>
    <row r="112" spans="1:76" s="58" customFormat="1" ht="19.5" customHeight="1" x14ac:dyDescent="0.3">
      <c r="A112" s="119"/>
      <c r="B112" s="119"/>
      <c r="C112" s="131"/>
      <c r="J112" s="61"/>
      <c r="K112" s="59"/>
      <c r="M112" s="60"/>
      <c r="N112" s="60"/>
      <c r="W112" s="119"/>
      <c r="X112" s="119"/>
      <c r="Y112" s="119"/>
      <c r="Z112" s="119"/>
      <c r="AA112" s="119"/>
      <c r="AB112" s="119"/>
      <c r="AC112" s="119"/>
      <c r="AD112" s="119"/>
      <c r="AE112" s="119"/>
      <c r="AF112" s="119"/>
      <c r="AG112" s="119"/>
      <c r="AH112" s="119"/>
      <c r="AI112" s="119"/>
      <c r="AJ112" s="119"/>
      <c r="AK112" s="119"/>
      <c r="AL112" s="119"/>
      <c r="AM112" s="119"/>
      <c r="AN112" s="119"/>
      <c r="AO112" s="119"/>
      <c r="AP112" s="119"/>
      <c r="AQ112" s="119"/>
      <c r="AR112" s="119"/>
      <c r="AS112" s="119"/>
      <c r="AT112" s="119"/>
      <c r="AU112" s="119"/>
      <c r="AV112" s="119"/>
      <c r="AW112" s="119"/>
      <c r="AX112" s="119"/>
      <c r="AY112" s="119"/>
      <c r="AZ112" s="119"/>
      <c r="BA112" s="119"/>
      <c r="BB112" s="119"/>
      <c r="BC112" s="119"/>
      <c r="BD112" s="119"/>
      <c r="BE112" s="119"/>
      <c r="BF112" s="119"/>
      <c r="BG112" s="119"/>
      <c r="BH112" s="119"/>
      <c r="BI112" s="119"/>
      <c r="BJ112" s="119"/>
      <c r="BK112" s="119"/>
      <c r="BL112" s="119"/>
      <c r="BM112" s="119"/>
      <c r="BN112" s="119"/>
      <c r="BO112" s="119"/>
      <c r="BP112" s="119"/>
      <c r="BQ112" s="119"/>
      <c r="BR112" s="119"/>
      <c r="BS112" s="119"/>
      <c r="BT112" s="119"/>
      <c r="BU112" s="119"/>
      <c r="BV112" s="119"/>
      <c r="BW112" s="119"/>
      <c r="BX112" s="119"/>
    </row>
    <row r="113" spans="1:76" s="58" customFormat="1" ht="19.5" customHeight="1" x14ac:dyDescent="0.3">
      <c r="A113" s="119"/>
      <c r="B113" s="119"/>
      <c r="C113" s="131"/>
      <c r="J113" s="61"/>
      <c r="K113" s="59"/>
      <c r="M113" s="60"/>
      <c r="N113" s="60"/>
      <c r="W113" s="119"/>
      <c r="X113" s="119"/>
      <c r="Y113" s="119"/>
      <c r="Z113" s="119"/>
      <c r="AA113" s="119"/>
      <c r="AB113" s="119"/>
      <c r="AC113" s="119"/>
      <c r="AD113" s="119"/>
      <c r="AE113" s="119"/>
      <c r="AF113" s="119"/>
      <c r="AG113" s="119"/>
      <c r="AH113" s="119"/>
      <c r="AI113" s="119"/>
      <c r="AJ113" s="119"/>
      <c r="AK113" s="119"/>
      <c r="AL113" s="119"/>
      <c r="AM113" s="119"/>
      <c r="AN113" s="119"/>
      <c r="AO113" s="119"/>
      <c r="AP113" s="119"/>
      <c r="AQ113" s="119"/>
      <c r="AR113" s="119"/>
      <c r="AS113" s="119"/>
      <c r="AT113" s="119"/>
      <c r="AU113" s="119"/>
      <c r="AV113" s="119"/>
      <c r="AW113" s="119"/>
      <c r="AX113" s="119"/>
      <c r="AY113" s="119"/>
      <c r="AZ113" s="119"/>
      <c r="BA113" s="119"/>
      <c r="BB113" s="119"/>
      <c r="BC113" s="119"/>
      <c r="BD113" s="119"/>
      <c r="BE113" s="119"/>
      <c r="BF113" s="119"/>
      <c r="BG113" s="119"/>
      <c r="BH113" s="119"/>
      <c r="BI113" s="119"/>
      <c r="BJ113" s="119"/>
      <c r="BK113" s="119"/>
      <c r="BL113" s="119"/>
      <c r="BM113" s="119"/>
      <c r="BN113" s="119"/>
      <c r="BO113" s="119"/>
      <c r="BP113" s="119"/>
      <c r="BQ113" s="119"/>
      <c r="BR113" s="119"/>
      <c r="BS113" s="119"/>
      <c r="BT113" s="119"/>
      <c r="BU113" s="119"/>
      <c r="BV113" s="119"/>
      <c r="BW113" s="119"/>
      <c r="BX113" s="119"/>
    </row>
    <row r="114" spans="1:76" s="58" customFormat="1" ht="19.5" customHeight="1" x14ac:dyDescent="0.3">
      <c r="A114" s="119"/>
      <c r="B114" s="119"/>
      <c r="C114" s="131"/>
      <c r="J114" s="61"/>
      <c r="K114" s="59"/>
      <c r="M114" s="60"/>
      <c r="N114" s="60"/>
      <c r="W114" s="119"/>
      <c r="X114" s="119"/>
      <c r="Y114" s="119"/>
      <c r="Z114" s="119"/>
      <c r="AA114" s="119"/>
      <c r="AB114" s="119"/>
      <c r="AC114" s="119"/>
      <c r="AD114" s="119"/>
      <c r="AE114" s="119"/>
      <c r="AF114" s="119"/>
      <c r="AG114" s="119"/>
      <c r="AH114" s="119"/>
      <c r="AI114" s="119"/>
      <c r="AJ114" s="119"/>
      <c r="AK114" s="119"/>
      <c r="AL114" s="119"/>
      <c r="AM114" s="119"/>
      <c r="AN114" s="119"/>
      <c r="AO114" s="119"/>
      <c r="AP114" s="119"/>
      <c r="AQ114" s="119"/>
      <c r="AR114" s="119"/>
      <c r="AS114" s="119"/>
      <c r="AT114" s="119"/>
      <c r="AU114" s="119"/>
      <c r="AV114" s="119"/>
      <c r="AW114" s="119"/>
      <c r="AX114" s="119"/>
      <c r="AY114" s="119"/>
      <c r="AZ114" s="119"/>
      <c r="BA114" s="119"/>
      <c r="BB114" s="119"/>
      <c r="BC114" s="119"/>
      <c r="BD114" s="119"/>
      <c r="BE114" s="119"/>
      <c r="BF114" s="119"/>
      <c r="BG114" s="119"/>
      <c r="BH114" s="119"/>
      <c r="BI114" s="119"/>
      <c r="BJ114" s="119"/>
      <c r="BK114" s="119"/>
      <c r="BL114" s="119"/>
      <c r="BM114" s="119"/>
      <c r="BN114" s="119"/>
      <c r="BO114" s="119"/>
      <c r="BP114" s="119"/>
      <c r="BQ114" s="119"/>
      <c r="BR114" s="119"/>
      <c r="BS114" s="119"/>
      <c r="BT114" s="119"/>
      <c r="BU114" s="119"/>
      <c r="BV114" s="119"/>
      <c r="BW114" s="119"/>
      <c r="BX114" s="119"/>
    </row>
    <row r="115" spans="1:76" s="58" customFormat="1" ht="19.5" customHeight="1" x14ac:dyDescent="0.3">
      <c r="A115" s="119"/>
      <c r="B115" s="119"/>
      <c r="C115" s="131"/>
      <c r="J115" s="61"/>
      <c r="K115" s="59"/>
      <c r="M115" s="60"/>
      <c r="N115" s="60"/>
      <c r="W115" s="119"/>
      <c r="X115" s="119"/>
      <c r="Y115" s="119"/>
      <c r="Z115" s="119"/>
      <c r="AA115" s="119"/>
      <c r="AB115" s="119"/>
      <c r="AC115" s="119"/>
      <c r="AD115" s="119"/>
      <c r="AE115" s="119"/>
      <c r="AF115" s="119"/>
      <c r="AG115" s="119"/>
      <c r="AH115" s="119"/>
      <c r="AI115" s="119"/>
      <c r="AJ115" s="119"/>
      <c r="AK115" s="119"/>
      <c r="AL115" s="119"/>
      <c r="AM115" s="119"/>
      <c r="AN115" s="119"/>
      <c r="AO115" s="119"/>
      <c r="AP115" s="119"/>
      <c r="AQ115" s="119"/>
      <c r="AR115" s="119"/>
      <c r="AS115" s="119"/>
      <c r="AT115" s="119"/>
      <c r="AU115" s="119"/>
      <c r="AV115" s="119"/>
      <c r="AW115" s="119"/>
      <c r="AX115" s="119"/>
      <c r="AY115" s="119"/>
      <c r="AZ115" s="119"/>
      <c r="BA115" s="119"/>
      <c r="BB115" s="119"/>
      <c r="BC115" s="119"/>
      <c r="BD115" s="119"/>
      <c r="BE115" s="119"/>
      <c r="BF115" s="119"/>
      <c r="BG115" s="119"/>
      <c r="BH115" s="119"/>
      <c r="BI115" s="119"/>
      <c r="BJ115" s="119"/>
      <c r="BK115" s="119"/>
      <c r="BL115" s="119"/>
      <c r="BM115" s="119"/>
      <c r="BN115" s="119"/>
      <c r="BO115" s="119"/>
      <c r="BP115" s="119"/>
      <c r="BQ115" s="119"/>
      <c r="BR115" s="119"/>
      <c r="BS115" s="119"/>
      <c r="BT115" s="119"/>
      <c r="BU115" s="119"/>
      <c r="BV115" s="119"/>
      <c r="BW115" s="119"/>
      <c r="BX115" s="119"/>
    </row>
    <row r="116" spans="1:76" s="58" customFormat="1" ht="19.5" customHeight="1" x14ac:dyDescent="0.3">
      <c r="A116" s="119"/>
      <c r="B116" s="119"/>
      <c r="C116" s="131"/>
      <c r="J116" s="61"/>
      <c r="K116" s="59"/>
      <c r="M116" s="60"/>
      <c r="N116" s="60"/>
      <c r="W116" s="119"/>
      <c r="X116" s="119"/>
      <c r="Y116" s="119"/>
      <c r="Z116" s="119"/>
      <c r="AA116" s="119"/>
      <c r="AB116" s="119"/>
      <c r="AC116" s="119"/>
      <c r="AD116" s="119"/>
      <c r="AE116" s="119"/>
      <c r="AF116" s="119"/>
      <c r="AG116" s="119"/>
      <c r="AH116" s="119"/>
      <c r="AI116" s="119"/>
      <c r="AJ116" s="119"/>
      <c r="AK116" s="119"/>
      <c r="AL116" s="119"/>
      <c r="AM116" s="119"/>
      <c r="AN116" s="119"/>
      <c r="AO116" s="119"/>
      <c r="AP116" s="119"/>
      <c r="AQ116" s="119"/>
      <c r="AR116" s="119"/>
      <c r="AS116" s="119"/>
      <c r="AT116" s="119"/>
      <c r="AU116" s="119"/>
      <c r="AV116" s="119"/>
      <c r="AW116" s="119"/>
      <c r="AX116" s="119"/>
      <c r="AY116" s="119"/>
      <c r="AZ116" s="119"/>
      <c r="BA116" s="119"/>
      <c r="BB116" s="119"/>
      <c r="BC116" s="119"/>
      <c r="BD116" s="119"/>
      <c r="BE116" s="119"/>
      <c r="BF116" s="119"/>
      <c r="BG116" s="119"/>
      <c r="BH116" s="119"/>
      <c r="BI116" s="119"/>
      <c r="BJ116" s="119"/>
      <c r="BK116" s="119"/>
      <c r="BL116" s="119"/>
      <c r="BM116" s="119"/>
      <c r="BN116" s="119"/>
      <c r="BO116" s="119"/>
      <c r="BP116" s="119"/>
      <c r="BQ116" s="119"/>
      <c r="BR116" s="119"/>
      <c r="BS116" s="119"/>
      <c r="BT116" s="119"/>
      <c r="BU116" s="119"/>
      <c r="BV116" s="119"/>
      <c r="BW116" s="119"/>
      <c r="BX116" s="119"/>
    </row>
    <row r="117" spans="1:76" s="58" customFormat="1" ht="19.5" customHeight="1" x14ac:dyDescent="0.3">
      <c r="A117" s="119"/>
      <c r="B117" s="119"/>
      <c r="C117" s="131"/>
      <c r="J117" s="61"/>
      <c r="K117" s="59"/>
      <c r="M117" s="60"/>
      <c r="N117" s="60"/>
      <c r="W117" s="119"/>
      <c r="X117" s="119"/>
      <c r="Y117" s="119"/>
      <c r="Z117" s="119"/>
      <c r="AA117" s="119"/>
      <c r="AB117" s="119"/>
      <c r="AC117" s="119"/>
      <c r="AD117" s="119"/>
      <c r="AE117" s="119"/>
      <c r="AF117" s="119"/>
      <c r="AG117" s="119"/>
      <c r="AH117" s="119"/>
      <c r="AI117" s="119"/>
      <c r="AJ117" s="119"/>
      <c r="AK117" s="119"/>
      <c r="AL117" s="119"/>
      <c r="AM117" s="119"/>
      <c r="AN117" s="119"/>
      <c r="AO117" s="119"/>
      <c r="AP117" s="119"/>
      <c r="AQ117" s="119"/>
      <c r="AR117" s="119"/>
      <c r="AS117" s="119"/>
      <c r="AT117" s="119"/>
      <c r="AU117" s="119"/>
      <c r="AV117" s="119"/>
      <c r="AW117" s="119"/>
      <c r="AX117" s="119"/>
      <c r="AY117" s="119"/>
      <c r="AZ117" s="119"/>
      <c r="BA117" s="119"/>
      <c r="BB117" s="119"/>
      <c r="BC117" s="119"/>
      <c r="BD117" s="119"/>
      <c r="BE117" s="119"/>
      <c r="BF117" s="119"/>
      <c r="BG117" s="119"/>
      <c r="BH117" s="119"/>
      <c r="BI117" s="119"/>
      <c r="BJ117" s="119"/>
      <c r="BK117" s="119"/>
      <c r="BL117" s="119"/>
      <c r="BM117" s="119"/>
      <c r="BN117" s="119"/>
      <c r="BO117" s="119"/>
      <c r="BP117" s="119"/>
      <c r="BQ117" s="119"/>
      <c r="BR117" s="119"/>
      <c r="BS117" s="119"/>
      <c r="BT117" s="119"/>
      <c r="BU117" s="119"/>
      <c r="BV117" s="119"/>
      <c r="BW117" s="119"/>
      <c r="BX117" s="119"/>
    </row>
    <row r="118" spans="1:76" s="58" customFormat="1" ht="19.5" customHeight="1" x14ac:dyDescent="0.3">
      <c r="A118" s="119"/>
      <c r="B118" s="119"/>
      <c r="C118" s="131"/>
      <c r="J118" s="61"/>
      <c r="K118" s="59"/>
      <c r="N118" s="60"/>
      <c r="O118" s="60"/>
      <c r="W118" s="119"/>
      <c r="X118" s="119"/>
      <c r="Y118" s="119"/>
      <c r="Z118" s="119"/>
      <c r="AA118" s="119"/>
      <c r="AB118" s="119"/>
      <c r="AC118" s="119"/>
      <c r="AD118" s="119"/>
      <c r="AE118" s="119"/>
      <c r="AF118" s="119"/>
      <c r="AG118" s="119"/>
      <c r="AH118" s="119"/>
      <c r="AI118" s="119"/>
      <c r="AJ118" s="119"/>
      <c r="AK118" s="119"/>
      <c r="AL118" s="119"/>
      <c r="AM118" s="119"/>
      <c r="AN118" s="119"/>
      <c r="AO118" s="119"/>
      <c r="AP118" s="119"/>
      <c r="AQ118" s="119"/>
      <c r="AR118" s="119"/>
      <c r="AS118" s="119"/>
      <c r="AT118" s="119"/>
      <c r="AU118" s="119"/>
      <c r="AV118" s="119"/>
      <c r="AW118" s="119"/>
      <c r="AX118" s="119"/>
      <c r="AY118" s="119"/>
      <c r="AZ118" s="119"/>
      <c r="BA118" s="119"/>
      <c r="BB118" s="119"/>
      <c r="BC118" s="119"/>
      <c r="BD118" s="119"/>
      <c r="BE118" s="119"/>
      <c r="BF118" s="119"/>
      <c r="BG118" s="119"/>
      <c r="BH118" s="119"/>
      <c r="BI118" s="119"/>
      <c r="BJ118" s="119"/>
      <c r="BK118" s="119"/>
      <c r="BL118" s="119"/>
      <c r="BM118" s="119"/>
      <c r="BN118" s="119"/>
      <c r="BO118" s="119"/>
      <c r="BP118" s="119"/>
      <c r="BQ118" s="119"/>
      <c r="BR118" s="119"/>
      <c r="BS118" s="119"/>
      <c r="BT118" s="119"/>
      <c r="BU118" s="119"/>
      <c r="BV118" s="119"/>
      <c r="BW118" s="119"/>
      <c r="BX118" s="119"/>
    </row>
    <row r="119" spans="1:76" s="58" customFormat="1" ht="19.5" customHeight="1" x14ac:dyDescent="0.3">
      <c r="A119" s="119"/>
      <c r="B119" s="119"/>
      <c r="C119" s="131"/>
      <c r="J119" s="61"/>
      <c r="K119" s="59"/>
      <c r="M119" s="60"/>
      <c r="N119" s="60"/>
      <c r="W119" s="119"/>
      <c r="X119" s="119"/>
      <c r="Y119" s="119"/>
      <c r="Z119" s="119"/>
      <c r="AA119" s="119"/>
      <c r="AB119" s="119"/>
      <c r="AC119" s="119"/>
      <c r="AD119" s="119"/>
      <c r="AE119" s="119"/>
      <c r="AF119" s="119"/>
      <c r="AG119" s="119"/>
      <c r="AH119" s="119"/>
      <c r="AI119" s="119"/>
      <c r="AJ119" s="119"/>
      <c r="AK119" s="119"/>
      <c r="AL119" s="119"/>
      <c r="AM119" s="119"/>
      <c r="AN119" s="119"/>
      <c r="AO119" s="119"/>
      <c r="AP119" s="119"/>
      <c r="AQ119" s="119"/>
      <c r="AR119" s="119"/>
      <c r="AS119" s="119"/>
      <c r="AT119" s="119"/>
      <c r="AU119" s="119"/>
      <c r="AV119" s="119"/>
      <c r="AW119" s="119"/>
      <c r="AX119" s="119"/>
      <c r="AY119" s="119"/>
      <c r="AZ119" s="119"/>
      <c r="BA119" s="119"/>
      <c r="BB119" s="119"/>
      <c r="BC119" s="119"/>
      <c r="BD119" s="119"/>
      <c r="BE119" s="119"/>
      <c r="BF119" s="119"/>
      <c r="BG119" s="119"/>
      <c r="BH119" s="119"/>
      <c r="BI119" s="119"/>
      <c r="BJ119" s="119"/>
      <c r="BK119" s="119"/>
      <c r="BL119" s="119"/>
      <c r="BM119" s="119"/>
      <c r="BN119" s="119"/>
      <c r="BO119" s="119"/>
      <c r="BP119" s="119"/>
      <c r="BQ119" s="119"/>
      <c r="BR119" s="119"/>
      <c r="BS119" s="119"/>
      <c r="BT119" s="119"/>
      <c r="BU119" s="119"/>
      <c r="BV119" s="119"/>
      <c r="BW119" s="119"/>
      <c r="BX119" s="119"/>
    </row>
    <row r="120" spans="1:76" s="58" customFormat="1" ht="19.5" customHeight="1" x14ac:dyDescent="0.3">
      <c r="A120" s="119"/>
      <c r="B120" s="119"/>
      <c r="C120" s="131"/>
      <c r="J120" s="61"/>
      <c r="K120" s="59"/>
      <c r="M120" s="60"/>
      <c r="N120" s="60"/>
      <c r="W120" s="119"/>
      <c r="X120" s="119"/>
      <c r="Y120" s="119"/>
      <c r="Z120" s="119"/>
      <c r="AA120" s="119"/>
      <c r="AB120" s="119"/>
      <c r="AC120" s="119"/>
      <c r="AD120" s="119"/>
      <c r="AE120" s="119"/>
      <c r="AF120" s="119"/>
      <c r="AG120" s="119"/>
      <c r="AH120" s="119"/>
      <c r="AI120" s="119"/>
      <c r="AJ120" s="119"/>
      <c r="AK120" s="119"/>
      <c r="AL120" s="119"/>
      <c r="AM120" s="119"/>
      <c r="AN120" s="119"/>
      <c r="AO120" s="119"/>
      <c r="AP120" s="119"/>
      <c r="AQ120" s="119"/>
      <c r="AR120" s="119"/>
      <c r="AS120" s="119"/>
      <c r="AT120" s="119"/>
      <c r="AU120" s="119"/>
      <c r="AV120" s="119"/>
      <c r="AW120" s="119"/>
      <c r="AX120" s="119"/>
      <c r="AY120" s="119"/>
      <c r="AZ120" s="119"/>
      <c r="BA120" s="119"/>
      <c r="BB120" s="119"/>
      <c r="BC120" s="119"/>
      <c r="BD120" s="119"/>
      <c r="BE120" s="119"/>
      <c r="BF120" s="119"/>
      <c r="BG120" s="119"/>
      <c r="BH120" s="119"/>
      <c r="BI120" s="119"/>
      <c r="BJ120" s="119"/>
      <c r="BK120" s="119"/>
      <c r="BL120" s="119"/>
      <c r="BM120" s="119"/>
      <c r="BN120" s="119"/>
      <c r="BO120" s="119"/>
      <c r="BP120" s="119"/>
      <c r="BQ120" s="119"/>
      <c r="BR120" s="119"/>
      <c r="BS120" s="119"/>
      <c r="BT120" s="119"/>
      <c r="BU120" s="119"/>
      <c r="BV120" s="119"/>
      <c r="BW120" s="119"/>
      <c r="BX120" s="119"/>
    </row>
    <row r="121" spans="1:76" s="58" customFormat="1" ht="19.5" customHeight="1" x14ac:dyDescent="0.3">
      <c r="A121" s="119"/>
      <c r="B121" s="119"/>
      <c r="C121" s="131"/>
      <c r="J121" s="61"/>
      <c r="K121" s="59"/>
      <c r="M121" s="60"/>
      <c r="N121" s="60"/>
      <c r="W121" s="119"/>
      <c r="X121" s="119"/>
      <c r="Y121" s="119"/>
      <c r="Z121" s="119"/>
      <c r="AA121" s="119"/>
      <c r="AB121" s="119"/>
      <c r="AC121" s="119"/>
      <c r="AD121" s="119"/>
      <c r="AE121" s="119"/>
      <c r="AF121" s="119"/>
      <c r="AG121" s="119"/>
      <c r="AH121" s="119"/>
      <c r="AI121" s="119"/>
      <c r="AJ121" s="119"/>
      <c r="AK121" s="119"/>
      <c r="AL121" s="119"/>
      <c r="AM121" s="119"/>
      <c r="AN121" s="119"/>
      <c r="AO121" s="119"/>
      <c r="AP121" s="119"/>
      <c r="AQ121" s="119"/>
      <c r="AR121" s="119"/>
      <c r="AS121" s="119"/>
      <c r="AT121" s="119"/>
      <c r="AU121" s="119"/>
      <c r="AV121" s="119"/>
      <c r="AW121" s="119"/>
      <c r="AX121" s="119"/>
      <c r="AY121" s="119"/>
      <c r="AZ121" s="119"/>
      <c r="BA121" s="119"/>
      <c r="BB121" s="119"/>
      <c r="BC121" s="119"/>
      <c r="BD121" s="119"/>
      <c r="BE121" s="119"/>
      <c r="BF121" s="119"/>
      <c r="BG121" s="119"/>
      <c r="BH121" s="119"/>
      <c r="BI121" s="119"/>
      <c r="BJ121" s="119"/>
      <c r="BK121" s="119"/>
      <c r="BL121" s="119"/>
      <c r="BM121" s="119"/>
      <c r="BN121" s="119"/>
      <c r="BO121" s="119"/>
      <c r="BP121" s="119"/>
      <c r="BQ121" s="119"/>
      <c r="BR121" s="119"/>
      <c r="BS121" s="119"/>
      <c r="BT121" s="119"/>
      <c r="BU121" s="119"/>
      <c r="BV121" s="119"/>
      <c r="BW121" s="119"/>
      <c r="BX121" s="119"/>
    </row>
    <row r="122" spans="1:76" s="58" customFormat="1" ht="19.5" customHeight="1" x14ac:dyDescent="0.3">
      <c r="A122" s="119"/>
      <c r="B122" s="119"/>
      <c r="C122" s="131"/>
      <c r="J122" s="61"/>
      <c r="K122" s="59"/>
      <c r="M122" s="60"/>
      <c r="N122" s="60"/>
      <c r="W122" s="119"/>
      <c r="X122" s="119"/>
      <c r="Y122" s="119"/>
      <c r="Z122" s="119"/>
      <c r="AA122" s="119"/>
      <c r="AB122" s="119"/>
      <c r="AC122" s="119"/>
      <c r="AD122" s="119"/>
      <c r="AE122" s="119"/>
      <c r="AF122" s="119"/>
      <c r="AG122" s="119"/>
      <c r="AH122" s="119"/>
      <c r="AI122" s="119"/>
      <c r="AJ122" s="119"/>
      <c r="AK122" s="119"/>
      <c r="AL122" s="119"/>
      <c r="AM122" s="119"/>
      <c r="AN122" s="119"/>
      <c r="AO122" s="119"/>
      <c r="AP122" s="119"/>
      <c r="AQ122" s="119"/>
      <c r="AR122" s="119"/>
      <c r="AS122" s="119"/>
      <c r="AT122" s="119"/>
      <c r="AU122" s="119"/>
      <c r="AV122" s="119"/>
      <c r="AW122" s="119"/>
      <c r="AX122" s="119"/>
      <c r="AY122" s="119"/>
      <c r="AZ122" s="119"/>
      <c r="BA122" s="119"/>
      <c r="BB122" s="119"/>
      <c r="BC122" s="119"/>
      <c r="BD122" s="119"/>
      <c r="BE122" s="119"/>
      <c r="BF122" s="119"/>
      <c r="BG122" s="119"/>
      <c r="BH122" s="119"/>
      <c r="BI122" s="119"/>
      <c r="BJ122" s="119"/>
      <c r="BK122" s="119"/>
      <c r="BL122" s="119"/>
      <c r="BM122" s="119"/>
      <c r="BN122" s="119"/>
      <c r="BO122" s="119"/>
      <c r="BP122" s="119"/>
      <c r="BQ122" s="119"/>
      <c r="BR122" s="119"/>
      <c r="BS122" s="119"/>
      <c r="BT122" s="119"/>
      <c r="BU122" s="119"/>
      <c r="BV122" s="119"/>
      <c r="BW122" s="119"/>
      <c r="BX122" s="119"/>
    </row>
    <row r="123" spans="1:76" s="58" customFormat="1" ht="19.5" customHeight="1" x14ac:dyDescent="0.3">
      <c r="A123" s="119"/>
      <c r="B123" s="119"/>
      <c r="C123" s="131"/>
      <c r="J123" s="61"/>
      <c r="K123" s="59"/>
      <c r="M123" s="60"/>
      <c r="N123" s="60"/>
      <c r="W123" s="119"/>
      <c r="X123" s="119"/>
      <c r="Y123" s="119"/>
      <c r="Z123" s="119"/>
      <c r="AA123" s="119"/>
      <c r="AB123" s="119"/>
      <c r="AC123" s="119"/>
      <c r="AD123" s="119"/>
      <c r="AE123" s="119"/>
      <c r="AF123" s="119"/>
      <c r="AG123" s="119"/>
      <c r="AH123" s="119"/>
      <c r="AI123" s="119"/>
      <c r="AJ123" s="119"/>
      <c r="AK123" s="119"/>
      <c r="AL123" s="119"/>
      <c r="AM123" s="119"/>
      <c r="AN123" s="119"/>
      <c r="AO123" s="119"/>
      <c r="AP123" s="119"/>
      <c r="AQ123" s="119"/>
      <c r="AR123" s="119"/>
      <c r="AS123" s="119"/>
      <c r="AT123" s="119"/>
      <c r="AU123" s="119"/>
      <c r="AV123" s="119"/>
      <c r="AW123" s="119"/>
      <c r="AX123" s="119"/>
      <c r="AY123" s="119"/>
      <c r="AZ123" s="119"/>
      <c r="BA123" s="119"/>
      <c r="BB123" s="119"/>
      <c r="BC123" s="119"/>
      <c r="BD123" s="119"/>
      <c r="BE123" s="119"/>
      <c r="BF123" s="119"/>
      <c r="BG123" s="119"/>
      <c r="BH123" s="119"/>
      <c r="BI123" s="119"/>
      <c r="BJ123" s="119"/>
      <c r="BK123" s="119"/>
      <c r="BL123" s="119"/>
      <c r="BM123" s="119"/>
      <c r="BN123" s="119"/>
      <c r="BO123" s="119"/>
      <c r="BP123" s="119"/>
      <c r="BQ123" s="119"/>
      <c r="BR123" s="119"/>
      <c r="BS123" s="119"/>
      <c r="BT123" s="119"/>
      <c r="BU123" s="119"/>
      <c r="BV123" s="119"/>
      <c r="BW123" s="119"/>
      <c r="BX123" s="119"/>
    </row>
    <row r="124" spans="1:76" s="58" customFormat="1" ht="19.5" customHeight="1" x14ac:dyDescent="0.3">
      <c r="A124" s="119"/>
      <c r="B124" s="119"/>
      <c r="C124" s="131"/>
      <c r="J124" s="61"/>
      <c r="K124" s="59"/>
      <c r="M124" s="60"/>
      <c r="N124" s="60"/>
      <c r="W124" s="119"/>
      <c r="X124" s="119"/>
      <c r="Y124" s="119"/>
      <c r="Z124" s="119"/>
      <c r="AA124" s="119"/>
      <c r="AB124" s="119"/>
      <c r="AC124" s="119"/>
      <c r="AD124" s="119"/>
      <c r="AE124" s="119"/>
      <c r="AF124" s="119"/>
      <c r="AG124" s="119"/>
      <c r="AH124" s="119"/>
      <c r="AI124" s="119"/>
      <c r="AJ124" s="119"/>
      <c r="AK124" s="119"/>
      <c r="AL124" s="119"/>
      <c r="AM124" s="119"/>
      <c r="AN124" s="119"/>
      <c r="AO124" s="119"/>
      <c r="AP124" s="119"/>
      <c r="AQ124" s="119"/>
      <c r="AR124" s="119"/>
      <c r="AS124" s="119"/>
      <c r="AT124" s="119"/>
      <c r="AU124" s="119"/>
      <c r="AV124" s="119"/>
      <c r="AW124" s="119"/>
      <c r="AX124" s="119"/>
      <c r="AY124" s="119"/>
      <c r="AZ124" s="119"/>
      <c r="BA124" s="119"/>
      <c r="BB124" s="119"/>
      <c r="BC124" s="119"/>
      <c r="BD124" s="119"/>
      <c r="BE124" s="119"/>
      <c r="BF124" s="119"/>
      <c r="BG124" s="119"/>
      <c r="BH124" s="119"/>
      <c r="BI124" s="119"/>
      <c r="BJ124" s="119"/>
      <c r="BK124" s="119"/>
      <c r="BL124" s="119"/>
      <c r="BM124" s="119"/>
      <c r="BN124" s="119"/>
      <c r="BO124" s="119"/>
      <c r="BP124" s="119"/>
      <c r="BQ124" s="119"/>
      <c r="BR124" s="119"/>
      <c r="BS124" s="119"/>
      <c r="BT124" s="119"/>
      <c r="BU124" s="119"/>
      <c r="BV124" s="119"/>
      <c r="BW124" s="119"/>
      <c r="BX124" s="119"/>
    </row>
    <row r="125" spans="1:76" s="58" customFormat="1" ht="19.5" customHeight="1" x14ac:dyDescent="0.3">
      <c r="A125" s="119"/>
      <c r="B125" s="119"/>
      <c r="C125" s="131"/>
      <c r="J125" s="61"/>
      <c r="K125" s="59"/>
      <c r="M125" s="60"/>
      <c r="N125" s="60"/>
      <c r="W125" s="119"/>
      <c r="X125" s="119"/>
      <c r="Y125" s="119"/>
      <c r="Z125" s="119"/>
      <c r="AA125" s="119"/>
      <c r="AB125" s="119"/>
      <c r="AC125" s="119"/>
      <c r="AD125" s="119"/>
      <c r="AE125" s="119"/>
      <c r="AF125" s="119"/>
      <c r="AG125" s="119"/>
      <c r="AH125" s="119"/>
      <c r="AI125" s="119"/>
      <c r="AJ125" s="119"/>
      <c r="AK125" s="119"/>
      <c r="AL125" s="119"/>
      <c r="AM125" s="119"/>
      <c r="AN125" s="119"/>
      <c r="AO125" s="119"/>
      <c r="AP125" s="119"/>
      <c r="AQ125" s="119"/>
      <c r="AR125" s="119"/>
      <c r="AS125" s="119"/>
      <c r="AT125" s="119"/>
      <c r="AU125" s="119"/>
      <c r="AV125" s="119"/>
      <c r="AW125" s="119"/>
      <c r="AX125" s="119"/>
      <c r="AY125" s="119"/>
      <c r="AZ125" s="119"/>
      <c r="BA125" s="119"/>
      <c r="BB125" s="119"/>
      <c r="BC125" s="119"/>
      <c r="BD125" s="119"/>
      <c r="BE125" s="119"/>
      <c r="BF125" s="119"/>
      <c r="BG125" s="119"/>
      <c r="BH125" s="119"/>
      <c r="BI125" s="119"/>
      <c r="BJ125" s="119"/>
      <c r="BK125" s="119"/>
      <c r="BL125" s="119"/>
      <c r="BM125" s="119"/>
      <c r="BN125" s="119"/>
      <c r="BO125" s="119"/>
      <c r="BP125" s="119"/>
      <c r="BQ125" s="119"/>
      <c r="BR125" s="119"/>
      <c r="BS125" s="119"/>
      <c r="BT125" s="119"/>
      <c r="BU125" s="119"/>
      <c r="BV125" s="119"/>
      <c r="BW125" s="119"/>
      <c r="BX125" s="119"/>
    </row>
    <row r="126" spans="1:76" s="58" customFormat="1" ht="19.5" customHeight="1" x14ac:dyDescent="0.3">
      <c r="A126" s="119"/>
      <c r="B126" s="119"/>
      <c r="C126" s="131"/>
      <c r="J126" s="61"/>
      <c r="K126" s="59"/>
      <c r="M126" s="60"/>
      <c r="N126" s="60"/>
      <c r="W126" s="119"/>
      <c r="X126" s="119"/>
      <c r="Y126" s="119"/>
      <c r="Z126" s="119"/>
      <c r="AA126" s="119"/>
      <c r="AB126" s="119"/>
      <c r="AC126" s="119"/>
      <c r="AD126" s="119"/>
      <c r="AE126" s="119"/>
      <c r="AF126" s="119"/>
      <c r="AG126" s="119"/>
      <c r="AH126" s="119"/>
      <c r="AI126" s="119"/>
      <c r="AJ126" s="119"/>
      <c r="AK126" s="119"/>
      <c r="AL126" s="119"/>
      <c r="AM126" s="119"/>
      <c r="AN126" s="119"/>
      <c r="AO126" s="119"/>
      <c r="AP126" s="119"/>
      <c r="AQ126" s="119"/>
      <c r="AR126" s="119"/>
      <c r="AS126" s="119"/>
      <c r="AT126" s="119"/>
      <c r="AU126" s="119"/>
      <c r="AV126" s="119"/>
      <c r="AW126" s="119"/>
      <c r="AX126" s="119"/>
      <c r="AY126" s="119"/>
      <c r="AZ126" s="119"/>
      <c r="BA126" s="119"/>
      <c r="BB126" s="119"/>
      <c r="BC126" s="119"/>
      <c r="BD126" s="119"/>
      <c r="BE126" s="119"/>
      <c r="BF126" s="119"/>
      <c r="BG126" s="119"/>
      <c r="BH126" s="119"/>
      <c r="BI126" s="119"/>
      <c r="BJ126" s="119"/>
      <c r="BK126" s="119"/>
      <c r="BL126" s="119"/>
      <c r="BM126" s="119"/>
      <c r="BN126" s="119"/>
      <c r="BO126" s="119"/>
      <c r="BP126" s="119"/>
      <c r="BQ126" s="119"/>
      <c r="BR126" s="119"/>
      <c r="BS126" s="119"/>
      <c r="BT126" s="119"/>
      <c r="BU126" s="119"/>
      <c r="BV126" s="119"/>
      <c r="BW126" s="119"/>
      <c r="BX126" s="119"/>
    </row>
    <row r="127" spans="1:76" s="58" customFormat="1" ht="19.5" customHeight="1" x14ac:dyDescent="0.3">
      <c r="A127" s="119"/>
      <c r="B127" s="119"/>
      <c r="C127" s="131"/>
      <c r="J127" s="61"/>
      <c r="K127" s="59"/>
      <c r="M127" s="60"/>
      <c r="N127" s="60"/>
      <c r="W127" s="119"/>
      <c r="X127" s="119"/>
      <c r="Y127" s="119"/>
      <c r="Z127" s="119"/>
      <c r="AA127" s="119"/>
      <c r="AB127" s="119"/>
      <c r="AC127" s="119"/>
      <c r="AD127" s="119"/>
      <c r="AE127" s="119"/>
      <c r="AF127" s="119"/>
      <c r="AG127" s="119"/>
      <c r="AH127" s="119"/>
      <c r="AI127" s="119"/>
      <c r="AJ127" s="119"/>
      <c r="AK127" s="119"/>
      <c r="AL127" s="119"/>
      <c r="AM127" s="119"/>
      <c r="AN127" s="119"/>
      <c r="AO127" s="119"/>
      <c r="AP127" s="119"/>
      <c r="AQ127" s="119"/>
      <c r="AR127" s="119"/>
      <c r="AS127" s="119"/>
      <c r="AT127" s="119"/>
      <c r="AU127" s="119"/>
      <c r="AV127" s="119"/>
      <c r="AW127" s="119"/>
      <c r="AX127" s="119"/>
      <c r="AY127" s="119"/>
      <c r="AZ127" s="119"/>
      <c r="BA127" s="119"/>
      <c r="BB127" s="119"/>
      <c r="BC127" s="119"/>
      <c r="BD127" s="119"/>
      <c r="BE127" s="119"/>
      <c r="BF127" s="119"/>
      <c r="BG127" s="119"/>
      <c r="BH127" s="119"/>
      <c r="BI127" s="119"/>
      <c r="BJ127" s="119"/>
      <c r="BK127" s="119"/>
      <c r="BL127" s="119"/>
      <c r="BM127" s="119"/>
      <c r="BN127" s="119"/>
      <c r="BO127" s="119"/>
      <c r="BP127" s="119"/>
      <c r="BQ127" s="119"/>
      <c r="BR127" s="119"/>
      <c r="BS127" s="119"/>
      <c r="BT127" s="119"/>
      <c r="BU127" s="119"/>
      <c r="BV127" s="119"/>
      <c r="BW127" s="119"/>
      <c r="BX127" s="119"/>
    </row>
    <row r="128" spans="1:76" s="58" customFormat="1" ht="19.5" customHeight="1" x14ac:dyDescent="0.3">
      <c r="A128" s="119"/>
      <c r="B128" s="119"/>
      <c r="C128" s="131"/>
      <c r="J128" s="61"/>
      <c r="K128" s="59"/>
      <c r="M128" s="60"/>
      <c r="N128" s="60"/>
      <c r="W128" s="119"/>
      <c r="X128" s="119"/>
      <c r="Y128" s="119"/>
      <c r="Z128" s="119"/>
      <c r="AA128" s="119"/>
      <c r="AB128" s="119"/>
      <c r="AC128" s="119"/>
      <c r="AD128" s="119"/>
      <c r="AE128" s="119"/>
      <c r="AF128" s="119"/>
      <c r="AG128" s="119"/>
      <c r="AH128" s="119"/>
      <c r="AI128" s="119"/>
      <c r="AJ128" s="119"/>
      <c r="AK128" s="119"/>
      <c r="AL128" s="119"/>
      <c r="AM128" s="119"/>
      <c r="AN128" s="119"/>
      <c r="AO128" s="119"/>
      <c r="AP128" s="119"/>
      <c r="AQ128" s="119"/>
      <c r="AR128" s="119"/>
      <c r="AS128" s="119"/>
      <c r="AT128" s="119"/>
      <c r="AU128" s="119"/>
      <c r="AV128" s="119"/>
      <c r="AW128" s="119"/>
      <c r="AX128" s="119"/>
      <c r="AY128" s="119"/>
      <c r="AZ128" s="119"/>
      <c r="BA128" s="119"/>
      <c r="BB128" s="119"/>
      <c r="BC128" s="119"/>
      <c r="BD128" s="119"/>
      <c r="BE128" s="119"/>
      <c r="BF128" s="119"/>
      <c r="BG128" s="119"/>
      <c r="BH128" s="119"/>
      <c r="BI128" s="119"/>
      <c r="BJ128" s="119"/>
      <c r="BK128" s="119"/>
      <c r="BL128" s="119"/>
      <c r="BM128" s="119"/>
      <c r="BN128" s="119"/>
      <c r="BO128" s="119"/>
      <c r="BP128" s="119"/>
      <c r="BQ128" s="119"/>
      <c r="BR128" s="119"/>
      <c r="BS128" s="119"/>
      <c r="BT128" s="119"/>
      <c r="BU128" s="119"/>
      <c r="BV128" s="119"/>
      <c r="BW128" s="119"/>
      <c r="BX128" s="119"/>
    </row>
    <row r="129" spans="1:76" s="58" customFormat="1" ht="19.5" customHeight="1" x14ac:dyDescent="0.3">
      <c r="A129" s="119"/>
      <c r="B129" s="119"/>
      <c r="C129" s="131"/>
      <c r="J129" s="61"/>
      <c r="K129" s="59"/>
      <c r="M129" s="60"/>
      <c r="N129" s="60"/>
      <c r="W129" s="119"/>
      <c r="X129" s="119"/>
      <c r="Y129" s="119"/>
      <c r="Z129" s="119"/>
      <c r="AA129" s="119"/>
      <c r="AB129" s="119"/>
      <c r="AC129" s="119"/>
      <c r="AD129" s="119"/>
      <c r="AE129" s="119"/>
      <c r="AF129" s="119"/>
      <c r="AG129" s="119"/>
      <c r="AH129" s="119"/>
      <c r="AI129" s="119"/>
      <c r="AJ129" s="119"/>
      <c r="AK129" s="119"/>
      <c r="AL129" s="119"/>
      <c r="AM129" s="119"/>
      <c r="AN129" s="119"/>
      <c r="AO129" s="119"/>
      <c r="AP129" s="119"/>
      <c r="AQ129" s="119"/>
      <c r="AR129" s="119"/>
      <c r="AS129" s="119"/>
      <c r="AT129" s="119"/>
      <c r="AU129" s="119"/>
      <c r="AV129" s="119"/>
      <c r="AW129" s="119"/>
      <c r="AX129" s="119"/>
      <c r="AY129" s="119"/>
      <c r="AZ129" s="119"/>
      <c r="BA129" s="119"/>
      <c r="BB129" s="119"/>
      <c r="BC129" s="119"/>
      <c r="BD129" s="119"/>
      <c r="BE129" s="119"/>
      <c r="BF129" s="119"/>
      <c r="BG129" s="119"/>
      <c r="BH129" s="119"/>
      <c r="BI129" s="119"/>
      <c r="BJ129" s="119"/>
      <c r="BK129" s="119"/>
      <c r="BL129" s="119"/>
      <c r="BM129" s="119"/>
      <c r="BN129" s="119"/>
      <c r="BO129" s="119"/>
      <c r="BP129" s="119"/>
      <c r="BQ129" s="119"/>
      <c r="BR129" s="119"/>
      <c r="BS129" s="119"/>
      <c r="BT129" s="119"/>
      <c r="BU129" s="119"/>
      <c r="BV129" s="119"/>
      <c r="BW129" s="119"/>
      <c r="BX129" s="119"/>
    </row>
    <row r="130" spans="1:76" s="58" customFormat="1" ht="19.5" customHeight="1" x14ac:dyDescent="0.3">
      <c r="A130" s="119"/>
      <c r="B130" s="119"/>
      <c r="C130" s="131"/>
      <c r="J130" s="61"/>
      <c r="K130" s="59"/>
      <c r="M130" s="60"/>
      <c r="N130" s="60"/>
      <c r="W130" s="119"/>
      <c r="X130" s="119"/>
      <c r="Y130" s="119"/>
      <c r="Z130" s="119"/>
      <c r="AA130" s="119"/>
      <c r="AB130" s="119"/>
      <c r="AC130" s="119"/>
      <c r="AD130" s="119"/>
      <c r="AE130" s="119"/>
      <c r="AF130" s="119"/>
      <c r="AG130" s="119"/>
      <c r="AH130" s="119"/>
      <c r="AI130" s="119"/>
      <c r="AJ130" s="119"/>
      <c r="AK130" s="119"/>
      <c r="AL130" s="119"/>
      <c r="AM130" s="119"/>
      <c r="AN130" s="119"/>
      <c r="AO130" s="119"/>
      <c r="AP130" s="119"/>
      <c r="AQ130" s="119"/>
      <c r="AR130" s="119"/>
      <c r="AS130" s="119"/>
      <c r="AT130" s="119"/>
      <c r="AU130" s="119"/>
      <c r="AV130" s="119"/>
      <c r="AW130" s="119"/>
      <c r="AX130" s="119"/>
      <c r="AY130" s="119"/>
      <c r="AZ130" s="119"/>
      <c r="BA130" s="119"/>
      <c r="BB130" s="119"/>
      <c r="BC130" s="119"/>
      <c r="BD130" s="119"/>
      <c r="BE130" s="119"/>
      <c r="BF130" s="119"/>
      <c r="BG130" s="119"/>
      <c r="BH130" s="119"/>
      <c r="BI130" s="119"/>
      <c r="BJ130" s="119"/>
      <c r="BK130" s="119"/>
      <c r="BL130" s="119"/>
      <c r="BM130" s="119"/>
      <c r="BN130" s="119"/>
      <c r="BO130" s="119"/>
      <c r="BP130" s="119"/>
      <c r="BQ130" s="119"/>
      <c r="BR130" s="119"/>
      <c r="BS130" s="119"/>
      <c r="BT130" s="119"/>
      <c r="BU130" s="119"/>
      <c r="BV130" s="119"/>
      <c r="BW130" s="119"/>
      <c r="BX130" s="119"/>
    </row>
    <row r="131" spans="1:76" s="58" customFormat="1" ht="19.5" customHeight="1" x14ac:dyDescent="0.3">
      <c r="A131" s="119"/>
      <c r="B131" s="119"/>
      <c r="C131" s="131"/>
      <c r="J131" s="61"/>
      <c r="K131" s="59"/>
      <c r="M131" s="60"/>
      <c r="N131" s="60"/>
      <c r="W131" s="119"/>
      <c r="X131" s="119"/>
      <c r="Y131" s="119"/>
      <c r="Z131" s="119"/>
      <c r="AA131" s="119"/>
      <c r="AB131" s="119"/>
      <c r="AC131" s="119"/>
      <c r="AD131" s="119"/>
      <c r="AE131" s="119"/>
      <c r="AF131" s="119"/>
      <c r="AG131" s="119"/>
      <c r="AH131" s="119"/>
      <c r="AI131" s="119"/>
      <c r="AJ131" s="119"/>
      <c r="AK131" s="119"/>
      <c r="AL131" s="119"/>
      <c r="AM131" s="119"/>
      <c r="AN131" s="119"/>
      <c r="AO131" s="119"/>
      <c r="AP131" s="119"/>
      <c r="AQ131" s="119"/>
      <c r="AR131" s="119"/>
      <c r="AS131" s="119"/>
      <c r="AT131" s="119"/>
      <c r="AU131" s="119"/>
      <c r="AV131" s="119"/>
      <c r="AW131" s="119"/>
      <c r="AX131" s="119"/>
      <c r="AY131" s="119"/>
      <c r="AZ131" s="119"/>
      <c r="BA131" s="119"/>
      <c r="BB131" s="119"/>
      <c r="BC131" s="119"/>
      <c r="BD131" s="119"/>
      <c r="BE131" s="119"/>
      <c r="BF131" s="119"/>
      <c r="BG131" s="119"/>
      <c r="BH131" s="119"/>
      <c r="BI131" s="119"/>
      <c r="BJ131" s="119"/>
      <c r="BK131" s="119"/>
      <c r="BL131" s="119"/>
      <c r="BM131" s="119"/>
      <c r="BN131" s="119"/>
      <c r="BO131" s="119"/>
      <c r="BP131" s="119"/>
      <c r="BQ131" s="119"/>
      <c r="BR131" s="119"/>
      <c r="BS131" s="119"/>
      <c r="BT131" s="119"/>
      <c r="BU131" s="119"/>
      <c r="BV131" s="119"/>
      <c r="BW131" s="119"/>
      <c r="BX131" s="119"/>
    </row>
    <row r="132" spans="1:76" s="58" customFormat="1" ht="19.5" customHeight="1" x14ac:dyDescent="0.3">
      <c r="A132" s="119"/>
      <c r="B132" s="119"/>
      <c r="C132" s="131"/>
      <c r="J132" s="61"/>
      <c r="K132" s="59"/>
      <c r="M132" s="60"/>
      <c r="N132" s="60"/>
      <c r="W132" s="119"/>
      <c r="X132" s="119"/>
      <c r="Y132" s="119"/>
      <c r="Z132" s="119"/>
      <c r="AA132" s="119"/>
      <c r="AB132" s="119"/>
      <c r="AC132" s="119"/>
      <c r="AD132" s="119"/>
      <c r="AE132" s="119"/>
      <c r="AF132" s="119"/>
      <c r="AG132" s="119"/>
      <c r="AH132" s="119"/>
      <c r="AI132" s="119"/>
      <c r="AJ132" s="119"/>
      <c r="AK132" s="119"/>
      <c r="AL132" s="119"/>
      <c r="AM132" s="119"/>
      <c r="AN132" s="119"/>
      <c r="AO132" s="119"/>
      <c r="AP132" s="119"/>
      <c r="AQ132" s="119"/>
      <c r="AR132" s="119"/>
      <c r="AS132" s="119"/>
      <c r="AT132" s="119"/>
      <c r="AU132" s="119"/>
      <c r="AV132" s="119"/>
      <c r="AW132" s="119"/>
      <c r="AX132" s="119"/>
      <c r="AY132" s="119"/>
      <c r="AZ132" s="119"/>
      <c r="BA132" s="119"/>
      <c r="BB132" s="119"/>
      <c r="BC132" s="119"/>
      <c r="BD132" s="119"/>
      <c r="BE132" s="119"/>
      <c r="BF132" s="119"/>
      <c r="BG132" s="119"/>
      <c r="BH132" s="119"/>
      <c r="BI132" s="119"/>
      <c r="BJ132" s="119"/>
      <c r="BK132" s="119"/>
      <c r="BL132" s="119"/>
      <c r="BM132" s="119"/>
      <c r="BN132" s="119"/>
      <c r="BO132" s="119"/>
      <c r="BP132" s="119"/>
      <c r="BQ132" s="119"/>
      <c r="BR132" s="119"/>
      <c r="BS132" s="119"/>
      <c r="BT132" s="119"/>
      <c r="BU132" s="119"/>
      <c r="BV132" s="119"/>
      <c r="BW132" s="119"/>
      <c r="BX132" s="119"/>
    </row>
    <row r="133" spans="1:76" s="58" customFormat="1" ht="19.5" customHeight="1" x14ac:dyDescent="0.3">
      <c r="A133" s="119"/>
      <c r="B133" s="119"/>
      <c r="C133" s="131"/>
      <c r="J133" s="61"/>
      <c r="K133" s="59"/>
      <c r="M133" s="60"/>
      <c r="N133" s="60"/>
      <c r="W133" s="119"/>
      <c r="X133" s="119"/>
      <c r="Y133" s="119"/>
      <c r="Z133" s="119"/>
      <c r="AA133" s="119"/>
      <c r="AB133" s="119"/>
      <c r="AC133" s="119"/>
      <c r="AD133" s="119"/>
      <c r="AE133" s="119"/>
      <c r="AF133" s="119"/>
      <c r="AG133" s="119"/>
      <c r="AH133" s="119"/>
      <c r="AI133" s="119"/>
      <c r="AJ133" s="119"/>
      <c r="AK133" s="119"/>
      <c r="AL133" s="119"/>
      <c r="AM133" s="119"/>
      <c r="AN133" s="119"/>
      <c r="AO133" s="119"/>
      <c r="AP133" s="119"/>
      <c r="AQ133" s="119"/>
      <c r="AR133" s="119"/>
      <c r="AS133" s="119"/>
      <c r="AT133" s="119"/>
      <c r="AU133" s="119"/>
      <c r="AV133" s="119"/>
      <c r="AW133" s="119"/>
      <c r="AX133" s="119"/>
      <c r="AY133" s="119"/>
      <c r="AZ133" s="119"/>
      <c r="BA133" s="119"/>
      <c r="BB133" s="119"/>
      <c r="BC133" s="119"/>
      <c r="BD133" s="119"/>
      <c r="BE133" s="119"/>
      <c r="BF133" s="119"/>
      <c r="BG133" s="119"/>
      <c r="BH133" s="119"/>
      <c r="BI133" s="119"/>
      <c r="BJ133" s="119"/>
      <c r="BK133" s="119"/>
      <c r="BL133" s="119"/>
      <c r="BM133" s="119"/>
      <c r="BN133" s="119"/>
      <c r="BO133" s="119"/>
      <c r="BP133" s="119"/>
      <c r="BQ133" s="119"/>
      <c r="BR133" s="119"/>
      <c r="BS133" s="119"/>
      <c r="BT133" s="119"/>
      <c r="BU133" s="119"/>
      <c r="BV133" s="119"/>
      <c r="BW133" s="119"/>
      <c r="BX133" s="119"/>
    </row>
    <row r="134" spans="1:76" s="58" customFormat="1" ht="19.5" customHeight="1" x14ac:dyDescent="0.3">
      <c r="A134" s="119"/>
      <c r="B134" s="119"/>
      <c r="C134" s="131"/>
      <c r="J134" s="61"/>
      <c r="K134" s="59"/>
      <c r="M134" s="60"/>
      <c r="N134" s="60"/>
      <c r="W134" s="119"/>
      <c r="X134" s="119"/>
      <c r="Y134" s="119"/>
      <c r="Z134" s="119"/>
      <c r="AA134" s="119"/>
      <c r="AB134" s="119"/>
      <c r="AC134" s="119"/>
      <c r="AD134" s="119"/>
      <c r="AE134" s="119"/>
      <c r="AF134" s="119"/>
      <c r="AG134" s="119"/>
      <c r="AH134" s="119"/>
      <c r="AI134" s="119"/>
      <c r="AJ134" s="119"/>
      <c r="AK134" s="119"/>
      <c r="AL134" s="119"/>
      <c r="AM134" s="119"/>
      <c r="AN134" s="119"/>
      <c r="AO134" s="119"/>
      <c r="AP134" s="119"/>
      <c r="AQ134" s="119"/>
      <c r="AR134" s="119"/>
      <c r="AS134" s="119"/>
      <c r="AT134" s="119"/>
      <c r="AU134" s="119"/>
      <c r="AV134" s="119"/>
      <c r="AW134" s="119"/>
      <c r="AX134" s="119"/>
      <c r="AY134" s="119"/>
      <c r="AZ134" s="119"/>
      <c r="BA134" s="119"/>
      <c r="BB134" s="119"/>
      <c r="BC134" s="119"/>
      <c r="BD134" s="119"/>
      <c r="BE134" s="119"/>
      <c r="BF134" s="119"/>
      <c r="BG134" s="119"/>
      <c r="BH134" s="119"/>
      <c r="BI134" s="119"/>
      <c r="BJ134" s="119"/>
      <c r="BK134" s="119"/>
      <c r="BL134" s="119"/>
      <c r="BM134" s="119"/>
      <c r="BN134" s="119"/>
      <c r="BO134" s="119"/>
      <c r="BP134" s="119"/>
      <c r="BQ134" s="119"/>
      <c r="BR134" s="119"/>
      <c r="BS134" s="119"/>
      <c r="BT134" s="119"/>
      <c r="BU134" s="119"/>
      <c r="BV134" s="119"/>
      <c r="BW134" s="119"/>
      <c r="BX134" s="119"/>
    </row>
    <row r="135" spans="1:76" s="82" customFormat="1" ht="19.5" customHeight="1" x14ac:dyDescent="0.3">
      <c r="A135" s="119"/>
      <c r="B135" s="119"/>
      <c r="C135" s="131"/>
      <c r="J135" s="83"/>
      <c r="K135" s="84"/>
      <c r="M135" s="85"/>
      <c r="N135" s="85"/>
      <c r="W135" s="119"/>
      <c r="X135" s="119"/>
      <c r="Y135" s="119"/>
      <c r="Z135" s="119"/>
      <c r="AA135" s="119"/>
      <c r="AB135" s="119"/>
      <c r="AC135" s="119"/>
      <c r="AD135" s="119"/>
      <c r="AE135" s="119"/>
      <c r="AF135" s="119"/>
      <c r="AG135" s="119"/>
      <c r="AH135" s="119"/>
      <c r="AI135" s="119"/>
      <c r="AJ135" s="119"/>
      <c r="AK135" s="119"/>
      <c r="AL135" s="119"/>
      <c r="AM135" s="119"/>
      <c r="AN135" s="119"/>
      <c r="AO135" s="119"/>
      <c r="AP135" s="119"/>
      <c r="AQ135" s="119"/>
      <c r="AR135" s="119"/>
      <c r="AS135" s="119"/>
      <c r="AT135" s="119"/>
      <c r="AU135" s="119"/>
      <c r="AV135" s="119"/>
      <c r="AW135" s="119"/>
      <c r="AX135" s="119"/>
      <c r="AY135" s="119"/>
      <c r="AZ135" s="119"/>
      <c r="BA135" s="119"/>
      <c r="BB135" s="119"/>
      <c r="BC135" s="119"/>
      <c r="BD135" s="119"/>
      <c r="BE135" s="119"/>
      <c r="BF135" s="119"/>
      <c r="BG135" s="119"/>
      <c r="BH135" s="119"/>
      <c r="BI135" s="119"/>
      <c r="BJ135" s="119"/>
      <c r="BK135" s="119"/>
      <c r="BL135" s="119"/>
      <c r="BM135" s="119"/>
      <c r="BN135" s="119"/>
      <c r="BO135" s="119"/>
      <c r="BP135" s="119"/>
      <c r="BQ135" s="119"/>
      <c r="BR135" s="119"/>
      <c r="BS135" s="119"/>
      <c r="BT135" s="119"/>
      <c r="BU135" s="119"/>
      <c r="BV135" s="119"/>
      <c r="BW135" s="119"/>
      <c r="BX135" s="119"/>
    </row>
    <row r="136" spans="1:76" ht="19.5" customHeight="1" x14ac:dyDescent="0.25"/>
    <row r="137" spans="1:76" ht="19.5" customHeight="1" x14ac:dyDescent="0.25"/>
    <row r="138" spans="1:76" ht="19.5" customHeight="1" x14ac:dyDescent="0.25"/>
    <row r="139" spans="1:76" ht="19.5" customHeight="1" x14ac:dyDescent="0.25"/>
    <row r="140" spans="1:76" ht="19.5" customHeight="1" x14ac:dyDescent="0.25"/>
    <row r="141" spans="1:76" ht="19.5" customHeight="1" x14ac:dyDescent="0.25"/>
    <row r="142" spans="1:76" ht="19.5" customHeight="1" x14ac:dyDescent="0.25"/>
    <row r="143" spans="1:76" ht="19.5" customHeight="1" x14ac:dyDescent="0.25"/>
    <row r="144" spans="1:76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  <row r="413" ht="19.5" customHeight="1" x14ac:dyDescent="0.25"/>
    <row r="414" ht="19.5" customHeight="1" x14ac:dyDescent="0.25"/>
    <row r="415" ht="19.5" customHeight="1" x14ac:dyDescent="0.25"/>
    <row r="416" ht="19.5" customHeight="1" x14ac:dyDescent="0.25"/>
    <row r="417" ht="19.5" customHeight="1" x14ac:dyDescent="0.25"/>
    <row r="418" ht="19.5" customHeight="1" x14ac:dyDescent="0.25"/>
    <row r="419" ht="19.5" customHeight="1" x14ac:dyDescent="0.25"/>
    <row r="420" ht="19.5" customHeight="1" x14ac:dyDescent="0.25"/>
    <row r="421" ht="19.5" customHeight="1" x14ac:dyDescent="0.25"/>
    <row r="422" ht="19.5" customHeight="1" x14ac:dyDescent="0.25"/>
    <row r="423" ht="19.5" customHeight="1" x14ac:dyDescent="0.25"/>
    <row r="424" ht="19.5" customHeight="1" x14ac:dyDescent="0.25"/>
    <row r="425" ht="19.5" customHeight="1" x14ac:dyDescent="0.25"/>
    <row r="426" ht="19.5" customHeight="1" x14ac:dyDescent="0.25"/>
    <row r="427" ht="19.5" customHeight="1" x14ac:dyDescent="0.25"/>
    <row r="428" ht="19.5" customHeight="1" x14ac:dyDescent="0.25"/>
    <row r="429" ht="19.5" customHeight="1" x14ac:dyDescent="0.25"/>
    <row r="430" ht="19.5" customHeight="1" x14ac:dyDescent="0.25"/>
    <row r="431" ht="19.5" customHeight="1" x14ac:dyDescent="0.25"/>
    <row r="432" ht="19.5" customHeight="1" x14ac:dyDescent="0.25"/>
    <row r="433" ht="19.5" customHeight="1" x14ac:dyDescent="0.25"/>
    <row r="434" ht="19.5" customHeight="1" x14ac:dyDescent="0.25"/>
    <row r="435" ht="19.5" customHeight="1" x14ac:dyDescent="0.25"/>
    <row r="436" ht="19.5" customHeight="1" x14ac:dyDescent="0.25"/>
    <row r="437" ht="19.5" customHeight="1" x14ac:dyDescent="0.25"/>
    <row r="438" ht="19.5" customHeight="1" x14ac:dyDescent="0.25"/>
    <row r="439" ht="19.5" customHeight="1" x14ac:dyDescent="0.25"/>
    <row r="440" ht="19.5" customHeight="1" x14ac:dyDescent="0.25"/>
    <row r="441" ht="19.5" customHeight="1" x14ac:dyDescent="0.25"/>
    <row r="442" ht="19.5" customHeight="1" x14ac:dyDescent="0.25"/>
    <row r="443" ht="19.5" customHeight="1" x14ac:dyDescent="0.25"/>
    <row r="444" ht="19.5" customHeight="1" x14ac:dyDescent="0.25"/>
    <row r="445" ht="19.5" customHeight="1" x14ac:dyDescent="0.25"/>
    <row r="446" ht="19.5" customHeight="1" x14ac:dyDescent="0.25"/>
    <row r="447" ht="19.5" customHeight="1" x14ac:dyDescent="0.25"/>
    <row r="448" ht="19.5" customHeight="1" x14ac:dyDescent="0.25"/>
    <row r="449" ht="19.5" customHeight="1" x14ac:dyDescent="0.25"/>
    <row r="450" ht="19.5" customHeight="1" x14ac:dyDescent="0.25"/>
    <row r="451" ht="19.5" customHeight="1" x14ac:dyDescent="0.25"/>
    <row r="452" ht="19.5" customHeight="1" x14ac:dyDescent="0.25"/>
    <row r="453" ht="19.5" customHeight="1" x14ac:dyDescent="0.25"/>
    <row r="454" ht="19.5" customHeight="1" x14ac:dyDescent="0.25"/>
    <row r="455" ht="19.5" customHeight="1" x14ac:dyDescent="0.25"/>
    <row r="456" ht="19.5" customHeight="1" x14ac:dyDescent="0.25"/>
    <row r="457" ht="19.5" customHeight="1" x14ac:dyDescent="0.25"/>
    <row r="458" ht="19.5" customHeight="1" x14ac:dyDescent="0.25"/>
    <row r="459" ht="19.5" customHeight="1" x14ac:dyDescent="0.25"/>
  </sheetData>
  <sortState ref="AA3:AC116">
    <sortCondition descending="1" ref="AB3:AB116"/>
  </sortState>
  <mergeCells count="114">
    <mergeCell ref="F49:G49"/>
    <mergeCell ref="F48:G48"/>
    <mergeCell ref="D3:E3"/>
    <mergeCell ref="F51:G51"/>
    <mergeCell ref="F50:G50"/>
    <mergeCell ref="F42:G42"/>
    <mergeCell ref="F34:G34"/>
    <mergeCell ref="F33:G33"/>
    <mergeCell ref="F39:G39"/>
    <mergeCell ref="F36:G36"/>
    <mergeCell ref="F47:G47"/>
    <mergeCell ref="F44:G44"/>
    <mergeCell ref="F43:G43"/>
    <mergeCell ref="F46:G46"/>
    <mergeCell ref="F45:G45"/>
    <mergeCell ref="F65:G65"/>
    <mergeCell ref="F64:G64"/>
    <mergeCell ref="F66:G66"/>
    <mergeCell ref="F63:G63"/>
    <mergeCell ref="F62:G62"/>
    <mergeCell ref="F68:G68"/>
    <mergeCell ref="F67:G67"/>
    <mergeCell ref="A1:G1"/>
    <mergeCell ref="F9:G9"/>
    <mergeCell ref="F8:G8"/>
    <mergeCell ref="F7:G7"/>
    <mergeCell ref="F12:G12"/>
    <mergeCell ref="F32:G32"/>
    <mergeCell ref="F26:G26"/>
    <mergeCell ref="F29:G29"/>
    <mergeCell ref="F31:G31"/>
    <mergeCell ref="A3:B3"/>
    <mergeCell ref="F19:G19"/>
    <mergeCell ref="F30:G30"/>
    <mergeCell ref="F27:G27"/>
    <mergeCell ref="F22:G22"/>
    <mergeCell ref="F21:G21"/>
    <mergeCell ref="F20:G20"/>
    <mergeCell ref="F28:G28"/>
    <mergeCell ref="F61:G61"/>
    <mergeCell ref="F60:G60"/>
    <mergeCell ref="F59:G59"/>
    <mergeCell ref="F58:G58"/>
    <mergeCell ref="F56:G56"/>
    <mergeCell ref="F55:G55"/>
    <mergeCell ref="F54:G54"/>
    <mergeCell ref="F53:G53"/>
    <mergeCell ref="F52:G52"/>
    <mergeCell ref="F57:G57"/>
    <mergeCell ref="I2:J2"/>
    <mergeCell ref="F11:G11"/>
    <mergeCell ref="F10:G10"/>
    <mergeCell ref="F41:G41"/>
    <mergeCell ref="F40:G40"/>
    <mergeCell ref="F35:G35"/>
    <mergeCell ref="F13:G13"/>
    <mergeCell ref="F25:G25"/>
    <mergeCell ref="F18:G18"/>
    <mergeCell ref="F17:G17"/>
    <mergeCell ref="F16:G16"/>
    <mergeCell ref="F24:G24"/>
    <mergeCell ref="F23:G23"/>
    <mergeCell ref="H3:J3"/>
    <mergeCell ref="A2:G2"/>
    <mergeCell ref="F14:G14"/>
    <mergeCell ref="F15:G15"/>
    <mergeCell ref="F38:G38"/>
    <mergeCell ref="F37:G37"/>
    <mergeCell ref="F3:G3"/>
    <mergeCell ref="F6:G6"/>
    <mergeCell ref="F4:G4"/>
    <mergeCell ref="F5:G5"/>
    <mergeCell ref="F74:G74"/>
    <mergeCell ref="F75:G75"/>
    <mergeCell ref="F76:G76"/>
    <mergeCell ref="F77:G77"/>
    <mergeCell ref="F78:G78"/>
    <mergeCell ref="F69:G69"/>
    <mergeCell ref="F70:G70"/>
    <mergeCell ref="F71:G71"/>
    <mergeCell ref="F72:G72"/>
    <mergeCell ref="F73:G73"/>
    <mergeCell ref="F84:G84"/>
    <mergeCell ref="F85:G85"/>
    <mergeCell ref="F86:G86"/>
    <mergeCell ref="F87:G87"/>
    <mergeCell ref="F88:G88"/>
    <mergeCell ref="F79:G79"/>
    <mergeCell ref="F80:G80"/>
    <mergeCell ref="F81:G81"/>
    <mergeCell ref="F82:G82"/>
    <mergeCell ref="F83:G83"/>
    <mergeCell ref="F110:G110"/>
    <mergeCell ref="F104:G104"/>
    <mergeCell ref="F105:G105"/>
    <mergeCell ref="F106:G106"/>
    <mergeCell ref="F107:G107"/>
    <mergeCell ref="F108:G108"/>
    <mergeCell ref="F99:G99"/>
    <mergeCell ref="F100:G100"/>
    <mergeCell ref="F101:G101"/>
    <mergeCell ref="F102:G102"/>
    <mergeCell ref="F103:G103"/>
    <mergeCell ref="F94:G94"/>
    <mergeCell ref="F95:G95"/>
    <mergeCell ref="F96:G96"/>
    <mergeCell ref="F97:G97"/>
    <mergeCell ref="F98:G98"/>
    <mergeCell ref="F89:G89"/>
    <mergeCell ref="F90:G90"/>
    <mergeCell ref="F91:G91"/>
    <mergeCell ref="F109:G109"/>
    <mergeCell ref="F92:G92"/>
    <mergeCell ref="F93:G9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93"/>
  <sheetViews>
    <sheetView topLeftCell="A64" zoomScaleNormal="100" workbookViewId="0">
      <selection activeCell="A33" sqref="A33:A83"/>
    </sheetView>
  </sheetViews>
  <sheetFormatPr baseColWidth="10" defaultRowHeight="15" x14ac:dyDescent="0.25"/>
  <cols>
    <col min="1" max="1" width="14.42578125" bestFit="1" customWidth="1"/>
    <col min="2" max="2" width="15.7109375" customWidth="1"/>
    <col min="3" max="24" width="15.7109375" style="30" customWidth="1"/>
    <col min="25" max="25" width="15.7109375" style="57" customWidth="1"/>
    <col min="26" max="27" width="15.7109375" style="1" customWidth="1"/>
    <col min="28" max="37" width="15.7109375" style="30" customWidth="1"/>
    <col min="38" max="38" width="15.7109375" style="57" customWidth="1"/>
    <col min="39" max="40" width="15.7109375" style="1" customWidth="1"/>
    <col min="41" max="50" width="15.7109375" style="30" customWidth="1"/>
    <col min="51" max="51" width="15.7109375" style="57" customWidth="1"/>
    <col min="52" max="52" width="15.7109375" style="1" customWidth="1"/>
  </cols>
  <sheetData>
    <row r="1" spans="1:52" ht="15.75" thickBot="1" x14ac:dyDescent="0.3">
      <c r="A1" s="5" t="s">
        <v>2</v>
      </c>
      <c r="B1" s="6">
        <f>SUM(B5:B81)</f>
        <v>1392.29</v>
      </c>
      <c r="C1" s="86"/>
      <c r="D1" s="86"/>
      <c r="E1" s="86"/>
      <c r="P1" s="87" t="s">
        <v>4</v>
      </c>
      <c r="Z1" s="57"/>
      <c r="AC1" s="87" t="s">
        <v>4</v>
      </c>
      <c r="AM1" s="57"/>
      <c r="AP1" s="87"/>
      <c r="AZ1" s="57"/>
    </row>
    <row r="2" spans="1:52" ht="15.75" thickBot="1" x14ac:dyDescent="0.3">
      <c r="A2" s="3" t="s">
        <v>0</v>
      </c>
      <c r="B2" s="4" t="s">
        <v>1</v>
      </c>
      <c r="C2" s="31">
        <v>42377</v>
      </c>
      <c r="D2" s="31">
        <v>41655</v>
      </c>
      <c r="E2" s="31">
        <v>41662</v>
      </c>
      <c r="F2" s="31">
        <v>41669</v>
      </c>
      <c r="G2" s="31">
        <v>41676</v>
      </c>
      <c r="H2" s="31">
        <v>41683</v>
      </c>
      <c r="I2" s="31">
        <v>41690</v>
      </c>
      <c r="J2" s="31">
        <v>41697</v>
      </c>
      <c r="K2" s="31">
        <v>41704</v>
      </c>
      <c r="L2" s="31">
        <v>41711</v>
      </c>
      <c r="M2" s="31">
        <v>41718</v>
      </c>
      <c r="N2" s="31">
        <v>41725</v>
      </c>
      <c r="O2" s="31">
        <v>41732</v>
      </c>
      <c r="P2" s="31">
        <v>41739</v>
      </c>
      <c r="Q2" s="31">
        <v>41746</v>
      </c>
      <c r="R2" s="31">
        <v>41753</v>
      </c>
      <c r="S2" s="31">
        <v>41760</v>
      </c>
      <c r="T2" s="31">
        <v>41767</v>
      </c>
      <c r="U2" s="31">
        <v>41774</v>
      </c>
      <c r="V2" s="31">
        <v>41781</v>
      </c>
      <c r="W2" s="31">
        <v>41788</v>
      </c>
      <c r="X2" s="31">
        <v>41795</v>
      </c>
      <c r="Y2" s="31">
        <v>41802</v>
      </c>
      <c r="Z2" s="31">
        <v>41809</v>
      </c>
      <c r="AA2" s="31">
        <v>41816</v>
      </c>
      <c r="AB2" s="31">
        <v>41823</v>
      </c>
      <c r="AC2" s="31">
        <v>41830</v>
      </c>
      <c r="AD2" s="31">
        <v>41837</v>
      </c>
      <c r="AE2" s="31">
        <v>41844</v>
      </c>
      <c r="AF2" s="31">
        <v>41851</v>
      </c>
      <c r="AG2" s="31">
        <v>41858</v>
      </c>
      <c r="AH2" s="31">
        <v>41865</v>
      </c>
      <c r="AI2" s="31">
        <v>41872</v>
      </c>
      <c r="AJ2" s="31">
        <v>41879</v>
      </c>
      <c r="AK2" s="31">
        <v>41886</v>
      </c>
      <c r="AL2" s="31">
        <v>41893</v>
      </c>
      <c r="AM2" s="31">
        <v>41900</v>
      </c>
      <c r="AN2" s="31">
        <v>41907</v>
      </c>
      <c r="AO2" s="31">
        <v>41914</v>
      </c>
      <c r="AP2" s="31">
        <v>41921</v>
      </c>
      <c r="AQ2" s="31">
        <v>41928</v>
      </c>
      <c r="AR2" s="31">
        <v>41935</v>
      </c>
      <c r="AS2" s="31">
        <v>41942</v>
      </c>
      <c r="AT2" s="31">
        <v>41949</v>
      </c>
      <c r="AU2" s="31">
        <v>41956</v>
      </c>
      <c r="AV2" s="31">
        <v>41963</v>
      </c>
      <c r="AW2" s="31">
        <v>41970</v>
      </c>
      <c r="AX2" s="31">
        <v>41977</v>
      </c>
      <c r="AY2" s="31">
        <v>41984</v>
      </c>
      <c r="AZ2" s="31">
        <v>41991</v>
      </c>
    </row>
    <row r="3" spans="1:52" s="1" customFormat="1" x14ac:dyDescent="0.25"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O3" s="30"/>
      <c r="AP3" s="30"/>
      <c r="AQ3" s="30"/>
      <c r="AR3" s="30"/>
      <c r="AS3" s="30"/>
      <c r="AT3" s="30"/>
      <c r="AU3" s="30">
        <v>1</v>
      </c>
      <c r="AV3" s="30"/>
      <c r="AW3" s="30"/>
      <c r="AX3" s="30"/>
    </row>
    <row r="4" spans="1:52" s="1" customFormat="1" x14ac:dyDescent="0.25"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spans="1:52" s="1" customFormat="1" x14ac:dyDescent="0.25">
      <c r="A5" s="1" t="s">
        <v>5</v>
      </c>
      <c r="B5" s="2">
        <f t="shared" ref="B5:B71" si="0">SUM(C5:AZ5)</f>
        <v>181.07</v>
      </c>
      <c r="C5" s="41">
        <v>181.07</v>
      </c>
      <c r="D5" s="41"/>
      <c r="E5" s="41"/>
      <c r="F5" s="41"/>
      <c r="G5" s="41"/>
      <c r="H5" s="41"/>
      <c r="I5" s="41"/>
      <c r="J5" s="41"/>
      <c r="K5" s="41"/>
      <c r="L5" s="41"/>
      <c r="M5" s="32"/>
      <c r="N5" s="32"/>
      <c r="O5" s="41"/>
      <c r="P5" s="41"/>
      <c r="Q5" s="41"/>
      <c r="R5" s="41"/>
      <c r="S5" s="41"/>
      <c r="T5" s="41"/>
      <c r="U5" s="41"/>
      <c r="V5" s="41"/>
      <c r="W5" s="41"/>
      <c r="X5" s="41"/>
      <c r="Y5" s="32"/>
      <c r="Z5" s="32"/>
      <c r="AA5" s="32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32"/>
      <c r="AM5" s="32"/>
      <c r="AN5" s="32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32"/>
      <c r="AZ5" s="32"/>
    </row>
    <row r="6" spans="1:52" s="1" customFormat="1" x14ac:dyDescent="0.25">
      <c r="A6" s="26" t="s">
        <v>6</v>
      </c>
      <c r="B6" s="2">
        <f t="shared" si="0"/>
        <v>138.03</v>
      </c>
      <c r="C6" s="41">
        <v>138.03</v>
      </c>
      <c r="D6" s="41"/>
      <c r="E6" s="41"/>
      <c r="F6" s="41"/>
      <c r="G6" s="41"/>
      <c r="H6" s="41"/>
      <c r="I6" s="41"/>
      <c r="J6" s="41"/>
      <c r="K6" s="41"/>
      <c r="L6" s="41"/>
      <c r="M6" s="32"/>
      <c r="N6" s="32"/>
      <c r="O6" s="41"/>
      <c r="P6" s="41"/>
      <c r="Q6" s="41"/>
      <c r="R6" s="41"/>
      <c r="S6" s="41"/>
      <c r="T6" s="41"/>
      <c r="U6" s="41"/>
      <c r="V6" s="41"/>
      <c r="W6" s="41"/>
      <c r="X6" s="41"/>
      <c r="Y6" s="32"/>
      <c r="Z6" s="32"/>
      <c r="AA6" s="32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32"/>
      <c r="AM6" s="32"/>
      <c r="AN6" s="32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32"/>
      <c r="AZ6" s="32"/>
    </row>
    <row r="7" spans="1:52" s="1" customFormat="1" x14ac:dyDescent="0.25">
      <c r="A7" s="1" t="s">
        <v>7</v>
      </c>
      <c r="B7" s="2">
        <f t="shared" si="0"/>
        <v>116.16</v>
      </c>
      <c r="C7" s="41">
        <v>116.16</v>
      </c>
      <c r="D7" s="41"/>
      <c r="E7" s="41"/>
      <c r="F7" s="41"/>
      <c r="G7" s="41"/>
      <c r="H7" s="41"/>
      <c r="I7" s="41"/>
      <c r="J7" s="41"/>
      <c r="K7" s="41"/>
      <c r="L7" s="41"/>
      <c r="M7" s="32"/>
      <c r="N7" s="32"/>
      <c r="O7" s="41"/>
      <c r="P7" s="41"/>
      <c r="Q7" s="41"/>
      <c r="R7" s="41"/>
      <c r="S7" s="41"/>
      <c r="T7" s="41"/>
      <c r="U7" s="41"/>
      <c r="V7" s="41"/>
      <c r="W7" s="41"/>
      <c r="X7" s="41"/>
      <c r="Y7" s="32"/>
      <c r="Z7" s="32"/>
      <c r="AA7" s="32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32"/>
      <c r="AM7" s="32"/>
      <c r="AN7" s="32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32"/>
      <c r="AZ7" s="32"/>
    </row>
    <row r="8" spans="1:52" s="1" customFormat="1" x14ac:dyDescent="0.25">
      <c r="A8" s="26" t="s">
        <v>8</v>
      </c>
      <c r="B8" s="2">
        <f t="shared" si="0"/>
        <v>101.85</v>
      </c>
      <c r="C8" s="41">
        <v>101.85</v>
      </c>
      <c r="D8" s="41"/>
      <c r="E8" s="41"/>
      <c r="F8" s="41"/>
      <c r="G8" s="41"/>
      <c r="H8" s="41"/>
      <c r="I8" s="41"/>
      <c r="J8" s="41"/>
      <c r="K8" s="41"/>
      <c r="L8" s="41"/>
      <c r="M8" s="32"/>
      <c r="N8" s="32"/>
      <c r="O8" s="41"/>
      <c r="P8" s="41"/>
      <c r="Q8" s="41"/>
      <c r="R8" s="41"/>
      <c r="S8" s="41"/>
      <c r="T8" s="41"/>
      <c r="U8" s="41"/>
      <c r="V8" s="41"/>
      <c r="W8" s="41"/>
      <c r="X8" s="41"/>
      <c r="Y8" s="32"/>
      <c r="Z8" s="32"/>
      <c r="AA8" s="32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32"/>
      <c r="AM8" s="32"/>
      <c r="AN8" s="32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32"/>
      <c r="AZ8" s="32"/>
    </row>
    <row r="9" spans="1:52" s="1" customFormat="1" x14ac:dyDescent="0.25">
      <c r="A9" s="1" t="s">
        <v>9</v>
      </c>
      <c r="B9" s="2">
        <f t="shared" si="0"/>
        <v>91.57</v>
      </c>
      <c r="C9" s="41">
        <v>91.57</v>
      </c>
      <c r="D9" s="41"/>
      <c r="E9" s="41"/>
      <c r="F9" s="41"/>
      <c r="G9" s="41"/>
      <c r="H9" s="41"/>
      <c r="I9" s="41"/>
      <c r="J9" s="41"/>
      <c r="K9" s="41"/>
      <c r="L9" s="41"/>
      <c r="M9" s="32"/>
      <c r="N9" s="32"/>
      <c r="O9" s="41"/>
      <c r="P9" s="41"/>
      <c r="Q9" s="41"/>
      <c r="R9" s="41"/>
      <c r="S9" s="41"/>
      <c r="T9" s="41"/>
      <c r="U9" s="41"/>
      <c r="V9" s="41"/>
      <c r="W9" s="41"/>
      <c r="X9" s="41"/>
      <c r="Y9" s="32"/>
      <c r="Z9" s="32"/>
      <c r="AA9" s="32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32"/>
      <c r="AM9" s="32"/>
      <c r="AN9" s="32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32"/>
      <c r="AZ9" s="32"/>
    </row>
    <row r="10" spans="1:52" s="1" customFormat="1" x14ac:dyDescent="0.25">
      <c r="A10" s="1" t="s">
        <v>10</v>
      </c>
      <c r="B10" s="2">
        <f t="shared" si="0"/>
        <v>83.78</v>
      </c>
      <c r="C10" s="41">
        <v>83.78</v>
      </c>
      <c r="D10" s="41"/>
      <c r="E10" s="41"/>
      <c r="F10" s="41"/>
      <c r="G10" s="41"/>
      <c r="H10" s="41"/>
      <c r="I10" s="41"/>
      <c r="J10" s="41"/>
      <c r="K10" s="41"/>
      <c r="L10" s="41"/>
      <c r="M10" s="32"/>
      <c r="N10" s="32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32"/>
      <c r="Z10" s="32"/>
      <c r="AA10" s="32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32"/>
      <c r="AM10" s="32"/>
      <c r="AN10" s="32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32"/>
      <c r="AZ10" s="32"/>
    </row>
    <row r="11" spans="1:52" s="1" customFormat="1" x14ac:dyDescent="0.25">
      <c r="A11" s="1" t="s">
        <v>11</v>
      </c>
      <c r="B11" s="2">
        <f t="shared" si="0"/>
        <v>77.599999999999994</v>
      </c>
      <c r="C11" s="41">
        <v>77.599999999999994</v>
      </c>
      <c r="D11" s="41"/>
      <c r="E11" s="41"/>
      <c r="F11" s="41"/>
      <c r="G11" s="41"/>
      <c r="H11" s="41"/>
      <c r="I11" s="41"/>
      <c r="J11" s="41"/>
      <c r="K11" s="41"/>
      <c r="L11" s="41"/>
      <c r="M11" s="32"/>
      <c r="N11" s="32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32"/>
      <c r="Z11" s="32"/>
      <c r="AA11" s="32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32"/>
      <c r="AM11" s="32"/>
      <c r="AN11" s="32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32"/>
      <c r="AZ11" s="32"/>
    </row>
    <row r="12" spans="1:52" s="1" customFormat="1" x14ac:dyDescent="0.25">
      <c r="A12" s="1" t="s">
        <v>12</v>
      </c>
      <c r="B12" s="2">
        <f t="shared" si="0"/>
        <v>72.459999999999994</v>
      </c>
      <c r="C12" s="41">
        <v>72.459999999999994</v>
      </c>
      <c r="D12" s="41"/>
      <c r="E12" s="41"/>
      <c r="F12" s="41"/>
      <c r="G12" s="41"/>
      <c r="H12" s="41"/>
      <c r="I12" s="41"/>
      <c r="J12" s="41"/>
      <c r="K12" s="41"/>
      <c r="L12" s="41"/>
      <c r="M12" s="32"/>
      <c r="N12" s="32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32"/>
      <c r="Z12" s="32"/>
      <c r="AA12" s="32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32"/>
      <c r="AM12" s="32"/>
      <c r="AN12" s="32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32"/>
      <c r="AZ12" s="32"/>
    </row>
    <row r="13" spans="1:52" s="1" customFormat="1" x14ac:dyDescent="0.25">
      <c r="A13" s="1" t="s">
        <v>13</v>
      </c>
      <c r="B13" s="2">
        <f t="shared" si="0"/>
        <v>53.96</v>
      </c>
      <c r="C13" s="41">
        <v>53.96</v>
      </c>
      <c r="D13" s="41"/>
      <c r="E13" s="41"/>
      <c r="F13" s="41"/>
      <c r="G13" s="41"/>
      <c r="H13" s="41"/>
      <c r="I13" s="41"/>
      <c r="J13" s="41"/>
      <c r="K13" s="41"/>
      <c r="L13" s="41"/>
      <c r="M13" s="32"/>
      <c r="N13" s="32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32"/>
      <c r="Z13" s="32"/>
      <c r="AA13" s="32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32"/>
      <c r="AM13" s="32"/>
      <c r="AN13" s="32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32"/>
      <c r="AZ13" s="32"/>
    </row>
    <row r="14" spans="1:52" x14ac:dyDescent="0.25">
      <c r="A14" s="1" t="s">
        <v>14</v>
      </c>
      <c r="B14" s="2">
        <f t="shared" si="0"/>
        <v>49.91</v>
      </c>
      <c r="C14" s="41">
        <v>49.91</v>
      </c>
      <c r="D14" s="41"/>
      <c r="E14" s="41"/>
      <c r="F14" s="41"/>
      <c r="G14" s="41"/>
      <c r="H14" s="41"/>
      <c r="I14" s="41"/>
      <c r="J14" s="41"/>
      <c r="K14" s="41"/>
      <c r="L14" s="41"/>
      <c r="M14" s="32"/>
      <c r="N14" s="32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32"/>
      <c r="Z14" s="32"/>
      <c r="AA14" s="32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32"/>
      <c r="AM14" s="32"/>
      <c r="AN14" s="32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32"/>
      <c r="AZ14" s="32"/>
    </row>
    <row r="15" spans="1:52" s="1" customFormat="1" x14ac:dyDescent="0.25">
      <c r="A15" s="1" t="s">
        <v>15</v>
      </c>
      <c r="B15" s="2">
        <f t="shared" si="0"/>
        <v>46.23</v>
      </c>
      <c r="C15" s="41">
        <v>46.23</v>
      </c>
      <c r="D15" s="41"/>
      <c r="E15" s="41"/>
      <c r="F15" s="41"/>
      <c r="G15" s="41"/>
      <c r="H15" s="41"/>
      <c r="I15" s="41"/>
      <c r="J15" s="41"/>
      <c r="K15" s="41"/>
      <c r="L15" s="41"/>
      <c r="M15" s="32"/>
      <c r="N15" s="32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32"/>
      <c r="Z15" s="32"/>
      <c r="AA15" s="32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32"/>
      <c r="AM15" s="32"/>
      <c r="AN15" s="32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32"/>
      <c r="AZ15" s="32"/>
    </row>
    <row r="16" spans="1:52" x14ac:dyDescent="0.25">
      <c r="A16" s="1" t="s">
        <v>16</v>
      </c>
      <c r="B16" s="2">
        <f t="shared" si="0"/>
        <v>42.82</v>
      </c>
      <c r="C16" s="41">
        <v>42.82</v>
      </c>
      <c r="D16" s="41"/>
      <c r="E16" s="41"/>
      <c r="F16" s="41"/>
      <c r="G16" s="41"/>
      <c r="H16" s="41"/>
      <c r="I16" s="41"/>
      <c r="J16" s="41"/>
      <c r="K16" s="41"/>
      <c r="L16" s="41"/>
      <c r="M16" s="32"/>
      <c r="N16" s="32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32"/>
      <c r="Z16" s="32"/>
      <c r="AA16" s="32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32"/>
      <c r="AM16" s="32"/>
      <c r="AN16" s="32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32"/>
      <c r="AZ16" s="32"/>
    </row>
    <row r="17" spans="1:52" s="1" customFormat="1" x14ac:dyDescent="0.25">
      <c r="A17" s="1" t="s">
        <v>17</v>
      </c>
      <c r="B17" s="2">
        <f t="shared" si="0"/>
        <v>39.65</v>
      </c>
      <c r="C17" s="41">
        <v>39.65</v>
      </c>
      <c r="D17" s="41"/>
      <c r="E17" s="41"/>
      <c r="F17" s="41"/>
      <c r="G17" s="41"/>
      <c r="H17" s="41"/>
      <c r="I17" s="41"/>
      <c r="J17" s="41"/>
      <c r="K17" s="41"/>
      <c r="L17" s="41"/>
      <c r="M17" s="32"/>
      <c r="N17" s="32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32"/>
      <c r="Z17" s="32"/>
      <c r="AA17" s="32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32"/>
      <c r="AM17" s="32"/>
      <c r="AN17" s="32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32"/>
      <c r="AZ17" s="32"/>
    </row>
    <row r="18" spans="1:52" s="1" customFormat="1" x14ac:dyDescent="0.25">
      <c r="A18" s="1" t="s">
        <v>18</v>
      </c>
      <c r="B18" s="2">
        <f t="shared" si="0"/>
        <v>36.67</v>
      </c>
      <c r="C18" s="41">
        <v>36.67</v>
      </c>
      <c r="D18" s="41"/>
      <c r="E18" s="41"/>
      <c r="F18" s="41"/>
      <c r="G18" s="41"/>
      <c r="H18" s="41"/>
      <c r="I18" s="41"/>
      <c r="J18" s="41"/>
      <c r="K18" s="41"/>
      <c r="L18" s="41"/>
      <c r="M18" s="32"/>
      <c r="N18" s="32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32"/>
      <c r="Z18" s="32"/>
      <c r="AA18" s="32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32"/>
      <c r="AM18" s="32"/>
      <c r="AN18" s="32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32"/>
      <c r="AZ18" s="32"/>
    </row>
    <row r="19" spans="1:52" s="1" customFormat="1" x14ac:dyDescent="0.25">
      <c r="A19" s="1" t="s">
        <v>19</v>
      </c>
      <c r="B19" s="2">
        <f t="shared" si="0"/>
        <v>33.85</v>
      </c>
      <c r="C19" s="41">
        <v>33.85</v>
      </c>
      <c r="D19" s="41"/>
      <c r="E19" s="41"/>
      <c r="F19" s="41"/>
      <c r="G19" s="41"/>
      <c r="H19" s="41"/>
      <c r="I19" s="41"/>
      <c r="J19" s="41"/>
      <c r="K19" s="41"/>
      <c r="L19" s="41"/>
      <c r="M19" s="32"/>
      <c r="N19" s="32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32"/>
      <c r="Z19" s="32"/>
      <c r="AA19" s="32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32"/>
      <c r="AM19" s="32"/>
      <c r="AN19" s="32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32"/>
      <c r="AZ19" s="32"/>
    </row>
    <row r="20" spans="1:52" x14ac:dyDescent="0.25">
      <c r="A20" s="1" t="s">
        <v>20</v>
      </c>
      <c r="B20" s="2">
        <f t="shared" si="0"/>
        <v>31.16</v>
      </c>
      <c r="C20" s="41">
        <v>31.16</v>
      </c>
      <c r="D20" s="41"/>
      <c r="E20" s="41"/>
      <c r="F20" s="41"/>
      <c r="G20" s="41"/>
      <c r="H20" s="41"/>
      <c r="I20" s="41"/>
      <c r="J20" s="41"/>
      <c r="K20" s="41"/>
      <c r="L20" s="41"/>
      <c r="M20" s="32"/>
      <c r="N20" s="32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32"/>
      <c r="Z20" s="32"/>
      <c r="AA20" s="32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32"/>
      <c r="AM20" s="32"/>
      <c r="AN20" s="32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32"/>
      <c r="AZ20" s="32"/>
    </row>
    <row r="21" spans="1:52" s="1" customFormat="1" x14ac:dyDescent="0.25">
      <c r="A21" s="1" t="s">
        <v>21</v>
      </c>
      <c r="B21" s="2">
        <f t="shared" si="0"/>
        <v>28.59</v>
      </c>
      <c r="C21" s="41">
        <v>28.59</v>
      </c>
      <c r="D21" s="41"/>
      <c r="E21" s="41"/>
      <c r="F21" s="41"/>
      <c r="G21" s="41"/>
      <c r="H21" s="41"/>
      <c r="I21" s="41"/>
      <c r="J21" s="41"/>
      <c r="K21" s="41"/>
      <c r="L21" s="41"/>
      <c r="M21" s="32"/>
      <c r="N21" s="32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32"/>
      <c r="Z21" s="32"/>
      <c r="AA21" s="32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32"/>
      <c r="AM21" s="32"/>
      <c r="AN21" s="32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32"/>
      <c r="AZ21" s="32"/>
    </row>
    <row r="22" spans="1:52" s="1" customFormat="1" x14ac:dyDescent="0.25">
      <c r="A22" s="1" t="s">
        <v>22</v>
      </c>
      <c r="B22" s="2">
        <f t="shared" si="0"/>
        <v>26.12</v>
      </c>
      <c r="C22" s="41">
        <v>26.12</v>
      </c>
      <c r="D22" s="41"/>
      <c r="E22" s="41"/>
      <c r="F22" s="41"/>
      <c r="G22" s="41"/>
      <c r="H22" s="41"/>
      <c r="I22" s="41"/>
      <c r="J22" s="41"/>
      <c r="K22" s="41"/>
      <c r="L22" s="41"/>
      <c r="M22" s="32"/>
      <c r="N22" s="32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32"/>
      <c r="Z22" s="32"/>
      <c r="AA22" s="32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32"/>
      <c r="AM22" s="32"/>
      <c r="AN22" s="32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32"/>
      <c r="AZ22" s="32"/>
    </row>
    <row r="23" spans="1:52" s="1" customFormat="1" x14ac:dyDescent="0.25">
      <c r="A23" s="1" t="s">
        <v>23</v>
      </c>
      <c r="B23" s="2">
        <f t="shared" si="0"/>
        <v>23.74</v>
      </c>
      <c r="C23" s="41">
        <v>23.74</v>
      </c>
      <c r="D23" s="41"/>
      <c r="E23" s="41"/>
      <c r="F23" s="41"/>
      <c r="G23" s="41"/>
      <c r="H23" s="41"/>
      <c r="I23" s="41"/>
      <c r="J23" s="41"/>
      <c r="K23" s="41"/>
      <c r="L23" s="41"/>
      <c r="M23" s="32"/>
      <c r="N23" s="32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32"/>
      <c r="Z23" s="32"/>
      <c r="AA23" s="32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32"/>
      <c r="AM23" s="32"/>
      <c r="AN23" s="32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32"/>
      <c r="AZ23" s="32"/>
    </row>
    <row r="24" spans="1:52" x14ac:dyDescent="0.25">
      <c r="A24" s="1" t="s">
        <v>24</v>
      </c>
      <c r="B24" s="2">
        <f t="shared" si="0"/>
        <v>21.44</v>
      </c>
      <c r="C24" s="41">
        <v>21.44</v>
      </c>
      <c r="D24" s="41"/>
      <c r="E24" s="41"/>
      <c r="F24" s="41"/>
      <c r="G24" s="41"/>
      <c r="H24" s="41"/>
      <c r="I24" s="41"/>
      <c r="J24" s="41"/>
      <c r="K24" s="41"/>
      <c r="L24" s="41"/>
      <c r="M24" s="32"/>
      <c r="N24" s="32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32"/>
      <c r="Z24" s="32"/>
      <c r="AA24" s="32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32"/>
      <c r="AM24" s="32"/>
      <c r="AN24" s="32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32"/>
      <c r="AZ24" s="32"/>
    </row>
    <row r="25" spans="1:52" s="1" customFormat="1" x14ac:dyDescent="0.25">
      <c r="A25" s="1" t="s">
        <v>25</v>
      </c>
      <c r="B25" s="2">
        <f t="shared" si="0"/>
        <v>19.21</v>
      </c>
      <c r="C25" s="41">
        <v>19.21</v>
      </c>
      <c r="D25" s="41"/>
      <c r="E25" s="41"/>
      <c r="F25" s="41"/>
      <c r="G25" s="41"/>
      <c r="H25" s="41"/>
      <c r="I25" s="41"/>
      <c r="J25" s="41"/>
      <c r="K25" s="41"/>
      <c r="L25" s="41"/>
      <c r="M25" s="32"/>
      <c r="N25" s="32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32"/>
      <c r="Z25" s="32"/>
      <c r="AA25" s="32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32"/>
      <c r="AM25" s="32"/>
      <c r="AN25" s="32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32"/>
      <c r="AZ25" s="32"/>
    </row>
    <row r="26" spans="1:52" s="1" customFormat="1" x14ac:dyDescent="0.25">
      <c r="A26" s="1" t="s">
        <v>26</v>
      </c>
      <c r="B26" s="2">
        <f t="shared" si="0"/>
        <v>17.04</v>
      </c>
      <c r="C26" s="41">
        <v>17.04</v>
      </c>
      <c r="D26" s="41"/>
      <c r="E26" s="41"/>
      <c r="F26" s="41"/>
      <c r="G26" s="41"/>
      <c r="H26" s="41"/>
      <c r="I26" s="41"/>
      <c r="J26" s="41"/>
      <c r="K26" s="41"/>
      <c r="L26" s="41"/>
      <c r="M26" s="32"/>
      <c r="N26" s="32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32"/>
      <c r="Z26" s="32"/>
      <c r="AA26" s="32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32"/>
      <c r="AM26" s="32"/>
      <c r="AN26" s="32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32"/>
      <c r="AZ26" s="32"/>
    </row>
    <row r="27" spans="1:52" s="1" customFormat="1" x14ac:dyDescent="0.25">
      <c r="A27" s="1" t="s">
        <v>27</v>
      </c>
      <c r="B27" s="2">
        <f t="shared" si="0"/>
        <v>14.92</v>
      </c>
      <c r="C27" s="41">
        <v>14.92</v>
      </c>
      <c r="D27" s="41"/>
      <c r="E27" s="41"/>
      <c r="F27" s="41"/>
      <c r="G27" s="41"/>
      <c r="H27" s="41"/>
      <c r="I27" s="41"/>
      <c r="J27" s="41"/>
      <c r="K27" s="41"/>
      <c r="L27" s="41"/>
      <c r="M27" s="32"/>
      <c r="N27" s="32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32"/>
      <c r="Z27" s="32"/>
      <c r="AA27" s="32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32"/>
      <c r="AM27" s="32"/>
      <c r="AN27" s="32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32"/>
      <c r="AZ27" s="32"/>
    </row>
    <row r="28" spans="1:52" s="1" customFormat="1" x14ac:dyDescent="0.25">
      <c r="A28" s="1" t="s">
        <v>28</v>
      </c>
      <c r="B28" s="2">
        <f t="shared" si="0"/>
        <v>12.85</v>
      </c>
      <c r="C28" s="41">
        <v>12.85</v>
      </c>
      <c r="D28" s="41"/>
      <c r="E28" s="41"/>
      <c r="F28" s="41"/>
      <c r="G28" s="41"/>
      <c r="H28" s="41"/>
      <c r="I28" s="41"/>
      <c r="J28" s="41"/>
      <c r="K28" s="41"/>
      <c r="L28" s="41"/>
      <c r="M28" s="32"/>
      <c r="N28" s="32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32"/>
      <c r="Z28" s="32"/>
      <c r="AA28" s="32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32"/>
      <c r="AM28" s="32"/>
      <c r="AN28" s="32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32"/>
      <c r="AZ28" s="32"/>
    </row>
    <row r="29" spans="1:52" x14ac:dyDescent="0.25">
      <c r="A29" s="1" t="s">
        <v>29</v>
      </c>
      <c r="B29" s="2">
        <f t="shared" si="0"/>
        <v>10.84</v>
      </c>
      <c r="C29" s="41">
        <v>10.84</v>
      </c>
      <c r="D29" s="41"/>
      <c r="E29" s="41"/>
      <c r="F29" s="41"/>
      <c r="G29" s="41"/>
      <c r="H29" s="41"/>
      <c r="I29" s="41"/>
      <c r="J29" s="41"/>
      <c r="K29" s="41"/>
      <c r="L29" s="41"/>
      <c r="M29" s="32"/>
      <c r="N29" s="32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32"/>
      <c r="Z29" s="32"/>
      <c r="AA29" s="32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32"/>
      <c r="AM29" s="32"/>
      <c r="AN29" s="32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32"/>
      <c r="AZ29" s="32"/>
    </row>
    <row r="30" spans="1:52" x14ac:dyDescent="0.25">
      <c r="A30" s="1" t="s">
        <v>30</v>
      </c>
      <c r="B30" s="2">
        <f t="shared" si="0"/>
        <v>8.86</v>
      </c>
      <c r="C30" s="41">
        <v>8.86</v>
      </c>
      <c r="D30" s="41"/>
      <c r="E30" s="41"/>
      <c r="F30" s="41"/>
      <c r="G30" s="41"/>
      <c r="H30" s="41"/>
      <c r="I30" s="41"/>
      <c r="J30" s="41"/>
      <c r="K30" s="41"/>
      <c r="L30" s="41"/>
      <c r="M30" s="32"/>
      <c r="N30" s="32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32"/>
      <c r="Z30" s="32"/>
      <c r="AA30" s="32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32"/>
      <c r="AM30" s="32"/>
      <c r="AN30" s="32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32"/>
      <c r="AZ30" s="32"/>
    </row>
    <row r="31" spans="1:52" x14ac:dyDescent="0.25">
      <c r="A31" s="1" t="s">
        <v>31</v>
      </c>
      <c r="B31" s="2">
        <f t="shared" si="0"/>
        <v>6.91</v>
      </c>
      <c r="C31" s="41">
        <v>6.91</v>
      </c>
      <c r="D31" s="41"/>
      <c r="E31" s="41"/>
      <c r="F31" s="41"/>
      <c r="G31" s="41"/>
      <c r="H31" s="41"/>
      <c r="I31" s="41"/>
      <c r="J31" s="41"/>
      <c r="K31" s="41"/>
      <c r="L31" s="41"/>
      <c r="M31" s="32"/>
      <c r="N31" s="32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32"/>
      <c r="Z31" s="32"/>
      <c r="AA31" s="32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32"/>
      <c r="AM31" s="32"/>
      <c r="AN31" s="32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32"/>
      <c r="AZ31" s="32"/>
    </row>
    <row r="32" spans="1:52" s="1" customFormat="1" x14ac:dyDescent="0.25">
      <c r="A32" s="1" t="s">
        <v>32</v>
      </c>
      <c r="B32" s="2">
        <f t="shared" si="0"/>
        <v>5</v>
      </c>
      <c r="C32" s="41">
        <v>5</v>
      </c>
      <c r="D32" s="41"/>
      <c r="E32" s="41"/>
      <c r="F32" s="41"/>
      <c r="G32" s="41"/>
      <c r="H32" s="41"/>
      <c r="I32" s="41"/>
      <c r="J32" s="41"/>
      <c r="K32" s="41"/>
      <c r="L32" s="41"/>
      <c r="M32" s="32"/>
      <c r="N32" s="32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32"/>
      <c r="Z32" s="32"/>
      <c r="AA32" s="32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32"/>
      <c r="AM32" s="32"/>
      <c r="AN32" s="32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32"/>
      <c r="AZ32" s="32"/>
    </row>
    <row r="33" spans="1:52" x14ac:dyDescent="0.25">
      <c r="A33" s="1" t="s">
        <v>33</v>
      </c>
      <c r="B33" s="2">
        <f t="shared" si="0"/>
        <v>0</v>
      </c>
      <c r="C33" s="41">
        <v>0</v>
      </c>
      <c r="D33" s="41"/>
      <c r="E33" s="41"/>
      <c r="F33" s="41"/>
      <c r="G33" s="41"/>
      <c r="H33" s="41"/>
      <c r="I33" s="41"/>
      <c r="J33" s="41"/>
      <c r="K33" s="41"/>
      <c r="L33" s="41"/>
      <c r="M33" s="32"/>
      <c r="N33" s="32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32"/>
      <c r="Z33" s="32"/>
      <c r="AA33" s="32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32"/>
      <c r="AM33" s="32"/>
      <c r="AN33" s="32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32"/>
      <c r="AZ33" s="32"/>
    </row>
    <row r="34" spans="1:52" s="1" customFormat="1" x14ac:dyDescent="0.25">
      <c r="A34" s="1" t="s">
        <v>34</v>
      </c>
      <c r="B34" s="2">
        <f t="shared" si="0"/>
        <v>0</v>
      </c>
      <c r="C34" s="41">
        <v>0</v>
      </c>
      <c r="D34" s="41"/>
      <c r="E34" s="41"/>
      <c r="F34" s="41"/>
      <c r="G34" s="41"/>
      <c r="H34" s="41"/>
      <c r="I34" s="41"/>
      <c r="J34" s="41"/>
      <c r="K34" s="41"/>
      <c r="L34" s="41"/>
      <c r="M34" s="32"/>
      <c r="N34" s="32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32"/>
      <c r="Z34" s="32"/>
      <c r="AA34" s="32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32"/>
      <c r="AM34" s="32"/>
      <c r="AN34" s="32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32"/>
      <c r="AZ34" s="32"/>
    </row>
    <row r="35" spans="1:52" s="1" customFormat="1" x14ac:dyDescent="0.25">
      <c r="A35" s="1" t="s">
        <v>35</v>
      </c>
      <c r="B35" s="2">
        <f t="shared" si="0"/>
        <v>0</v>
      </c>
      <c r="C35" s="41">
        <v>0</v>
      </c>
      <c r="D35" s="41"/>
      <c r="E35" s="41"/>
      <c r="F35" s="41"/>
      <c r="G35" s="41"/>
      <c r="H35" s="41"/>
      <c r="I35" s="41"/>
      <c r="J35" s="41"/>
      <c r="K35" s="41"/>
      <c r="L35" s="41"/>
      <c r="M35" s="32"/>
      <c r="N35" s="32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32"/>
      <c r="Z35" s="32"/>
      <c r="AA35" s="32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32"/>
      <c r="AM35" s="32"/>
      <c r="AN35" s="32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32"/>
      <c r="AZ35" s="32"/>
    </row>
    <row r="36" spans="1:52" s="1" customFormat="1" x14ac:dyDescent="0.25">
      <c r="A36" s="1" t="s">
        <v>36</v>
      </c>
      <c r="B36" s="2">
        <f t="shared" si="0"/>
        <v>0</v>
      </c>
      <c r="C36" s="41">
        <v>0</v>
      </c>
      <c r="D36" s="41"/>
      <c r="E36" s="41"/>
      <c r="F36" s="41"/>
      <c r="G36" s="41"/>
      <c r="H36" s="41"/>
      <c r="I36" s="41"/>
      <c r="J36" s="41"/>
      <c r="K36" s="41"/>
      <c r="L36" s="41"/>
      <c r="M36" s="32"/>
      <c r="N36" s="32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32"/>
      <c r="Z36" s="32"/>
      <c r="AA36" s="32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32"/>
      <c r="AM36" s="32"/>
      <c r="AN36" s="32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32"/>
      <c r="AZ36" s="32"/>
    </row>
    <row r="37" spans="1:52" x14ac:dyDescent="0.25">
      <c r="A37" s="1" t="s">
        <v>37</v>
      </c>
      <c r="B37" s="2">
        <f t="shared" si="0"/>
        <v>0</v>
      </c>
      <c r="C37" s="41">
        <v>0</v>
      </c>
      <c r="D37" s="41"/>
      <c r="E37" s="41"/>
      <c r="F37" s="41"/>
      <c r="G37" s="41"/>
      <c r="H37" s="41"/>
      <c r="I37" s="41"/>
      <c r="J37" s="41"/>
      <c r="K37" s="41"/>
      <c r="L37" s="41"/>
      <c r="M37" s="32"/>
      <c r="N37" s="32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32"/>
      <c r="Z37" s="32"/>
      <c r="AA37" s="32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32"/>
      <c r="AM37" s="32"/>
      <c r="AN37" s="32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32"/>
      <c r="AZ37" s="32"/>
    </row>
    <row r="38" spans="1:52" s="1" customFormat="1" x14ac:dyDescent="0.25">
      <c r="A38" s="1" t="s">
        <v>38</v>
      </c>
      <c r="B38" s="2">
        <f t="shared" si="0"/>
        <v>0</v>
      </c>
      <c r="C38" s="41">
        <v>0</v>
      </c>
      <c r="D38" s="41"/>
      <c r="E38" s="41"/>
      <c r="F38" s="41"/>
      <c r="G38" s="41"/>
      <c r="H38" s="41"/>
      <c r="I38" s="41"/>
      <c r="J38" s="41"/>
      <c r="K38" s="41"/>
      <c r="L38" s="41"/>
      <c r="M38" s="32"/>
      <c r="N38" s="32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32"/>
      <c r="Z38" s="32"/>
      <c r="AA38" s="32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32"/>
      <c r="AM38" s="32"/>
      <c r="AN38" s="32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32"/>
      <c r="AZ38" s="32"/>
    </row>
    <row r="39" spans="1:52" s="1" customFormat="1" x14ac:dyDescent="0.25">
      <c r="A39" s="1" t="s">
        <v>39</v>
      </c>
      <c r="B39" s="2">
        <f t="shared" si="0"/>
        <v>0</v>
      </c>
      <c r="C39" s="41">
        <v>0</v>
      </c>
      <c r="D39" s="41"/>
      <c r="E39" s="41"/>
      <c r="F39" s="41"/>
      <c r="G39" s="41"/>
      <c r="H39" s="41"/>
      <c r="I39" s="41"/>
      <c r="J39" s="41"/>
      <c r="K39" s="41"/>
      <c r="L39" s="41"/>
      <c r="M39" s="32"/>
      <c r="N39" s="32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32"/>
      <c r="Z39" s="32"/>
      <c r="AA39" s="32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32"/>
      <c r="AM39" s="32"/>
      <c r="AN39" s="32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32"/>
      <c r="AZ39" s="32"/>
    </row>
    <row r="40" spans="1:52" s="1" customFormat="1" x14ac:dyDescent="0.25">
      <c r="A40" s="1" t="s">
        <v>40</v>
      </c>
      <c r="B40" s="2">
        <f t="shared" si="0"/>
        <v>0</v>
      </c>
      <c r="C40" s="41">
        <v>0</v>
      </c>
      <c r="D40" s="41"/>
      <c r="E40" s="41"/>
      <c r="F40" s="41"/>
      <c r="G40" s="41"/>
      <c r="H40" s="41"/>
      <c r="I40" s="41"/>
      <c r="J40" s="41"/>
      <c r="K40" s="41"/>
      <c r="L40" s="41"/>
      <c r="M40" s="32"/>
      <c r="N40" s="32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32"/>
      <c r="Z40" s="32"/>
      <c r="AA40" s="32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32"/>
      <c r="AM40" s="32"/>
      <c r="AN40" s="32"/>
      <c r="AO40" s="41"/>
      <c r="AP40" s="41"/>
      <c r="AQ40" s="41"/>
      <c r="AR40" s="41"/>
      <c r="AS40" s="41"/>
      <c r="AT40" s="41"/>
      <c r="AU40" s="41"/>
      <c r="AV40" s="41"/>
      <c r="AW40" s="41"/>
      <c r="AX40" s="41"/>
      <c r="AY40" s="32"/>
      <c r="AZ40" s="32"/>
    </row>
    <row r="41" spans="1:52" s="1" customFormat="1" x14ac:dyDescent="0.25">
      <c r="A41" s="1" t="s">
        <v>41</v>
      </c>
      <c r="B41" s="2">
        <f t="shared" si="0"/>
        <v>0</v>
      </c>
      <c r="C41" s="41">
        <v>0</v>
      </c>
      <c r="D41" s="41"/>
      <c r="E41" s="41"/>
      <c r="F41" s="41"/>
      <c r="G41" s="41"/>
      <c r="H41" s="41"/>
      <c r="I41" s="41"/>
      <c r="J41" s="41"/>
      <c r="K41" s="41"/>
      <c r="L41" s="41"/>
      <c r="M41" s="32"/>
      <c r="N41" s="32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32"/>
      <c r="Z41" s="32"/>
      <c r="AA41" s="32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32"/>
      <c r="AM41" s="32"/>
      <c r="AN41" s="32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32"/>
      <c r="AZ41" s="32"/>
    </row>
    <row r="42" spans="1:52" s="1" customFormat="1" x14ac:dyDescent="0.25">
      <c r="A42" s="1" t="s">
        <v>42</v>
      </c>
      <c r="B42" s="2">
        <f t="shared" si="0"/>
        <v>0</v>
      </c>
      <c r="C42" s="41">
        <v>0</v>
      </c>
      <c r="D42" s="41"/>
      <c r="E42" s="41"/>
      <c r="F42" s="41"/>
      <c r="G42" s="41"/>
      <c r="H42" s="41"/>
      <c r="I42" s="41"/>
      <c r="J42" s="41"/>
      <c r="K42" s="41"/>
      <c r="L42" s="41"/>
      <c r="M42" s="32"/>
      <c r="N42" s="32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32"/>
      <c r="Z42" s="32"/>
      <c r="AA42" s="32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32"/>
      <c r="AM42" s="32"/>
      <c r="AN42" s="32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32"/>
      <c r="AZ42" s="32"/>
    </row>
    <row r="43" spans="1:52" s="1" customFormat="1" x14ac:dyDescent="0.25">
      <c r="A43" s="1" t="s">
        <v>43</v>
      </c>
      <c r="B43" s="2">
        <f t="shared" si="0"/>
        <v>0</v>
      </c>
      <c r="C43" s="41">
        <v>0</v>
      </c>
      <c r="D43" s="41"/>
      <c r="E43" s="41"/>
      <c r="F43" s="41"/>
      <c r="G43" s="41"/>
      <c r="H43" s="41"/>
      <c r="I43" s="41"/>
      <c r="J43" s="41"/>
      <c r="K43" s="41"/>
      <c r="L43" s="41"/>
      <c r="M43" s="32"/>
      <c r="N43" s="32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32"/>
      <c r="Z43" s="32"/>
      <c r="AA43" s="32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32"/>
      <c r="AM43" s="32"/>
      <c r="AN43" s="32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32"/>
      <c r="AZ43" s="32"/>
    </row>
    <row r="44" spans="1:52" s="1" customFormat="1" x14ac:dyDescent="0.25">
      <c r="A44" s="1" t="s">
        <v>44</v>
      </c>
      <c r="B44" s="2">
        <f t="shared" si="0"/>
        <v>0</v>
      </c>
      <c r="C44" s="41">
        <v>0</v>
      </c>
      <c r="D44" s="41"/>
      <c r="E44" s="41"/>
      <c r="F44" s="41"/>
      <c r="G44" s="41"/>
      <c r="H44" s="41"/>
      <c r="I44" s="41"/>
      <c r="J44" s="41"/>
      <c r="K44" s="41"/>
      <c r="L44" s="41"/>
      <c r="M44" s="32"/>
      <c r="N44" s="32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32"/>
      <c r="Z44" s="32"/>
      <c r="AA44" s="32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32"/>
      <c r="AM44" s="32"/>
      <c r="AN44" s="32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32"/>
      <c r="AZ44" s="32"/>
    </row>
    <row r="45" spans="1:52" s="1" customFormat="1" x14ac:dyDescent="0.25">
      <c r="A45" s="1" t="s">
        <v>45</v>
      </c>
      <c r="B45" s="2">
        <f t="shared" si="0"/>
        <v>0</v>
      </c>
      <c r="C45" s="41">
        <v>0</v>
      </c>
      <c r="D45" s="41"/>
      <c r="E45" s="41"/>
      <c r="F45" s="41"/>
      <c r="G45" s="41"/>
      <c r="H45" s="41"/>
      <c r="I45" s="41"/>
      <c r="J45" s="41"/>
      <c r="K45" s="41"/>
      <c r="L45" s="41"/>
      <c r="M45" s="32"/>
      <c r="N45" s="32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32"/>
      <c r="Z45" s="32"/>
      <c r="AA45" s="32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32"/>
      <c r="AM45" s="32"/>
      <c r="AN45" s="32"/>
      <c r="AO45" s="41"/>
      <c r="AP45" s="41"/>
      <c r="AQ45" s="41"/>
      <c r="AR45" s="41"/>
      <c r="AS45" s="41"/>
      <c r="AT45" s="41"/>
      <c r="AU45" s="41"/>
      <c r="AV45" s="41"/>
      <c r="AW45" s="41"/>
      <c r="AX45" s="41"/>
      <c r="AY45" s="32"/>
      <c r="AZ45" s="32"/>
    </row>
    <row r="46" spans="1:52" s="1" customFormat="1" x14ac:dyDescent="0.25">
      <c r="A46" s="1" t="s">
        <v>46</v>
      </c>
      <c r="B46" s="2">
        <f t="shared" si="0"/>
        <v>0</v>
      </c>
      <c r="C46" s="41">
        <v>0</v>
      </c>
      <c r="D46" s="41"/>
      <c r="E46" s="41"/>
      <c r="F46" s="41"/>
      <c r="G46" s="41"/>
      <c r="H46" s="41"/>
      <c r="I46" s="41"/>
      <c r="J46" s="41"/>
      <c r="K46" s="41"/>
      <c r="L46" s="41"/>
      <c r="M46" s="32"/>
      <c r="N46" s="32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32"/>
      <c r="Z46" s="32"/>
      <c r="AA46" s="32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32"/>
      <c r="AM46" s="32"/>
      <c r="AN46" s="32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32"/>
      <c r="AZ46" s="32"/>
    </row>
    <row r="47" spans="1:52" s="1" customFormat="1" x14ac:dyDescent="0.25">
      <c r="A47" s="1" t="s">
        <v>47</v>
      </c>
      <c r="B47" s="2">
        <f t="shared" si="0"/>
        <v>0</v>
      </c>
      <c r="C47" s="41">
        <v>0</v>
      </c>
      <c r="D47" s="41"/>
      <c r="E47" s="41"/>
      <c r="F47" s="41"/>
      <c r="G47" s="41"/>
      <c r="H47" s="41"/>
      <c r="I47" s="41"/>
      <c r="J47" s="41"/>
      <c r="K47" s="41"/>
      <c r="L47" s="41"/>
      <c r="M47" s="32"/>
      <c r="N47" s="32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32"/>
      <c r="Z47" s="32"/>
      <c r="AA47" s="32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32"/>
      <c r="AM47" s="32"/>
      <c r="AN47" s="32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32"/>
      <c r="AZ47" s="32"/>
    </row>
    <row r="48" spans="1:52" s="1" customFormat="1" x14ac:dyDescent="0.25">
      <c r="A48" s="1" t="s">
        <v>48</v>
      </c>
      <c r="B48" s="2">
        <f t="shared" si="0"/>
        <v>0</v>
      </c>
      <c r="C48" s="41">
        <v>0</v>
      </c>
      <c r="D48" s="41"/>
      <c r="E48" s="41"/>
      <c r="F48" s="41"/>
      <c r="G48" s="41"/>
      <c r="H48" s="41"/>
      <c r="I48" s="41"/>
      <c r="J48" s="41"/>
      <c r="K48" s="41"/>
      <c r="L48" s="41"/>
      <c r="M48" s="32"/>
      <c r="N48" s="32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32"/>
      <c r="Z48" s="32"/>
      <c r="AA48" s="32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32"/>
      <c r="AM48" s="32"/>
      <c r="AN48" s="32"/>
      <c r="AO48" s="41"/>
      <c r="AP48" s="41"/>
      <c r="AQ48" s="41"/>
      <c r="AR48" s="41"/>
      <c r="AS48" s="41"/>
      <c r="AT48" s="41"/>
      <c r="AU48" s="41"/>
      <c r="AV48" s="41"/>
      <c r="AW48" s="41"/>
      <c r="AX48" s="41"/>
      <c r="AY48" s="32"/>
      <c r="AZ48" s="32"/>
    </row>
    <row r="49" spans="1:52" s="1" customFormat="1" x14ac:dyDescent="0.25">
      <c r="A49" s="1" t="s">
        <v>49</v>
      </c>
      <c r="B49" s="2">
        <f t="shared" si="0"/>
        <v>0</v>
      </c>
      <c r="C49" s="41">
        <v>0</v>
      </c>
      <c r="D49" s="41"/>
      <c r="E49" s="41"/>
      <c r="F49" s="41"/>
      <c r="G49" s="41"/>
      <c r="H49" s="41"/>
      <c r="I49" s="41"/>
      <c r="J49" s="41"/>
      <c r="K49" s="41"/>
      <c r="L49" s="41"/>
      <c r="M49" s="32"/>
      <c r="N49" s="32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32"/>
      <c r="Z49" s="32"/>
      <c r="AA49" s="32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32"/>
      <c r="AM49" s="32"/>
      <c r="AN49" s="32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32"/>
      <c r="AZ49" s="32"/>
    </row>
    <row r="50" spans="1:52" s="1" customFormat="1" x14ac:dyDescent="0.25">
      <c r="A50" s="1" t="s">
        <v>50</v>
      </c>
      <c r="B50" s="2">
        <f t="shared" si="0"/>
        <v>0</v>
      </c>
      <c r="C50" s="41">
        <v>0</v>
      </c>
      <c r="D50" s="41"/>
      <c r="E50" s="41"/>
      <c r="F50" s="41"/>
      <c r="G50" s="41"/>
      <c r="H50" s="41"/>
      <c r="I50" s="41"/>
      <c r="J50" s="41"/>
      <c r="K50" s="41"/>
      <c r="L50" s="41"/>
      <c r="M50" s="32"/>
      <c r="N50" s="32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32"/>
      <c r="Z50" s="32"/>
      <c r="AA50" s="32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32"/>
      <c r="AM50" s="32"/>
      <c r="AN50" s="32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32"/>
      <c r="AZ50" s="32"/>
    </row>
    <row r="51" spans="1:52" x14ac:dyDescent="0.25">
      <c r="A51" s="1" t="s">
        <v>51</v>
      </c>
      <c r="B51" s="2">
        <f t="shared" si="0"/>
        <v>0</v>
      </c>
      <c r="C51" s="41">
        <v>0</v>
      </c>
      <c r="D51" s="41"/>
      <c r="E51" s="41"/>
      <c r="F51" s="41"/>
      <c r="G51" s="41"/>
      <c r="H51" s="41"/>
      <c r="I51" s="41"/>
      <c r="J51" s="41"/>
      <c r="K51" s="41"/>
      <c r="L51" s="41"/>
      <c r="M51" s="32"/>
      <c r="N51" s="32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32"/>
      <c r="Z51" s="32"/>
      <c r="AA51" s="32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32"/>
      <c r="AM51" s="32"/>
      <c r="AN51" s="32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32"/>
      <c r="AZ51" s="32"/>
    </row>
    <row r="52" spans="1:52" s="1" customFormat="1" x14ac:dyDescent="0.25">
      <c r="A52" s="1" t="s">
        <v>52</v>
      </c>
      <c r="B52" s="2">
        <f t="shared" si="0"/>
        <v>0</v>
      </c>
      <c r="C52" s="41">
        <v>0</v>
      </c>
      <c r="D52" s="41"/>
      <c r="E52" s="41"/>
      <c r="F52" s="41"/>
      <c r="G52" s="41"/>
      <c r="H52" s="41"/>
      <c r="I52" s="41"/>
      <c r="J52" s="41"/>
      <c r="K52" s="41"/>
      <c r="L52" s="41"/>
      <c r="M52" s="32"/>
      <c r="N52" s="32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32"/>
      <c r="Z52" s="32"/>
      <c r="AA52" s="32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32"/>
      <c r="AM52" s="32"/>
      <c r="AN52" s="32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32"/>
      <c r="AZ52" s="32"/>
    </row>
    <row r="53" spans="1:52" s="1" customFormat="1" x14ac:dyDescent="0.25">
      <c r="A53" s="1" t="s">
        <v>53</v>
      </c>
      <c r="B53" s="2">
        <f t="shared" si="0"/>
        <v>0</v>
      </c>
      <c r="C53" s="41">
        <v>0</v>
      </c>
      <c r="D53" s="41"/>
      <c r="E53" s="41"/>
      <c r="F53" s="41"/>
      <c r="G53" s="41"/>
      <c r="H53" s="41"/>
      <c r="I53" s="41"/>
      <c r="J53" s="41"/>
      <c r="K53" s="41"/>
      <c r="L53" s="41"/>
      <c r="M53" s="32"/>
      <c r="N53" s="32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32"/>
      <c r="Z53" s="32"/>
      <c r="AA53" s="32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32"/>
      <c r="AM53" s="32"/>
      <c r="AN53" s="32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32"/>
      <c r="AZ53" s="32"/>
    </row>
    <row r="54" spans="1:52" s="1" customFormat="1" x14ac:dyDescent="0.25">
      <c r="A54" s="1" t="s">
        <v>54</v>
      </c>
      <c r="B54" s="2">
        <f t="shared" si="0"/>
        <v>0</v>
      </c>
      <c r="C54" s="41">
        <v>0</v>
      </c>
      <c r="D54" s="41"/>
      <c r="E54" s="41"/>
      <c r="F54" s="41"/>
      <c r="G54" s="41"/>
      <c r="H54" s="41"/>
      <c r="I54" s="41"/>
      <c r="J54" s="41"/>
      <c r="K54" s="41"/>
      <c r="L54" s="41"/>
      <c r="M54" s="32"/>
      <c r="N54" s="32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32"/>
      <c r="Z54" s="32"/>
      <c r="AA54" s="32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32"/>
      <c r="AM54" s="32"/>
      <c r="AN54" s="32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32"/>
      <c r="AZ54" s="32"/>
    </row>
    <row r="55" spans="1:52" s="1" customFormat="1" x14ac:dyDescent="0.25">
      <c r="A55" s="1" t="s">
        <v>55</v>
      </c>
      <c r="B55" s="2">
        <f t="shared" si="0"/>
        <v>0</v>
      </c>
      <c r="C55" s="41">
        <v>0</v>
      </c>
      <c r="D55" s="41"/>
      <c r="E55" s="41"/>
      <c r="F55" s="41"/>
      <c r="G55" s="41"/>
      <c r="H55" s="41"/>
      <c r="I55" s="41"/>
      <c r="J55" s="41"/>
      <c r="K55" s="41"/>
      <c r="L55" s="41"/>
      <c r="M55" s="32"/>
      <c r="N55" s="32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32"/>
      <c r="Z55" s="32"/>
      <c r="AA55" s="32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32"/>
      <c r="AM55" s="32"/>
      <c r="AN55" s="32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32"/>
      <c r="AZ55" s="32"/>
    </row>
    <row r="56" spans="1:52" s="1" customFormat="1" x14ac:dyDescent="0.25">
      <c r="A56" s="1" t="s">
        <v>56</v>
      </c>
      <c r="B56" s="2">
        <f t="shared" si="0"/>
        <v>0</v>
      </c>
      <c r="C56" s="41">
        <v>0</v>
      </c>
      <c r="D56" s="41"/>
      <c r="E56" s="41"/>
      <c r="F56" s="41"/>
      <c r="G56" s="41"/>
      <c r="H56" s="41"/>
      <c r="I56" s="41"/>
      <c r="J56" s="41"/>
      <c r="K56" s="41"/>
      <c r="L56" s="41"/>
      <c r="M56" s="32"/>
      <c r="N56" s="32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32"/>
      <c r="Z56" s="32"/>
      <c r="AA56" s="32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32"/>
      <c r="AM56" s="32"/>
      <c r="AN56" s="32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32"/>
      <c r="AZ56" s="32"/>
    </row>
    <row r="57" spans="1:52" s="1" customFormat="1" x14ac:dyDescent="0.25">
      <c r="A57" s="1" t="s">
        <v>57</v>
      </c>
      <c r="B57" s="2">
        <f t="shared" si="0"/>
        <v>0</v>
      </c>
      <c r="C57" s="41">
        <v>0</v>
      </c>
      <c r="D57" s="41"/>
      <c r="E57" s="41"/>
      <c r="F57" s="41"/>
      <c r="G57" s="41"/>
      <c r="H57" s="41"/>
      <c r="I57" s="41"/>
      <c r="J57" s="41"/>
      <c r="K57" s="41"/>
      <c r="L57" s="41"/>
      <c r="M57" s="32"/>
      <c r="N57" s="32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32"/>
      <c r="Z57" s="32"/>
      <c r="AA57" s="32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32"/>
      <c r="AM57" s="32"/>
      <c r="AN57" s="32"/>
      <c r="AO57" s="41"/>
      <c r="AP57" s="41"/>
      <c r="AQ57" s="41"/>
      <c r="AR57" s="41"/>
      <c r="AS57" s="41"/>
      <c r="AT57" s="41"/>
      <c r="AU57" s="41"/>
      <c r="AV57" s="41"/>
      <c r="AW57" s="41"/>
      <c r="AX57" s="41"/>
      <c r="AY57" s="32"/>
      <c r="AZ57" s="32"/>
    </row>
    <row r="58" spans="1:52" s="1" customFormat="1" x14ac:dyDescent="0.25">
      <c r="A58" s="1" t="s">
        <v>58</v>
      </c>
      <c r="B58" s="2">
        <f t="shared" si="0"/>
        <v>0</v>
      </c>
      <c r="C58" s="41">
        <v>0</v>
      </c>
      <c r="D58" s="41"/>
      <c r="E58" s="41"/>
      <c r="F58" s="41"/>
      <c r="G58" s="41"/>
      <c r="H58" s="41"/>
      <c r="I58" s="41"/>
      <c r="J58" s="41"/>
      <c r="K58" s="41"/>
      <c r="L58" s="41"/>
      <c r="M58" s="32"/>
      <c r="N58" s="32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32"/>
      <c r="Z58" s="32"/>
      <c r="AA58" s="32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32"/>
      <c r="AM58" s="32"/>
      <c r="AN58" s="32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32"/>
      <c r="AZ58" s="32"/>
    </row>
    <row r="59" spans="1:52" s="1" customFormat="1" x14ac:dyDescent="0.25">
      <c r="A59" s="1" t="s">
        <v>59</v>
      </c>
      <c r="B59" s="2">
        <f t="shared" si="0"/>
        <v>0</v>
      </c>
      <c r="C59" s="41">
        <v>0</v>
      </c>
      <c r="D59" s="41"/>
      <c r="E59" s="41"/>
      <c r="F59" s="41"/>
      <c r="G59" s="41"/>
      <c r="H59" s="41"/>
      <c r="I59" s="41"/>
      <c r="J59" s="41"/>
      <c r="K59" s="41"/>
      <c r="L59" s="41"/>
      <c r="M59" s="32"/>
      <c r="N59" s="32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32"/>
      <c r="Z59" s="32"/>
      <c r="AA59" s="32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32"/>
      <c r="AM59" s="32"/>
      <c r="AN59" s="32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32"/>
      <c r="AZ59" s="32"/>
    </row>
    <row r="60" spans="1:52" s="1" customFormat="1" x14ac:dyDescent="0.25">
      <c r="A60" s="1" t="s">
        <v>60</v>
      </c>
      <c r="B60" s="2">
        <f t="shared" si="0"/>
        <v>0</v>
      </c>
      <c r="C60" s="41">
        <v>0</v>
      </c>
      <c r="D60" s="41"/>
      <c r="E60" s="41"/>
      <c r="F60" s="41"/>
      <c r="G60" s="41"/>
      <c r="H60" s="41"/>
      <c r="I60" s="41"/>
      <c r="J60" s="41"/>
      <c r="K60" s="41"/>
      <c r="L60" s="41"/>
      <c r="M60" s="32"/>
      <c r="N60" s="32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32"/>
      <c r="Z60" s="32"/>
      <c r="AA60" s="32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32"/>
      <c r="AM60" s="32"/>
      <c r="AN60" s="32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32"/>
      <c r="AZ60" s="32"/>
    </row>
    <row r="61" spans="1:52" s="1" customFormat="1" x14ac:dyDescent="0.25">
      <c r="A61" s="1" t="s">
        <v>61</v>
      </c>
      <c r="B61" s="2">
        <f t="shared" si="0"/>
        <v>0</v>
      </c>
      <c r="C61" s="41">
        <v>0</v>
      </c>
      <c r="D61" s="41"/>
      <c r="E61" s="41"/>
      <c r="F61" s="41"/>
      <c r="G61" s="41"/>
      <c r="H61" s="41"/>
      <c r="I61" s="41"/>
      <c r="J61" s="41"/>
      <c r="K61" s="41"/>
      <c r="L61" s="41"/>
      <c r="M61" s="32"/>
      <c r="N61" s="32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32"/>
      <c r="Z61" s="32"/>
      <c r="AA61" s="32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32"/>
      <c r="AM61" s="32"/>
      <c r="AN61" s="32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32"/>
      <c r="AZ61" s="32"/>
    </row>
    <row r="62" spans="1:52" x14ac:dyDescent="0.25">
      <c r="A62" s="1" t="s">
        <v>62</v>
      </c>
      <c r="B62" s="2">
        <f t="shared" si="0"/>
        <v>0</v>
      </c>
      <c r="C62" s="41">
        <v>0</v>
      </c>
      <c r="D62" s="41"/>
      <c r="E62" s="41"/>
      <c r="F62" s="41"/>
      <c r="G62" s="41"/>
      <c r="H62" s="41"/>
      <c r="I62" s="41"/>
      <c r="J62" s="41"/>
      <c r="K62" s="41"/>
      <c r="L62" s="41"/>
      <c r="M62" s="32"/>
      <c r="N62" s="32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32"/>
      <c r="Z62" s="32"/>
      <c r="AA62" s="32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32"/>
      <c r="AM62" s="32"/>
      <c r="AN62" s="32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32"/>
      <c r="AZ62" s="32"/>
    </row>
    <row r="63" spans="1:52" s="1" customFormat="1" x14ac:dyDescent="0.25">
      <c r="A63" s="1" t="s">
        <v>63</v>
      </c>
      <c r="B63" s="2">
        <f t="shared" si="0"/>
        <v>0</v>
      </c>
      <c r="C63" s="41">
        <v>0</v>
      </c>
      <c r="D63" s="41"/>
      <c r="E63" s="41"/>
      <c r="F63" s="41"/>
      <c r="G63" s="41"/>
      <c r="H63" s="41"/>
      <c r="I63" s="41"/>
      <c r="J63" s="41"/>
      <c r="K63" s="41"/>
      <c r="L63" s="41"/>
      <c r="M63" s="32"/>
      <c r="N63" s="32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32"/>
      <c r="Z63" s="32"/>
      <c r="AA63" s="32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32"/>
      <c r="AM63" s="32"/>
      <c r="AN63" s="32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32"/>
      <c r="AZ63" s="32"/>
    </row>
    <row r="64" spans="1:52" x14ac:dyDescent="0.25">
      <c r="A64" s="1" t="s">
        <v>64</v>
      </c>
      <c r="B64" s="2">
        <f t="shared" si="0"/>
        <v>0</v>
      </c>
      <c r="C64" s="41">
        <v>0</v>
      </c>
      <c r="D64" s="41"/>
      <c r="E64" s="41"/>
      <c r="F64" s="41"/>
      <c r="G64" s="41"/>
      <c r="H64" s="41"/>
      <c r="I64" s="41"/>
      <c r="J64" s="41"/>
      <c r="K64" s="41"/>
      <c r="L64" s="41"/>
      <c r="M64" s="32"/>
      <c r="N64" s="32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32"/>
      <c r="Z64" s="32"/>
      <c r="AA64" s="32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32"/>
      <c r="AM64" s="32"/>
      <c r="AN64" s="32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32"/>
      <c r="AZ64" s="32"/>
    </row>
    <row r="65" spans="1:52" s="1" customFormat="1" x14ac:dyDescent="0.25">
      <c r="A65" s="1" t="s">
        <v>65</v>
      </c>
      <c r="B65" s="2">
        <f t="shared" si="0"/>
        <v>0</v>
      </c>
      <c r="C65" s="41">
        <v>0</v>
      </c>
      <c r="D65" s="41"/>
      <c r="E65" s="41"/>
      <c r="F65" s="41"/>
      <c r="G65" s="41"/>
      <c r="H65" s="41"/>
      <c r="I65" s="41"/>
      <c r="J65" s="41"/>
      <c r="K65" s="41"/>
      <c r="L65" s="41"/>
      <c r="M65" s="32"/>
      <c r="N65" s="32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32"/>
      <c r="Z65" s="32"/>
      <c r="AA65" s="32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32"/>
      <c r="AM65" s="32"/>
      <c r="AN65" s="32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32"/>
      <c r="AZ65" s="32"/>
    </row>
    <row r="66" spans="1:52" s="1" customFormat="1" x14ac:dyDescent="0.25">
      <c r="A66" s="1" t="s">
        <v>66</v>
      </c>
      <c r="B66" s="2">
        <f t="shared" si="0"/>
        <v>0</v>
      </c>
      <c r="C66" s="41">
        <v>0</v>
      </c>
      <c r="D66" s="41"/>
      <c r="E66" s="41"/>
      <c r="F66" s="41"/>
      <c r="G66" s="41"/>
      <c r="H66" s="41"/>
      <c r="I66" s="41"/>
      <c r="J66" s="41"/>
      <c r="K66" s="41"/>
      <c r="L66" s="41"/>
      <c r="M66" s="32"/>
      <c r="N66" s="32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32"/>
      <c r="Z66" s="32"/>
      <c r="AA66" s="32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32"/>
      <c r="AM66" s="32"/>
      <c r="AN66" s="32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32"/>
      <c r="AZ66" s="32"/>
    </row>
    <row r="67" spans="1:52" x14ac:dyDescent="0.25">
      <c r="A67" s="1" t="s">
        <v>67</v>
      </c>
      <c r="B67" s="2">
        <f t="shared" si="0"/>
        <v>0</v>
      </c>
      <c r="C67" s="41">
        <v>0</v>
      </c>
      <c r="D67" s="41"/>
      <c r="E67" s="41"/>
      <c r="F67" s="41"/>
      <c r="G67" s="41"/>
      <c r="H67" s="41"/>
      <c r="I67" s="41"/>
      <c r="J67" s="41"/>
      <c r="K67" s="41"/>
      <c r="L67" s="41"/>
      <c r="M67" s="32"/>
      <c r="N67" s="32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32"/>
      <c r="Z67" s="32"/>
      <c r="AA67" s="32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32"/>
      <c r="AM67" s="32"/>
      <c r="AN67" s="32"/>
      <c r="AO67" s="41"/>
      <c r="AP67" s="41"/>
      <c r="AQ67" s="41"/>
      <c r="AR67" s="41"/>
      <c r="AS67" s="41"/>
      <c r="AT67" s="41"/>
      <c r="AU67" s="41"/>
      <c r="AV67" s="41"/>
      <c r="AW67" s="41"/>
      <c r="AX67" s="41"/>
      <c r="AY67" s="32"/>
      <c r="AZ67" s="32"/>
    </row>
    <row r="68" spans="1:52" s="1" customFormat="1" x14ac:dyDescent="0.25">
      <c r="A68" s="1" t="s">
        <v>68</v>
      </c>
      <c r="B68" s="2">
        <f t="shared" si="0"/>
        <v>0</v>
      </c>
      <c r="C68" s="41">
        <v>0</v>
      </c>
      <c r="D68" s="41"/>
      <c r="E68" s="41"/>
      <c r="F68" s="41"/>
      <c r="G68" s="41"/>
      <c r="H68" s="41"/>
      <c r="I68" s="41"/>
      <c r="J68" s="41"/>
      <c r="K68" s="41"/>
      <c r="L68" s="41"/>
      <c r="M68" s="32"/>
      <c r="N68" s="32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32"/>
      <c r="Z68" s="32"/>
      <c r="AA68" s="32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32"/>
      <c r="AM68" s="32"/>
      <c r="AN68" s="32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32"/>
      <c r="AZ68" s="32"/>
    </row>
    <row r="69" spans="1:52" s="1" customFormat="1" x14ac:dyDescent="0.25">
      <c r="A69" s="1" t="s">
        <v>69</v>
      </c>
      <c r="B69" s="2">
        <f t="shared" si="0"/>
        <v>0</v>
      </c>
      <c r="C69" s="41">
        <v>0</v>
      </c>
      <c r="D69" s="41"/>
      <c r="E69" s="41"/>
      <c r="F69" s="41"/>
      <c r="G69" s="41"/>
      <c r="H69" s="41"/>
      <c r="I69" s="41"/>
      <c r="J69" s="41"/>
      <c r="K69" s="41"/>
      <c r="L69" s="41"/>
      <c r="M69" s="32"/>
      <c r="N69" s="32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32"/>
      <c r="Z69" s="32"/>
      <c r="AA69" s="32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32"/>
      <c r="AM69" s="32"/>
      <c r="AN69" s="32"/>
      <c r="AO69" s="41"/>
      <c r="AP69" s="41"/>
      <c r="AQ69" s="41"/>
      <c r="AR69" s="41"/>
      <c r="AS69" s="41"/>
      <c r="AT69" s="41"/>
      <c r="AU69" s="41"/>
      <c r="AV69" s="41"/>
      <c r="AW69" s="41"/>
      <c r="AX69" s="41"/>
      <c r="AY69" s="32"/>
      <c r="AZ69" s="32"/>
    </row>
    <row r="70" spans="1:52" s="1" customFormat="1" x14ac:dyDescent="0.25">
      <c r="A70" s="1" t="s">
        <v>70</v>
      </c>
      <c r="B70" s="2">
        <f t="shared" si="0"/>
        <v>0</v>
      </c>
      <c r="C70" s="41">
        <v>0</v>
      </c>
      <c r="D70" s="41"/>
      <c r="E70" s="41"/>
      <c r="F70" s="41"/>
      <c r="G70" s="41"/>
      <c r="H70" s="41"/>
      <c r="I70" s="41"/>
      <c r="J70" s="41"/>
      <c r="K70" s="41"/>
      <c r="L70" s="41"/>
      <c r="M70" s="32"/>
      <c r="N70" s="32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32"/>
      <c r="Z70" s="32"/>
      <c r="AA70" s="32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32"/>
      <c r="AM70" s="32"/>
      <c r="AN70" s="32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32"/>
      <c r="AZ70" s="32"/>
    </row>
    <row r="71" spans="1:52" s="1" customFormat="1" x14ac:dyDescent="0.25">
      <c r="A71" s="1" t="s">
        <v>71</v>
      </c>
      <c r="B71" s="2">
        <f t="shared" si="0"/>
        <v>0</v>
      </c>
      <c r="C71" s="41">
        <v>0</v>
      </c>
      <c r="D71" s="41"/>
      <c r="E71" s="41"/>
      <c r="F71" s="41"/>
      <c r="G71" s="41"/>
      <c r="H71" s="41"/>
      <c r="I71" s="41"/>
      <c r="J71" s="41"/>
      <c r="K71" s="41"/>
      <c r="L71" s="41"/>
      <c r="M71" s="32"/>
      <c r="N71" s="32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32"/>
      <c r="Z71" s="32"/>
      <c r="AA71" s="32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32"/>
      <c r="AM71" s="32"/>
      <c r="AN71" s="32"/>
      <c r="AO71" s="41"/>
      <c r="AP71" s="41"/>
      <c r="AQ71" s="41"/>
      <c r="AR71" s="41"/>
      <c r="AS71" s="41"/>
      <c r="AT71" s="41"/>
      <c r="AU71" s="41"/>
      <c r="AV71" s="41"/>
      <c r="AW71" s="41"/>
      <c r="AX71" s="41"/>
      <c r="AY71" s="32"/>
      <c r="AZ71" s="32"/>
    </row>
    <row r="72" spans="1:52" s="1" customFormat="1" x14ac:dyDescent="0.25">
      <c r="A72" s="1" t="s">
        <v>72</v>
      </c>
      <c r="B72" s="2">
        <f t="shared" ref="B72:B83" si="1">SUM(C72:AZ72)</f>
        <v>0</v>
      </c>
      <c r="C72" s="41">
        <v>0</v>
      </c>
      <c r="D72" s="41"/>
      <c r="E72" s="41"/>
      <c r="F72" s="41"/>
      <c r="G72" s="41"/>
      <c r="H72" s="41"/>
      <c r="I72" s="41"/>
      <c r="J72" s="41"/>
      <c r="K72" s="41"/>
      <c r="L72" s="41"/>
      <c r="M72" s="32"/>
      <c r="N72" s="32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32"/>
      <c r="Z72" s="32"/>
      <c r="AA72" s="32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32"/>
      <c r="AM72" s="32"/>
      <c r="AN72" s="32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32"/>
      <c r="AZ72" s="32"/>
    </row>
    <row r="73" spans="1:52" s="1" customFormat="1" x14ac:dyDescent="0.25">
      <c r="A73" s="1" t="s">
        <v>73</v>
      </c>
      <c r="B73" s="2">
        <f t="shared" si="1"/>
        <v>0</v>
      </c>
      <c r="C73" s="41">
        <v>0</v>
      </c>
      <c r="D73" s="41"/>
      <c r="E73" s="41"/>
      <c r="F73" s="41"/>
      <c r="G73" s="41"/>
      <c r="H73" s="41"/>
      <c r="I73" s="41"/>
      <c r="J73" s="41"/>
      <c r="K73" s="41"/>
      <c r="L73" s="41"/>
      <c r="M73" s="32"/>
      <c r="N73" s="32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32"/>
      <c r="Z73" s="32"/>
      <c r="AA73" s="32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32"/>
      <c r="AM73" s="32"/>
      <c r="AN73" s="32"/>
      <c r="AO73" s="41"/>
      <c r="AP73" s="41"/>
      <c r="AQ73" s="41"/>
      <c r="AR73" s="41"/>
      <c r="AS73" s="41"/>
      <c r="AT73" s="41"/>
      <c r="AU73" s="41"/>
      <c r="AV73" s="41"/>
      <c r="AW73" s="41"/>
      <c r="AX73" s="41"/>
      <c r="AY73" s="32"/>
      <c r="AZ73" s="32"/>
    </row>
    <row r="74" spans="1:52" x14ac:dyDescent="0.25">
      <c r="A74" s="1" t="s">
        <v>74</v>
      </c>
      <c r="B74" s="2">
        <f t="shared" si="1"/>
        <v>0</v>
      </c>
      <c r="C74" s="41">
        <v>0</v>
      </c>
      <c r="D74" s="41"/>
      <c r="E74" s="41"/>
      <c r="F74" s="41"/>
      <c r="G74" s="41"/>
      <c r="H74" s="41"/>
      <c r="I74" s="41"/>
      <c r="J74" s="41"/>
      <c r="K74" s="41"/>
      <c r="L74" s="41"/>
      <c r="M74" s="32"/>
      <c r="N74" s="32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32"/>
      <c r="Z74" s="32"/>
      <c r="AA74" s="32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32"/>
      <c r="AM74" s="32"/>
      <c r="AN74" s="32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32"/>
      <c r="AZ74" s="32"/>
    </row>
    <row r="75" spans="1:52" s="1" customFormat="1" x14ac:dyDescent="0.25">
      <c r="A75" s="1" t="s">
        <v>75</v>
      </c>
      <c r="B75" s="2">
        <f t="shared" si="1"/>
        <v>0</v>
      </c>
      <c r="C75" s="41">
        <v>0</v>
      </c>
      <c r="D75" s="41"/>
      <c r="E75" s="41"/>
      <c r="F75" s="41"/>
      <c r="G75" s="41"/>
      <c r="H75" s="41"/>
      <c r="I75" s="41"/>
      <c r="J75" s="41"/>
      <c r="K75" s="41"/>
      <c r="L75" s="41"/>
      <c r="M75" s="32"/>
      <c r="N75" s="32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32"/>
      <c r="Z75" s="32"/>
      <c r="AA75" s="32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32"/>
      <c r="AM75" s="32"/>
      <c r="AN75" s="32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32"/>
      <c r="AZ75" s="32"/>
    </row>
    <row r="76" spans="1:52" x14ac:dyDescent="0.25">
      <c r="A76" s="1" t="s">
        <v>76</v>
      </c>
      <c r="B76" s="2">
        <f t="shared" si="1"/>
        <v>0</v>
      </c>
      <c r="C76" s="41">
        <v>0</v>
      </c>
      <c r="D76" s="41"/>
      <c r="E76" s="41"/>
      <c r="F76" s="41"/>
      <c r="G76" s="41"/>
      <c r="H76" s="41"/>
      <c r="I76" s="41"/>
      <c r="J76" s="41"/>
      <c r="K76" s="41"/>
      <c r="L76" s="41"/>
      <c r="M76" s="32"/>
      <c r="N76" s="32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32"/>
      <c r="Z76" s="32"/>
      <c r="AA76" s="32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32"/>
      <c r="AM76" s="32"/>
      <c r="AN76" s="32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32"/>
      <c r="AZ76" s="32"/>
    </row>
    <row r="77" spans="1:52" s="1" customFormat="1" x14ac:dyDescent="0.25">
      <c r="A77" s="1" t="s">
        <v>77</v>
      </c>
      <c r="B77" s="2">
        <f t="shared" si="1"/>
        <v>0</v>
      </c>
      <c r="C77" s="41">
        <v>0</v>
      </c>
      <c r="D77" s="41"/>
      <c r="E77" s="41"/>
      <c r="F77" s="41"/>
      <c r="G77" s="41"/>
      <c r="H77" s="41"/>
      <c r="I77" s="41"/>
      <c r="J77" s="41"/>
      <c r="K77" s="41"/>
      <c r="L77" s="41"/>
      <c r="M77" s="32"/>
      <c r="N77" s="32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32"/>
      <c r="Z77" s="32"/>
      <c r="AA77" s="32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32"/>
      <c r="AM77" s="32"/>
      <c r="AN77" s="32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32"/>
      <c r="AZ77" s="32"/>
    </row>
    <row r="78" spans="1:52" s="1" customFormat="1" x14ac:dyDescent="0.25">
      <c r="A78" s="1" t="s">
        <v>78</v>
      </c>
      <c r="B78" s="2">
        <f t="shared" si="1"/>
        <v>0</v>
      </c>
      <c r="C78" s="41">
        <v>0</v>
      </c>
      <c r="D78" s="41"/>
      <c r="E78" s="41"/>
      <c r="F78" s="41"/>
      <c r="G78" s="41"/>
      <c r="H78" s="41"/>
      <c r="I78" s="41"/>
      <c r="J78" s="41"/>
      <c r="K78" s="41"/>
      <c r="L78" s="41"/>
      <c r="M78" s="32"/>
      <c r="N78" s="32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32"/>
      <c r="Z78" s="32"/>
      <c r="AA78" s="32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32"/>
      <c r="AM78" s="32"/>
      <c r="AN78" s="32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32"/>
      <c r="AZ78" s="32"/>
    </row>
    <row r="79" spans="1:52" s="1" customFormat="1" x14ac:dyDescent="0.25">
      <c r="A79" s="1" t="s">
        <v>79</v>
      </c>
      <c r="B79" s="2">
        <f t="shared" si="1"/>
        <v>0</v>
      </c>
      <c r="C79" s="41">
        <v>0</v>
      </c>
      <c r="D79" s="41"/>
      <c r="E79" s="41"/>
      <c r="F79" s="41"/>
      <c r="G79" s="41"/>
      <c r="H79" s="41"/>
      <c r="I79" s="41"/>
      <c r="J79" s="41"/>
      <c r="K79" s="41"/>
      <c r="L79" s="41"/>
      <c r="M79" s="32"/>
      <c r="N79" s="32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32"/>
      <c r="Z79" s="32"/>
      <c r="AA79" s="32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32"/>
      <c r="AM79" s="32"/>
      <c r="AN79" s="32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32"/>
      <c r="AZ79" s="32"/>
    </row>
    <row r="80" spans="1:52" s="1" customFormat="1" x14ac:dyDescent="0.25">
      <c r="A80" s="1" t="s">
        <v>80</v>
      </c>
      <c r="B80" s="2">
        <f t="shared" si="1"/>
        <v>0</v>
      </c>
      <c r="C80" s="41">
        <v>0</v>
      </c>
      <c r="D80" s="41"/>
      <c r="E80" s="41"/>
      <c r="F80" s="41"/>
      <c r="G80" s="41"/>
      <c r="H80" s="41"/>
      <c r="I80" s="41"/>
      <c r="J80" s="41"/>
      <c r="K80" s="41"/>
      <c r="L80" s="41"/>
      <c r="M80" s="32"/>
      <c r="N80" s="32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32"/>
      <c r="Z80" s="32"/>
      <c r="AA80" s="32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32"/>
      <c r="AM80" s="32"/>
      <c r="AN80" s="32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32"/>
      <c r="AZ80" s="32"/>
    </row>
    <row r="81" spans="1:52" s="1" customFormat="1" x14ac:dyDescent="0.25">
      <c r="A81" s="1" t="s">
        <v>81</v>
      </c>
      <c r="B81" s="2">
        <f t="shared" si="1"/>
        <v>0</v>
      </c>
      <c r="C81" s="41">
        <v>0</v>
      </c>
      <c r="D81" s="41"/>
      <c r="E81" s="41"/>
      <c r="F81" s="41"/>
      <c r="G81" s="41"/>
      <c r="H81" s="41"/>
      <c r="I81" s="41"/>
      <c r="J81" s="41"/>
      <c r="K81" s="41"/>
      <c r="L81" s="41"/>
      <c r="M81" s="32"/>
      <c r="N81" s="32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32"/>
      <c r="Z81" s="32"/>
      <c r="AA81" s="32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32"/>
      <c r="AM81" s="32"/>
      <c r="AN81" s="32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32"/>
      <c r="AZ81" s="32"/>
    </row>
    <row r="82" spans="1:52" x14ac:dyDescent="0.25">
      <c r="A82" s="1" t="s">
        <v>82</v>
      </c>
      <c r="B82" s="116">
        <f t="shared" si="1"/>
        <v>0</v>
      </c>
      <c r="C82" s="115">
        <v>0</v>
      </c>
      <c r="Z82" s="57"/>
      <c r="AM82" s="57"/>
      <c r="AZ82" s="57"/>
    </row>
    <row r="83" spans="1:52" x14ac:dyDescent="0.25">
      <c r="A83" s="1" t="s">
        <v>83</v>
      </c>
      <c r="B83" s="116">
        <f t="shared" si="1"/>
        <v>0</v>
      </c>
      <c r="C83" s="115">
        <v>0</v>
      </c>
      <c r="Z83" s="57"/>
      <c r="AM83" s="57"/>
      <c r="AZ83" s="57"/>
    </row>
    <row r="84" spans="1:52" x14ac:dyDescent="0.25">
      <c r="Z84" s="57"/>
      <c r="AM84" s="57"/>
      <c r="AZ84" s="57"/>
    </row>
    <row r="85" spans="1:52" x14ac:dyDescent="0.25">
      <c r="Z85" s="57"/>
      <c r="AM85" s="57"/>
      <c r="AZ85" s="57"/>
    </row>
    <row r="86" spans="1:52" x14ac:dyDescent="0.25">
      <c r="Z86" s="57"/>
      <c r="AM86" s="57"/>
      <c r="AZ86" s="57"/>
    </row>
    <row r="87" spans="1:52" x14ac:dyDescent="0.25">
      <c r="Z87" s="57"/>
      <c r="AM87" s="57"/>
      <c r="AZ87" s="57"/>
    </row>
    <row r="88" spans="1:52" x14ac:dyDescent="0.25">
      <c r="Z88" s="57"/>
      <c r="AM88" s="57"/>
      <c r="AZ88" s="57"/>
    </row>
    <row r="89" spans="1:52" x14ac:dyDescent="0.25">
      <c r="Z89" s="57"/>
      <c r="AM89" s="57"/>
      <c r="AZ89" s="57"/>
    </row>
    <row r="90" spans="1:52" x14ac:dyDescent="0.25">
      <c r="Z90" s="57"/>
      <c r="AM90" s="57"/>
      <c r="AZ90" s="57"/>
    </row>
    <row r="91" spans="1:52" x14ac:dyDescent="0.25">
      <c r="Z91" s="57"/>
      <c r="AM91" s="57"/>
      <c r="AZ91" s="57"/>
    </row>
    <row r="92" spans="1:52" x14ac:dyDescent="0.25">
      <c r="Z92" s="57"/>
      <c r="AM92" s="57"/>
      <c r="AZ92" s="57"/>
    </row>
    <row r="93" spans="1:52" x14ac:dyDescent="0.25">
      <c r="Z93" s="57"/>
      <c r="AM93" s="57"/>
      <c r="AZ93" s="57"/>
    </row>
  </sheetData>
  <sortState ref="A3:O61">
    <sortCondition descending="1" ref="A3:A6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Classement</vt:lpstr>
      <vt:lpstr>LSOP 2016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bcourtin12@gmail.com</dc:creator>
  <cp:lastModifiedBy>benoit courtin</cp:lastModifiedBy>
  <cp:lastPrinted>2010-12-07T13:27:03Z</cp:lastPrinted>
  <dcterms:created xsi:type="dcterms:W3CDTF">2010-10-13T15:49:45Z</dcterms:created>
  <dcterms:modified xsi:type="dcterms:W3CDTF">2016-01-22T15:04:40Z</dcterms:modified>
</cp:coreProperties>
</file>