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5225" windowHeight="8070" activeTab="12"/>
  </bookViews>
  <sheets>
    <sheet name="janv-16" sheetId="2" r:id="rId1"/>
    <sheet name="fev-16" sheetId="4" r:id="rId2"/>
    <sheet name="mars-16" sheetId="5" r:id="rId3"/>
    <sheet name="avr-16" sheetId="6" r:id="rId4"/>
    <sheet name="mai-16" sheetId="7" r:id="rId5"/>
    <sheet name="juin-16" sheetId="8" r:id="rId6"/>
    <sheet name="juil-16" sheetId="9" r:id="rId7"/>
    <sheet name="aout-16" sheetId="10" r:id="rId8"/>
    <sheet name="sept-16" sheetId="11" r:id="rId9"/>
    <sheet name="oct-16" sheetId="12" r:id="rId10"/>
    <sheet name="nov-16" sheetId="13" r:id="rId11"/>
    <sheet name="dec-16" sheetId="14" r:id="rId12"/>
    <sheet name="jours ouvrés" sheetId="1" r:id="rId13"/>
    <sheet name="Feuil3" sheetId="3" r:id="rId14"/>
  </sheets>
  <definedNames>
    <definedName name="fériés">'jours ouvrés'!$A$10:$A$20</definedName>
  </definedNames>
  <calcPr calcId="125725"/>
</workbook>
</file>

<file path=xl/calcChain.xml><?xml version="1.0" encoding="utf-8"?>
<calcChain xmlns="http://schemas.openxmlformats.org/spreadsheetml/2006/main">
  <c r="C7" i="7"/>
  <c r="C17" i="2"/>
  <c r="D7" i="12"/>
  <c r="F7"/>
  <c r="AP7" i="2"/>
  <c r="AN7"/>
  <c r="AL7"/>
  <c r="AJ7"/>
  <c r="AH7"/>
  <c r="AF7"/>
  <c r="AD7"/>
  <c r="AB7"/>
  <c r="Z7"/>
  <c r="X7"/>
  <c r="V7"/>
  <c r="T7"/>
  <c r="R7"/>
  <c r="P7"/>
  <c r="N7"/>
  <c r="L7"/>
  <c r="C8" i="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5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6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7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9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10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11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12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13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1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8" i="2"/>
  <c r="C9"/>
  <c r="C10"/>
  <c r="C11"/>
  <c r="C12"/>
  <c r="C13"/>
  <c r="C14"/>
  <c r="C15"/>
  <c r="C16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7"/>
  <c r="B1" i="5"/>
  <c r="B1" i="6"/>
  <c r="B1" i="7"/>
  <c r="B1" i="8"/>
  <c r="B1" i="9"/>
  <c r="B1" i="10"/>
  <c r="B1" i="11"/>
  <c r="B1" i="12"/>
  <c r="B1" i="13"/>
  <c r="B1" i="14"/>
  <c r="B1" i="4"/>
  <c r="H7" i="2"/>
  <c r="B3"/>
  <c r="B3" i="14"/>
  <c r="B3" i="13"/>
  <c r="B3" i="12"/>
  <c r="B3" i="11"/>
  <c r="B3" i="10"/>
  <c r="B3" i="9"/>
  <c r="B3" i="8"/>
  <c r="B3" i="7"/>
  <c r="B3" i="6"/>
  <c r="B3" i="5"/>
  <c r="B3" i="4"/>
  <c r="AT7" i="14"/>
  <c r="AT7" i="11"/>
  <c r="AT7" i="10"/>
  <c r="AT7" i="8"/>
  <c r="AT7" i="5"/>
  <c r="F7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6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7"/>
  <c r="H7"/>
  <c r="J7"/>
  <c r="L7"/>
  <c r="N7"/>
  <c r="P7"/>
  <c r="R7"/>
  <c r="T7"/>
  <c r="V7"/>
  <c r="X7"/>
  <c r="Z7"/>
  <c r="AB7"/>
  <c r="AD7"/>
  <c r="AF7"/>
  <c r="AH7"/>
  <c r="AJ7"/>
  <c r="AL7"/>
  <c r="AN7"/>
  <c r="F7" i="8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9"/>
  <c r="H7"/>
  <c r="J7"/>
  <c r="L7"/>
  <c r="N7"/>
  <c r="P7"/>
  <c r="R7"/>
  <c r="T7"/>
  <c r="V7"/>
  <c r="X7"/>
  <c r="Z7"/>
  <c r="AB7"/>
  <c r="AD7"/>
  <c r="AF7"/>
  <c r="AH7"/>
  <c r="AJ7"/>
  <c r="AL7"/>
  <c r="AN7"/>
  <c r="AP7"/>
  <c r="F7" i="10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11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H7" i="12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13"/>
  <c r="H7"/>
  <c r="J7"/>
  <c r="L7"/>
  <c r="N7"/>
  <c r="P7"/>
  <c r="R7"/>
  <c r="T7"/>
  <c r="V7"/>
  <c r="X7"/>
  <c r="Z7"/>
  <c r="AB7"/>
  <c r="AD7"/>
  <c r="AF7"/>
  <c r="AH7"/>
  <c r="AJ7"/>
  <c r="AL7"/>
  <c r="AN7"/>
  <c r="AP7"/>
  <c r="F7" i="14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F7" i="4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D7" i="5"/>
  <c r="D7" i="6"/>
  <c r="D7" i="7"/>
  <c r="D7" i="8"/>
  <c r="D7" i="9"/>
  <c r="D7" i="10"/>
  <c r="D7" i="11"/>
  <c r="C7" s="1"/>
  <c r="D7" i="13"/>
  <c r="D7" i="14"/>
  <c r="D7" i="4"/>
  <c r="F7" i="2"/>
  <c r="J7"/>
  <c r="D7"/>
  <c r="B2" i="14"/>
  <c r="D6" i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17"/>
  <c r="A16"/>
  <c r="A15"/>
  <c r="A14"/>
  <c r="A13"/>
  <c r="A12"/>
  <c r="A11"/>
  <c r="A10"/>
  <c r="A7"/>
  <c r="A19" s="1"/>
  <c r="C7" i="5" l="1"/>
  <c r="C3" s="1"/>
  <c r="C7" i="14"/>
  <c r="C7" i="13"/>
  <c r="C7" i="12"/>
  <c r="C7" i="10"/>
  <c r="C7" i="9"/>
  <c r="C7" i="8"/>
  <c r="C7" i="6"/>
  <c r="C7" i="4"/>
  <c r="C3" i="9"/>
  <c r="C3" i="8"/>
  <c r="C3" i="14"/>
  <c r="C3" i="13"/>
  <c r="C3" i="11"/>
  <c r="C3" i="10"/>
  <c r="C3" i="12"/>
  <c r="C3" i="7"/>
  <c r="C3" i="4"/>
  <c r="C3" i="6"/>
  <c r="C3" i="2"/>
  <c r="B2"/>
  <c r="C12" i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20"/>
  <c r="G6"/>
  <c r="A18"/>
  <c r="L6" s="1"/>
  <c r="N6"/>
  <c r="J6"/>
  <c r="I6"/>
  <c r="H22" l="1"/>
  <c r="I22" s="1"/>
  <c r="J22" s="1"/>
  <c r="K22" s="1"/>
  <c r="L22" s="1"/>
  <c r="M22" s="1"/>
  <c r="N22" s="1"/>
  <c r="O22" s="1"/>
  <c r="P22" s="1"/>
  <c r="Q22" s="1"/>
  <c r="R22" s="1"/>
  <c r="S22" s="1"/>
  <c r="T22" s="1"/>
  <c r="U22" s="1"/>
  <c r="V22" s="1"/>
  <c r="W22" s="1"/>
  <c r="X22" s="1"/>
  <c r="Y22" s="1"/>
  <c r="Z22" s="1"/>
  <c r="AA22" s="1"/>
  <c r="B2" i="13"/>
  <c r="H20" i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B2" i="11"/>
  <c r="H18" i="1"/>
  <c r="B2" i="9"/>
  <c r="H17" i="1"/>
  <c r="B2" i="8"/>
  <c r="H15" i="1"/>
  <c r="B2" i="6"/>
  <c r="C32" i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M6"/>
  <c r="K6"/>
  <c r="O6"/>
  <c r="H23" s="1"/>
  <c r="I23" s="1"/>
  <c r="J23" s="1"/>
  <c r="K23" s="1"/>
  <c r="L23" s="1"/>
  <c r="M23" s="1"/>
  <c r="N23" s="1"/>
  <c r="O23" s="1"/>
  <c r="P23" s="1"/>
  <c r="Q23" s="1"/>
  <c r="R23" s="1"/>
  <c r="S23" s="1"/>
  <c r="T23" s="1"/>
  <c r="U23" s="1"/>
  <c r="V23" s="1"/>
  <c r="W23" s="1"/>
  <c r="X23" s="1"/>
  <c r="Y23" s="1"/>
  <c r="Z23" s="1"/>
  <c r="AA23" s="1"/>
  <c r="AB23" s="1"/>
  <c r="AC23" s="1"/>
  <c r="H6"/>
  <c r="E6"/>
  <c r="F6"/>
  <c r="H21" l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AB21" s="1"/>
  <c r="B2" i="12"/>
  <c r="H19" i="1"/>
  <c r="B2" i="10"/>
  <c r="H16" i="1"/>
  <c r="B2" i="7"/>
  <c r="H13" i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X19" s="1"/>
  <c r="Y19" s="1"/>
  <c r="Z19" s="1"/>
  <c r="AA19" s="1"/>
  <c r="AB19" s="1"/>
  <c r="AC19" s="1"/>
  <c r="B2" i="4"/>
  <c r="H14" i="1"/>
  <c r="B2" i="5"/>
</calcChain>
</file>

<file path=xl/comments1.xml><?xml version="1.0" encoding="utf-8"?>
<comments xmlns="http://schemas.openxmlformats.org/spreadsheetml/2006/main">
  <authors>
    <author>Boisgontier</author>
  </authors>
  <commentList>
    <comment ref="D6" authorId="0">
      <text>
        <r>
          <rPr>
            <sz val="8"/>
            <color indexed="81"/>
            <rFont val="Tahoma"/>
            <family val="2"/>
          </rPr>
          <t>=SERIE.JOUR.OUVRE(DATE($A$2;D5;0);1;fériés)</t>
        </r>
      </text>
    </comment>
    <comment ref="C12" authorId="0">
      <text>
        <r>
          <rPr>
            <sz val="8"/>
            <color indexed="81"/>
            <rFont val="Tahoma"/>
            <family val="2"/>
          </rPr>
          <t>=SERIE.JOUR.OUVRE(DATE($A$2;1;0);1;fériés)</t>
        </r>
      </text>
    </comment>
    <comment ref="H12" authorId="0">
      <text>
        <r>
          <rPr>
            <sz val="8"/>
            <color indexed="81"/>
            <rFont val="Tahoma"/>
            <family val="2"/>
          </rPr>
          <t>=SERIE.JOUR.OUVRE(DATE($A$2;1;0);1;fériés)</t>
        </r>
      </text>
    </comment>
    <comment ref="C13" authorId="0">
      <text>
        <r>
          <rPr>
            <sz val="8"/>
            <color indexed="81"/>
            <rFont val="Tahoma"/>
            <family val="2"/>
          </rPr>
          <t>=SERIE.JOUR.OUVRE(C12;1;fériés)</t>
        </r>
      </text>
    </comment>
  </commentList>
</comments>
</file>

<file path=xl/sharedStrings.xml><?xml version="1.0" encoding="utf-8"?>
<sst xmlns="http://schemas.openxmlformats.org/spreadsheetml/2006/main" count="667" uniqueCount="257">
  <si>
    <t>An</t>
  </si>
  <si>
    <t>Pâques</t>
  </si>
  <si>
    <t>Jours fériés</t>
  </si>
  <si>
    <t>Mois</t>
  </si>
  <si>
    <t>1er jour</t>
  </si>
  <si>
    <t>Premier jour ouvré de chaque mois</t>
  </si>
  <si>
    <t>Liste des jours ouvrés</t>
  </si>
  <si>
    <t>Projet</t>
  </si>
  <si>
    <t>lun 04/01/16</t>
  </si>
  <si>
    <t>mar 05/01/16</t>
  </si>
  <si>
    <t>mer 06/01/16</t>
  </si>
  <si>
    <t>jeu 07/01/16</t>
  </si>
  <si>
    <t>ven 08/01/16</t>
  </si>
  <si>
    <t>lun 11/01/16</t>
  </si>
  <si>
    <t>mar 12/01/16</t>
  </si>
  <si>
    <t>mer 13/01/16</t>
  </si>
  <si>
    <t>jeu 14/01/16</t>
  </si>
  <si>
    <t>ven 15/01/16</t>
  </si>
  <si>
    <t>lun 18/01/16</t>
  </si>
  <si>
    <t>mar 19/01/16</t>
  </si>
  <si>
    <t>mer 20/01/16</t>
  </si>
  <si>
    <t>jeu 21/01/16</t>
  </si>
  <si>
    <t>ven 22/01/16</t>
  </si>
  <si>
    <t>lun 25/01/16</t>
  </si>
  <si>
    <t>mar 26/01/16</t>
  </si>
  <si>
    <t>mer 27/01/16</t>
  </si>
  <si>
    <t>jeu 28/01/16</t>
  </si>
  <si>
    <t>ven 29/01/16</t>
  </si>
  <si>
    <t>Congès payés</t>
  </si>
  <si>
    <t>Maladie</t>
  </si>
  <si>
    <t>Congès sans solde</t>
  </si>
  <si>
    <t>Frais généraux</t>
  </si>
  <si>
    <t>Commercial</t>
  </si>
  <si>
    <t>CALCUL</t>
  </si>
  <si>
    <t>COLLAGE</t>
  </si>
  <si>
    <t>lun 01/02/16</t>
  </si>
  <si>
    <t>mar 02/02/16</t>
  </si>
  <si>
    <t>mer 03/02/16</t>
  </si>
  <si>
    <t>jeu 04/02/16</t>
  </si>
  <si>
    <t>ven 05/02/16</t>
  </si>
  <si>
    <t>lun 08/02/16</t>
  </si>
  <si>
    <t>mar 09/02/16</t>
  </si>
  <si>
    <t>mer 10/02/16</t>
  </si>
  <si>
    <t>jeu 11/02/16</t>
  </si>
  <si>
    <t>ven 12/02/16</t>
  </si>
  <si>
    <t>lun 15/02/16</t>
  </si>
  <si>
    <t>mar 16/02/16</t>
  </si>
  <si>
    <t>mer 17/02/16</t>
  </si>
  <si>
    <t>jeu 18/02/16</t>
  </si>
  <si>
    <t>ven 19/02/16</t>
  </si>
  <si>
    <t>lun 22/02/16</t>
  </si>
  <si>
    <t>mar 23/02/16</t>
  </si>
  <si>
    <t>mer 24/02/16</t>
  </si>
  <si>
    <t>jeu 25/02/16</t>
  </si>
  <si>
    <t>ven 26/02/16</t>
  </si>
  <si>
    <t>lun 29/02/16</t>
  </si>
  <si>
    <t>mar 01/03/16</t>
  </si>
  <si>
    <t>mer 02/03/16</t>
  </si>
  <si>
    <t>jeu 03/03/16</t>
  </si>
  <si>
    <t>ven 04/03/16</t>
  </si>
  <si>
    <t>lun 07/03/16</t>
  </si>
  <si>
    <t>mar 08/03/16</t>
  </si>
  <si>
    <t>mer 09/03/16</t>
  </si>
  <si>
    <t>jeu 10/03/16</t>
  </si>
  <si>
    <t>ven 11/03/16</t>
  </si>
  <si>
    <t>lun 14/03/16</t>
  </si>
  <si>
    <t>mar 15/03/16</t>
  </si>
  <si>
    <t>mer 16/03/16</t>
  </si>
  <si>
    <t>jeu 17/03/16</t>
  </si>
  <si>
    <t>ven 18/03/16</t>
  </si>
  <si>
    <t>lun 21/03/16</t>
  </si>
  <si>
    <t>mar 22/03/16</t>
  </si>
  <si>
    <t>mer 23/03/16</t>
  </si>
  <si>
    <t>jeu 24/03/16</t>
  </si>
  <si>
    <t>ven 25/03/16</t>
  </si>
  <si>
    <t>mar 29/03/16</t>
  </si>
  <si>
    <t>mer 30/03/16</t>
  </si>
  <si>
    <t>jeu 31/03/16</t>
  </si>
  <si>
    <t>ven 01/04/16</t>
  </si>
  <si>
    <t>lun 04/04/16</t>
  </si>
  <si>
    <t>mar 05/04/16</t>
  </si>
  <si>
    <t>mer 06/04/16</t>
  </si>
  <si>
    <t>jeu 07/04/16</t>
  </si>
  <si>
    <t>ven 08/04/16</t>
  </si>
  <si>
    <t>lun 11/04/16</t>
  </si>
  <si>
    <t>mar 12/04/16</t>
  </si>
  <si>
    <t>mer 13/04/16</t>
  </si>
  <si>
    <t>jeu 14/04/16</t>
  </si>
  <si>
    <t>ven 15/04/16</t>
  </si>
  <si>
    <t>lun 18/04/16</t>
  </si>
  <si>
    <t>mar 19/04/16</t>
  </si>
  <si>
    <t>mer 20/04/16</t>
  </si>
  <si>
    <t>jeu 21/04/16</t>
  </si>
  <si>
    <t>ven 22/04/16</t>
  </si>
  <si>
    <t>lun 25/04/16</t>
  </si>
  <si>
    <t>mar 26/04/16</t>
  </si>
  <si>
    <t>mer 27/04/16</t>
  </si>
  <si>
    <t>jeu 28/04/16</t>
  </si>
  <si>
    <t>ven 29/04/16</t>
  </si>
  <si>
    <t>mer 01/06/16</t>
  </si>
  <si>
    <t>jeu 02/06/16</t>
  </si>
  <si>
    <t>ven 03/06/16</t>
  </si>
  <si>
    <t>lun 06/06/16</t>
  </si>
  <si>
    <t>mar 07/06/16</t>
  </si>
  <si>
    <t>mer 08/06/16</t>
  </si>
  <si>
    <t>jeu 09/06/16</t>
  </si>
  <si>
    <t>ven 10/06/16</t>
  </si>
  <si>
    <t>lun 13/06/16</t>
  </si>
  <si>
    <t>mar 14/06/16</t>
  </si>
  <si>
    <t>mer 15/06/16</t>
  </si>
  <si>
    <t>jeu 16/06/16</t>
  </si>
  <si>
    <t>ven 17/06/16</t>
  </si>
  <si>
    <t>lun 20/06/16</t>
  </si>
  <si>
    <t>mar 21/06/16</t>
  </si>
  <si>
    <t>mer 22/06/16</t>
  </si>
  <si>
    <t>jeu 23/06/16</t>
  </si>
  <si>
    <t>ven 24/06/16</t>
  </si>
  <si>
    <t>lun 27/06/16</t>
  </si>
  <si>
    <t>mar 28/06/16</t>
  </si>
  <si>
    <t>mer 29/06/16</t>
  </si>
  <si>
    <t>jeu 30/06/16</t>
  </si>
  <si>
    <t>ven 01/07/16</t>
  </si>
  <si>
    <t>lun 04/07/16</t>
  </si>
  <si>
    <t>mar 05/07/16</t>
  </si>
  <si>
    <t>mer 06/07/16</t>
  </si>
  <si>
    <t>jeu 07/07/16</t>
  </si>
  <si>
    <t>ven 08/07/16</t>
  </si>
  <si>
    <t>lun 11/07/16</t>
  </si>
  <si>
    <t>mar 12/07/16</t>
  </si>
  <si>
    <t>mer 13/07/16</t>
  </si>
  <si>
    <t>ven 15/07/16</t>
  </si>
  <si>
    <t>lun 18/07/16</t>
  </si>
  <si>
    <t>mar 19/07/16</t>
  </si>
  <si>
    <t>mer 20/07/16</t>
  </si>
  <si>
    <t>jeu 21/07/16</t>
  </si>
  <si>
    <t>ven 22/07/16</t>
  </si>
  <si>
    <t>lun 25/07/16</t>
  </si>
  <si>
    <t>mar 26/07/16</t>
  </si>
  <si>
    <t>mer 27/07/16</t>
  </si>
  <si>
    <t>jeu 28/07/16</t>
  </si>
  <si>
    <t>ven 29/07/16</t>
  </si>
  <si>
    <t>lun 01/08/16</t>
  </si>
  <si>
    <t>mar 02/08/16</t>
  </si>
  <si>
    <t>mer 03/08/16</t>
  </si>
  <si>
    <t>jeu 04/08/16</t>
  </si>
  <si>
    <t>ven 05/08/16</t>
  </si>
  <si>
    <t>lun 08/08/16</t>
  </si>
  <si>
    <t>mar 09/08/16</t>
  </si>
  <si>
    <t>mer 10/08/16</t>
  </si>
  <si>
    <t>jeu 11/08/16</t>
  </si>
  <si>
    <t>ven 12/08/16</t>
  </si>
  <si>
    <t>mar 16/08/16</t>
  </si>
  <si>
    <t>mer 17/08/16</t>
  </si>
  <si>
    <t>jeu 18/08/16</t>
  </si>
  <si>
    <t>ven 19/08/16</t>
  </si>
  <si>
    <t>lun 22/08/16</t>
  </si>
  <si>
    <t>mar 23/08/16</t>
  </si>
  <si>
    <t>mer 24/08/16</t>
  </si>
  <si>
    <t>jeu 25/08/16</t>
  </si>
  <si>
    <t>ven 26/08/16</t>
  </si>
  <si>
    <t>lun 29/08/16</t>
  </si>
  <si>
    <t>mar 30/08/16</t>
  </si>
  <si>
    <t>mer 31/08/16</t>
  </si>
  <si>
    <t>jeu 01/09/16</t>
  </si>
  <si>
    <t>ven 02/09/16</t>
  </si>
  <si>
    <t>lun 05/09/16</t>
  </si>
  <si>
    <t>mar 06/09/16</t>
  </si>
  <si>
    <t>mer 07/09/16</t>
  </si>
  <si>
    <t>jeu 08/09/16</t>
  </si>
  <si>
    <t>ven 09/09/16</t>
  </si>
  <si>
    <t>lun 12/09/16</t>
  </si>
  <si>
    <t>mar 13/09/16</t>
  </si>
  <si>
    <t>mer 14/09/16</t>
  </si>
  <si>
    <t>jeu 15/09/16</t>
  </si>
  <si>
    <t>ven 16/09/16</t>
  </si>
  <si>
    <t>lun 19/09/16</t>
  </si>
  <si>
    <t>mar 20/09/16</t>
  </si>
  <si>
    <t>mer 21/09/16</t>
  </si>
  <si>
    <t>jeu 22/09/16</t>
  </si>
  <si>
    <t>ven 23/09/16</t>
  </si>
  <si>
    <t>lun 26/09/16</t>
  </si>
  <si>
    <t>mar 27/09/16</t>
  </si>
  <si>
    <t>mer 28/09/16</t>
  </si>
  <si>
    <t>jeu 29/09/16</t>
  </si>
  <si>
    <t>ven 30/09/16</t>
  </si>
  <si>
    <t>lun 03/10/16</t>
  </si>
  <si>
    <t>mar 04/10/16</t>
  </si>
  <si>
    <t>mer 05/10/16</t>
  </si>
  <si>
    <t>jeu 06/10/16</t>
  </si>
  <si>
    <t>ven 07/10/16</t>
  </si>
  <si>
    <t>lun 10/10/16</t>
  </si>
  <si>
    <t>mar 11/10/16</t>
  </si>
  <si>
    <t>mer 12/10/16</t>
  </si>
  <si>
    <t>jeu 13/10/16</t>
  </si>
  <si>
    <t>ven 14/10/16</t>
  </si>
  <si>
    <t>lun 17/10/16</t>
  </si>
  <si>
    <t>mar 18/10/16</t>
  </si>
  <si>
    <t>mer 19/10/16</t>
  </si>
  <si>
    <t>jeu 20/10/16</t>
  </si>
  <si>
    <t>ven 21/10/16</t>
  </si>
  <si>
    <t>lun 24/10/16</t>
  </si>
  <si>
    <t>mar 25/10/16</t>
  </si>
  <si>
    <t>mer 26/10/16</t>
  </si>
  <si>
    <t>jeu 27/10/16</t>
  </si>
  <si>
    <t>ven 28/10/16</t>
  </si>
  <si>
    <t>lun 31/10/16</t>
  </si>
  <si>
    <t>mer 02/11/16</t>
  </si>
  <si>
    <t>jeu 03/11/16</t>
  </si>
  <si>
    <t>ven 04/11/16</t>
  </si>
  <si>
    <t>lun 07/11/16</t>
  </si>
  <si>
    <t>mar 08/11/16</t>
  </si>
  <si>
    <t>mer 09/11/16</t>
  </si>
  <si>
    <t>jeu 10/11/16</t>
  </si>
  <si>
    <t>lun 14/11/16</t>
  </si>
  <si>
    <t>mar 15/11/16</t>
  </si>
  <si>
    <t>mer 16/11/16</t>
  </si>
  <si>
    <t>jeu 17/11/16</t>
  </si>
  <si>
    <t>ven 18/11/16</t>
  </si>
  <si>
    <t>lun 21/11/16</t>
  </si>
  <si>
    <t>mar 22/11/16</t>
  </si>
  <si>
    <t>mer 23/11/16</t>
  </si>
  <si>
    <t>jeu 24/11/16</t>
  </si>
  <si>
    <t>ven 25/11/16</t>
  </si>
  <si>
    <t>lun 28/11/16</t>
  </si>
  <si>
    <t>mar 29/11/16</t>
  </si>
  <si>
    <t>mer 30/11/16</t>
  </si>
  <si>
    <t>jeu 01/12/16</t>
  </si>
  <si>
    <t>ven 02/12/16</t>
  </si>
  <si>
    <t>lun 05/12/16</t>
  </si>
  <si>
    <t>mar 06/12/16</t>
  </si>
  <si>
    <t>mer 07/12/16</t>
  </si>
  <si>
    <t>jeu 08/12/16</t>
  </si>
  <si>
    <t>ven 09/12/16</t>
  </si>
  <si>
    <t>lun 12/12/16</t>
  </si>
  <si>
    <t>mar 13/12/16</t>
  </si>
  <si>
    <t>mer 14/12/16</t>
  </si>
  <si>
    <t>jeu 15/12/16</t>
  </si>
  <si>
    <t>ven 16/12/16</t>
  </si>
  <si>
    <t>lun 19/12/16</t>
  </si>
  <si>
    <t>mar 20/12/16</t>
  </si>
  <si>
    <t>mer 21/12/16</t>
  </si>
  <si>
    <t>jeu 22/12/16</t>
  </si>
  <si>
    <t>ven 23/12/16</t>
  </si>
  <si>
    <t>lun 26/12/16</t>
  </si>
  <si>
    <t>mar 27/12/16</t>
  </si>
  <si>
    <t>mer 28/12/16</t>
  </si>
  <si>
    <t>jeu 29/12/16</t>
  </si>
  <si>
    <t>ven 30/12/16</t>
  </si>
  <si>
    <t>Note de frais</t>
  </si>
  <si>
    <t>Nombre heures/mois</t>
  </si>
  <si>
    <t>Total heures par jour</t>
  </si>
  <si>
    <t>Nom</t>
  </si>
  <si>
    <t>Ville-Sur-Illon</t>
  </si>
  <si>
    <t>Dombrot-Le-Sec</t>
  </si>
  <si>
    <t>Somme heures mois</t>
  </si>
  <si>
    <t>Détail</t>
  </si>
  <si>
    <t>Prénom Nom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</si>
</sst>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\ dd/mm/yy"/>
    <numFmt numFmtId="165" formatCode="_-* #,##0\ _€_-;\-* #,##0\ _€_-;_-* &quot;-&quot;??\ _€_-;_-@_-"/>
  </numFmts>
  <fonts count="14">
    <font>
      <sz val="8"/>
      <name val="Verdana"/>
    </font>
    <font>
      <sz val="10"/>
      <name val="Verdana"/>
      <family val="2"/>
    </font>
    <font>
      <sz val="8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b/>
      <sz val="11"/>
      <name val="Verdan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sz val="8"/>
      <color theme="1"/>
      <name val="Verdana"/>
      <family val="2"/>
    </font>
    <font>
      <b/>
      <sz val="8"/>
      <color theme="0"/>
      <name val="Verdana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8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180">
    <xf numFmtId="0" fontId="0" fillId="0" borderId="0" xfId="0"/>
    <xf numFmtId="164" fontId="0" fillId="0" borderId="0" xfId="0" applyNumberFormat="1"/>
    <xf numFmtId="0" fontId="2" fillId="0" borderId="0" xfId="2" applyFont="1"/>
    <xf numFmtId="0" fontId="4" fillId="0" borderId="0" xfId="0" applyFont="1"/>
    <xf numFmtId="0" fontId="4" fillId="0" borderId="1" xfId="0" applyFont="1" applyBorder="1"/>
    <xf numFmtId="164" fontId="0" fillId="0" borderId="1" xfId="0" applyNumberFormat="1" applyBorder="1"/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0" xfId="1" applyFont="1"/>
    <xf numFmtId="164" fontId="0" fillId="2" borderId="1" xfId="0" applyNumberFormat="1" applyFill="1" applyBorder="1"/>
    <xf numFmtId="164" fontId="0" fillId="3" borderId="1" xfId="0" applyNumberFormat="1" applyFill="1" applyBorder="1"/>
    <xf numFmtId="0" fontId="0" fillId="4" borderId="1" xfId="0" applyFill="1" applyBorder="1"/>
    <xf numFmtId="0" fontId="9" fillId="11" borderId="20" xfId="0" applyFont="1" applyFill="1" applyBorder="1"/>
    <xf numFmtId="0" fontId="9" fillId="10" borderId="20" xfId="0" applyFont="1" applyFill="1" applyBorder="1"/>
    <xf numFmtId="0" fontId="9" fillId="11" borderId="21" xfId="0" applyFont="1" applyFill="1" applyBorder="1"/>
    <xf numFmtId="2" fontId="9" fillId="10" borderId="2" xfId="0" applyNumberFormat="1" applyFont="1" applyFill="1" applyBorder="1"/>
    <xf numFmtId="0" fontId="9" fillId="6" borderId="23" xfId="0" applyFont="1" applyFill="1" applyBorder="1"/>
    <xf numFmtId="0" fontId="9" fillId="5" borderId="24" xfId="0" applyFont="1" applyFill="1" applyBorder="1"/>
    <xf numFmtId="0" fontId="9" fillId="6" borderId="25" xfId="0" applyFont="1" applyFill="1" applyBorder="1"/>
    <xf numFmtId="0" fontId="9" fillId="7" borderId="23" xfId="0" applyFont="1" applyFill="1" applyBorder="1"/>
    <xf numFmtId="0" fontId="9" fillId="8" borderId="25" xfId="0" applyFont="1" applyFill="1" applyBorder="1"/>
    <xf numFmtId="0" fontId="9" fillId="10" borderId="38" xfId="0" applyFont="1" applyFill="1" applyBorder="1"/>
    <xf numFmtId="0" fontId="9" fillId="10" borderId="29" xfId="0" applyFont="1" applyFill="1" applyBorder="1"/>
    <xf numFmtId="0" fontId="9" fillId="11" borderId="35" xfId="0" applyFont="1" applyFill="1" applyBorder="1"/>
    <xf numFmtId="0" fontId="9" fillId="11" borderId="24" xfId="0" applyFont="1" applyFill="1" applyBorder="1"/>
    <xf numFmtId="0" fontId="9" fillId="10" borderId="35" xfId="0" applyFont="1" applyFill="1" applyBorder="1"/>
    <xf numFmtId="0" fontId="9" fillId="10" borderId="24" xfId="0" applyFont="1" applyFill="1" applyBorder="1"/>
    <xf numFmtId="0" fontId="9" fillId="11" borderId="40" xfId="0" applyFont="1" applyFill="1" applyBorder="1"/>
    <xf numFmtId="0" fontId="9" fillId="11" borderId="41" xfId="0" applyFont="1" applyFill="1" applyBorder="1"/>
    <xf numFmtId="0" fontId="9" fillId="7" borderId="14" xfId="0" applyFont="1" applyFill="1" applyBorder="1"/>
    <xf numFmtId="0" fontId="9" fillId="8" borderId="24" xfId="0" applyFont="1" applyFill="1" applyBorder="1"/>
    <xf numFmtId="0" fontId="9" fillId="10" borderId="33" xfId="0" applyFont="1" applyFill="1" applyBorder="1"/>
    <xf numFmtId="0" fontId="9" fillId="10" borderId="23" xfId="0" applyFont="1" applyFill="1" applyBorder="1"/>
    <xf numFmtId="2" fontId="9" fillId="10" borderId="2" xfId="0" applyNumberFormat="1" applyFont="1" applyFill="1" applyBorder="1" applyAlignment="1">
      <alignment horizontal="center"/>
    </xf>
    <xf numFmtId="0" fontId="10" fillId="9" borderId="10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2" fontId="9" fillId="6" borderId="16" xfId="0" applyNumberFormat="1" applyFont="1" applyFill="1" applyBorder="1"/>
    <xf numFmtId="2" fontId="9" fillId="6" borderId="3" xfId="0" applyNumberFormat="1" applyFont="1" applyFill="1" applyBorder="1"/>
    <xf numFmtId="2" fontId="9" fillId="6" borderId="4" xfId="0" applyNumberFormat="1" applyFont="1" applyFill="1" applyBorder="1"/>
    <xf numFmtId="2" fontId="0" fillId="0" borderId="0" xfId="0" applyNumberFormat="1"/>
    <xf numFmtId="2" fontId="9" fillId="5" borderId="11" xfId="0" applyNumberFormat="1" applyFont="1" applyFill="1" applyBorder="1"/>
    <xf numFmtId="2" fontId="9" fillId="5" borderId="2" xfId="0" applyNumberFormat="1" applyFont="1" applyFill="1" applyBorder="1"/>
    <xf numFmtId="2" fontId="9" fillId="5" borderId="5" xfId="0" applyNumberFormat="1" applyFont="1" applyFill="1" applyBorder="1"/>
    <xf numFmtId="2" fontId="9" fillId="6" borderId="17" xfId="0" applyNumberFormat="1" applyFont="1" applyFill="1" applyBorder="1"/>
    <xf numFmtId="2" fontId="9" fillId="6" borderId="6" xfId="0" applyNumberFormat="1" applyFont="1" applyFill="1" applyBorder="1"/>
    <xf numFmtId="2" fontId="9" fillId="6" borderId="7" xfId="0" applyNumberFormat="1" applyFont="1" applyFill="1" applyBorder="1"/>
    <xf numFmtId="2" fontId="9" fillId="7" borderId="18" xfId="0" applyNumberFormat="1" applyFont="1" applyFill="1" applyBorder="1"/>
    <xf numFmtId="2" fontId="9" fillId="7" borderId="9" xfId="0" applyNumberFormat="1" applyFont="1" applyFill="1" applyBorder="1"/>
    <xf numFmtId="2" fontId="9" fillId="7" borderId="10" xfId="0" applyNumberFormat="1" applyFont="1" applyFill="1" applyBorder="1"/>
    <xf numFmtId="2" fontId="9" fillId="8" borderId="11" xfId="0" applyNumberFormat="1" applyFont="1" applyFill="1" applyBorder="1"/>
    <xf numFmtId="2" fontId="9" fillId="8" borderId="2" xfId="0" applyNumberFormat="1" applyFont="1" applyFill="1" applyBorder="1"/>
    <xf numFmtId="2" fontId="9" fillId="8" borderId="5" xfId="0" applyNumberFormat="1" applyFont="1" applyFill="1" applyBorder="1"/>
    <xf numFmtId="2" fontId="9" fillId="10" borderId="16" xfId="0" applyNumberFormat="1" applyFont="1" applyFill="1" applyBorder="1"/>
    <xf numFmtId="2" fontId="9" fillId="10" borderId="3" xfId="0" applyNumberFormat="1" applyFont="1" applyFill="1" applyBorder="1"/>
    <xf numFmtId="2" fontId="9" fillId="10" borderId="4" xfId="0" applyNumberFormat="1" applyFont="1" applyFill="1" applyBorder="1"/>
    <xf numFmtId="2" fontId="9" fillId="11" borderId="11" xfId="0" applyNumberFormat="1" applyFont="1" applyFill="1" applyBorder="1"/>
    <xf numFmtId="2" fontId="9" fillId="11" borderId="2" xfId="0" applyNumberFormat="1" applyFont="1" applyFill="1" applyBorder="1"/>
    <xf numFmtId="2" fontId="9" fillId="11" borderId="5" xfId="0" applyNumberFormat="1" applyFont="1" applyFill="1" applyBorder="1"/>
    <xf numFmtId="2" fontId="9" fillId="10" borderId="11" xfId="0" applyNumberFormat="1" applyFont="1" applyFill="1" applyBorder="1"/>
    <xf numFmtId="2" fontId="9" fillId="10" borderId="5" xfId="0" applyNumberFormat="1" applyFont="1" applyFill="1" applyBorder="1"/>
    <xf numFmtId="2" fontId="9" fillId="11" borderId="17" xfId="0" applyNumberFormat="1" applyFont="1" applyFill="1" applyBorder="1"/>
    <xf numFmtId="2" fontId="9" fillId="11" borderId="6" xfId="0" applyNumberFormat="1" applyFont="1" applyFill="1" applyBorder="1"/>
    <xf numFmtId="2" fontId="9" fillId="11" borderId="7" xfId="0" applyNumberFormat="1" applyFont="1" applyFill="1" applyBorder="1"/>
    <xf numFmtId="2" fontId="9" fillId="6" borderId="34" xfId="0" applyNumberFormat="1" applyFont="1" applyFill="1" applyBorder="1"/>
    <xf numFmtId="2" fontId="9" fillId="5" borderId="32" xfId="0" applyNumberFormat="1" applyFont="1" applyFill="1" applyBorder="1"/>
    <xf numFmtId="2" fontId="9" fillId="6" borderId="37" xfId="0" applyNumberFormat="1" applyFont="1" applyFill="1" applyBorder="1"/>
    <xf numFmtId="2" fontId="9" fillId="7" borderId="16" xfId="0" applyNumberFormat="1" applyFont="1" applyFill="1" applyBorder="1"/>
    <xf numFmtId="2" fontId="9" fillId="7" borderId="3" xfId="0" applyNumberFormat="1" applyFont="1" applyFill="1" applyBorder="1"/>
    <xf numFmtId="2" fontId="9" fillId="7" borderId="34" xfId="0" applyNumberFormat="1" applyFont="1" applyFill="1" applyBorder="1"/>
    <xf numFmtId="2" fontId="9" fillId="8" borderId="17" xfId="0" applyNumberFormat="1" applyFont="1" applyFill="1" applyBorder="1"/>
    <xf numFmtId="2" fontId="9" fillId="8" borderId="6" xfId="0" applyNumberFormat="1" applyFont="1" applyFill="1" applyBorder="1"/>
    <xf numFmtId="2" fontId="9" fillId="8" borderId="37" xfId="0" applyNumberFormat="1" applyFont="1" applyFill="1" applyBorder="1"/>
    <xf numFmtId="2" fontId="9" fillId="10" borderId="26" xfId="0" applyNumberFormat="1" applyFont="1" applyFill="1" applyBorder="1"/>
    <xf numFmtId="2" fontId="9" fillId="10" borderId="13" xfId="0" applyNumberFormat="1" applyFont="1" applyFill="1" applyBorder="1"/>
    <xf numFmtId="2" fontId="9" fillId="10" borderId="39" xfId="0" applyNumberFormat="1" applyFont="1" applyFill="1" applyBorder="1"/>
    <xf numFmtId="2" fontId="9" fillId="11" borderId="32" xfId="0" applyNumberFormat="1" applyFont="1" applyFill="1" applyBorder="1"/>
    <xf numFmtId="2" fontId="9" fillId="10" borderId="32" xfId="0" applyNumberFormat="1" applyFont="1" applyFill="1" applyBorder="1"/>
    <xf numFmtId="2" fontId="9" fillId="11" borderId="42" xfId="0" applyNumberFormat="1" applyFont="1" applyFill="1" applyBorder="1"/>
    <xf numFmtId="2" fontId="9" fillId="11" borderId="43" xfId="0" applyNumberFormat="1" applyFont="1" applyFill="1" applyBorder="1"/>
    <xf numFmtId="2" fontId="9" fillId="11" borderId="44" xfId="0" applyNumberFormat="1" applyFont="1" applyFill="1" applyBorder="1"/>
    <xf numFmtId="2" fontId="9" fillId="7" borderId="46" xfId="0" applyNumberFormat="1" applyFont="1" applyFill="1" applyBorder="1"/>
    <xf numFmtId="2" fontId="9" fillId="8" borderId="32" xfId="0" applyNumberFormat="1" applyFont="1" applyFill="1" applyBorder="1"/>
    <xf numFmtId="2" fontId="9" fillId="10" borderId="34" xfId="0" applyNumberFormat="1" applyFont="1" applyFill="1" applyBorder="1"/>
    <xf numFmtId="2" fontId="9" fillId="8" borderId="27" xfId="0" applyNumberFormat="1" applyFont="1" applyFill="1" applyBorder="1"/>
    <xf numFmtId="2" fontId="9" fillId="8" borderId="15" xfId="0" applyNumberFormat="1" applyFont="1" applyFill="1" applyBorder="1"/>
    <xf numFmtId="2" fontId="9" fillId="8" borderId="48" xfId="0" applyNumberFormat="1" applyFont="1" applyFill="1" applyBorder="1"/>
    <xf numFmtId="0" fontId="9" fillId="6" borderId="19" xfId="0" applyFont="1" applyFill="1" applyBorder="1" applyProtection="1"/>
    <xf numFmtId="0" fontId="9" fillId="5" borderId="20" xfId="0" applyFont="1" applyFill="1" applyBorder="1" applyProtection="1"/>
    <xf numFmtId="0" fontId="9" fillId="6" borderId="21" xfId="0" applyFont="1" applyFill="1" applyBorder="1" applyProtection="1"/>
    <xf numFmtId="0" fontId="9" fillId="7" borderId="22" xfId="0" applyFont="1" applyFill="1" applyBorder="1" applyProtection="1"/>
    <xf numFmtId="0" fontId="9" fillId="8" borderId="20" xfId="0" applyFont="1" applyFill="1" applyBorder="1" applyProtection="1"/>
    <xf numFmtId="0" fontId="9" fillId="6" borderId="33" xfId="0" applyFont="1" applyFill="1" applyBorder="1" applyProtection="1"/>
    <xf numFmtId="0" fontId="9" fillId="5" borderId="35" xfId="0" applyFont="1" applyFill="1" applyBorder="1" applyProtection="1"/>
    <xf numFmtId="0" fontId="9" fillId="6" borderId="36" xfId="0" applyFont="1" applyFill="1" applyBorder="1" applyProtection="1"/>
    <xf numFmtId="0" fontId="9" fillId="7" borderId="33" xfId="0" applyFont="1" applyFill="1" applyBorder="1" applyProtection="1"/>
    <xf numFmtId="0" fontId="9" fillId="8" borderId="36" xfId="0" applyFont="1" applyFill="1" applyBorder="1" applyProtection="1"/>
    <xf numFmtId="0" fontId="9" fillId="7" borderId="45" xfId="0" applyFont="1" applyFill="1" applyBorder="1" applyProtection="1"/>
    <xf numFmtId="0" fontId="9" fillId="8" borderId="35" xfId="0" applyFont="1" applyFill="1" applyBorder="1" applyProtection="1"/>
    <xf numFmtId="0" fontId="9" fillId="8" borderId="47" xfId="0" applyFont="1" applyFill="1" applyBorder="1" applyProtection="1"/>
    <xf numFmtId="0" fontId="7" fillId="12" borderId="2" xfId="0" applyFont="1" applyFill="1" applyBorder="1" applyAlignment="1">
      <alignment horizontal="center"/>
    </xf>
    <xf numFmtId="17" fontId="7" fillId="12" borderId="2" xfId="0" applyNumberFormat="1" applyFont="1" applyFill="1" applyBorder="1" applyAlignment="1">
      <alignment horizontal="center"/>
    </xf>
    <xf numFmtId="0" fontId="0" fillId="12" borderId="0" xfId="0" applyFill="1"/>
    <xf numFmtId="0" fontId="11" fillId="12" borderId="2" xfId="0" applyFont="1" applyFill="1" applyBorder="1" applyAlignment="1">
      <alignment horizontal="center"/>
    </xf>
    <xf numFmtId="165" fontId="11" fillId="12" borderId="12" xfId="3" applyNumberFormat="1" applyFont="1" applyFill="1" applyBorder="1" applyAlignment="1">
      <alignment horizontal="center"/>
    </xf>
    <xf numFmtId="0" fontId="12" fillId="12" borderId="2" xfId="0" applyFont="1" applyFill="1" applyBorder="1" applyAlignment="1">
      <alignment horizontal="center"/>
    </xf>
    <xf numFmtId="165" fontId="12" fillId="12" borderId="12" xfId="3" applyNumberFormat="1" applyFont="1" applyFill="1" applyBorder="1" applyAlignment="1">
      <alignment horizontal="center"/>
    </xf>
    <xf numFmtId="0" fontId="0" fillId="12" borderId="0" xfId="0" applyFill="1" applyBorder="1"/>
    <xf numFmtId="0" fontId="2" fillId="12" borderId="0" xfId="0" applyFont="1" applyFill="1" applyBorder="1" applyAlignment="1"/>
    <xf numFmtId="0" fontId="13" fillId="12" borderId="0" xfId="0" applyFont="1" applyFill="1" applyBorder="1" applyAlignment="1"/>
    <xf numFmtId="43" fontId="9" fillId="10" borderId="0" xfId="3" applyFont="1" applyFill="1" applyBorder="1" applyAlignment="1">
      <alignment horizontal="center"/>
    </xf>
    <xf numFmtId="43" fontId="9" fillId="6" borderId="23" xfId="3" applyFont="1" applyFill="1" applyBorder="1"/>
    <xf numFmtId="43" fontId="9" fillId="5" borderId="24" xfId="3" applyFont="1" applyFill="1" applyBorder="1"/>
    <xf numFmtId="43" fontId="9" fillId="6" borderId="25" xfId="3" applyFont="1" applyFill="1" applyBorder="1"/>
    <xf numFmtId="43" fontId="9" fillId="7" borderId="14" xfId="3" applyFont="1" applyFill="1" applyBorder="1"/>
    <xf numFmtId="43" fontId="9" fillId="8" borderId="24" xfId="3" applyFont="1" applyFill="1" applyBorder="1"/>
    <xf numFmtId="43" fontId="9" fillId="10" borderId="23" xfId="3" applyFont="1" applyFill="1" applyBorder="1"/>
    <xf numFmtId="43" fontId="9" fillId="11" borderId="24" xfId="3" applyFont="1" applyFill="1" applyBorder="1"/>
    <xf numFmtId="43" fontId="9" fillId="10" borderId="24" xfId="3" applyFont="1" applyFill="1" applyBorder="1"/>
    <xf numFmtId="43" fontId="9" fillId="11" borderId="25" xfId="3" applyFont="1" applyFill="1" applyBorder="1"/>
    <xf numFmtId="43" fontId="9" fillId="7" borderId="23" xfId="3" applyFont="1" applyFill="1" applyBorder="1"/>
    <xf numFmtId="43" fontId="9" fillId="8" borderId="25" xfId="3" applyFont="1" applyFill="1" applyBorder="1"/>
    <xf numFmtId="43" fontId="9" fillId="10" borderId="29" xfId="3" applyFont="1" applyFill="1" applyBorder="1"/>
    <xf numFmtId="43" fontId="9" fillId="11" borderId="41" xfId="3" applyFont="1" applyFill="1" applyBorder="1"/>
    <xf numFmtId="43" fontId="9" fillId="8" borderId="30" xfId="3" applyFont="1" applyFill="1" applyBorder="1"/>
    <xf numFmtId="44" fontId="9" fillId="6" borderId="23" xfId="4" applyFont="1" applyFill="1" applyBorder="1"/>
    <xf numFmtId="44" fontId="9" fillId="5" borderId="24" xfId="4" applyFont="1" applyFill="1" applyBorder="1"/>
    <xf numFmtId="44" fontId="9" fillId="6" borderId="25" xfId="4" applyFont="1" applyFill="1" applyBorder="1"/>
    <xf numFmtId="44" fontId="9" fillId="7" borderId="23" xfId="4" applyFont="1" applyFill="1" applyBorder="1"/>
    <xf numFmtId="44" fontId="9" fillId="8" borderId="25" xfId="4" applyFont="1" applyFill="1" applyBorder="1"/>
    <xf numFmtId="44" fontId="9" fillId="10" borderId="29" xfId="4" applyFont="1" applyFill="1" applyBorder="1"/>
    <xf numFmtId="44" fontId="9" fillId="11" borderId="24" xfId="4" applyFont="1" applyFill="1" applyBorder="1"/>
    <xf numFmtId="44" fontId="9" fillId="10" borderId="24" xfId="4" applyFont="1" applyFill="1" applyBorder="1"/>
    <xf numFmtId="44" fontId="9" fillId="11" borderId="41" xfId="4" applyFont="1" applyFill="1" applyBorder="1"/>
    <xf numFmtId="44" fontId="9" fillId="7" borderId="14" xfId="4" applyFont="1" applyFill="1" applyBorder="1"/>
    <xf numFmtId="44" fontId="9" fillId="8" borderId="24" xfId="4" applyFont="1" applyFill="1" applyBorder="1"/>
    <xf numFmtId="44" fontId="9" fillId="10" borderId="23" xfId="4" applyFont="1" applyFill="1" applyBorder="1"/>
    <xf numFmtId="44" fontId="9" fillId="11" borderId="25" xfId="4" applyFont="1" applyFill="1" applyBorder="1"/>
    <xf numFmtId="44" fontId="9" fillId="8" borderId="30" xfId="4" applyFont="1" applyFill="1" applyBorder="1"/>
    <xf numFmtId="165" fontId="11" fillId="12" borderId="0" xfId="3" applyNumberFormat="1" applyFont="1" applyFill="1" applyBorder="1" applyAlignment="1">
      <alignment horizontal="center"/>
    </xf>
    <xf numFmtId="2" fontId="9" fillId="7" borderId="31" xfId="0" applyNumberFormat="1" applyFont="1" applyFill="1" applyBorder="1"/>
    <xf numFmtId="2" fontId="9" fillId="8" borderId="53" xfId="0" applyNumberFormat="1" applyFont="1" applyFill="1" applyBorder="1"/>
    <xf numFmtId="2" fontId="9" fillId="6" borderId="52" xfId="0" applyNumberFormat="1" applyFont="1" applyFill="1" applyBorder="1"/>
    <xf numFmtId="2" fontId="9" fillId="5" borderId="12" xfId="0" applyNumberFormat="1" applyFont="1" applyFill="1" applyBorder="1"/>
    <xf numFmtId="2" fontId="9" fillId="6" borderId="54" xfId="0" applyNumberFormat="1" applyFont="1" applyFill="1" applyBorder="1"/>
    <xf numFmtId="2" fontId="9" fillId="7" borderId="55" xfId="0" applyNumberFormat="1" applyFont="1" applyFill="1" applyBorder="1"/>
    <xf numFmtId="2" fontId="9" fillId="8" borderId="12" xfId="0" applyNumberFormat="1" applyFont="1" applyFill="1" applyBorder="1"/>
    <xf numFmtId="2" fontId="9" fillId="10" borderId="52" xfId="0" applyNumberFormat="1" applyFont="1" applyFill="1" applyBorder="1"/>
    <xf numFmtId="2" fontId="9" fillId="11" borderId="12" xfId="0" applyNumberFormat="1" applyFont="1" applyFill="1" applyBorder="1"/>
    <xf numFmtId="2" fontId="9" fillId="10" borderId="12" xfId="0" applyNumberFormat="1" applyFont="1" applyFill="1" applyBorder="1"/>
    <xf numFmtId="2" fontId="9" fillId="11" borderId="54" xfId="0" applyNumberFormat="1" applyFont="1" applyFill="1" applyBorder="1"/>
    <xf numFmtId="2" fontId="2" fillId="10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2" fillId="12" borderId="0" xfId="3" applyNumberFormat="1" applyFont="1" applyFill="1" applyBorder="1" applyAlignment="1">
      <alignment horizontal="center"/>
    </xf>
    <xf numFmtId="2" fontId="9" fillId="11" borderId="59" xfId="0" applyNumberFormat="1" applyFont="1" applyFill="1" applyBorder="1"/>
    <xf numFmtId="2" fontId="9" fillId="7" borderId="52" xfId="0" applyNumberFormat="1" applyFont="1" applyFill="1" applyBorder="1"/>
    <xf numFmtId="2" fontId="9" fillId="8" borderId="54" xfId="0" applyNumberFormat="1" applyFont="1" applyFill="1" applyBorder="1"/>
    <xf numFmtId="2" fontId="9" fillId="10" borderId="60" xfId="0" applyNumberFormat="1" applyFont="1" applyFill="1" applyBorder="1"/>
    <xf numFmtId="2" fontId="9" fillId="8" borderId="62" xfId="0" applyNumberFormat="1" applyFont="1" applyFill="1" applyBorder="1"/>
    <xf numFmtId="44" fontId="9" fillId="10" borderId="23" xfId="4" applyFont="1" applyFill="1" applyBorder="1" applyProtection="1"/>
    <xf numFmtId="164" fontId="10" fillId="9" borderId="52" xfId="0" applyNumberFormat="1" applyFont="1" applyFill="1" applyBorder="1" applyAlignment="1">
      <alignment horizontal="center"/>
    </xf>
    <xf numFmtId="164" fontId="10" fillId="9" borderId="16" xfId="0" applyNumberFormat="1" applyFont="1" applyFill="1" applyBorder="1" applyAlignment="1">
      <alignment horizontal="center"/>
    </xf>
    <xf numFmtId="164" fontId="10" fillId="9" borderId="50" xfId="0" applyNumberFormat="1" applyFont="1" applyFill="1" applyBorder="1" applyAlignment="1">
      <alignment horizontal="center"/>
    </xf>
    <xf numFmtId="0" fontId="9" fillId="10" borderId="28" xfId="0" applyFont="1" applyFill="1" applyBorder="1" applyAlignment="1">
      <alignment horizontal="center"/>
    </xf>
    <xf numFmtId="0" fontId="9" fillId="10" borderId="49" xfId="0" applyFont="1" applyFill="1" applyBorder="1" applyAlignment="1">
      <alignment horizontal="center"/>
    </xf>
    <xf numFmtId="165" fontId="11" fillId="12" borderId="12" xfId="3" applyNumberFormat="1" applyFont="1" applyFill="1" applyBorder="1" applyAlignment="1">
      <alignment horizontal="center"/>
    </xf>
    <xf numFmtId="165" fontId="11" fillId="12" borderId="11" xfId="3" applyNumberFormat="1" applyFont="1" applyFill="1" applyBorder="1" applyAlignment="1">
      <alignment horizontal="center"/>
    </xf>
    <xf numFmtId="164" fontId="10" fillId="9" borderId="19" xfId="0" applyNumberFormat="1" applyFont="1" applyFill="1" applyBorder="1" applyAlignment="1">
      <alignment horizontal="center"/>
    </xf>
    <xf numFmtId="164" fontId="10" fillId="9" borderId="58" xfId="0" applyNumberFormat="1" applyFont="1" applyFill="1" applyBorder="1" applyAlignment="1">
      <alignment horizontal="center"/>
    </xf>
    <xf numFmtId="164" fontId="10" fillId="9" borderId="63" xfId="0" applyNumberFormat="1" applyFont="1" applyFill="1" applyBorder="1" applyAlignment="1">
      <alignment horizontal="center"/>
    </xf>
    <xf numFmtId="164" fontId="10" fillId="9" borderId="57" xfId="0" applyNumberFormat="1" applyFont="1" applyFill="1" applyBorder="1" applyAlignment="1">
      <alignment horizontal="center"/>
    </xf>
    <xf numFmtId="0" fontId="9" fillId="10" borderId="47" xfId="0" applyFont="1" applyFill="1" applyBorder="1" applyAlignment="1">
      <alignment horizontal="center"/>
    </xf>
    <xf numFmtId="165" fontId="12" fillId="12" borderId="12" xfId="3" applyNumberFormat="1" applyFont="1" applyFill="1" applyBorder="1" applyAlignment="1">
      <alignment horizontal="center"/>
    </xf>
    <xf numFmtId="165" fontId="12" fillId="12" borderId="11" xfId="3" applyNumberFormat="1" applyFont="1" applyFill="1" applyBorder="1" applyAlignment="1">
      <alignment horizontal="center"/>
    </xf>
    <xf numFmtId="164" fontId="10" fillId="9" borderId="56" xfId="0" applyNumberFormat="1" applyFont="1" applyFill="1" applyBorder="1" applyAlignment="1">
      <alignment horizontal="center"/>
    </xf>
    <xf numFmtId="164" fontId="10" fillId="9" borderId="60" xfId="0" applyNumberFormat="1" applyFont="1" applyFill="1" applyBorder="1" applyAlignment="1">
      <alignment horizontal="center"/>
    </xf>
    <xf numFmtId="164" fontId="10" fillId="9" borderId="51" xfId="0" applyNumberFormat="1" applyFont="1" applyFill="1" applyBorder="1" applyAlignment="1">
      <alignment horizontal="center"/>
    </xf>
    <xf numFmtId="164" fontId="10" fillId="9" borderId="61" xfId="0" applyNumberFormat="1" applyFont="1" applyFill="1" applyBorder="1" applyAlignment="1">
      <alignment horizontal="center"/>
    </xf>
    <xf numFmtId="164" fontId="10" fillId="9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0" fillId="9" borderId="2" xfId="0" applyNumberFormat="1" applyFont="1" applyFill="1" applyBorder="1" applyAlignment="1">
      <alignment horizontal="center"/>
    </xf>
  </cellXfs>
  <cellStyles count="5">
    <cellStyle name="Milliers" xfId="3" builtinId="3"/>
    <cellStyle name="Monétaire" xfId="4" builtinId="4"/>
    <cellStyle name="Normal" xfId="0" builtinId="0"/>
    <cellStyle name="Normal_CalendrierMatriciel" xfId="1"/>
    <cellStyle name="Normal_DatesCompléments" xfId="2"/>
  </cellStyles>
  <dxfs count="84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numFmt numFmtId="2" formatCode="0.00"/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b/>
        <i val="0"/>
        <strike val="0"/>
        <u val="none"/>
      </font>
      <numFmt numFmtId="2" formatCode="0.00"/>
      <fill>
        <patternFill>
          <fgColor rgb="FFFF0000"/>
          <bgColor rgb="FFFF0000"/>
        </patternFill>
      </fill>
      <border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4"/>
  <sheetViews>
    <sheetView zoomScale="130" zoomScaleNormal="130" workbookViewId="0">
      <selection activeCell="B4" sqref="B4"/>
    </sheetView>
  </sheetViews>
  <sheetFormatPr baseColWidth="10" defaultColWidth="0" defaultRowHeight="10.5" zeroHeight="1"/>
  <cols>
    <col min="1" max="1" width="20" bestFit="1" customWidth="1"/>
    <col min="2" max="3" width="18.28515625" bestFit="1" customWidth="1"/>
    <col min="4" max="5" width="15.85546875" customWidth="1"/>
    <col min="6" max="6" width="14.42578125" bestFit="1" customWidth="1"/>
    <col min="7" max="7" width="14.42578125" customWidth="1"/>
    <col min="8" max="8" width="14.42578125" bestFit="1" customWidth="1"/>
    <col min="9" max="9" width="14.42578125" customWidth="1"/>
    <col min="10" max="10" width="13.7109375" bestFit="1" customWidth="1"/>
    <col min="11" max="11" width="13.7109375" customWidth="1"/>
    <col min="12" max="12" width="14.140625" bestFit="1" customWidth="1"/>
    <col min="13" max="13" width="14.140625" customWidth="1"/>
    <col min="14" max="14" width="13.5703125" bestFit="1" customWidth="1"/>
    <col min="15" max="15" width="13.5703125" customWidth="1"/>
    <col min="16" max="16" width="14.42578125" bestFit="1" customWidth="1"/>
    <col min="17" max="17" width="14.42578125" customWidth="1"/>
    <col min="18" max="18" width="14.42578125" bestFit="1" customWidth="1"/>
    <col min="19" max="19" width="14.42578125" customWidth="1"/>
    <col min="20" max="20" width="13.7109375" bestFit="1" customWidth="1"/>
    <col min="21" max="21" width="13.7109375" customWidth="1"/>
    <col min="22" max="22" width="14.140625" bestFit="1" customWidth="1"/>
    <col min="23" max="23" width="14.140625" customWidth="1"/>
    <col min="24" max="24" width="13.5703125" bestFit="1" customWidth="1"/>
    <col min="25" max="25" width="13.5703125" customWidth="1"/>
    <col min="26" max="26" width="14.42578125" bestFit="1" customWidth="1"/>
    <col min="27" max="27" width="14.42578125" customWidth="1"/>
    <col min="28" max="28" width="14.42578125" bestFit="1" customWidth="1"/>
    <col min="29" max="29" width="14.42578125" customWidth="1"/>
    <col min="30" max="30" width="13.7109375" bestFit="1" customWidth="1"/>
    <col min="31" max="31" width="13.7109375" customWidth="1"/>
    <col min="32" max="32" width="14.140625" bestFit="1" customWidth="1"/>
    <col min="33" max="33" width="14.140625" customWidth="1"/>
    <col min="34" max="34" width="13.5703125" bestFit="1" customWidth="1"/>
    <col min="35" max="35" width="13.5703125" customWidth="1"/>
    <col min="36" max="36" width="14.42578125" bestFit="1" customWidth="1"/>
    <col min="37" max="37" width="14.42578125" customWidth="1"/>
    <col min="38" max="38" width="14.42578125" bestFit="1" customWidth="1"/>
    <col min="39" max="39" width="14.42578125" customWidth="1"/>
    <col min="40" max="40" width="13.7109375" bestFit="1" customWidth="1"/>
    <col min="41" max="41" width="13.7109375" customWidth="1"/>
    <col min="42" max="42" width="14.140625" bestFit="1" customWidth="1"/>
    <col min="43" max="43" width="13.7109375" customWidth="1"/>
    <col min="44" max="16384" width="11.42578125" hidden="1"/>
  </cols>
  <sheetData>
    <row r="1" spans="1:44" ht="15">
      <c r="A1" s="99" t="s">
        <v>251</v>
      </c>
      <c r="B1" s="100" t="s">
        <v>256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</row>
    <row r="2" spans="1:44" ht="12" customHeight="1">
      <c r="A2" s="99" t="s">
        <v>3</v>
      </c>
      <c r="B2" s="100">
        <f>'jours ouvrés'!$D$6</f>
        <v>42373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</row>
    <row r="3" spans="1:44" ht="12" customHeight="1">
      <c r="A3" s="102" t="s">
        <v>249</v>
      </c>
      <c r="B3" s="103">
        <f>COUNTA(D6:AW6)*7</f>
        <v>140</v>
      </c>
      <c r="C3" s="164" t="str">
        <f>IF(SUM(D7:AS7)=B3,"saisie du nbr d'heures correcte","saisie du nbr d'heures incorrecte")</f>
        <v>saisie du nbr d'heures incorrecte</v>
      </c>
      <c r="D3" s="165"/>
      <c r="E3" s="138"/>
      <c r="F3" s="107"/>
      <c r="G3" s="107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</row>
    <row r="4" spans="1:44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</row>
    <row r="5" spans="1:44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</row>
    <row r="6" spans="1:44" ht="11.25" thickBot="1">
      <c r="A6" s="35" t="s">
        <v>7</v>
      </c>
      <c r="B6" s="34" t="s">
        <v>248</v>
      </c>
      <c r="C6" s="34" t="s">
        <v>254</v>
      </c>
      <c r="D6" s="166" t="s">
        <v>8</v>
      </c>
      <c r="E6" s="160"/>
      <c r="F6" s="159" t="s">
        <v>9</v>
      </c>
      <c r="G6" s="160"/>
      <c r="H6" s="159" t="s">
        <v>10</v>
      </c>
      <c r="I6" s="160"/>
      <c r="J6" s="159" t="s">
        <v>11</v>
      </c>
      <c r="K6" s="160"/>
      <c r="L6" s="159" t="s">
        <v>12</v>
      </c>
      <c r="M6" s="160"/>
      <c r="N6" s="159" t="s">
        <v>13</v>
      </c>
      <c r="O6" s="160"/>
      <c r="P6" s="159" t="s">
        <v>14</v>
      </c>
      <c r="Q6" s="160"/>
      <c r="R6" s="159" t="s">
        <v>15</v>
      </c>
      <c r="S6" s="160"/>
      <c r="T6" s="159" t="s">
        <v>16</v>
      </c>
      <c r="U6" s="160"/>
      <c r="V6" s="159" t="s">
        <v>17</v>
      </c>
      <c r="W6" s="160"/>
      <c r="X6" s="159" t="s">
        <v>18</v>
      </c>
      <c r="Y6" s="160"/>
      <c r="Z6" s="159" t="s">
        <v>19</v>
      </c>
      <c r="AA6" s="160"/>
      <c r="AB6" s="159" t="s">
        <v>20</v>
      </c>
      <c r="AC6" s="160"/>
      <c r="AD6" s="159" t="s">
        <v>21</v>
      </c>
      <c r="AE6" s="160"/>
      <c r="AF6" s="159" t="s">
        <v>22</v>
      </c>
      <c r="AG6" s="160"/>
      <c r="AH6" s="159" t="s">
        <v>23</v>
      </c>
      <c r="AI6" s="160"/>
      <c r="AJ6" s="159" t="s">
        <v>24</v>
      </c>
      <c r="AK6" s="160"/>
      <c r="AL6" s="159" t="s">
        <v>25</v>
      </c>
      <c r="AM6" s="160"/>
      <c r="AN6" s="159" t="s">
        <v>26</v>
      </c>
      <c r="AO6" s="160"/>
      <c r="AP6" s="159" t="s">
        <v>27</v>
      </c>
      <c r="AQ6" s="161"/>
    </row>
    <row r="7" spans="1:44" s="151" customFormat="1" ht="11.25" thickBot="1">
      <c r="A7" s="162" t="s">
        <v>250</v>
      </c>
      <c r="B7" s="163"/>
      <c r="C7" s="109">
        <f t="shared" ref="C7:C54" si="0">SUM(D7:XFD7)</f>
        <v>42</v>
      </c>
      <c r="D7" s="33">
        <f t="shared" ref="D7" si="1">SUM(D8:D54)</f>
        <v>7</v>
      </c>
      <c r="E7" s="150" t="s">
        <v>255</v>
      </c>
      <c r="F7" s="33">
        <f t="shared" ref="F7" si="2">SUM(F8:F54)</f>
        <v>7</v>
      </c>
      <c r="G7" s="33" t="s">
        <v>255</v>
      </c>
      <c r="H7" s="33">
        <f t="shared" ref="H7" si="3">SUM(H8:H54)</f>
        <v>7</v>
      </c>
      <c r="I7" s="33" t="s">
        <v>255</v>
      </c>
      <c r="J7" s="33">
        <f t="shared" ref="J7" si="4">SUM(J8:J54)</f>
        <v>7</v>
      </c>
      <c r="K7" s="33" t="s">
        <v>255</v>
      </c>
      <c r="L7" s="33">
        <f>SUM(L8:L54)</f>
        <v>7</v>
      </c>
      <c r="M7" s="33" t="s">
        <v>255</v>
      </c>
      <c r="N7" s="33">
        <f>SUM(N8:N54)</f>
        <v>7</v>
      </c>
      <c r="O7" s="33" t="s">
        <v>255</v>
      </c>
      <c r="P7" s="33">
        <f>SUM(P8:P54)</f>
        <v>0</v>
      </c>
      <c r="Q7" s="33" t="s">
        <v>255</v>
      </c>
      <c r="R7" s="33">
        <f>SUM(R8:R54)</f>
        <v>0</v>
      </c>
      <c r="S7" s="33" t="s">
        <v>255</v>
      </c>
      <c r="T7" s="33">
        <f>SUM(T8:T54)</f>
        <v>0</v>
      </c>
      <c r="U7" s="33" t="s">
        <v>255</v>
      </c>
      <c r="V7" s="33">
        <f>SUM(V8:V54)</f>
        <v>0</v>
      </c>
      <c r="W7" s="33" t="s">
        <v>255</v>
      </c>
      <c r="X7" s="33">
        <f>SUM(X8:X54)</f>
        <v>0</v>
      </c>
      <c r="Y7" s="33" t="s">
        <v>255</v>
      </c>
      <c r="Z7" s="33">
        <f>SUM(Z8:Z54)</f>
        <v>0</v>
      </c>
      <c r="AA7" s="33" t="s">
        <v>255</v>
      </c>
      <c r="AB7" s="33">
        <f>SUM(AB8:AB54)</f>
        <v>0</v>
      </c>
      <c r="AC7" s="33" t="s">
        <v>255</v>
      </c>
      <c r="AD7" s="33">
        <f>SUM(AD8:AD54)</f>
        <v>0</v>
      </c>
      <c r="AE7" s="33" t="s">
        <v>255</v>
      </c>
      <c r="AF7" s="33">
        <f>SUM(AF8:AF54)</f>
        <v>0</v>
      </c>
      <c r="AG7" s="33" t="s">
        <v>255</v>
      </c>
      <c r="AH7" s="33">
        <f>SUM(AH8:AH54)</f>
        <v>0</v>
      </c>
      <c r="AI7" s="33" t="s">
        <v>255</v>
      </c>
      <c r="AJ7" s="33">
        <f>SUM(AJ8:AJ54)</f>
        <v>0</v>
      </c>
      <c r="AK7" s="33" t="s">
        <v>255</v>
      </c>
      <c r="AL7" s="33">
        <f>SUM(AL8:AL54)</f>
        <v>0</v>
      </c>
      <c r="AM7" s="33" t="s">
        <v>255</v>
      </c>
      <c r="AN7" s="33">
        <f>SUM(AN8:AN54)</f>
        <v>0</v>
      </c>
      <c r="AO7" s="33" t="s">
        <v>255</v>
      </c>
      <c r="AP7" s="33">
        <f>SUM(AP8:AP54)</f>
        <v>0</v>
      </c>
      <c r="AQ7" s="33" t="s">
        <v>255</v>
      </c>
    </row>
    <row r="8" spans="1:44">
      <c r="A8" s="86" t="s">
        <v>28</v>
      </c>
      <c r="B8" s="124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141"/>
      <c r="AP8" s="38"/>
      <c r="AQ8" s="141"/>
      <c r="AR8" s="39"/>
    </row>
    <row r="9" spans="1:44">
      <c r="A9" s="87" t="s">
        <v>29</v>
      </c>
      <c r="B9" s="125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142"/>
      <c r="AP9" s="42"/>
      <c r="AQ9" s="142"/>
      <c r="AR9" s="39"/>
    </row>
    <row r="10" spans="1:44" ht="11.25" thickBot="1">
      <c r="A10" s="88" t="s">
        <v>30</v>
      </c>
      <c r="B10" s="126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143"/>
      <c r="AP10" s="45"/>
      <c r="AQ10" s="143"/>
      <c r="AR10" s="39"/>
    </row>
    <row r="11" spans="1:44" ht="11.25" thickBot="1">
      <c r="A11" s="89" t="s">
        <v>31</v>
      </c>
      <c r="B11" s="133"/>
      <c r="C11" s="113">
        <f t="shared" si="0"/>
        <v>12</v>
      </c>
      <c r="D11" s="66">
        <v>4</v>
      </c>
      <c r="E11" s="66"/>
      <c r="F11" s="67"/>
      <c r="G11" s="67"/>
      <c r="H11" s="67"/>
      <c r="I11" s="67"/>
      <c r="J11" s="67"/>
      <c r="K11" s="139"/>
      <c r="L11" s="47">
        <v>4</v>
      </c>
      <c r="M11" s="47"/>
      <c r="N11" s="47">
        <v>4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144"/>
      <c r="AP11" s="48"/>
      <c r="AQ11" s="144"/>
      <c r="AR11" s="39"/>
    </row>
    <row r="12" spans="1:44" ht="11.25" thickBot="1">
      <c r="A12" s="90" t="s">
        <v>32</v>
      </c>
      <c r="B12" s="134"/>
      <c r="C12" s="114">
        <f t="shared" si="0"/>
        <v>0</v>
      </c>
      <c r="D12" s="69"/>
      <c r="E12" s="69"/>
      <c r="F12" s="70"/>
      <c r="G12" s="70"/>
      <c r="H12" s="70"/>
      <c r="I12" s="70"/>
      <c r="J12" s="70"/>
      <c r="K12" s="14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145"/>
      <c r="AP12" s="51"/>
      <c r="AQ12" s="145"/>
      <c r="AR12" s="39"/>
    </row>
    <row r="13" spans="1:44" ht="11.25" thickBot="1">
      <c r="A13" s="21" t="s">
        <v>252</v>
      </c>
      <c r="B13" s="135"/>
      <c r="C13" s="115">
        <f t="shared" si="0"/>
        <v>17</v>
      </c>
      <c r="D13" s="72">
        <v>3</v>
      </c>
      <c r="E13" s="72"/>
      <c r="F13" s="73">
        <v>7</v>
      </c>
      <c r="G13" s="73"/>
      <c r="H13" s="73">
        <v>5</v>
      </c>
      <c r="I13" s="73"/>
      <c r="J13" s="73"/>
      <c r="K13" s="73"/>
      <c r="L13" s="53">
        <v>1</v>
      </c>
      <c r="M13" s="53"/>
      <c r="N13" s="53">
        <v>1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146"/>
      <c r="AP13" s="54"/>
      <c r="AQ13" s="146"/>
      <c r="AR13" s="39"/>
    </row>
    <row r="14" spans="1:44">
      <c r="A14" s="23" t="s">
        <v>253</v>
      </c>
      <c r="B14" s="158"/>
      <c r="C14" s="116">
        <f t="shared" si="0"/>
        <v>13</v>
      </c>
      <c r="D14" s="55"/>
      <c r="E14" s="55"/>
      <c r="F14" s="56"/>
      <c r="G14" s="56"/>
      <c r="H14" s="56">
        <v>2</v>
      </c>
      <c r="I14" s="56"/>
      <c r="J14" s="56">
        <v>7</v>
      </c>
      <c r="K14" s="56"/>
      <c r="L14" s="56">
        <v>2</v>
      </c>
      <c r="M14" s="56"/>
      <c r="N14" s="56">
        <v>2</v>
      </c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147"/>
      <c r="AP14" s="57"/>
      <c r="AQ14" s="147"/>
      <c r="AR14" s="39"/>
    </row>
    <row r="15" spans="1:44">
      <c r="A15" s="13"/>
      <c r="B15" s="131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48"/>
      <c r="AP15" s="59"/>
      <c r="AQ15" s="148"/>
      <c r="AR15" s="39"/>
    </row>
    <row r="16" spans="1:44">
      <c r="A16" s="12"/>
      <c r="B16" s="130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147"/>
      <c r="AP16" s="57"/>
      <c r="AQ16" s="147"/>
      <c r="AR16" s="39"/>
    </row>
    <row r="17" spans="1:44">
      <c r="A17" s="13"/>
      <c r="B17" s="131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48"/>
      <c r="AP17" s="59"/>
      <c r="AQ17" s="148"/>
      <c r="AR17" s="39"/>
    </row>
    <row r="18" spans="1:44">
      <c r="A18" s="12"/>
      <c r="B18" s="130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147"/>
      <c r="AP18" s="57"/>
      <c r="AQ18" s="147"/>
      <c r="AR18" s="39"/>
    </row>
    <row r="19" spans="1:44">
      <c r="A19" s="13"/>
      <c r="B19" s="131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48"/>
      <c r="AP19" s="59"/>
      <c r="AQ19" s="148"/>
      <c r="AR19" s="39"/>
    </row>
    <row r="20" spans="1:44">
      <c r="A20" s="12"/>
      <c r="B20" s="130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147"/>
      <c r="AP20" s="57"/>
      <c r="AQ20" s="147"/>
      <c r="AR20" s="39"/>
    </row>
    <row r="21" spans="1:44">
      <c r="A21" s="13"/>
      <c r="B21" s="131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48"/>
      <c r="AP21" s="59"/>
      <c r="AQ21" s="148"/>
      <c r="AR21" s="39"/>
    </row>
    <row r="22" spans="1:44">
      <c r="A22" s="12"/>
      <c r="B22" s="130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147"/>
      <c r="AP22" s="57"/>
      <c r="AQ22" s="147"/>
      <c r="AR22" s="39"/>
    </row>
    <row r="23" spans="1:44">
      <c r="A23" s="13"/>
      <c r="B23" s="131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48"/>
      <c r="AP23" s="59"/>
      <c r="AQ23" s="148"/>
      <c r="AR23" s="39"/>
    </row>
    <row r="24" spans="1:44">
      <c r="A24" s="12"/>
      <c r="B24" s="130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147"/>
      <c r="AP24" s="57"/>
      <c r="AQ24" s="147"/>
      <c r="AR24" s="39"/>
    </row>
    <row r="25" spans="1:44">
      <c r="A25" s="13"/>
      <c r="B25" s="131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48"/>
      <c r="AP25" s="59"/>
      <c r="AQ25" s="148"/>
      <c r="AR25" s="39"/>
    </row>
    <row r="26" spans="1:44">
      <c r="A26" s="12"/>
      <c r="B26" s="130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147"/>
      <c r="AP26" s="57"/>
      <c r="AQ26" s="147"/>
      <c r="AR26" s="39"/>
    </row>
    <row r="27" spans="1:44">
      <c r="A27" s="13"/>
      <c r="B27" s="131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48"/>
      <c r="AP27" s="59"/>
      <c r="AQ27" s="148"/>
      <c r="AR27" s="39"/>
    </row>
    <row r="28" spans="1:44">
      <c r="A28" s="12"/>
      <c r="B28" s="130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147"/>
      <c r="AP28" s="57"/>
      <c r="AQ28" s="147"/>
      <c r="AR28" s="39"/>
    </row>
    <row r="29" spans="1:44">
      <c r="A29" s="13"/>
      <c r="B29" s="131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48"/>
      <c r="AP29" s="59"/>
      <c r="AQ29" s="148"/>
      <c r="AR29" s="39"/>
    </row>
    <row r="30" spans="1:44">
      <c r="A30" s="12"/>
      <c r="B30" s="130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147"/>
      <c r="AP30" s="57"/>
      <c r="AQ30" s="147"/>
      <c r="AR30" s="39"/>
    </row>
    <row r="31" spans="1:44">
      <c r="A31" s="13"/>
      <c r="B31" s="131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48"/>
      <c r="AP31" s="59"/>
      <c r="AQ31" s="148"/>
      <c r="AR31" s="39"/>
    </row>
    <row r="32" spans="1:44">
      <c r="A32" s="12"/>
      <c r="B32" s="130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147"/>
      <c r="AP32" s="57"/>
      <c r="AQ32" s="147"/>
      <c r="AR32" s="39"/>
    </row>
    <row r="33" spans="1:44">
      <c r="A33" s="13"/>
      <c r="B33" s="131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48"/>
      <c r="AP33" s="59"/>
      <c r="AQ33" s="148"/>
      <c r="AR33" s="39"/>
    </row>
    <row r="34" spans="1:44">
      <c r="A34" s="12"/>
      <c r="B34" s="130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147"/>
      <c r="AP34" s="57"/>
      <c r="AQ34" s="147"/>
      <c r="AR34" s="39"/>
    </row>
    <row r="35" spans="1:44">
      <c r="A35" s="13"/>
      <c r="B35" s="131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48"/>
      <c r="AP35" s="59"/>
      <c r="AQ35" s="148"/>
      <c r="AR35" s="39"/>
    </row>
    <row r="36" spans="1:44">
      <c r="A36" s="12"/>
      <c r="B36" s="130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147"/>
      <c r="AP36" s="57"/>
      <c r="AQ36" s="147"/>
      <c r="AR36" s="39"/>
    </row>
    <row r="37" spans="1:44">
      <c r="A37" s="13"/>
      <c r="B37" s="131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48"/>
      <c r="AP37" s="59"/>
      <c r="AQ37" s="148"/>
      <c r="AR37" s="39"/>
    </row>
    <row r="38" spans="1:44">
      <c r="A38" s="12"/>
      <c r="B38" s="130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147"/>
      <c r="AP38" s="57"/>
      <c r="AQ38" s="147"/>
      <c r="AR38" s="39"/>
    </row>
    <row r="39" spans="1:44">
      <c r="A39" s="13"/>
      <c r="B39" s="131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48"/>
      <c r="AP39" s="59"/>
      <c r="AQ39" s="148"/>
      <c r="AR39" s="39"/>
    </row>
    <row r="40" spans="1:44">
      <c r="A40" s="12"/>
      <c r="B40" s="130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147"/>
      <c r="AP40" s="57"/>
      <c r="AQ40" s="147"/>
      <c r="AR40" s="39"/>
    </row>
    <row r="41" spans="1:44">
      <c r="A41" s="13"/>
      <c r="B41" s="131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48"/>
      <c r="AP41" s="59"/>
      <c r="AQ41" s="148"/>
      <c r="AR41" s="39"/>
    </row>
    <row r="42" spans="1:44">
      <c r="A42" s="12"/>
      <c r="B42" s="130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147"/>
      <c r="AP42" s="57"/>
      <c r="AQ42" s="147"/>
      <c r="AR42" s="39"/>
    </row>
    <row r="43" spans="1:44">
      <c r="A43" s="13"/>
      <c r="B43" s="131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48"/>
      <c r="AP43" s="59"/>
      <c r="AQ43" s="148"/>
      <c r="AR43" s="39"/>
    </row>
    <row r="44" spans="1:44">
      <c r="A44" s="12"/>
      <c r="B44" s="130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147"/>
      <c r="AP44" s="57"/>
      <c r="AQ44" s="147"/>
      <c r="AR44" s="39"/>
    </row>
    <row r="45" spans="1:44">
      <c r="A45" s="13"/>
      <c r="B45" s="131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48"/>
      <c r="AP45" s="59"/>
      <c r="AQ45" s="148"/>
      <c r="AR45" s="39"/>
    </row>
    <row r="46" spans="1:44">
      <c r="A46" s="12"/>
      <c r="B46" s="130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147"/>
      <c r="AP46" s="57"/>
      <c r="AQ46" s="147"/>
      <c r="AR46" s="39"/>
    </row>
    <row r="47" spans="1:44">
      <c r="A47" s="13"/>
      <c r="B47" s="131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48"/>
      <c r="AP47" s="59"/>
      <c r="AQ47" s="148"/>
      <c r="AR47" s="39"/>
    </row>
    <row r="48" spans="1:44">
      <c r="A48" s="12"/>
      <c r="B48" s="130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147"/>
      <c r="AP48" s="57"/>
      <c r="AQ48" s="147"/>
      <c r="AR48" s="39"/>
    </row>
    <row r="49" spans="1:44">
      <c r="A49" s="13"/>
      <c r="B49" s="131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48"/>
      <c r="AP49" s="59"/>
      <c r="AQ49" s="148"/>
      <c r="AR49" s="39"/>
    </row>
    <row r="50" spans="1:44">
      <c r="A50" s="12"/>
      <c r="B50" s="130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147"/>
      <c r="AP50" s="57"/>
      <c r="AQ50" s="147"/>
      <c r="AR50" s="39"/>
    </row>
    <row r="51" spans="1:44">
      <c r="A51" s="13"/>
      <c r="B51" s="131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48"/>
      <c r="AP51" s="59"/>
      <c r="AQ51" s="148"/>
      <c r="AR51" s="39"/>
    </row>
    <row r="52" spans="1:44">
      <c r="A52" s="12"/>
      <c r="B52" s="130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147"/>
      <c r="AP52" s="57"/>
      <c r="AQ52" s="147"/>
      <c r="AR52" s="39"/>
    </row>
    <row r="53" spans="1:44">
      <c r="A53" s="13"/>
      <c r="B53" s="131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48"/>
      <c r="AP53" s="59"/>
      <c r="AQ53" s="148"/>
      <c r="AR53" s="39"/>
    </row>
    <row r="54" spans="1:44" ht="11.25" thickBot="1">
      <c r="A54" s="14"/>
      <c r="B54" s="136"/>
      <c r="C54" s="118">
        <f t="shared" si="0"/>
        <v>0</v>
      </c>
      <c r="D54" s="60"/>
      <c r="E54" s="60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149"/>
      <c r="AP54" s="62"/>
      <c r="AQ54" s="149"/>
      <c r="AR54" s="39"/>
    </row>
  </sheetData>
  <sheetProtection formatCells="0" formatColumns="0" formatRows="0" insertColumns="0" insertRows="0" insertHyperlinks="0" deleteColumns="0" deleteRows="0" sort="0" autoFilter="0" pivotTables="0"/>
  <protectedRanges>
    <protectedRange sqref="B1" name="nom"/>
    <protectedRange sqref="D8:AQ54" name="Plage3"/>
    <protectedRange sqref="A13:A54" name="Plage2"/>
    <protectedRange sqref="B8:B54" name="Plage1"/>
  </protectedRanges>
  <mergeCells count="22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AJ6:AK6"/>
    <mergeCell ref="AL6:AM6"/>
    <mergeCell ref="AN6:AO6"/>
    <mergeCell ref="AP6:AQ6"/>
    <mergeCell ref="Z6:AA6"/>
    <mergeCell ref="AB6:AC6"/>
    <mergeCell ref="AD6:AE6"/>
    <mergeCell ref="AF6:AG6"/>
    <mergeCell ref="AH6:AI6"/>
  </mergeCells>
  <phoneticPr fontId="0" type="noConversion"/>
  <conditionalFormatting sqref="AP7 AN7 AL7 AJ7 AH7 AF7 AD7 AB7 Z7 X7 V7 T7 R7 P7 N7 L7 J7 H7 D7 F7">
    <cfRule type="cellIs" dxfId="83" priority="9" stopIfTrue="1" operator="notEqual">
      <formula>7</formula>
    </cfRule>
  </conditionalFormatting>
  <conditionalFormatting sqref="C3 F3">
    <cfRule type="cellIs" dxfId="82" priority="4" operator="equal">
      <formula>"saisie du nbr d'heures correcte"</formula>
    </cfRule>
    <cfRule type="cellIs" dxfId="81" priority="7" operator="equal">
      <formula>"saisie du nbr d'heures incorrecte"</formula>
    </cfRule>
  </conditionalFormatting>
  <conditionalFormatting sqref="B3">
    <cfRule type="cellIs" dxfId="80" priority="5" operator="notEqual">
      <formula>SUM($D$7:$AP$7)</formula>
    </cfRule>
    <cfRule type="cellIs" dxfId="79" priority="6" operator="equal">
      <formula>SUM($D$7:$AP$7)</formula>
    </cfRule>
  </conditionalFormatting>
  <conditionalFormatting sqref="C3">
    <cfRule type="cellIs" dxfId="78" priority="2" operator="notEqual">
      <formula>SUM($D$7:$AP$7)</formula>
    </cfRule>
    <cfRule type="cellIs" dxfId="77" priority="3" operator="equal">
      <formula>SUM($D$7:$AP$7)</formula>
    </cfRule>
  </conditionalFormatting>
  <dataValidations count="2">
    <dataValidation type="decimal" allowBlank="1" showErrorMessage="1" errorTitle="Interdit" error="7 heures par jour maximum" sqref="J7:J10 J15:J54 D7:D10 D15:D54 F15:F54 F7:F10 H7:H10 H15:H54 L7:L54 N7:N54 P7:P54 R7:R54 T7:T54 V7:V54 X7:X54 Z7:Z54 AB7:AB54 AD7:AD54 AF7:AF54 AH7:AH54 AJ7:AJ54 AL7:AL54 AN7:AN54 AP7:AP54">
      <formula1>0</formula1>
      <formula2>7</formula2>
    </dataValidation>
    <dataValidation type="decimal" allowBlank="1" showErrorMessage="1" errorTitle="Interdit" error="7 heures par jour maximum" promptTitle="Interdit" prompt="7 heures par jour maximum" sqref="D11:D14 F11:F14 H11:H14 J11:J1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54"/>
  <sheetViews>
    <sheetView zoomScale="130" zoomScaleNormal="130" workbookViewId="0">
      <selection activeCell="C12" sqref="C12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3.5703125" bestFit="1" customWidth="1"/>
    <col min="5" max="5" width="13.5703125" customWidth="1"/>
    <col min="6" max="6" width="14.42578125" bestFit="1" customWidth="1"/>
    <col min="7" max="7" width="14.42578125" customWidth="1"/>
    <col min="8" max="8" width="14.42578125" bestFit="1" customWidth="1"/>
    <col min="9" max="9" width="14.42578125" customWidth="1"/>
    <col min="10" max="10" width="13.7109375" bestFit="1" customWidth="1"/>
    <col min="11" max="11" width="13.7109375" customWidth="1"/>
    <col min="12" max="12" width="14.140625" bestFit="1" customWidth="1"/>
    <col min="13" max="13" width="14.140625" customWidth="1"/>
    <col min="14" max="14" width="13.5703125" bestFit="1" customWidth="1"/>
    <col min="15" max="15" width="13.5703125" customWidth="1"/>
    <col min="16" max="16" width="14.42578125" bestFit="1" customWidth="1"/>
    <col min="17" max="17" width="14.42578125" customWidth="1"/>
    <col min="18" max="18" width="14.42578125" bestFit="1" customWidth="1"/>
    <col min="19" max="19" width="14.42578125" customWidth="1"/>
    <col min="20" max="20" width="13.7109375" bestFit="1" customWidth="1"/>
    <col min="21" max="21" width="13.7109375" customWidth="1"/>
    <col min="22" max="22" width="14.140625" bestFit="1" customWidth="1"/>
    <col min="23" max="23" width="14.140625" customWidth="1"/>
    <col min="24" max="24" width="13.5703125" bestFit="1" customWidth="1"/>
    <col min="25" max="25" width="13.5703125" customWidth="1"/>
    <col min="26" max="26" width="14.42578125" bestFit="1" customWidth="1"/>
    <col min="27" max="27" width="14.42578125" customWidth="1"/>
    <col min="28" max="28" width="14.42578125" bestFit="1" customWidth="1"/>
    <col min="29" max="29" width="14.42578125" customWidth="1"/>
    <col min="30" max="30" width="13.7109375" bestFit="1" customWidth="1"/>
    <col min="31" max="31" width="13.7109375" customWidth="1"/>
    <col min="32" max="32" width="14.140625" bestFit="1" customWidth="1"/>
    <col min="33" max="33" width="14.140625" customWidth="1"/>
    <col min="34" max="34" width="13.5703125" bestFit="1" customWidth="1"/>
    <col min="35" max="35" width="13.5703125" customWidth="1"/>
    <col min="36" max="36" width="14.42578125" bestFit="1" customWidth="1"/>
    <col min="37" max="37" width="14.42578125" customWidth="1"/>
    <col min="38" max="38" width="14.42578125" bestFit="1" customWidth="1"/>
    <col min="39" max="39" width="14.42578125" customWidth="1"/>
    <col min="40" max="40" width="13.7109375" bestFit="1" customWidth="1"/>
    <col min="41" max="41" width="13.7109375" customWidth="1"/>
    <col min="42" max="42" width="14.140625" bestFit="1" customWidth="1"/>
    <col min="43" max="43" width="14.140625" customWidth="1"/>
    <col min="44" max="44" width="13.5703125" bestFit="1" customWidth="1"/>
    <col min="45" max="45" width="14.140625" customWidth="1"/>
    <col min="46" max="16384" width="11.42578125" hidden="1"/>
  </cols>
  <sheetData>
    <row r="1" spans="1:45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</row>
    <row r="2" spans="1:45" ht="12" customHeight="1">
      <c r="A2" s="99" t="s">
        <v>3</v>
      </c>
      <c r="B2" s="100">
        <f>'jours ouvrés'!$E$6</f>
        <v>42401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</row>
    <row r="3" spans="1:45" ht="12" customHeight="1">
      <c r="A3" s="104" t="s">
        <v>249</v>
      </c>
      <c r="B3" s="105">
        <f>COUNTA(D6:AX6)*7</f>
        <v>147</v>
      </c>
      <c r="C3" s="171" t="str">
        <f>IF(SUM(D7:AT7)=B3,"saisie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</row>
    <row r="4" spans="1:4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</row>
    <row r="5" spans="1:45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</row>
    <row r="6" spans="1:45" ht="11.25" thickBot="1">
      <c r="A6" s="35" t="s">
        <v>7</v>
      </c>
      <c r="B6" s="34" t="s">
        <v>248</v>
      </c>
      <c r="C6" s="34" t="s">
        <v>254</v>
      </c>
      <c r="D6" s="173" t="s">
        <v>35</v>
      </c>
      <c r="E6" s="169"/>
      <c r="F6" s="167" t="s">
        <v>36</v>
      </c>
      <c r="G6" s="169"/>
      <c r="H6" s="167" t="s">
        <v>37</v>
      </c>
      <c r="I6" s="169"/>
      <c r="J6" s="167" t="s">
        <v>38</v>
      </c>
      <c r="K6" s="169"/>
      <c r="L6" s="167" t="s">
        <v>39</v>
      </c>
      <c r="M6" s="169"/>
      <c r="N6" s="167" t="s">
        <v>40</v>
      </c>
      <c r="O6" s="169"/>
      <c r="P6" s="167" t="s">
        <v>41</v>
      </c>
      <c r="Q6" s="169"/>
      <c r="R6" s="167" t="s">
        <v>42</v>
      </c>
      <c r="S6" s="169"/>
      <c r="T6" s="167" t="s">
        <v>43</v>
      </c>
      <c r="U6" s="169"/>
      <c r="V6" s="167" t="s">
        <v>44</v>
      </c>
      <c r="W6" s="169"/>
      <c r="X6" s="167" t="s">
        <v>45</v>
      </c>
      <c r="Y6" s="169"/>
      <c r="Z6" s="167" t="s">
        <v>46</v>
      </c>
      <c r="AA6" s="169"/>
      <c r="AB6" s="167" t="s">
        <v>47</v>
      </c>
      <c r="AC6" s="169"/>
      <c r="AD6" s="167" t="s">
        <v>48</v>
      </c>
      <c r="AE6" s="169"/>
      <c r="AF6" s="167" t="s">
        <v>49</v>
      </c>
      <c r="AG6" s="169"/>
      <c r="AH6" s="167" t="s">
        <v>50</v>
      </c>
      <c r="AI6" s="169"/>
      <c r="AJ6" s="167" t="s">
        <v>51</v>
      </c>
      <c r="AK6" s="169"/>
      <c r="AL6" s="167" t="s">
        <v>52</v>
      </c>
      <c r="AM6" s="169"/>
      <c r="AN6" s="167" t="s">
        <v>53</v>
      </c>
      <c r="AO6" s="169"/>
      <c r="AP6" s="167" t="s">
        <v>54</v>
      </c>
      <c r="AQ6" s="169"/>
      <c r="AR6" s="167" t="s">
        <v>55</v>
      </c>
      <c r="AS6" s="168"/>
    </row>
    <row r="7" spans="1:45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R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</row>
    <row r="8" spans="1:45">
      <c r="A8" s="91" t="s">
        <v>28</v>
      </c>
      <c r="B8" s="124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141"/>
      <c r="AR8" s="63"/>
      <c r="AS8" s="141"/>
    </row>
    <row r="9" spans="1:45">
      <c r="A9" s="92" t="s">
        <v>29</v>
      </c>
      <c r="B9" s="125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142"/>
      <c r="AR9" s="64"/>
      <c r="AS9" s="142"/>
    </row>
    <row r="10" spans="1:45" ht="11.25" thickBot="1">
      <c r="A10" s="93" t="s">
        <v>30</v>
      </c>
      <c r="B10" s="126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143"/>
      <c r="AR10" s="65"/>
      <c r="AS10" s="143"/>
    </row>
    <row r="11" spans="1:45">
      <c r="A11" s="94" t="s">
        <v>31</v>
      </c>
      <c r="B11" s="127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154"/>
      <c r="AR11" s="68"/>
      <c r="AS11" s="154"/>
    </row>
    <row r="12" spans="1:45" ht="11.25" thickBot="1">
      <c r="A12" s="95" t="s">
        <v>32</v>
      </c>
      <c r="B12" s="128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155"/>
      <c r="AR12" s="71"/>
      <c r="AS12" s="155"/>
    </row>
    <row r="13" spans="1:45">
      <c r="A13" s="21" t="s">
        <v>252</v>
      </c>
      <c r="B13" s="129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156"/>
      <c r="AR13" s="74"/>
      <c r="AS13" s="156"/>
    </row>
    <row r="14" spans="1:45">
      <c r="A14" s="23" t="s">
        <v>253</v>
      </c>
      <c r="B14" s="130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147"/>
      <c r="AR14" s="75"/>
      <c r="AS14" s="147"/>
    </row>
    <row r="15" spans="1:45">
      <c r="A15" s="25"/>
      <c r="B15" s="131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48"/>
      <c r="AR15" s="76"/>
      <c r="AS15" s="148"/>
    </row>
    <row r="16" spans="1:45">
      <c r="A16" s="23"/>
      <c r="B16" s="130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147"/>
      <c r="AR16" s="75"/>
      <c r="AS16" s="147"/>
    </row>
    <row r="17" spans="1:45">
      <c r="A17" s="25"/>
      <c r="B17" s="131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48"/>
      <c r="AR17" s="76"/>
      <c r="AS17" s="148"/>
    </row>
    <row r="18" spans="1:45">
      <c r="A18" s="23"/>
      <c r="B18" s="130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147"/>
      <c r="AR18" s="75"/>
      <c r="AS18" s="147"/>
    </row>
    <row r="19" spans="1:45">
      <c r="A19" s="25"/>
      <c r="B19" s="131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48"/>
      <c r="AR19" s="76"/>
      <c r="AS19" s="148"/>
    </row>
    <row r="20" spans="1:45">
      <c r="A20" s="23"/>
      <c r="B20" s="130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147"/>
      <c r="AR20" s="75"/>
      <c r="AS20" s="147"/>
    </row>
    <row r="21" spans="1:45">
      <c r="A21" s="25"/>
      <c r="B21" s="131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48"/>
      <c r="AR21" s="76"/>
      <c r="AS21" s="148"/>
    </row>
    <row r="22" spans="1:45">
      <c r="A22" s="23"/>
      <c r="B22" s="130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147"/>
      <c r="AR22" s="75"/>
      <c r="AS22" s="147"/>
    </row>
    <row r="23" spans="1:45">
      <c r="A23" s="25"/>
      <c r="B23" s="131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48"/>
      <c r="AR23" s="76"/>
      <c r="AS23" s="148"/>
    </row>
    <row r="24" spans="1:45">
      <c r="A24" s="23"/>
      <c r="B24" s="130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147"/>
      <c r="AR24" s="75"/>
      <c r="AS24" s="147"/>
    </row>
    <row r="25" spans="1:45">
      <c r="A25" s="25"/>
      <c r="B25" s="131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48"/>
      <c r="AR25" s="76"/>
      <c r="AS25" s="148"/>
    </row>
    <row r="26" spans="1:45">
      <c r="A26" s="23"/>
      <c r="B26" s="130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147"/>
      <c r="AR26" s="75"/>
      <c r="AS26" s="147"/>
    </row>
    <row r="27" spans="1:45">
      <c r="A27" s="25"/>
      <c r="B27" s="131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48"/>
      <c r="AR27" s="76"/>
      <c r="AS27" s="148"/>
    </row>
    <row r="28" spans="1:45">
      <c r="A28" s="23"/>
      <c r="B28" s="130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147"/>
      <c r="AR28" s="75"/>
      <c r="AS28" s="147"/>
    </row>
    <row r="29" spans="1:45">
      <c r="A29" s="25"/>
      <c r="B29" s="131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48"/>
      <c r="AR29" s="76"/>
      <c r="AS29" s="148"/>
    </row>
    <row r="30" spans="1:45">
      <c r="A30" s="23"/>
      <c r="B30" s="130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147"/>
      <c r="AR30" s="75"/>
      <c r="AS30" s="147"/>
    </row>
    <row r="31" spans="1:45">
      <c r="A31" s="25"/>
      <c r="B31" s="131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48"/>
      <c r="AR31" s="76"/>
      <c r="AS31" s="148"/>
    </row>
    <row r="32" spans="1:45">
      <c r="A32" s="23"/>
      <c r="B32" s="130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147"/>
      <c r="AR32" s="75"/>
      <c r="AS32" s="147"/>
    </row>
    <row r="33" spans="1:45">
      <c r="A33" s="25"/>
      <c r="B33" s="131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48"/>
      <c r="AR33" s="76"/>
      <c r="AS33" s="148"/>
    </row>
    <row r="34" spans="1:45">
      <c r="A34" s="23"/>
      <c r="B34" s="130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147"/>
      <c r="AR34" s="75"/>
      <c r="AS34" s="147"/>
    </row>
    <row r="35" spans="1:45">
      <c r="A35" s="25"/>
      <c r="B35" s="131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48"/>
      <c r="AR35" s="76"/>
      <c r="AS35" s="148"/>
    </row>
    <row r="36" spans="1:45">
      <c r="A36" s="23"/>
      <c r="B36" s="130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147"/>
      <c r="AR36" s="75"/>
      <c r="AS36" s="147"/>
    </row>
    <row r="37" spans="1:45">
      <c r="A37" s="25"/>
      <c r="B37" s="131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48"/>
      <c r="AR37" s="76"/>
      <c r="AS37" s="148"/>
    </row>
    <row r="38" spans="1:45">
      <c r="A38" s="23"/>
      <c r="B38" s="130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147"/>
      <c r="AR38" s="75"/>
      <c r="AS38" s="147"/>
    </row>
    <row r="39" spans="1:45">
      <c r="A39" s="25"/>
      <c r="B39" s="131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48"/>
      <c r="AR39" s="76"/>
      <c r="AS39" s="148"/>
    </row>
    <row r="40" spans="1:45">
      <c r="A40" s="23"/>
      <c r="B40" s="130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147"/>
      <c r="AR40" s="75"/>
      <c r="AS40" s="147"/>
    </row>
    <row r="41" spans="1:45">
      <c r="A41" s="25"/>
      <c r="B41" s="131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48"/>
      <c r="AR41" s="76"/>
      <c r="AS41" s="148"/>
    </row>
    <row r="42" spans="1:45">
      <c r="A42" s="23"/>
      <c r="B42" s="130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147"/>
      <c r="AR42" s="75"/>
      <c r="AS42" s="147"/>
    </row>
    <row r="43" spans="1:45">
      <c r="A43" s="25"/>
      <c r="B43" s="131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48"/>
      <c r="AR43" s="76"/>
      <c r="AS43" s="148"/>
    </row>
    <row r="44" spans="1:45">
      <c r="A44" s="23"/>
      <c r="B44" s="130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147"/>
      <c r="AR44" s="75"/>
      <c r="AS44" s="147"/>
    </row>
    <row r="45" spans="1:45">
      <c r="A45" s="25"/>
      <c r="B45" s="131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48"/>
      <c r="AR45" s="76"/>
      <c r="AS45" s="148"/>
    </row>
    <row r="46" spans="1:45">
      <c r="A46" s="23"/>
      <c r="B46" s="130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147"/>
      <c r="AR46" s="75"/>
      <c r="AS46" s="147"/>
    </row>
    <row r="47" spans="1:45">
      <c r="A47" s="25"/>
      <c r="B47" s="131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48"/>
      <c r="AR47" s="76"/>
      <c r="AS47" s="148"/>
    </row>
    <row r="48" spans="1:45">
      <c r="A48" s="23"/>
      <c r="B48" s="130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147"/>
      <c r="AR48" s="75"/>
      <c r="AS48" s="147"/>
    </row>
    <row r="49" spans="1:45">
      <c r="A49" s="25"/>
      <c r="B49" s="131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48"/>
      <c r="AR49" s="76"/>
      <c r="AS49" s="148"/>
    </row>
    <row r="50" spans="1:45">
      <c r="A50" s="23"/>
      <c r="B50" s="130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147"/>
      <c r="AR50" s="75"/>
      <c r="AS50" s="147"/>
    </row>
    <row r="51" spans="1:45">
      <c r="A51" s="25"/>
      <c r="B51" s="131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48"/>
      <c r="AR51" s="76"/>
      <c r="AS51" s="148"/>
    </row>
    <row r="52" spans="1:45">
      <c r="A52" s="23"/>
      <c r="B52" s="130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147"/>
      <c r="AR52" s="75"/>
      <c r="AS52" s="147"/>
    </row>
    <row r="53" spans="1:45">
      <c r="A53" s="25"/>
      <c r="B53" s="131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48"/>
      <c r="AR53" s="76"/>
      <c r="AS53" s="148"/>
    </row>
    <row r="54" spans="1:45" ht="11.25" thickBot="1">
      <c r="A54" s="27"/>
      <c r="B54" s="132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153"/>
      <c r="AR54" s="79"/>
      <c r="AS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D8:AS54" name="Plage3"/>
    <protectedRange sqref="B8:B54" name="Plage2"/>
    <protectedRange sqref="A13:A54" name="Plage1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R6:AS6"/>
    <mergeCell ref="AP6:AQ6"/>
    <mergeCell ref="AN6:AO6"/>
    <mergeCell ref="AD6:AE6"/>
    <mergeCell ref="AF6:AG6"/>
    <mergeCell ref="AH6:AI6"/>
    <mergeCell ref="AJ6:AK6"/>
    <mergeCell ref="AL6:AM6"/>
  </mergeCells>
  <conditionalFormatting sqref="F7 AB7 Z7 X7 V7 T7 R7 P7 N7 L7 J7 H7 D7 AR7 AD7 AF7 AH7 AJ7 AL7 AN7 AP7">
    <cfRule type="cellIs" dxfId="76" priority="8" operator="notEqual">
      <formula>7</formula>
    </cfRule>
  </conditionalFormatting>
  <conditionalFormatting sqref="B3">
    <cfRule type="cellIs" dxfId="75" priority="6" operator="notEqual">
      <formula>SUM($D$7:$AR$7)</formula>
    </cfRule>
    <cfRule type="cellIs" dxfId="74" priority="7" operator="equal">
      <formula>SUM($D$7:$AR$7)</formula>
    </cfRule>
  </conditionalFormatting>
  <conditionalFormatting sqref="C3 F3">
    <cfRule type="cellIs" dxfId="73" priority="4" operator="equal">
      <formula>"saisie du nbr d'heures incorrecte"</formula>
    </cfRule>
    <cfRule type="cellIs" dxfId="72" priority="5" operator="equal">
      <formula>"saisie du nbr d'heures correcte"</formula>
    </cfRule>
  </conditionalFormatting>
  <conditionalFormatting sqref="C3">
    <cfRule type="cellIs" dxfId="71" priority="2" operator="notEqual">
      <formula>SUM($D$7:$AR$7)</formula>
    </cfRule>
    <cfRule type="cellIs" dxfId="70" priority="3" operator="equal">
      <formula>SUM($D$7:$AR$7)</formula>
    </cfRule>
  </conditionalFormatting>
  <dataValidations xWindow="941" yWindow="244" count="1">
    <dataValidation type="decimal" allowBlank="1" showErrorMessage="1" errorTitle="Interdit" error="7 heures par jour maximum" promptTitle="Interdit" prompt="7 heures par jour maximum" sqref="AF7:AF54 AN7:AN54 AL7:AL54 AJ7:AJ54 AH7:AH54 AR7:AR54 AP7:AP54 D7:D54 F7:F54 H7:H54 J7:J54 L7:L54 N7:N54 P7:P54 R7:R54 T7:T54 V7:V54 X7:X54 Z7:Z54 AB7:AB54 AD7:AD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U54"/>
  <sheetViews>
    <sheetView topLeftCell="AL1" zoomScale="130" zoomScaleNormal="130" workbookViewId="0">
      <selection activeCell="AU7" sqref="AU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7" width="16.7109375" customWidth="1"/>
    <col min="48" max="16384" width="11.42578125" hidden="1"/>
  </cols>
  <sheetData>
    <row r="1" spans="1:47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</row>
    <row r="2" spans="1:47" ht="12" customHeight="1">
      <c r="A2" s="99" t="s">
        <v>3</v>
      </c>
      <c r="B2" s="100">
        <f>'jours ouvrés'!F6</f>
        <v>42430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</row>
    <row r="3" spans="1:47" ht="12" customHeight="1">
      <c r="A3" s="104" t="s">
        <v>249</v>
      </c>
      <c r="B3" s="105">
        <f>COUNTA(D6:AY6)*7</f>
        <v>154</v>
      </c>
      <c r="C3" s="171" t="str">
        <f>IF(C7=B3,"saisie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</row>
    <row r="4" spans="1:47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</row>
    <row r="5" spans="1:47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</row>
    <row r="6" spans="1:47" ht="11.25" thickBot="1">
      <c r="A6" s="35" t="s">
        <v>7</v>
      </c>
      <c r="B6" s="34" t="s">
        <v>248</v>
      </c>
      <c r="C6" s="34" t="s">
        <v>254</v>
      </c>
      <c r="D6" s="173" t="s">
        <v>56</v>
      </c>
      <c r="E6" s="169"/>
      <c r="F6" s="167" t="s">
        <v>57</v>
      </c>
      <c r="G6" s="169"/>
      <c r="H6" s="167" t="s">
        <v>58</v>
      </c>
      <c r="I6" s="169"/>
      <c r="J6" s="167" t="s">
        <v>59</v>
      </c>
      <c r="K6" s="169"/>
      <c r="L6" s="167" t="s">
        <v>60</v>
      </c>
      <c r="M6" s="169"/>
      <c r="N6" s="167" t="s">
        <v>61</v>
      </c>
      <c r="O6" s="169"/>
      <c r="P6" s="167" t="s">
        <v>62</v>
      </c>
      <c r="Q6" s="169"/>
      <c r="R6" s="167" t="s">
        <v>63</v>
      </c>
      <c r="S6" s="169"/>
      <c r="T6" s="167" t="s">
        <v>64</v>
      </c>
      <c r="U6" s="169"/>
      <c r="V6" s="167" t="s">
        <v>65</v>
      </c>
      <c r="W6" s="169"/>
      <c r="X6" s="167" t="s">
        <v>66</v>
      </c>
      <c r="Y6" s="169"/>
      <c r="Z6" s="167" t="s">
        <v>67</v>
      </c>
      <c r="AA6" s="169"/>
      <c r="AB6" s="167" t="s">
        <v>68</v>
      </c>
      <c r="AC6" s="169"/>
      <c r="AD6" s="167" t="s">
        <v>69</v>
      </c>
      <c r="AE6" s="169"/>
      <c r="AF6" s="167" t="s">
        <v>70</v>
      </c>
      <c r="AG6" s="169"/>
      <c r="AH6" s="167" t="s">
        <v>71</v>
      </c>
      <c r="AI6" s="169"/>
      <c r="AJ6" s="167" t="s">
        <v>72</v>
      </c>
      <c r="AK6" s="169"/>
      <c r="AL6" s="167" t="s">
        <v>73</v>
      </c>
      <c r="AM6" s="169"/>
      <c r="AN6" s="167" t="s">
        <v>74</v>
      </c>
      <c r="AO6" s="169"/>
      <c r="AP6" s="167" t="s">
        <v>75</v>
      </c>
      <c r="AQ6" s="169"/>
      <c r="AR6" s="167" t="s">
        <v>76</v>
      </c>
      <c r="AS6" s="169"/>
      <c r="AT6" s="174" t="s">
        <v>77</v>
      </c>
      <c r="AU6" s="175"/>
    </row>
    <row r="7" spans="1:47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T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>
        <f t="shared" si="1"/>
        <v>0</v>
      </c>
      <c r="AU7" s="33" t="s">
        <v>255</v>
      </c>
    </row>
    <row r="8" spans="1:47">
      <c r="A8" s="91" t="s">
        <v>28</v>
      </c>
      <c r="B8" s="124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141"/>
      <c r="AT8" s="63"/>
      <c r="AU8" s="141"/>
    </row>
    <row r="9" spans="1:47">
      <c r="A9" s="92" t="s">
        <v>29</v>
      </c>
      <c r="B9" s="125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142"/>
      <c r="AT9" s="64"/>
      <c r="AU9" s="142"/>
    </row>
    <row r="10" spans="1:47" ht="11.25" thickBot="1">
      <c r="A10" s="93" t="s">
        <v>30</v>
      </c>
      <c r="B10" s="126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143"/>
      <c r="AT10" s="65"/>
      <c r="AU10" s="143"/>
    </row>
    <row r="11" spans="1:47" ht="11.25" thickBot="1">
      <c r="A11" s="96" t="s">
        <v>31</v>
      </c>
      <c r="B11" s="133"/>
      <c r="C11" s="113">
        <f t="shared" si="0"/>
        <v>0</v>
      </c>
      <c r="D11" s="46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144"/>
      <c r="AT11" s="80"/>
      <c r="AU11" s="144"/>
    </row>
    <row r="12" spans="1:47" ht="11.25" thickBot="1">
      <c r="A12" s="98" t="s">
        <v>32</v>
      </c>
      <c r="B12" s="137"/>
      <c r="C12" s="123">
        <f t="shared" si="0"/>
        <v>0</v>
      </c>
      <c r="D12" s="83"/>
      <c r="E12" s="83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157"/>
      <c r="AT12" s="85"/>
      <c r="AU12" s="157"/>
    </row>
    <row r="13" spans="1:47">
      <c r="A13" s="21" t="s">
        <v>252</v>
      </c>
      <c r="B13" s="129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156"/>
      <c r="AT13" s="74"/>
      <c r="AU13" s="156"/>
    </row>
    <row r="14" spans="1:47">
      <c r="A14" s="23" t="s">
        <v>253</v>
      </c>
      <c r="B14" s="130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147"/>
      <c r="AT14" s="75"/>
      <c r="AU14" s="147"/>
    </row>
    <row r="15" spans="1:47">
      <c r="A15" s="25"/>
      <c r="B15" s="131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48"/>
      <c r="AT15" s="76"/>
      <c r="AU15" s="148"/>
    </row>
    <row r="16" spans="1:47">
      <c r="A16" s="23"/>
      <c r="B16" s="130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147"/>
      <c r="AT16" s="75"/>
      <c r="AU16" s="147"/>
    </row>
    <row r="17" spans="1:47">
      <c r="A17" s="25"/>
      <c r="B17" s="131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48"/>
      <c r="AT17" s="76"/>
      <c r="AU17" s="148"/>
    </row>
    <row r="18" spans="1:47">
      <c r="A18" s="23"/>
      <c r="B18" s="130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147"/>
      <c r="AT18" s="75"/>
      <c r="AU18" s="147"/>
    </row>
    <row r="19" spans="1:47">
      <c r="A19" s="25"/>
      <c r="B19" s="131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48"/>
      <c r="AT19" s="76"/>
      <c r="AU19" s="148"/>
    </row>
    <row r="20" spans="1:47">
      <c r="A20" s="23"/>
      <c r="B20" s="130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147"/>
      <c r="AT20" s="75"/>
      <c r="AU20" s="147"/>
    </row>
    <row r="21" spans="1:47">
      <c r="A21" s="25"/>
      <c r="B21" s="131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48"/>
      <c r="AT21" s="76"/>
      <c r="AU21" s="148"/>
    </row>
    <row r="22" spans="1:47">
      <c r="A22" s="23"/>
      <c r="B22" s="130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147"/>
      <c r="AT22" s="75"/>
      <c r="AU22" s="147"/>
    </row>
    <row r="23" spans="1:47">
      <c r="A23" s="25"/>
      <c r="B23" s="131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48"/>
      <c r="AT23" s="76"/>
      <c r="AU23" s="148"/>
    </row>
    <row r="24" spans="1:47">
      <c r="A24" s="23"/>
      <c r="B24" s="130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147"/>
      <c r="AT24" s="75"/>
      <c r="AU24" s="147"/>
    </row>
    <row r="25" spans="1:47">
      <c r="A25" s="25"/>
      <c r="B25" s="131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48"/>
      <c r="AT25" s="76"/>
      <c r="AU25" s="148"/>
    </row>
    <row r="26" spans="1:47">
      <c r="A26" s="23"/>
      <c r="B26" s="130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147"/>
      <c r="AT26" s="75"/>
      <c r="AU26" s="147"/>
    </row>
    <row r="27" spans="1:47">
      <c r="A27" s="25"/>
      <c r="B27" s="131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48"/>
      <c r="AT27" s="76"/>
      <c r="AU27" s="148"/>
    </row>
    <row r="28" spans="1:47">
      <c r="A28" s="23"/>
      <c r="B28" s="130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147"/>
      <c r="AT28" s="75"/>
      <c r="AU28" s="147"/>
    </row>
    <row r="29" spans="1:47">
      <c r="A29" s="25"/>
      <c r="B29" s="131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48"/>
      <c r="AT29" s="76"/>
      <c r="AU29" s="148"/>
    </row>
    <row r="30" spans="1:47">
      <c r="A30" s="23"/>
      <c r="B30" s="130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147"/>
      <c r="AT30" s="75"/>
      <c r="AU30" s="147"/>
    </row>
    <row r="31" spans="1:47">
      <c r="A31" s="25"/>
      <c r="B31" s="131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48"/>
      <c r="AT31" s="76"/>
      <c r="AU31" s="148"/>
    </row>
    <row r="32" spans="1:47">
      <c r="A32" s="23"/>
      <c r="B32" s="130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147"/>
      <c r="AT32" s="75"/>
      <c r="AU32" s="147"/>
    </row>
    <row r="33" spans="1:47">
      <c r="A33" s="25"/>
      <c r="B33" s="131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48"/>
      <c r="AT33" s="76"/>
      <c r="AU33" s="148"/>
    </row>
    <row r="34" spans="1:47">
      <c r="A34" s="23"/>
      <c r="B34" s="130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147"/>
      <c r="AT34" s="75"/>
      <c r="AU34" s="147"/>
    </row>
    <row r="35" spans="1:47">
      <c r="A35" s="25"/>
      <c r="B35" s="131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8"/>
      <c r="AT35" s="76"/>
      <c r="AU35" s="148"/>
    </row>
    <row r="36" spans="1:47">
      <c r="A36" s="23"/>
      <c r="B36" s="130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147"/>
      <c r="AT36" s="75"/>
      <c r="AU36" s="147"/>
    </row>
    <row r="37" spans="1:47">
      <c r="A37" s="25"/>
      <c r="B37" s="131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8"/>
      <c r="AT37" s="76"/>
      <c r="AU37" s="148"/>
    </row>
    <row r="38" spans="1:47">
      <c r="A38" s="23"/>
      <c r="B38" s="130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147"/>
      <c r="AT38" s="75"/>
      <c r="AU38" s="147"/>
    </row>
    <row r="39" spans="1:47">
      <c r="A39" s="25"/>
      <c r="B39" s="131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8"/>
      <c r="AT39" s="76"/>
      <c r="AU39" s="148"/>
    </row>
    <row r="40" spans="1:47">
      <c r="A40" s="23"/>
      <c r="B40" s="130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147"/>
      <c r="AT40" s="75"/>
      <c r="AU40" s="147"/>
    </row>
    <row r="41" spans="1:47">
      <c r="A41" s="25"/>
      <c r="B41" s="131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8"/>
      <c r="AT41" s="76"/>
      <c r="AU41" s="148"/>
    </row>
    <row r="42" spans="1:47">
      <c r="A42" s="23"/>
      <c r="B42" s="130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147"/>
      <c r="AT42" s="75"/>
      <c r="AU42" s="147"/>
    </row>
    <row r="43" spans="1:47">
      <c r="A43" s="25"/>
      <c r="B43" s="131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8"/>
      <c r="AT43" s="76"/>
      <c r="AU43" s="148"/>
    </row>
    <row r="44" spans="1:47">
      <c r="A44" s="23"/>
      <c r="B44" s="130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147"/>
      <c r="AT44" s="75"/>
      <c r="AU44" s="147"/>
    </row>
    <row r="45" spans="1:47">
      <c r="A45" s="25"/>
      <c r="B45" s="131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8"/>
      <c r="AT45" s="76"/>
      <c r="AU45" s="148"/>
    </row>
    <row r="46" spans="1:47">
      <c r="A46" s="23"/>
      <c r="B46" s="130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147"/>
      <c r="AT46" s="75"/>
      <c r="AU46" s="147"/>
    </row>
    <row r="47" spans="1:47">
      <c r="A47" s="25"/>
      <c r="B47" s="131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8"/>
      <c r="AT47" s="76"/>
      <c r="AU47" s="148"/>
    </row>
    <row r="48" spans="1:47">
      <c r="A48" s="23"/>
      <c r="B48" s="130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147"/>
      <c r="AT48" s="75"/>
      <c r="AU48" s="147"/>
    </row>
    <row r="49" spans="1:47">
      <c r="A49" s="25"/>
      <c r="B49" s="131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8"/>
      <c r="AT49" s="76"/>
      <c r="AU49" s="148"/>
    </row>
    <row r="50" spans="1:47">
      <c r="A50" s="23"/>
      <c r="B50" s="130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147"/>
      <c r="AT50" s="75"/>
      <c r="AU50" s="147"/>
    </row>
    <row r="51" spans="1:47">
      <c r="A51" s="25"/>
      <c r="B51" s="131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8"/>
      <c r="AT51" s="76"/>
      <c r="AU51" s="148"/>
    </row>
    <row r="52" spans="1:47">
      <c r="A52" s="23"/>
      <c r="B52" s="130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147"/>
      <c r="AT52" s="75"/>
      <c r="AU52" s="147"/>
    </row>
    <row r="53" spans="1:47">
      <c r="A53" s="25"/>
      <c r="B53" s="131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8"/>
      <c r="AT53" s="76"/>
      <c r="AU53" s="148"/>
    </row>
    <row r="54" spans="1:47" ht="11.25" thickBot="1">
      <c r="A54" s="27"/>
      <c r="B54" s="132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153"/>
      <c r="AT54" s="79"/>
      <c r="AU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D8:AU54" name="Plage3"/>
    <protectedRange sqref="B8:B54" name="Plage2"/>
    <protectedRange sqref="A13:A54" name="Plage1"/>
  </protectedRanges>
  <mergeCells count="24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T6:AU6"/>
    <mergeCell ref="AJ6:AK6"/>
    <mergeCell ref="AL6:AM6"/>
    <mergeCell ref="AN6:AO6"/>
    <mergeCell ref="AP6:AQ6"/>
    <mergeCell ref="AR6:AS6"/>
  </mergeCells>
  <conditionalFormatting sqref="AT7 AR7 AP7 AN7 AL7 AJ7 AH7 AF7 AD7 AB7 Z7 X7 V7 T7 R7 P7 N7 L7 J7 H7 D7 F7">
    <cfRule type="cellIs" dxfId="69" priority="7" operator="notEqual">
      <formula>7</formula>
    </cfRule>
  </conditionalFormatting>
  <conditionalFormatting sqref="B3">
    <cfRule type="cellIs" dxfId="68" priority="1" operator="notEqual">
      <formula>SUM($D$7:$AT$7)</formula>
    </cfRule>
    <cfRule type="cellIs" dxfId="67" priority="2" operator="equal">
      <formula>SUM($D$7:$AT$7)</formula>
    </cfRule>
    <cfRule type="cellIs" dxfId="66" priority="5" operator="notEqual">
      <formula>SUM($D$7:$AT$7)</formula>
    </cfRule>
    <cfRule type="cellIs" dxfId="65" priority="6" operator="equal">
      <formula>SUM($D$7:$AT$7)</formula>
    </cfRule>
  </conditionalFormatting>
  <conditionalFormatting sqref="C3 F3">
    <cfRule type="cellIs" dxfId="64" priority="3" operator="equal">
      <formula>"saisie du nbr d'heures incorrecte"</formula>
    </cfRule>
    <cfRule type="cellIs" dxfId="63" priority="4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 AT7:AT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T54"/>
  <sheetViews>
    <sheetView topLeftCell="AJ1" zoomScale="130" zoomScaleNormal="130" workbookViewId="0">
      <selection activeCell="AS7" sqref="AS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5" width="16.7109375" customWidth="1"/>
    <col min="46" max="46" width="11.42578125" hidden="1" customWidth="1"/>
    <col min="47" max="16384" width="11.42578125" hidden="1"/>
  </cols>
  <sheetData>
    <row r="1" spans="1:46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</row>
    <row r="2" spans="1:46" ht="12" customHeight="1">
      <c r="A2" s="99" t="s">
        <v>3</v>
      </c>
      <c r="B2" s="100">
        <f>'jours ouvrés'!G6</f>
        <v>42461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</row>
    <row r="3" spans="1:46" ht="12" customHeight="1">
      <c r="A3" s="104" t="s">
        <v>249</v>
      </c>
      <c r="B3" s="105">
        <f>COUNTA(D6:AY6)*7</f>
        <v>147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</row>
    <row r="4" spans="1:46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</row>
    <row r="5" spans="1:46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</row>
    <row r="6" spans="1:46" ht="11.25" thickBot="1">
      <c r="A6" s="35" t="s">
        <v>7</v>
      </c>
      <c r="B6" s="34" t="s">
        <v>248</v>
      </c>
      <c r="C6" s="34" t="s">
        <v>254</v>
      </c>
      <c r="D6" s="173" t="s">
        <v>78</v>
      </c>
      <c r="E6" s="169"/>
      <c r="F6" s="167" t="s">
        <v>79</v>
      </c>
      <c r="G6" s="169"/>
      <c r="H6" s="167" t="s">
        <v>80</v>
      </c>
      <c r="I6" s="169"/>
      <c r="J6" s="167" t="s">
        <v>81</v>
      </c>
      <c r="K6" s="169"/>
      <c r="L6" s="167" t="s">
        <v>82</v>
      </c>
      <c r="M6" s="169"/>
      <c r="N6" s="167" t="s">
        <v>83</v>
      </c>
      <c r="O6" s="169"/>
      <c r="P6" s="167" t="s">
        <v>84</v>
      </c>
      <c r="Q6" s="169"/>
      <c r="R6" s="167" t="s">
        <v>85</v>
      </c>
      <c r="S6" s="169"/>
      <c r="T6" s="167" t="s">
        <v>86</v>
      </c>
      <c r="U6" s="169"/>
      <c r="V6" s="167" t="s">
        <v>87</v>
      </c>
      <c r="W6" s="169"/>
      <c r="X6" s="167" t="s">
        <v>88</v>
      </c>
      <c r="Y6" s="169"/>
      <c r="Z6" s="167" t="s">
        <v>89</v>
      </c>
      <c r="AA6" s="169"/>
      <c r="AB6" s="167" t="s">
        <v>90</v>
      </c>
      <c r="AC6" s="169"/>
      <c r="AD6" s="167" t="s">
        <v>91</v>
      </c>
      <c r="AE6" s="169"/>
      <c r="AF6" s="167" t="s">
        <v>92</v>
      </c>
      <c r="AG6" s="169"/>
      <c r="AH6" s="167" t="s">
        <v>93</v>
      </c>
      <c r="AI6" s="169"/>
      <c r="AJ6" s="167" t="s">
        <v>94</v>
      </c>
      <c r="AK6" s="169"/>
      <c r="AL6" s="167" t="s">
        <v>95</v>
      </c>
      <c r="AM6" s="169"/>
      <c r="AN6" s="167" t="s">
        <v>96</v>
      </c>
      <c r="AO6" s="169"/>
      <c r="AP6" s="167" t="s">
        <v>97</v>
      </c>
      <c r="AQ6" s="169"/>
      <c r="AR6" s="176" t="s">
        <v>98</v>
      </c>
      <c r="AS6" s="177"/>
    </row>
    <row r="7" spans="1:46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R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</row>
    <row r="8" spans="1:46">
      <c r="A8" s="91" t="s">
        <v>28</v>
      </c>
      <c r="B8" s="124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141"/>
      <c r="AR8" s="63"/>
      <c r="AS8" s="141"/>
      <c r="AT8" s="39"/>
    </row>
    <row r="9" spans="1:46">
      <c r="A9" s="92" t="s">
        <v>29</v>
      </c>
      <c r="B9" s="125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142"/>
      <c r="AR9" s="64"/>
      <c r="AS9" s="142"/>
      <c r="AT9" s="39"/>
    </row>
    <row r="10" spans="1:46" ht="11.25" thickBot="1">
      <c r="A10" s="93" t="s">
        <v>30</v>
      </c>
      <c r="B10" s="126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143"/>
      <c r="AR10" s="65"/>
      <c r="AS10" s="143"/>
      <c r="AT10" s="39"/>
    </row>
    <row r="11" spans="1:46">
      <c r="A11" s="94" t="s">
        <v>31</v>
      </c>
      <c r="B11" s="127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154"/>
      <c r="AR11" s="68"/>
      <c r="AS11" s="154"/>
      <c r="AT11" s="39"/>
    </row>
    <row r="12" spans="1:46" ht="11.25" thickBot="1">
      <c r="A12" s="95" t="s">
        <v>32</v>
      </c>
      <c r="B12" s="128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155"/>
      <c r="AR12" s="71"/>
      <c r="AS12" s="155"/>
      <c r="AT12" s="39"/>
    </row>
    <row r="13" spans="1:46">
      <c r="A13" s="21" t="s">
        <v>252</v>
      </c>
      <c r="B13" s="129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156"/>
      <c r="AR13" s="74"/>
      <c r="AS13" s="156"/>
      <c r="AT13" s="39"/>
    </row>
    <row r="14" spans="1:46">
      <c r="A14" s="23" t="s">
        <v>253</v>
      </c>
      <c r="B14" s="130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147"/>
      <c r="AR14" s="75"/>
      <c r="AS14" s="147"/>
      <c r="AT14" s="39"/>
    </row>
    <row r="15" spans="1:46">
      <c r="A15" s="25"/>
      <c r="B15" s="131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48"/>
      <c r="AR15" s="76"/>
      <c r="AS15" s="148"/>
      <c r="AT15" s="39"/>
    </row>
    <row r="16" spans="1:46">
      <c r="A16" s="23"/>
      <c r="B16" s="130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147"/>
      <c r="AR16" s="75"/>
      <c r="AS16" s="147"/>
      <c r="AT16" s="39"/>
    </row>
    <row r="17" spans="1:46">
      <c r="A17" s="25"/>
      <c r="B17" s="131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48"/>
      <c r="AR17" s="76"/>
      <c r="AS17" s="148"/>
      <c r="AT17" s="39"/>
    </row>
    <row r="18" spans="1:46">
      <c r="A18" s="23"/>
      <c r="B18" s="130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147"/>
      <c r="AR18" s="75"/>
      <c r="AS18" s="147"/>
      <c r="AT18" s="39"/>
    </row>
    <row r="19" spans="1:46">
      <c r="A19" s="25"/>
      <c r="B19" s="131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48"/>
      <c r="AR19" s="76"/>
      <c r="AS19" s="148"/>
      <c r="AT19" s="39"/>
    </row>
    <row r="20" spans="1:46">
      <c r="A20" s="23"/>
      <c r="B20" s="130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147"/>
      <c r="AR20" s="75"/>
      <c r="AS20" s="147"/>
      <c r="AT20" s="39"/>
    </row>
    <row r="21" spans="1:46">
      <c r="A21" s="25"/>
      <c r="B21" s="131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48"/>
      <c r="AR21" s="76"/>
      <c r="AS21" s="148"/>
      <c r="AT21" s="39"/>
    </row>
    <row r="22" spans="1:46">
      <c r="A22" s="23"/>
      <c r="B22" s="130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147"/>
      <c r="AR22" s="75"/>
      <c r="AS22" s="147"/>
      <c r="AT22" s="39"/>
    </row>
    <row r="23" spans="1:46">
      <c r="A23" s="25"/>
      <c r="B23" s="131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48"/>
      <c r="AR23" s="76"/>
      <c r="AS23" s="148"/>
      <c r="AT23" s="39"/>
    </row>
    <row r="24" spans="1:46">
      <c r="A24" s="23"/>
      <c r="B24" s="130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147"/>
      <c r="AR24" s="75"/>
      <c r="AS24" s="147"/>
      <c r="AT24" s="39"/>
    </row>
    <row r="25" spans="1:46">
      <c r="A25" s="25"/>
      <c r="B25" s="131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48"/>
      <c r="AR25" s="76"/>
      <c r="AS25" s="148"/>
      <c r="AT25" s="39"/>
    </row>
    <row r="26" spans="1:46">
      <c r="A26" s="23"/>
      <c r="B26" s="130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147"/>
      <c r="AR26" s="75"/>
      <c r="AS26" s="147"/>
      <c r="AT26" s="39"/>
    </row>
    <row r="27" spans="1:46">
      <c r="A27" s="25"/>
      <c r="B27" s="131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48"/>
      <c r="AR27" s="76"/>
      <c r="AS27" s="148"/>
      <c r="AT27" s="39"/>
    </row>
    <row r="28" spans="1:46">
      <c r="A28" s="23"/>
      <c r="B28" s="130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147"/>
      <c r="AR28" s="75"/>
      <c r="AS28" s="147"/>
      <c r="AT28" s="39"/>
    </row>
    <row r="29" spans="1:46">
      <c r="A29" s="25"/>
      <c r="B29" s="131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48"/>
      <c r="AR29" s="76"/>
      <c r="AS29" s="148"/>
      <c r="AT29" s="39"/>
    </row>
    <row r="30" spans="1:46">
      <c r="A30" s="23"/>
      <c r="B30" s="130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147"/>
      <c r="AR30" s="75"/>
      <c r="AS30" s="147"/>
      <c r="AT30" s="39"/>
    </row>
    <row r="31" spans="1:46">
      <c r="A31" s="25"/>
      <c r="B31" s="131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48"/>
      <c r="AR31" s="76"/>
      <c r="AS31" s="148"/>
      <c r="AT31" s="39"/>
    </row>
    <row r="32" spans="1:46">
      <c r="A32" s="23"/>
      <c r="B32" s="130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147"/>
      <c r="AR32" s="75"/>
      <c r="AS32" s="147"/>
      <c r="AT32" s="39"/>
    </row>
    <row r="33" spans="1:46">
      <c r="A33" s="25"/>
      <c r="B33" s="131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48"/>
      <c r="AR33" s="76"/>
      <c r="AS33" s="148"/>
      <c r="AT33" s="39"/>
    </row>
    <row r="34" spans="1:46">
      <c r="A34" s="23"/>
      <c r="B34" s="130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147"/>
      <c r="AR34" s="75"/>
      <c r="AS34" s="147"/>
      <c r="AT34" s="39"/>
    </row>
    <row r="35" spans="1:46">
      <c r="A35" s="25"/>
      <c r="B35" s="131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48"/>
      <c r="AR35" s="76"/>
      <c r="AS35" s="148"/>
      <c r="AT35" s="39"/>
    </row>
    <row r="36" spans="1:46">
      <c r="A36" s="23"/>
      <c r="B36" s="130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147"/>
      <c r="AR36" s="75"/>
      <c r="AS36" s="147"/>
      <c r="AT36" s="39"/>
    </row>
    <row r="37" spans="1:46">
      <c r="A37" s="25"/>
      <c r="B37" s="131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48"/>
      <c r="AR37" s="76"/>
      <c r="AS37" s="148"/>
      <c r="AT37" s="39"/>
    </row>
    <row r="38" spans="1:46">
      <c r="A38" s="23"/>
      <c r="B38" s="130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147"/>
      <c r="AR38" s="75"/>
      <c r="AS38" s="147"/>
      <c r="AT38" s="39"/>
    </row>
    <row r="39" spans="1:46">
      <c r="A39" s="25"/>
      <c r="B39" s="131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48"/>
      <c r="AR39" s="76"/>
      <c r="AS39" s="148"/>
      <c r="AT39" s="39"/>
    </row>
    <row r="40" spans="1:46">
      <c r="A40" s="23"/>
      <c r="B40" s="130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147"/>
      <c r="AR40" s="75"/>
      <c r="AS40" s="147"/>
      <c r="AT40" s="39"/>
    </row>
    <row r="41" spans="1:46">
      <c r="A41" s="25"/>
      <c r="B41" s="131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48"/>
      <c r="AR41" s="76"/>
      <c r="AS41" s="148"/>
      <c r="AT41" s="39"/>
    </row>
    <row r="42" spans="1:46">
      <c r="A42" s="23"/>
      <c r="B42" s="130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147"/>
      <c r="AR42" s="75"/>
      <c r="AS42" s="147"/>
      <c r="AT42" s="39"/>
    </row>
    <row r="43" spans="1:46">
      <c r="A43" s="25"/>
      <c r="B43" s="131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48"/>
      <c r="AR43" s="76"/>
      <c r="AS43" s="148"/>
      <c r="AT43" s="39"/>
    </row>
    <row r="44" spans="1:46">
      <c r="A44" s="23"/>
      <c r="B44" s="130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147"/>
      <c r="AR44" s="75"/>
      <c r="AS44" s="147"/>
      <c r="AT44" s="39"/>
    </row>
    <row r="45" spans="1:46">
      <c r="A45" s="25"/>
      <c r="B45" s="131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48"/>
      <c r="AR45" s="76"/>
      <c r="AS45" s="148"/>
      <c r="AT45" s="39"/>
    </row>
    <row r="46" spans="1:46">
      <c r="A46" s="23"/>
      <c r="B46" s="130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147"/>
      <c r="AR46" s="75"/>
      <c r="AS46" s="147"/>
      <c r="AT46" s="39"/>
    </row>
    <row r="47" spans="1:46">
      <c r="A47" s="25"/>
      <c r="B47" s="131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48"/>
      <c r="AR47" s="76"/>
      <c r="AS47" s="148"/>
      <c r="AT47" s="39"/>
    </row>
    <row r="48" spans="1:46">
      <c r="A48" s="23"/>
      <c r="B48" s="130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147"/>
      <c r="AR48" s="75"/>
      <c r="AS48" s="147"/>
      <c r="AT48" s="39"/>
    </row>
    <row r="49" spans="1:46">
      <c r="A49" s="25"/>
      <c r="B49" s="131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48"/>
      <c r="AR49" s="76"/>
      <c r="AS49" s="148"/>
      <c r="AT49" s="39"/>
    </row>
    <row r="50" spans="1:46">
      <c r="A50" s="23"/>
      <c r="B50" s="130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147"/>
      <c r="AR50" s="75"/>
      <c r="AS50" s="147"/>
      <c r="AT50" s="39"/>
    </row>
    <row r="51" spans="1:46">
      <c r="A51" s="25"/>
      <c r="B51" s="131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48"/>
      <c r="AR51" s="76"/>
      <c r="AS51" s="148"/>
      <c r="AT51" s="39"/>
    </row>
    <row r="52" spans="1:46">
      <c r="A52" s="23"/>
      <c r="B52" s="130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147"/>
      <c r="AR52" s="75"/>
      <c r="AS52" s="147"/>
      <c r="AT52" s="39"/>
    </row>
    <row r="53" spans="1:46">
      <c r="A53" s="25"/>
      <c r="B53" s="131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48"/>
      <c r="AR53" s="76"/>
      <c r="AS53" s="148"/>
      <c r="AT53" s="39"/>
    </row>
    <row r="54" spans="1:46" ht="11.25" thickBot="1">
      <c r="A54" s="27"/>
      <c r="B54" s="132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153"/>
      <c r="AR54" s="79"/>
      <c r="AS54" s="153"/>
      <c r="AT54" s="39"/>
    </row>
  </sheetData>
  <sheetProtection formatCells="0" formatColumns="0" formatRows="0" insertColumns="0" insertRows="0" insertHyperlinks="0" deleteColumns="0" deleteRows="0" sort="0" autoFilter="0" pivotTables="0"/>
  <protectedRanges>
    <protectedRange sqref="D8:AS54" name="Plage3"/>
    <protectedRange sqref="B8:B54" name="Plage2"/>
    <protectedRange sqref="A13:A54" name="Plage1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P6:AQ6"/>
    <mergeCell ref="AR6:AS6"/>
    <mergeCell ref="AD6:AE6"/>
    <mergeCell ref="AF6:AG6"/>
    <mergeCell ref="AH6:AI6"/>
    <mergeCell ref="AJ6:AK6"/>
    <mergeCell ref="AL6:AM6"/>
  </mergeCells>
  <conditionalFormatting sqref="AR7 AP7 AN7 AL7 AJ7 AH7 AF7 AD7 AB7 Z7 X7 V7 T7 R7 P7 N7 L7 J7 H7 D7 F7">
    <cfRule type="cellIs" dxfId="62" priority="7" operator="notEqual">
      <formula>7</formula>
    </cfRule>
  </conditionalFormatting>
  <conditionalFormatting sqref="B3">
    <cfRule type="cellIs" dxfId="61" priority="1" operator="notEqual">
      <formula>SUM($D$7:$AT$7)</formula>
    </cfRule>
    <cfRule type="cellIs" dxfId="60" priority="2" operator="equal">
      <formula>SUM($D$7:$AT$7)</formula>
    </cfRule>
    <cfRule type="cellIs" dxfId="59" priority="5" operator="notEqual">
      <formula>SUM($D$7:$AT$7)</formula>
    </cfRule>
    <cfRule type="cellIs" dxfId="58" priority="6" operator="equal">
      <formula>SUM($D$7:$AT$7)</formula>
    </cfRule>
  </conditionalFormatting>
  <conditionalFormatting sqref="C3 F3">
    <cfRule type="cellIs" dxfId="57" priority="3" operator="equal">
      <formula>"saisie du nbr d'heures incorrecte"</formula>
    </cfRule>
    <cfRule type="cellIs" dxfId="56" priority="4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T54"/>
  <sheetViews>
    <sheetView topLeftCell="N1" zoomScale="130" zoomScaleNormal="130" workbookViewId="0">
      <selection activeCell="AS7" sqref="AS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" customWidth="1"/>
    <col min="42" max="42" width="0" hidden="1" customWidth="1"/>
    <col min="44" max="44" width="0" hidden="1" customWidth="1"/>
    <col min="46" max="46" width="0" hidden="1" customWidth="1"/>
    <col min="47" max="16384" width="11.42578125" hidden="1"/>
  </cols>
  <sheetData>
    <row r="1" spans="1:45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45" ht="12" customHeight="1">
      <c r="A2" s="99" t="s">
        <v>3</v>
      </c>
      <c r="B2" s="100">
        <f>'jours ouvrés'!H6</f>
        <v>42492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</row>
    <row r="3" spans="1:45" ht="12" customHeight="1">
      <c r="A3" s="104" t="s">
        <v>249</v>
      </c>
      <c r="B3" s="105">
        <f>COUNTA(D6:AV6)*7</f>
        <v>133</v>
      </c>
      <c r="C3" s="171" t="str">
        <f>IF(SUM(D7:AP7)=B3,"saisie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</row>
    <row r="4" spans="1:4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</row>
    <row r="5" spans="1:45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</row>
    <row r="6" spans="1:45" ht="11.25" thickBot="1">
      <c r="A6" s="35" t="s">
        <v>7</v>
      </c>
      <c r="B6" s="34" t="s">
        <v>248</v>
      </c>
      <c r="C6" s="34" t="s">
        <v>254</v>
      </c>
      <c r="D6" s="173">
        <v>42493</v>
      </c>
      <c r="E6" s="169"/>
      <c r="F6" s="167">
        <v>42494</v>
      </c>
      <c r="G6" s="169"/>
      <c r="H6" s="167">
        <v>42496</v>
      </c>
      <c r="I6" s="169"/>
      <c r="J6" s="167">
        <v>42499</v>
      </c>
      <c r="K6" s="169"/>
      <c r="L6" s="167">
        <v>42500</v>
      </c>
      <c r="M6" s="169"/>
      <c r="N6" s="167">
        <v>42501</v>
      </c>
      <c r="O6" s="169"/>
      <c r="P6" s="167">
        <v>42502</v>
      </c>
      <c r="Q6" s="169"/>
      <c r="R6" s="167">
        <v>42503</v>
      </c>
      <c r="S6" s="169"/>
      <c r="T6" s="167">
        <v>42507</v>
      </c>
      <c r="U6" s="169"/>
      <c r="V6" s="167">
        <v>42508</v>
      </c>
      <c r="W6" s="169"/>
      <c r="X6" s="167">
        <v>42509</v>
      </c>
      <c r="Y6" s="169"/>
      <c r="Z6" s="167">
        <v>42510</v>
      </c>
      <c r="AA6" s="169"/>
      <c r="AB6" s="167">
        <v>42513</v>
      </c>
      <c r="AC6" s="169"/>
      <c r="AD6" s="167">
        <v>42514</v>
      </c>
      <c r="AE6" s="169"/>
      <c r="AF6" s="167">
        <v>42515</v>
      </c>
      <c r="AG6" s="169"/>
      <c r="AH6" s="167">
        <v>42516</v>
      </c>
      <c r="AI6" s="169"/>
      <c r="AJ6" s="167">
        <v>42517</v>
      </c>
      <c r="AK6" s="169"/>
      <c r="AL6" s="167">
        <v>42520</v>
      </c>
      <c r="AM6" s="169"/>
      <c r="AN6" s="176">
        <v>42521</v>
      </c>
      <c r="AO6" s="177"/>
      <c r="AP6" s="178"/>
      <c r="AQ6" s="178"/>
      <c r="AR6" s="178"/>
      <c r="AS6" s="178"/>
    </row>
    <row r="7" spans="1:45" ht="11.25" thickBot="1">
      <c r="A7" s="170" t="s">
        <v>250</v>
      </c>
      <c r="B7" s="163"/>
      <c r="C7" s="109">
        <f t="shared" ref="C7:C54" si="0">SUM(D7:XFD7)</f>
        <v>7</v>
      </c>
      <c r="D7" s="33">
        <f>SUM(D8:D54)</f>
        <v>0</v>
      </c>
      <c r="E7" s="33" t="s">
        <v>255</v>
      </c>
      <c r="F7" s="33">
        <f t="shared" ref="F7:AN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7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Q7" s="33" t="s">
        <v>255</v>
      </c>
      <c r="AS7" s="33" t="s">
        <v>255</v>
      </c>
    </row>
    <row r="8" spans="1:45">
      <c r="A8" s="91" t="s">
        <v>28</v>
      </c>
      <c r="B8" s="124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</row>
    <row r="9" spans="1:45">
      <c r="A9" s="92" t="s">
        <v>29</v>
      </c>
      <c r="B9" s="125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</row>
    <row r="10" spans="1:45" ht="11.25" thickBot="1">
      <c r="A10" s="93" t="s">
        <v>30</v>
      </c>
      <c r="B10" s="126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</row>
    <row r="11" spans="1:45">
      <c r="A11" s="94" t="s">
        <v>31</v>
      </c>
      <c r="B11" s="127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5" ht="11.25" thickBot="1">
      <c r="A12" s="95" t="s">
        <v>32</v>
      </c>
      <c r="B12" s="128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</row>
    <row r="13" spans="1:45">
      <c r="A13" s="21" t="s">
        <v>252</v>
      </c>
      <c r="B13" s="129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</row>
    <row r="14" spans="1:45">
      <c r="A14" s="23" t="s">
        <v>253</v>
      </c>
      <c r="B14" s="130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</row>
    <row r="15" spans="1:45">
      <c r="A15" s="25"/>
      <c r="B15" s="131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</row>
    <row r="16" spans="1:45">
      <c r="A16" s="23"/>
      <c r="B16" s="130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</row>
    <row r="17" spans="1:41">
      <c r="A17" s="25"/>
      <c r="B17" s="131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</row>
    <row r="18" spans="1:41">
      <c r="A18" s="23"/>
      <c r="B18" s="130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</row>
    <row r="19" spans="1:41">
      <c r="A19" s="25"/>
      <c r="B19" s="131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</row>
    <row r="20" spans="1:41">
      <c r="A20" s="23"/>
      <c r="B20" s="130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</row>
    <row r="21" spans="1:41">
      <c r="A21" s="25"/>
      <c r="B21" s="131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</row>
    <row r="22" spans="1:41">
      <c r="A22" s="23"/>
      <c r="B22" s="130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</row>
    <row r="23" spans="1:41">
      <c r="A23" s="25"/>
      <c r="B23" s="131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</row>
    <row r="24" spans="1:41">
      <c r="A24" s="23"/>
      <c r="B24" s="130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</row>
    <row r="25" spans="1:41">
      <c r="A25" s="25"/>
      <c r="B25" s="131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</row>
    <row r="26" spans="1:41">
      <c r="A26" s="23"/>
      <c r="B26" s="130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</row>
    <row r="27" spans="1:41">
      <c r="A27" s="25"/>
      <c r="B27" s="131"/>
      <c r="C27" s="117">
        <f t="shared" si="0"/>
        <v>7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>
        <v>7</v>
      </c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</row>
    <row r="28" spans="1:41">
      <c r="A28" s="23"/>
      <c r="B28" s="130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</row>
    <row r="29" spans="1:41">
      <c r="A29" s="25"/>
      <c r="B29" s="131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</row>
    <row r="30" spans="1:41">
      <c r="A30" s="23"/>
      <c r="B30" s="130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</row>
    <row r="31" spans="1:41">
      <c r="A31" s="25"/>
      <c r="B31" s="131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</row>
    <row r="32" spans="1:41">
      <c r="A32" s="23"/>
      <c r="B32" s="130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</row>
    <row r="33" spans="1:41">
      <c r="A33" s="25"/>
      <c r="B33" s="131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</row>
    <row r="34" spans="1:41">
      <c r="A34" s="23"/>
      <c r="B34" s="130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</row>
    <row r="35" spans="1:41">
      <c r="A35" s="25"/>
      <c r="B35" s="131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</row>
    <row r="36" spans="1:41">
      <c r="A36" s="23"/>
      <c r="B36" s="130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</row>
    <row r="37" spans="1:41">
      <c r="A37" s="25"/>
      <c r="B37" s="131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</row>
    <row r="38" spans="1:41">
      <c r="A38" s="23"/>
      <c r="B38" s="130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</row>
    <row r="39" spans="1:41">
      <c r="A39" s="25"/>
      <c r="B39" s="131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</row>
    <row r="40" spans="1:41">
      <c r="A40" s="23"/>
      <c r="B40" s="130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</row>
    <row r="41" spans="1:41">
      <c r="A41" s="25"/>
      <c r="B41" s="131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</row>
    <row r="42" spans="1:41">
      <c r="A42" s="23"/>
      <c r="B42" s="130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</row>
    <row r="43" spans="1:41">
      <c r="A43" s="25"/>
      <c r="B43" s="131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</row>
    <row r="44" spans="1:41">
      <c r="A44" s="23"/>
      <c r="B44" s="130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</row>
    <row r="45" spans="1:41">
      <c r="A45" s="25"/>
      <c r="B45" s="131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</row>
    <row r="46" spans="1:41">
      <c r="A46" s="23"/>
      <c r="B46" s="130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</row>
    <row r="47" spans="1:41">
      <c r="A47" s="25"/>
      <c r="B47" s="131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</row>
    <row r="48" spans="1:41">
      <c r="A48" s="23"/>
      <c r="B48" s="130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</row>
    <row r="49" spans="1:41">
      <c r="A49" s="25"/>
      <c r="B49" s="131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</row>
    <row r="50" spans="1:41">
      <c r="A50" s="23"/>
      <c r="B50" s="130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</row>
    <row r="51" spans="1:41">
      <c r="A51" s="25"/>
      <c r="B51" s="131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</row>
    <row r="52" spans="1:41">
      <c r="A52" s="23"/>
      <c r="B52" s="130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</row>
    <row r="53" spans="1:41">
      <c r="A53" s="25"/>
      <c r="B53" s="131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</row>
    <row r="54" spans="1:41" ht="11.25" thickBot="1">
      <c r="A54" s="27"/>
      <c r="B54" s="132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</row>
  </sheetData>
  <sheetProtection formatCells="0" formatColumns="0" formatRows="0" insertColumns="0" insertRows="0" insertHyperlinks="0" deleteColumns="0" deleteRows="0" sort="0" autoFilter="0" pivotTables="0"/>
  <protectedRanges>
    <protectedRange sqref="A13:A54" name="Plage1"/>
    <protectedRange sqref="B8:B54" name="Plage2"/>
    <protectedRange sqref="D8:AO54" name="Plage3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P6:AQ6"/>
    <mergeCell ref="AR6:AS6"/>
    <mergeCell ref="AD6:AE6"/>
    <mergeCell ref="AF6:AG6"/>
    <mergeCell ref="AH6:AI6"/>
    <mergeCell ref="AJ6:AK6"/>
    <mergeCell ref="AL6:AM6"/>
  </mergeCells>
  <conditionalFormatting sqref="F7 AD7 AB7 Z7 X7 V7 T7 R7 P7 N7 L7 J7 H7 D7 AF7 AH7 AJ7 AL7 AN7">
    <cfRule type="cellIs" dxfId="55" priority="7" operator="notEqual">
      <formula>7</formula>
    </cfRule>
  </conditionalFormatting>
  <conditionalFormatting sqref="C3 F3">
    <cfRule type="cellIs" dxfId="54" priority="3" operator="equal">
      <formula>"saisie du nbr d'heures incorrecte"</formula>
    </cfRule>
    <cfRule type="cellIs" dxfId="53" priority="4" operator="equal">
      <formula>"saisie du nbr d'heures correcte"</formula>
    </cfRule>
  </conditionalFormatting>
  <conditionalFormatting sqref="B3">
    <cfRule type="cellIs" dxfId="52" priority="1" operator="notEqual">
      <formula>SUM($D$7:$AN$7)</formula>
    </cfRule>
    <cfRule type="cellIs" dxfId="51" priority="2" operator="equal">
      <formula>SUM($D$7:$AN$7)</formula>
    </cfRule>
    <cfRule type="cellIs" dxfId="50" priority="15" operator="notEqual">
      <formula>SUM($D$7:$AN$7)</formula>
    </cfRule>
    <cfRule type="cellIs" dxfId="49" priority="16" operator="equal">
      <formula>SUM($D$7:$AN$7)</formula>
    </cfRule>
  </conditionalFormatting>
  <dataValidations count="1">
    <dataValidation type="decimal" allowBlank="1" showErrorMessage="1" errorTitle="Interdit" sqref="AN7:AN54 AL7:AL54 AJ7:AJ54 AH7:AH54 D7:D54 F7:F54 H7:H54 J7:J54 L7:L54 N7:N54 P7:P54 R7:R54 T7:T54 V7:V54 X7:X54 Z7:Z54 AB7:AB54 AD7:AD54 AF7:AF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U54"/>
  <sheetViews>
    <sheetView zoomScale="130" zoomScaleNormal="130" workbookViewId="0">
      <selection activeCell="AU7" sqref="AU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5" width="16.7109375" customWidth="1"/>
    <col min="46" max="46" width="16" bestFit="1" customWidth="1"/>
    <col min="47" max="47" width="16.7109375" customWidth="1"/>
    <col min="48" max="16384" width="11.42578125" hidden="1"/>
  </cols>
  <sheetData>
    <row r="1" spans="1:47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</row>
    <row r="2" spans="1:47" ht="12" customHeight="1">
      <c r="A2" s="99" t="s">
        <v>3</v>
      </c>
      <c r="B2" s="100">
        <f>'jours ouvrés'!$I$6</f>
        <v>42522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</row>
    <row r="3" spans="1:47" ht="12" customHeight="1">
      <c r="A3" s="104" t="s">
        <v>249</v>
      </c>
      <c r="B3" s="105">
        <f>COUNTA(D6:AY6)*7</f>
        <v>154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</row>
    <row r="4" spans="1:47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</row>
    <row r="5" spans="1:47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</row>
    <row r="6" spans="1:47" ht="11.25" thickBot="1">
      <c r="A6" s="35" t="s">
        <v>7</v>
      </c>
      <c r="B6" s="34" t="s">
        <v>248</v>
      </c>
      <c r="C6" s="34" t="s">
        <v>254</v>
      </c>
      <c r="D6" s="173" t="s">
        <v>99</v>
      </c>
      <c r="E6" s="169"/>
      <c r="F6" s="167" t="s">
        <v>100</v>
      </c>
      <c r="G6" s="169"/>
      <c r="H6" s="167" t="s">
        <v>101</v>
      </c>
      <c r="I6" s="169"/>
      <c r="J6" s="167" t="s">
        <v>102</v>
      </c>
      <c r="K6" s="169"/>
      <c r="L6" s="167" t="s">
        <v>103</v>
      </c>
      <c r="M6" s="169"/>
      <c r="N6" s="167" t="s">
        <v>104</v>
      </c>
      <c r="O6" s="169"/>
      <c r="P6" s="167" t="s">
        <v>105</v>
      </c>
      <c r="Q6" s="169"/>
      <c r="R6" s="167" t="s">
        <v>106</v>
      </c>
      <c r="S6" s="169"/>
      <c r="T6" s="167" t="s">
        <v>107</v>
      </c>
      <c r="U6" s="169"/>
      <c r="V6" s="167" t="s">
        <v>108</v>
      </c>
      <c r="W6" s="169"/>
      <c r="X6" s="167" t="s">
        <v>109</v>
      </c>
      <c r="Y6" s="169"/>
      <c r="Z6" s="167" t="s">
        <v>110</v>
      </c>
      <c r="AA6" s="169"/>
      <c r="AB6" s="167" t="s">
        <v>111</v>
      </c>
      <c r="AC6" s="169"/>
      <c r="AD6" s="167" t="s">
        <v>112</v>
      </c>
      <c r="AE6" s="169"/>
      <c r="AF6" s="167" t="s">
        <v>113</v>
      </c>
      <c r="AG6" s="169"/>
      <c r="AH6" s="167" t="s">
        <v>114</v>
      </c>
      <c r="AI6" s="169"/>
      <c r="AJ6" s="167" t="s">
        <v>115</v>
      </c>
      <c r="AK6" s="169"/>
      <c r="AL6" s="167" t="s">
        <v>116</v>
      </c>
      <c r="AM6" s="169"/>
      <c r="AN6" s="167" t="s">
        <v>117</v>
      </c>
      <c r="AO6" s="169"/>
      <c r="AP6" s="167" t="s">
        <v>118</v>
      </c>
      <c r="AQ6" s="169"/>
      <c r="AR6" s="167" t="s">
        <v>119</v>
      </c>
      <c r="AS6" s="169"/>
      <c r="AT6" s="179" t="s">
        <v>120</v>
      </c>
      <c r="AU6" s="179"/>
    </row>
    <row r="7" spans="1:47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T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>
        <f t="shared" si="1"/>
        <v>0</v>
      </c>
      <c r="AU7" s="33" t="s">
        <v>255</v>
      </c>
    </row>
    <row r="8" spans="1:47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141"/>
      <c r="AT8" s="63"/>
      <c r="AU8" s="141"/>
    </row>
    <row r="9" spans="1:47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142"/>
      <c r="AT9" s="64"/>
      <c r="AU9" s="142"/>
    </row>
    <row r="10" spans="1:47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143"/>
      <c r="AT10" s="65"/>
      <c r="AU10" s="143"/>
    </row>
    <row r="11" spans="1:47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154"/>
      <c r="AT11" s="68"/>
      <c r="AU11" s="154"/>
    </row>
    <row r="12" spans="1:47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155"/>
      <c r="AT12" s="71"/>
      <c r="AU12" s="155"/>
    </row>
    <row r="13" spans="1:47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156"/>
      <c r="AT13" s="74"/>
      <c r="AU13" s="156"/>
    </row>
    <row r="14" spans="1:47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147"/>
      <c r="AT14" s="75"/>
      <c r="AU14" s="147"/>
    </row>
    <row r="15" spans="1:47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48"/>
      <c r="AT15" s="76"/>
      <c r="AU15" s="148"/>
    </row>
    <row r="16" spans="1:47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147"/>
      <c r="AT16" s="75"/>
      <c r="AU16" s="147"/>
    </row>
    <row r="17" spans="1:47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48"/>
      <c r="AT17" s="76"/>
      <c r="AU17" s="148"/>
    </row>
    <row r="18" spans="1:47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147"/>
      <c r="AT18" s="75"/>
      <c r="AU18" s="147"/>
    </row>
    <row r="19" spans="1:47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48"/>
      <c r="AT19" s="76"/>
      <c r="AU19" s="148"/>
    </row>
    <row r="20" spans="1:47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147"/>
      <c r="AT20" s="75"/>
      <c r="AU20" s="147"/>
    </row>
    <row r="21" spans="1:47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48"/>
      <c r="AT21" s="76"/>
      <c r="AU21" s="148"/>
    </row>
    <row r="22" spans="1:47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147"/>
      <c r="AT22" s="75"/>
      <c r="AU22" s="147"/>
    </row>
    <row r="23" spans="1:47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48"/>
      <c r="AT23" s="76"/>
      <c r="AU23" s="148"/>
    </row>
    <row r="24" spans="1:47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147"/>
      <c r="AT24" s="75"/>
      <c r="AU24" s="147"/>
    </row>
    <row r="25" spans="1:47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48"/>
      <c r="AT25" s="76"/>
      <c r="AU25" s="148"/>
    </row>
    <row r="26" spans="1:47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147"/>
      <c r="AT26" s="75"/>
      <c r="AU26" s="147"/>
    </row>
    <row r="27" spans="1:47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48"/>
      <c r="AT27" s="76"/>
      <c r="AU27" s="148"/>
    </row>
    <row r="28" spans="1:47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147"/>
      <c r="AT28" s="75"/>
      <c r="AU28" s="147"/>
    </row>
    <row r="29" spans="1:47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48"/>
      <c r="AT29" s="76"/>
      <c r="AU29" s="148"/>
    </row>
    <row r="30" spans="1:47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147"/>
      <c r="AT30" s="75"/>
      <c r="AU30" s="147"/>
    </row>
    <row r="31" spans="1:47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48"/>
      <c r="AT31" s="76"/>
      <c r="AU31" s="148"/>
    </row>
    <row r="32" spans="1:47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147"/>
      <c r="AT32" s="75"/>
      <c r="AU32" s="147"/>
    </row>
    <row r="33" spans="1:47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48"/>
      <c r="AT33" s="76"/>
      <c r="AU33" s="148"/>
    </row>
    <row r="34" spans="1:47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147"/>
      <c r="AT34" s="75"/>
      <c r="AU34" s="147"/>
    </row>
    <row r="35" spans="1:47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8"/>
      <c r="AT35" s="76"/>
      <c r="AU35" s="148"/>
    </row>
    <row r="36" spans="1:47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147"/>
      <c r="AT36" s="75"/>
      <c r="AU36" s="147"/>
    </row>
    <row r="37" spans="1:47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8"/>
      <c r="AT37" s="76"/>
      <c r="AU37" s="148"/>
    </row>
    <row r="38" spans="1:47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147"/>
      <c r="AT38" s="75"/>
      <c r="AU38" s="147"/>
    </row>
    <row r="39" spans="1:47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8"/>
      <c r="AT39" s="76"/>
      <c r="AU39" s="148"/>
    </row>
    <row r="40" spans="1:47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147"/>
      <c r="AT40" s="75"/>
      <c r="AU40" s="147"/>
    </row>
    <row r="41" spans="1:47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8"/>
      <c r="AT41" s="76"/>
      <c r="AU41" s="148"/>
    </row>
    <row r="42" spans="1:47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147"/>
      <c r="AT42" s="75"/>
      <c r="AU42" s="147"/>
    </row>
    <row r="43" spans="1:47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8"/>
      <c r="AT43" s="76"/>
      <c r="AU43" s="148"/>
    </row>
    <row r="44" spans="1:47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147"/>
      <c r="AT44" s="75"/>
      <c r="AU44" s="147"/>
    </row>
    <row r="45" spans="1:47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8"/>
      <c r="AT45" s="76"/>
      <c r="AU45" s="148"/>
    </row>
    <row r="46" spans="1:47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147"/>
      <c r="AT46" s="75"/>
      <c r="AU46" s="147"/>
    </row>
    <row r="47" spans="1:47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8"/>
      <c r="AT47" s="76"/>
      <c r="AU47" s="148"/>
    </row>
    <row r="48" spans="1:47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147"/>
      <c r="AT48" s="75"/>
      <c r="AU48" s="147"/>
    </row>
    <row r="49" spans="1:47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8"/>
      <c r="AT49" s="76"/>
      <c r="AU49" s="148"/>
    </row>
    <row r="50" spans="1:47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147"/>
      <c r="AT50" s="75"/>
      <c r="AU50" s="147"/>
    </row>
    <row r="51" spans="1:47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8"/>
      <c r="AT51" s="76"/>
      <c r="AU51" s="148"/>
    </row>
    <row r="52" spans="1:47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147"/>
      <c r="AT52" s="75"/>
      <c r="AU52" s="147"/>
    </row>
    <row r="53" spans="1:47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8"/>
      <c r="AT53" s="76"/>
      <c r="AU53" s="148"/>
    </row>
    <row r="54" spans="1:47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153"/>
      <c r="AT54" s="79"/>
      <c r="AU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A13:A54" name="Plage1"/>
    <protectedRange sqref="B8:B54" name="Plage2"/>
    <protectedRange sqref="D8:AU54" name="Plage3"/>
  </protectedRanges>
  <mergeCells count="24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T6:AU6"/>
    <mergeCell ref="AJ6:AK6"/>
    <mergeCell ref="AL6:AM6"/>
    <mergeCell ref="AN6:AO6"/>
    <mergeCell ref="AP6:AQ6"/>
    <mergeCell ref="AR6:AS6"/>
  </mergeCells>
  <conditionalFormatting sqref="AT7 AR7 AP7 AN7 AL7 AJ7 AH7 AF7 AD7 AB7 Z7 X7 V7 T7 R7 P7 N7 L7 J7 H7 D7 F7">
    <cfRule type="cellIs" dxfId="48" priority="8" operator="notEqual">
      <formula>7</formula>
    </cfRule>
  </conditionalFormatting>
  <conditionalFormatting sqref="B3">
    <cfRule type="cellIs" dxfId="47" priority="2" operator="notEqual">
      <formula>SUM($D$7:$AT$7)</formula>
    </cfRule>
    <cfRule type="cellIs" dxfId="46" priority="3" operator="equal">
      <formula>SUM($D$7:$AT$7)</formula>
    </cfRule>
    <cfRule type="cellIs" dxfId="45" priority="6" operator="notEqual">
      <formula>SUM($D$7:$AT$7)</formula>
    </cfRule>
    <cfRule type="cellIs" dxfId="44" priority="7" operator="equal">
      <formula>SUM($D$7:$AT$7)</formula>
    </cfRule>
  </conditionalFormatting>
  <conditionalFormatting sqref="C3 F3">
    <cfRule type="cellIs" dxfId="43" priority="4" operator="equal">
      <formula>"saisie du nbr d'heures incorrecte"</formula>
    </cfRule>
    <cfRule type="cellIs" dxfId="42" priority="5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 AT7:AT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T54"/>
  <sheetViews>
    <sheetView zoomScale="130" zoomScaleNormal="130" workbookViewId="0">
      <selection activeCell="AS7" sqref="AS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42578125" customWidth="1"/>
    <col min="44" max="46" width="11.42578125" hidden="1" customWidth="1"/>
    <col min="47" max="16384" width="11.42578125" hidden="1"/>
  </cols>
  <sheetData>
    <row r="1" spans="1:46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</row>
    <row r="2" spans="1:46" ht="12" customHeight="1">
      <c r="A2" s="99" t="s">
        <v>3</v>
      </c>
      <c r="B2" s="100">
        <f>'jours ouvrés'!J6</f>
        <v>42552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</row>
    <row r="3" spans="1:46" ht="12" customHeight="1">
      <c r="A3" s="104" t="s">
        <v>249</v>
      </c>
      <c r="B3" s="105">
        <f>COUNTA(D6:AY6)*7</f>
        <v>140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</row>
    <row r="4" spans="1:46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</row>
    <row r="5" spans="1:46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</row>
    <row r="6" spans="1:46" ht="11.25" thickBot="1">
      <c r="A6" s="35" t="s">
        <v>7</v>
      </c>
      <c r="B6" s="34" t="s">
        <v>248</v>
      </c>
      <c r="C6" s="34" t="s">
        <v>254</v>
      </c>
      <c r="D6" s="173" t="s">
        <v>121</v>
      </c>
      <c r="E6" s="169"/>
      <c r="F6" s="167" t="s">
        <v>122</v>
      </c>
      <c r="G6" s="169"/>
      <c r="H6" s="167" t="s">
        <v>123</v>
      </c>
      <c r="I6" s="169"/>
      <c r="J6" s="167" t="s">
        <v>124</v>
      </c>
      <c r="K6" s="169"/>
      <c r="L6" s="167" t="s">
        <v>125</v>
      </c>
      <c r="M6" s="169"/>
      <c r="N6" s="167" t="s">
        <v>126</v>
      </c>
      <c r="O6" s="169"/>
      <c r="P6" s="167" t="s">
        <v>127</v>
      </c>
      <c r="Q6" s="169"/>
      <c r="R6" s="167" t="s">
        <v>128</v>
      </c>
      <c r="S6" s="169"/>
      <c r="T6" s="167" t="s">
        <v>129</v>
      </c>
      <c r="U6" s="169"/>
      <c r="V6" s="167" t="s">
        <v>130</v>
      </c>
      <c r="W6" s="169"/>
      <c r="X6" s="167" t="s">
        <v>131</v>
      </c>
      <c r="Y6" s="169"/>
      <c r="Z6" s="167" t="s">
        <v>132</v>
      </c>
      <c r="AA6" s="169"/>
      <c r="AB6" s="167" t="s">
        <v>133</v>
      </c>
      <c r="AC6" s="169"/>
      <c r="AD6" s="167" t="s">
        <v>134</v>
      </c>
      <c r="AE6" s="169"/>
      <c r="AF6" s="167" t="s">
        <v>135</v>
      </c>
      <c r="AG6" s="169"/>
      <c r="AH6" s="167" t="s">
        <v>136</v>
      </c>
      <c r="AI6" s="169"/>
      <c r="AJ6" s="167" t="s">
        <v>137</v>
      </c>
      <c r="AK6" s="169"/>
      <c r="AL6" s="167" t="s">
        <v>138</v>
      </c>
      <c r="AM6" s="169"/>
      <c r="AN6" s="167" t="s">
        <v>139</v>
      </c>
      <c r="AO6" s="169"/>
      <c r="AP6" s="176" t="s">
        <v>140</v>
      </c>
      <c r="AQ6" s="177"/>
      <c r="AR6" s="178"/>
      <c r="AS6" s="178"/>
    </row>
    <row r="7" spans="1:46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P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S7" s="33" t="s">
        <v>255</v>
      </c>
    </row>
    <row r="8" spans="1:46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141"/>
      <c r="AP8" s="63"/>
      <c r="AQ8" s="141"/>
      <c r="AR8" s="39"/>
      <c r="AS8" s="39"/>
      <c r="AT8" s="39"/>
    </row>
    <row r="9" spans="1:46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142"/>
      <c r="AP9" s="64"/>
      <c r="AQ9" s="142"/>
      <c r="AR9" s="39"/>
      <c r="AS9" s="39"/>
      <c r="AT9" s="39"/>
    </row>
    <row r="10" spans="1:46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143"/>
      <c r="AP10" s="65"/>
      <c r="AQ10" s="143"/>
      <c r="AR10" s="39"/>
      <c r="AS10" s="39"/>
      <c r="AT10" s="39"/>
    </row>
    <row r="11" spans="1:46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154"/>
      <c r="AP11" s="68"/>
      <c r="AQ11" s="154"/>
      <c r="AR11" s="39"/>
      <c r="AS11" s="39"/>
      <c r="AT11" s="39"/>
    </row>
    <row r="12" spans="1:46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155"/>
      <c r="AP12" s="71"/>
      <c r="AQ12" s="155"/>
      <c r="AR12" s="39"/>
      <c r="AS12" s="39"/>
      <c r="AT12" s="39"/>
    </row>
    <row r="13" spans="1:46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156"/>
      <c r="AP13" s="74"/>
      <c r="AQ13" s="156"/>
      <c r="AR13" s="39"/>
      <c r="AS13" s="39"/>
      <c r="AT13" s="39"/>
    </row>
    <row r="14" spans="1:46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147"/>
      <c r="AP14" s="75"/>
      <c r="AQ14" s="147"/>
      <c r="AR14" s="39"/>
      <c r="AS14" s="39"/>
      <c r="AT14" s="39"/>
    </row>
    <row r="15" spans="1:46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48"/>
      <c r="AP15" s="76"/>
      <c r="AQ15" s="148"/>
      <c r="AR15" s="39"/>
      <c r="AS15" s="39"/>
      <c r="AT15" s="39"/>
    </row>
    <row r="16" spans="1:46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147"/>
      <c r="AP16" s="75"/>
      <c r="AQ16" s="147"/>
      <c r="AR16" s="39"/>
      <c r="AS16" s="39"/>
      <c r="AT16" s="39"/>
    </row>
    <row r="17" spans="1:46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48"/>
      <c r="AP17" s="76"/>
      <c r="AQ17" s="148"/>
      <c r="AR17" s="39"/>
      <c r="AS17" s="39"/>
      <c r="AT17" s="39"/>
    </row>
    <row r="18" spans="1:46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147"/>
      <c r="AP18" s="75"/>
      <c r="AQ18" s="147"/>
      <c r="AR18" s="39"/>
      <c r="AS18" s="39"/>
      <c r="AT18" s="39"/>
    </row>
    <row r="19" spans="1:46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48"/>
      <c r="AP19" s="76"/>
      <c r="AQ19" s="148"/>
      <c r="AR19" s="39"/>
      <c r="AS19" s="39"/>
      <c r="AT19" s="39"/>
    </row>
    <row r="20" spans="1:46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147"/>
      <c r="AP20" s="75"/>
      <c r="AQ20" s="147"/>
      <c r="AR20" s="39"/>
      <c r="AS20" s="39"/>
      <c r="AT20" s="39"/>
    </row>
    <row r="21" spans="1:46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48"/>
      <c r="AP21" s="76"/>
      <c r="AQ21" s="148"/>
      <c r="AR21" s="39"/>
      <c r="AS21" s="39"/>
      <c r="AT21" s="39"/>
    </row>
    <row r="22" spans="1:46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147"/>
      <c r="AP22" s="75"/>
      <c r="AQ22" s="147"/>
      <c r="AR22" s="39"/>
      <c r="AS22" s="39"/>
      <c r="AT22" s="39"/>
    </row>
    <row r="23" spans="1:46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48"/>
      <c r="AP23" s="76"/>
      <c r="AQ23" s="148"/>
      <c r="AR23" s="39"/>
      <c r="AS23" s="39"/>
      <c r="AT23" s="39"/>
    </row>
    <row r="24" spans="1:46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147"/>
      <c r="AP24" s="75"/>
      <c r="AQ24" s="147"/>
      <c r="AR24" s="39"/>
      <c r="AS24" s="39"/>
      <c r="AT24" s="39"/>
    </row>
    <row r="25" spans="1:46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48"/>
      <c r="AP25" s="76"/>
      <c r="AQ25" s="148"/>
      <c r="AR25" s="39"/>
      <c r="AS25" s="39"/>
      <c r="AT25" s="39"/>
    </row>
    <row r="26" spans="1:46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147"/>
      <c r="AP26" s="75"/>
      <c r="AQ26" s="147"/>
      <c r="AR26" s="39"/>
      <c r="AS26" s="39"/>
      <c r="AT26" s="39"/>
    </row>
    <row r="27" spans="1:46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48"/>
      <c r="AP27" s="76"/>
      <c r="AQ27" s="148"/>
      <c r="AR27" s="39"/>
      <c r="AS27" s="39"/>
      <c r="AT27" s="39"/>
    </row>
    <row r="28" spans="1:46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147"/>
      <c r="AP28" s="75"/>
      <c r="AQ28" s="147"/>
      <c r="AR28" s="39"/>
      <c r="AS28" s="39"/>
      <c r="AT28" s="39"/>
    </row>
    <row r="29" spans="1:46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48"/>
      <c r="AP29" s="76"/>
      <c r="AQ29" s="148"/>
      <c r="AR29" s="39"/>
      <c r="AS29" s="39"/>
      <c r="AT29" s="39"/>
    </row>
    <row r="30" spans="1:46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147"/>
      <c r="AP30" s="75"/>
      <c r="AQ30" s="147"/>
      <c r="AR30" s="39"/>
      <c r="AS30" s="39"/>
      <c r="AT30" s="39"/>
    </row>
    <row r="31" spans="1:46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48"/>
      <c r="AP31" s="76"/>
      <c r="AQ31" s="148"/>
      <c r="AR31" s="39"/>
      <c r="AS31" s="39"/>
      <c r="AT31" s="39"/>
    </row>
    <row r="32" spans="1:46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147"/>
      <c r="AP32" s="75"/>
      <c r="AQ32" s="147"/>
      <c r="AR32" s="39"/>
      <c r="AS32" s="39"/>
      <c r="AT32" s="39"/>
    </row>
    <row r="33" spans="1:46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48"/>
      <c r="AP33" s="76"/>
      <c r="AQ33" s="148"/>
      <c r="AR33" s="39"/>
      <c r="AS33" s="39"/>
      <c r="AT33" s="39"/>
    </row>
    <row r="34" spans="1:46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147"/>
      <c r="AP34" s="75"/>
      <c r="AQ34" s="147"/>
      <c r="AR34" s="39"/>
      <c r="AS34" s="39"/>
      <c r="AT34" s="39"/>
    </row>
    <row r="35" spans="1:46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48"/>
      <c r="AP35" s="76"/>
      <c r="AQ35" s="148"/>
      <c r="AR35" s="39"/>
      <c r="AS35" s="39"/>
      <c r="AT35" s="39"/>
    </row>
    <row r="36" spans="1:46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147"/>
      <c r="AP36" s="75"/>
      <c r="AQ36" s="147"/>
      <c r="AR36" s="39"/>
      <c r="AS36" s="39"/>
      <c r="AT36" s="39"/>
    </row>
    <row r="37" spans="1:46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48"/>
      <c r="AP37" s="76"/>
      <c r="AQ37" s="148"/>
      <c r="AR37" s="39"/>
      <c r="AS37" s="39"/>
      <c r="AT37" s="39"/>
    </row>
    <row r="38" spans="1:46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147"/>
      <c r="AP38" s="75"/>
      <c r="AQ38" s="147"/>
      <c r="AR38" s="39"/>
      <c r="AS38" s="39"/>
      <c r="AT38" s="39"/>
    </row>
    <row r="39" spans="1:46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48"/>
      <c r="AP39" s="76"/>
      <c r="AQ39" s="148"/>
      <c r="AR39" s="39"/>
      <c r="AS39" s="39"/>
      <c r="AT39" s="39"/>
    </row>
    <row r="40" spans="1:46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147"/>
      <c r="AP40" s="75"/>
      <c r="AQ40" s="147"/>
      <c r="AR40" s="39"/>
      <c r="AS40" s="39"/>
      <c r="AT40" s="39"/>
    </row>
    <row r="41" spans="1:46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48"/>
      <c r="AP41" s="76"/>
      <c r="AQ41" s="148"/>
      <c r="AR41" s="39"/>
      <c r="AS41" s="39"/>
      <c r="AT41" s="39"/>
    </row>
    <row r="42" spans="1:46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147"/>
      <c r="AP42" s="75"/>
      <c r="AQ42" s="147"/>
      <c r="AR42" s="39"/>
      <c r="AS42" s="39"/>
      <c r="AT42" s="39"/>
    </row>
    <row r="43" spans="1:46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48"/>
      <c r="AP43" s="76"/>
      <c r="AQ43" s="148"/>
      <c r="AR43" s="39"/>
      <c r="AS43" s="39"/>
      <c r="AT43" s="39"/>
    </row>
    <row r="44" spans="1:46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147"/>
      <c r="AP44" s="75"/>
      <c r="AQ44" s="147"/>
      <c r="AR44" s="39"/>
      <c r="AS44" s="39"/>
      <c r="AT44" s="39"/>
    </row>
    <row r="45" spans="1:46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48"/>
      <c r="AP45" s="76"/>
      <c r="AQ45" s="148"/>
      <c r="AR45" s="39"/>
      <c r="AS45" s="39"/>
      <c r="AT45" s="39"/>
    </row>
    <row r="46" spans="1:46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147"/>
      <c r="AP46" s="75"/>
      <c r="AQ46" s="147"/>
      <c r="AR46" s="39"/>
      <c r="AS46" s="39"/>
      <c r="AT46" s="39"/>
    </row>
    <row r="47" spans="1:46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48"/>
      <c r="AP47" s="76"/>
      <c r="AQ47" s="148"/>
      <c r="AR47" s="39"/>
      <c r="AS47" s="39"/>
      <c r="AT47" s="39"/>
    </row>
    <row r="48" spans="1:46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147"/>
      <c r="AP48" s="75"/>
      <c r="AQ48" s="147"/>
      <c r="AR48" s="39"/>
      <c r="AS48" s="39"/>
      <c r="AT48" s="39"/>
    </row>
    <row r="49" spans="1:46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48"/>
      <c r="AP49" s="76"/>
      <c r="AQ49" s="148"/>
      <c r="AR49" s="39"/>
      <c r="AS49" s="39"/>
      <c r="AT49" s="39"/>
    </row>
    <row r="50" spans="1:46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147"/>
      <c r="AP50" s="75"/>
      <c r="AQ50" s="147"/>
      <c r="AR50" s="39"/>
      <c r="AS50" s="39"/>
      <c r="AT50" s="39"/>
    </row>
    <row r="51" spans="1:46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48"/>
      <c r="AP51" s="76"/>
      <c r="AQ51" s="148"/>
      <c r="AR51" s="39"/>
      <c r="AS51" s="39"/>
      <c r="AT51" s="39"/>
    </row>
    <row r="52" spans="1:46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147"/>
      <c r="AP52" s="75"/>
      <c r="AQ52" s="147"/>
      <c r="AR52" s="39"/>
      <c r="AS52" s="39"/>
      <c r="AT52" s="39"/>
    </row>
    <row r="53" spans="1:46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48"/>
      <c r="AP53" s="76"/>
      <c r="AQ53" s="148"/>
      <c r="AR53" s="39"/>
      <c r="AS53" s="39"/>
      <c r="AT53" s="39"/>
    </row>
    <row r="54" spans="1:46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153"/>
      <c r="AP54" s="79"/>
      <c r="AQ54" s="153"/>
      <c r="AR54" s="39"/>
      <c r="AS54" s="39"/>
      <c r="AT54" s="39"/>
    </row>
  </sheetData>
  <sheetProtection formatCells="0" formatColumns="0" formatRows="0" insertColumns="0" insertRows="0" insertHyperlinks="0" deleteColumns="0" deleteRows="0" sort="0" autoFilter="0" pivotTables="0"/>
  <protectedRanges>
    <protectedRange sqref="A13:A54" name="Plage1"/>
    <protectedRange sqref="B8:B54" name="Plage2"/>
    <protectedRange sqref="D8:AQ54" name="Plage3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P6:AQ6"/>
    <mergeCell ref="AR6:AS6"/>
    <mergeCell ref="AD6:AE6"/>
    <mergeCell ref="AF6:AG6"/>
    <mergeCell ref="AH6:AI6"/>
    <mergeCell ref="AJ6:AK6"/>
    <mergeCell ref="AL6:AM6"/>
  </mergeCells>
  <conditionalFormatting sqref="AP7 AN7 AL7 AJ7 AH7 AF7 AD7 AB7 Z7 X7 V7 T7 R7 P7 N7 L7 J7 H7 D7 F7">
    <cfRule type="cellIs" dxfId="41" priority="7" operator="notEqual">
      <formula>7</formula>
    </cfRule>
  </conditionalFormatting>
  <conditionalFormatting sqref="B3">
    <cfRule type="cellIs" dxfId="40" priority="1" operator="notEqual">
      <formula>SUM($D$7:$AT$7)</formula>
    </cfRule>
    <cfRule type="cellIs" dxfId="39" priority="2" operator="equal">
      <formula>SUM($D$7:$AT$7)</formula>
    </cfRule>
    <cfRule type="cellIs" dxfId="38" priority="5" operator="notEqual">
      <formula>SUM($D$7:$AT$7)</formula>
    </cfRule>
    <cfRule type="cellIs" dxfId="37" priority="6" operator="equal">
      <formula>SUM($D$7:$AT$7)</formula>
    </cfRule>
  </conditionalFormatting>
  <conditionalFormatting sqref="C3 F3">
    <cfRule type="cellIs" dxfId="36" priority="3" operator="equal">
      <formula>"saisie du nbr d'heures incorrecte"</formula>
    </cfRule>
    <cfRule type="cellIs" dxfId="35" priority="4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U54"/>
  <sheetViews>
    <sheetView topLeftCell="AL1" zoomScale="130" zoomScaleNormal="130" workbookViewId="0">
      <selection activeCell="AU7" sqref="AU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5" width="16.7109375" customWidth="1"/>
    <col min="46" max="46" width="16" bestFit="1" customWidth="1"/>
    <col min="47" max="47" width="16.7109375" customWidth="1"/>
    <col min="48" max="16384" width="11.42578125" hidden="1"/>
  </cols>
  <sheetData>
    <row r="1" spans="1:47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</row>
    <row r="2" spans="1:47" ht="12" customHeight="1">
      <c r="A2" s="99" t="s">
        <v>3</v>
      </c>
      <c r="B2" s="100">
        <f>'jours ouvrés'!K6</f>
        <v>42583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</row>
    <row r="3" spans="1:47" ht="12" customHeight="1">
      <c r="A3" s="104" t="s">
        <v>249</v>
      </c>
      <c r="B3" s="105">
        <f>COUNTA(D6:AY6)*7</f>
        <v>154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</row>
    <row r="4" spans="1:47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</row>
    <row r="5" spans="1:47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</row>
    <row r="6" spans="1:47" ht="11.25" thickBot="1">
      <c r="A6" s="35" t="s">
        <v>7</v>
      </c>
      <c r="B6" s="34" t="s">
        <v>248</v>
      </c>
      <c r="C6" s="34" t="s">
        <v>254</v>
      </c>
      <c r="D6" s="173" t="s">
        <v>141</v>
      </c>
      <c r="E6" s="169"/>
      <c r="F6" s="167" t="s">
        <v>142</v>
      </c>
      <c r="G6" s="169"/>
      <c r="H6" s="167" t="s">
        <v>143</v>
      </c>
      <c r="I6" s="169"/>
      <c r="J6" s="167" t="s">
        <v>144</v>
      </c>
      <c r="K6" s="169"/>
      <c r="L6" s="167" t="s">
        <v>145</v>
      </c>
      <c r="M6" s="169"/>
      <c r="N6" s="167" t="s">
        <v>146</v>
      </c>
      <c r="O6" s="169"/>
      <c r="P6" s="167" t="s">
        <v>147</v>
      </c>
      <c r="Q6" s="169"/>
      <c r="R6" s="167" t="s">
        <v>148</v>
      </c>
      <c r="S6" s="169"/>
      <c r="T6" s="167" t="s">
        <v>149</v>
      </c>
      <c r="U6" s="169"/>
      <c r="V6" s="167" t="s">
        <v>150</v>
      </c>
      <c r="W6" s="169"/>
      <c r="X6" s="167" t="s">
        <v>151</v>
      </c>
      <c r="Y6" s="169"/>
      <c r="Z6" s="167" t="s">
        <v>152</v>
      </c>
      <c r="AA6" s="169"/>
      <c r="AB6" s="167" t="s">
        <v>153</v>
      </c>
      <c r="AC6" s="169"/>
      <c r="AD6" s="167" t="s">
        <v>154</v>
      </c>
      <c r="AE6" s="169"/>
      <c r="AF6" s="167" t="s">
        <v>155</v>
      </c>
      <c r="AG6" s="169"/>
      <c r="AH6" s="167" t="s">
        <v>156</v>
      </c>
      <c r="AI6" s="169"/>
      <c r="AJ6" s="167" t="s">
        <v>157</v>
      </c>
      <c r="AK6" s="169"/>
      <c r="AL6" s="167" t="s">
        <v>158</v>
      </c>
      <c r="AM6" s="169"/>
      <c r="AN6" s="167" t="s">
        <v>159</v>
      </c>
      <c r="AO6" s="169"/>
      <c r="AP6" s="167" t="s">
        <v>160</v>
      </c>
      <c r="AQ6" s="169"/>
      <c r="AR6" s="167" t="s">
        <v>161</v>
      </c>
      <c r="AS6" s="169"/>
      <c r="AT6" s="167" t="s">
        <v>162</v>
      </c>
      <c r="AU6" s="169"/>
    </row>
    <row r="7" spans="1:47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T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>
        <f t="shared" si="1"/>
        <v>0</v>
      </c>
      <c r="AU7" s="33" t="s">
        <v>255</v>
      </c>
    </row>
    <row r="8" spans="1:47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141"/>
      <c r="AT8" s="63"/>
      <c r="AU8" s="141"/>
    </row>
    <row r="9" spans="1:47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142"/>
      <c r="AT9" s="64"/>
      <c r="AU9" s="142"/>
    </row>
    <row r="10" spans="1:47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143"/>
      <c r="AT10" s="65"/>
      <c r="AU10" s="143"/>
    </row>
    <row r="11" spans="1:47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154"/>
      <c r="AT11" s="68"/>
      <c r="AU11" s="154"/>
    </row>
    <row r="12" spans="1:47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155"/>
      <c r="AT12" s="71"/>
      <c r="AU12" s="155"/>
    </row>
    <row r="13" spans="1:47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156"/>
      <c r="AT13" s="74"/>
      <c r="AU13" s="156"/>
    </row>
    <row r="14" spans="1:47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147"/>
      <c r="AT14" s="75"/>
      <c r="AU14" s="147"/>
    </row>
    <row r="15" spans="1:47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48"/>
      <c r="AT15" s="76"/>
      <c r="AU15" s="148"/>
    </row>
    <row r="16" spans="1:47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147"/>
      <c r="AT16" s="75"/>
      <c r="AU16" s="147"/>
    </row>
    <row r="17" spans="1:47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48"/>
      <c r="AT17" s="76"/>
      <c r="AU17" s="148"/>
    </row>
    <row r="18" spans="1:47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147"/>
      <c r="AT18" s="75"/>
      <c r="AU18" s="147"/>
    </row>
    <row r="19" spans="1:47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48"/>
      <c r="AT19" s="76"/>
      <c r="AU19" s="148"/>
    </row>
    <row r="20" spans="1:47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147"/>
      <c r="AT20" s="75"/>
      <c r="AU20" s="147"/>
    </row>
    <row r="21" spans="1:47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48"/>
      <c r="AT21" s="76"/>
      <c r="AU21" s="148"/>
    </row>
    <row r="22" spans="1:47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147"/>
      <c r="AT22" s="75"/>
      <c r="AU22" s="147"/>
    </row>
    <row r="23" spans="1:47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48"/>
      <c r="AT23" s="76"/>
      <c r="AU23" s="148"/>
    </row>
    <row r="24" spans="1:47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147"/>
      <c r="AT24" s="75"/>
      <c r="AU24" s="147"/>
    </row>
    <row r="25" spans="1:47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48"/>
      <c r="AT25" s="76"/>
      <c r="AU25" s="148"/>
    </row>
    <row r="26" spans="1:47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147"/>
      <c r="AT26" s="75"/>
      <c r="AU26" s="147"/>
    </row>
    <row r="27" spans="1:47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48"/>
      <c r="AT27" s="76"/>
      <c r="AU27" s="148"/>
    </row>
    <row r="28" spans="1:47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147"/>
      <c r="AT28" s="75"/>
      <c r="AU28" s="147"/>
    </row>
    <row r="29" spans="1:47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48"/>
      <c r="AT29" s="76"/>
      <c r="AU29" s="148"/>
    </row>
    <row r="30" spans="1:47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147"/>
      <c r="AT30" s="75"/>
      <c r="AU30" s="147"/>
    </row>
    <row r="31" spans="1:47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48"/>
      <c r="AT31" s="76"/>
      <c r="AU31" s="148"/>
    </row>
    <row r="32" spans="1:47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147"/>
      <c r="AT32" s="75"/>
      <c r="AU32" s="147"/>
    </row>
    <row r="33" spans="1:47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48"/>
      <c r="AT33" s="76"/>
      <c r="AU33" s="148"/>
    </row>
    <row r="34" spans="1:47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147"/>
      <c r="AT34" s="75"/>
      <c r="AU34" s="147"/>
    </row>
    <row r="35" spans="1:47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8"/>
      <c r="AT35" s="76"/>
      <c r="AU35" s="148"/>
    </row>
    <row r="36" spans="1:47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147"/>
      <c r="AT36" s="75"/>
      <c r="AU36" s="147"/>
    </row>
    <row r="37" spans="1:47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8"/>
      <c r="AT37" s="76"/>
      <c r="AU37" s="148"/>
    </row>
    <row r="38" spans="1:47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147"/>
      <c r="AT38" s="75"/>
      <c r="AU38" s="147"/>
    </row>
    <row r="39" spans="1:47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8"/>
      <c r="AT39" s="76"/>
      <c r="AU39" s="148"/>
    </row>
    <row r="40" spans="1:47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147"/>
      <c r="AT40" s="75"/>
      <c r="AU40" s="147"/>
    </row>
    <row r="41" spans="1:47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8"/>
      <c r="AT41" s="76"/>
      <c r="AU41" s="148"/>
    </row>
    <row r="42" spans="1:47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147"/>
      <c r="AT42" s="75"/>
      <c r="AU42" s="147"/>
    </row>
    <row r="43" spans="1:47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8"/>
      <c r="AT43" s="76"/>
      <c r="AU43" s="148"/>
    </row>
    <row r="44" spans="1:47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147"/>
      <c r="AT44" s="75"/>
      <c r="AU44" s="147"/>
    </row>
    <row r="45" spans="1:47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8"/>
      <c r="AT45" s="76"/>
      <c r="AU45" s="148"/>
    </row>
    <row r="46" spans="1:47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147"/>
      <c r="AT46" s="75"/>
      <c r="AU46" s="147"/>
    </row>
    <row r="47" spans="1:47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8"/>
      <c r="AT47" s="76"/>
      <c r="AU47" s="148"/>
    </row>
    <row r="48" spans="1:47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147"/>
      <c r="AT48" s="75"/>
      <c r="AU48" s="147"/>
    </row>
    <row r="49" spans="1:47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8"/>
      <c r="AT49" s="76"/>
      <c r="AU49" s="148"/>
    </row>
    <row r="50" spans="1:47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147"/>
      <c r="AT50" s="75"/>
      <c r="AU50" s="147"/>
    </row>
    <row r="51" spans="1:47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8"/>
      <c r="AT51" s="76"/>
      <c r="AU51" s="148"/>
    </row>
    <row r="52" spans="1:47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147"/>
      <c r="AT52" s="75"/>
      <c r="AU52" s="147"/>
    </row>
    <row r="53" spans="1:47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8"/>
      <c r="AT53" s="76"/>
      <c r="AU53" s="148"/>
    </row>
    <row r="54" spans="1:47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153"/>
      <c r="AT54" s="79"/>
      <c r="AU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D8:AU54" name="Plage3"/>
    <protectedRange sqref="B8:B54" name="Plage2"/>
    <protectedRange sqref="A13:A54" name="Plage1"/>
  </protectedRanges>
  <mergeCells count="24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T6:AU6"/>
    <mergeCell ref="AJ6:AK6"/>
    <mergeCell ref="AL6:AM6"/>
    <mergeCell ref="AN6:AO6"/>
    <mergeCell ref="AP6:AQ6"/>
    <mergeCell ref="AR6:AS6"/>
  </mergeCells>
  <conditionalFormatting sqref="AT7 AR7 AP7 AN7 AL7 AJ7 AH7 AF7 AD7 AB7 Z7 X7 V7 T7 R7 P7 N7 L7 J7 H7 D7 F7">
    <cfRule type="cellIs" dxfId="34" priority="8" operator="notEqual">
      <formula>7</formula>
    </cfRule>
  </conditionalFormatting>
  <conditionalFormatting sqref="B3">
    <cfRule type="cellIs" dxfId="33" priority="2" operator="notEqual">
      <formula>SUM($D$7:$AT$7)</formula>
    </cfRule>
    <cfRule type="cellIs" dxfId="32" priority="3" operator="equal">
      <formula>SUM($D$7:$AT$7)</formula>
    </cfRule>
    <cfRule type="cellIs" dxfId="31" priority="6" operator="notEqual">
      <formula>SUM($D$7:$AT$7)</formula>
    </cfRule>
    <cfRule type="cellIs" dxfId="30" priority="7" operator="equal">
      <formula>SUM($D$7:$AT$7)</formula>
    </cfRule>
  </conditionalFormatting>
  <conditionalFormatting sqref="C3 F3">
    <cfRule type="cellIs" dxfId="29" priority="4" operator="equal">
      <formula>"saisie du nbr d'heures incorrecte"</formula>
    </cfRule>
    <cfRule type="cellIs" dxfId="28" priority="5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 AT7:AT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AU54"/>
  <sheetViews>
    <sheetView topLeftCell="A2" zoomScale="130" zoomScaleNormal="130" workbookViewId="0">
      <selection activeCell="D21" sqref="D21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5" width="16.7109375" customWidth="1"/>
    <col min="46" max="46" width="16" bestFit="1" customWidth="1"/>
    <col min="47" max="47" width="16.7109375" customWidth="1"/>
    <col min="48" max="16384" width="11.42578125" hidden="1"/>
  </cols>
  <sheetData>
    <row r="1" spans="1:47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</row>
    <row r="2" spans="1:47" ht="12" customHeight="1">
      <c r="A2" s="99" t="s">
        <v>3</v>
      </c>
      <c r="B2" s="100">
        <f>'jours ouvrés'!L6</f>
        <v>42614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</row>
    <row r="3" spans="1:47" ht="12" customHeight="1">
      <c r="A3" s="104" t="s">
        <v>249</v>
      </c>
      <c r="B3" s="105">
        <f>COUNTA(D6:AY6)*7</f>
        <v>154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</row>
    <row r="4" spans="1:47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</row>
    <row r="5" spans="1:47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</row>
    <row r="6" spans="1:47" ht="11.25" thickBot="1">
      <c r="A6" s="35" t="s">
        <v>7</v>
      </c>
      <c r="B6" s="34" t="s">
        <v>248</v>
      </c>
      <c r="C6" s="34" t="s">
        <v>254</v>
      </c>
      <c r="D6" s="173" t="s">
        <v>163</v>
      </c>
      <c r="E6" s="169"/>
      <c r="F6" s="167" t="s">
        <v>164</v>
      </c>
      <c r="G6" s="169"/>
      <c r="H6" s="167" t="s">
        <v>165</v>
      </c>
      <c r="I6" s="169"/>
      <c r="J6" s="167" t="s">
        <v>166</v>
      </c>
      <c r="K6" s="169"/>
      <c r="L6" s="167" t="s">
        <v>167</v>
      </c>
      <c r="M6" s="169"/>
      <c r="N6" s="167" t="s">
        <v>168</v>
      </c>
      <c r="O6" s="169"/>
      <c r="P6" s="167" t="s">
        <v>169</v>
      </c>
      <c r="Q6" s="169"/>
      <c r="R6" s="167" t="s">
        <v>170</v>
      </c>
      <c r="S6" s="169"/>
      <c r="T6" s="167" t="s">
        <v>171</v>
      </c>
      <c r="U6" s="169"/>
      <c r="V6" s="167" t="s">
        <v>172</v>
      </c>
      <c r="W6" s="169"/>
      <c r="X6" s="167" t="s">
        <v>173</v>
      </c>
      <c r="Y6" s="169"/>
      <c r="Z6" s="167" t="s">
        <v>174</v>
      </c>
      <c r="AA6" s="169"/>
      <c r="AB6" s="167" t="s">
        <v>175</v>
      </c>
      <c r="AC6" s="169"/>
      <c r="AD6" s="167" t="s">
        <v>176</v>
      </c>
      <c r="AE6" s="169"/>
      <c r="AF6" s="167" t="s">
        <v>177</v>
      </c>
      <c r="AG6" s="169"/>
      <c r="AH6" s="167" t="s">
        <v>178</v>
      </c>
      <c r="AI6" s="169"/>
      <c r="AJ6" s="167" t="s">
        <v>179</v>
      </c>
      <c r="AK6" s="169"/>
      <c r="AL6" s="167" t="s">
        <v>180</v>
      </c>
      <c r="AM6" s="169"/>
      <c r="AN6" s="167" t="s">
        <v>181</v>
      </c>
      <c r="AO6" s="169"/>
      <c r="AP6" s="167" t="s">
        <v>182</v>
      </c>
      <c r="AQ6" s="169"/>
      <c r="AR6" s="167" t="s">
        <v>183</v>
      </c>
      <c r="AS6" s="169"/>
      <c r="AT6" s="167" t="s">
        <v>184</v>
      </c>
      <c r="AU6" s="169"/>
    </row>
    <row r="7" spans="1:47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T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>
        <f t="shared" si="1"/>
        <v>0</v>
      </c>
      <c r="AU7" s="33" t="s">
        <v>255</v>
      </c>
    </row>
    <row r="8" spans="1:47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141"/>
      <c r="AT8" s="63"/>
      <c r="AU8" s="141"/>
    </row>
    <row r="9" spans="1:47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142"/>
      <c r="AT9" s="64"/>
      <c r="AU9" s="142"/>
    </row>
    <row r="10" spans="1:47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143"/>
      <c r="AT10" s="65"/>
      <c r="AU10" s="143"/>
    </row>
    <row r="11" spans="1:47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154"/>
      <c r="AT11" s="68"/>
      <c r="AU11" s="154"/>
    </row>
    <row r="12" spans="1:47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155"/>
      <c r="AT12" s="71"/>
      <c r="AU12" s="155"/>
    </row>
    <row r="13" spans="1:47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156"/>
      <c r="AT13" s="74"/>
      <c r="AU13" s="156"/>
    </row>
    <row r="14" spans="1:47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147"/>
      <c r="AT14" s="75"/>
      <c r="AU14" s="147"/>
    </row>
    <row r="15" spans="1:47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48"/>
      <c r="AT15" s="76"/>
      <c r="AU15" s="148"/>
    </row>
    <row r="16" spans="1:47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147"/>
      <c r="AT16" s="75"/>
      <c r="AU16" s="147"/>
    </row>
    <row r="17" spans="1:47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48"/>
      <c r="AT17" s="76"/>
      <c r="AU17" s="148"/>
    </row>
    <row r="18" spans="1:47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147"/>
      <c r="AT18" s="75"/>
      <c r="AU18" s="147"/>
    </row>
    <row r="19" spans="1:47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48"/>
      <c r="AT19" s="76"/>
      <c r="AU19" s="148"/>
    </row>
    <row r="20" spans="1:47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147"/>
      <c r="AT20" s="75"/>
      <c r="AU20" s="147"/>
    </row>
    <row r="21" spans="1:47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48"/>
      <c r="AT21" s="76"/>
      <c r="AU21" s="148"/>
    </row>
    <row r="22" spans="1:47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147"/>
      <c r="AT22" s="75"/>
      <c r="AU22" s="147"/>
    </row>
    <row r="23" spans="1:47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48"/>
      <c r="AT23" s="76"/>
      <c r="AU23" s="148"/>
    </row>
    <row r="24" spans="1:47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147"/>
      <c r="AT24" s="75"/>
      <c r="AU24" s="147"/>
    </row>
    <row r="25" spans="1:47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48"/>
      <c r="AT25" s="76"/>
      <c r="AU25" s="148"/>
    </row>
    <row r="26" spans="1:47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147"/>
      <c r="AT26" s="75"/>
      <c r="AU26" s="147"/>
    </row>
    <row r="27" spans="1:47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48"/>
      <c r="AT27" s="76"/>
      <c r="AU27" s="148"/>
    </row>
    <row r="28" spans="1:47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147"/>
      <c r="AT28" s="75"/>
      <c r="AU28" s="147"/>
    </row>
    <row r="29" spans="1:47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48"/>
      <c r="AT29" s="76"/>
      <c r="AU29" s="148"/>
    </row>
    <row r="30" spans="1:47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147"/>
      <c r="AT30" s="75"/>
      <c r="AU30" s="147"/>
    </row>
    <row r="31" spans="1:47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48"/>
      <c r="AT31" s="76"/>
      <c r="AU31" s="148"/>
    </row>
    <row r="32" spans="1:47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147"/>
      <c r="AT32" s="75"/>
      <c r="AU32" s="147"/>
    </row>
    <row r="33" spans="1:47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48"/>
      <c r="AT33" s="76"/>
      <c r="AU33" s="148"/>
    </row>
    <row r="34" spans="1:47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147"/>
      <c r="AT34" s="75"/>
      <c r="AU34" s="147"/>
    </row>
    <row r="35" spans="1:47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8"/>
      <c r="AT35" s="76"/>
      <c r="AU35" s="148"/>
    </row>
    <row r="36" spans="1:47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147"/>
      <c r="AT36" s="75"/>
      <c r="AU36" s="147"/>
    </row>
    <row r="37" spans="1:47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8"/>
      <c r="AT37" s="76"/>
      <c r="AU37" s="148"/>
    </row>
    <row r="38" spans="1:47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147"/>
      <c r="AT38" s="75"/>
      <c r="AU38" s="147"/>
    </row>
    <row r="39" spans="1:47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8"/>
      <c r="AT39" s="76"/>
      <c r="AU39" s="148"/>
    </row>
    <row r="40" spans="1:47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147"/>
      <c r="AT40" s="75"/>
      <c r="AU40" s="147"/>
    </row>
    <row r="41" spans="1:47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8"/>
      <c r="AT41" s="76"/>
      <c r="AU41" s="148"/>
    </row>
    <row r="42" spans="1:47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147"/>
      <c r="AT42" s="75"/>
      <c r="AU42" s="147"/>
    </row>
    <row r="43" spans="1:47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8"/>
      <c r="AT43" s="76"/>
      <c r="AU43" s="148"/>
    </row>
    <row r="44" spans="1:47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147"/>
      <c r="AT44" s="75"/>
      <c r="AU44" s="147"/>
    </row>
    <row r="45" spans="1:47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8"/>
      <c r="AT45" s="76"/>
      <c r="AU45" s="148"/>
    </row>
    <row r="46" spans="1:47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147"/>
      <c r="AT46" s="75"/>
      <c r="AU46" s="147"/>
    </row>
    <row r="47" spans="1:47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8"/>
      <c r="AT47" s="76"/>
      <c r="AU47" s="148"/>
    </row>
    <row r="48" spans="1:47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147"/>
      <c r="AT48" s="75"/>
      <c r="AU48" s="147"/>
    </row>
    <row r="49" spans="1:47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8"/>
      <c r="AT49" s="76"/>
      <c r="AU49" s="148"/>
    </row>
    <row r="50" spans="1:47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147"/>
      <c r="AT50" s="75"/>
      <c r="AU50" s="147"/>
    </row>
    <row r="51" spans="1:47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8"/>
      <c r="AT51" s="76"/>
      <c r="AU51" s="148"/>
    </row>
    <row r="52" spans="1:47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147"/>
      <c r="AT52" s="75"/>
      <c r="AU52" s="147"/>
    </row>
    <row r="53" spans="1:47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8"/>
      <c r="AT53" s="76"/>
      <c r="AU53" s="148"/>
    </row>
    <row r="54" spans="1:47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153"/>
      <c r="AT54" s="79"/>
      <c r="AU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A13:A54" name="Plage1"/>
    <protectedRange sqref="B8:B54" name="Plage2"/>
    <protectedRange sqref="D8:AU54" name="Plage3"/>
  </protectedRanges>
  <mergeCells count="24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T6:AU6"/>
    <mergeCell ref="AJ6:AK6"/>
    <mergeCell ref="AL6:AM6"/>
    <mergeCell ref="AN6:AO6"/>
    <mergeCell ref="AP6:AQ6"/>
    <mergeCell ref="AR6:AS6"/>
  </mergeCells>
  <conditionalFormatting sqref="AT7 AR7 AP7 AN7 AL7 AJ7 AH7 AF7 AD7 AB7 Z7 X7 V7 T7 R7 P7 N7 L7 J7 H7 D7 F7">
    <cfRule type="cellIs" dxfId="27" priority="8" operator="notEqual">
      <formula>7</formula>
    </cfRule>
  </conditionalFormatting>
  <conditionalFormatting sqref="B3">
    <cfRule type="cellIs" dxfId="26" priority="2" operator="notEqual">
      <formula>SUM($D$7:$AT$7)</formula>
    </cfRule>
    <cfRule type="cellIs" dxfId="25" priority="3" operator="equal">
      <formula>SUM($D$7:$AT$7)</formula>
    </cfRule>
    <cfRule type="cellIs" dxfId="24" priority="6" operator="notEqual">
      <formula>SUM($D$7:$AT$7)</formula>
    </cfRule>
    <cfRule type="cellIs" dxfId="23" priority="7" operator="equal">
      <formula>SUM($D$7:$AT$7)</formula>
    </cfRule>
  </conditionalFormatting>
  <conditionalFormatting sqref="C3 F3">
    <cfRule type="cellIs" dxfId="22" priority="4" operator="equal">
      <formula>"saisie du nbr d'heures incorrecte"</formula>
    </cfRule>
    <cfRule type="cellIs" dxfId="21" priority="5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 AT7:AT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T54"/>
  <sheetViews>
    <sheetView topLeftCell="AJ1" zoomScale="130" zoomScaleNormal="130" workbookViewId="0">
      <selection activeCell="AS7" sqref="AS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7109375" bestFit="1" customWidth="1"/>
    <col min="45" max="45" width="16.7109375" customWidth="1"/>
    <col min="46" max="46" width="11.42578125" hidden="1" customWidth="1"/>
    <col min="47" max="16384" width="11.42578125" hidden="1"/>
  </cols>
  <sheetData>
    <row r="1" spans="1:46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</row>
    <row r="2" spans="1:46" ht="12" customHeight="1">
      <c r="A2" s="99" t="s">
        <v>3</v>
      </c>
      <c r="B2" s="100">
        <f>'jours ouvrés'!M6</f>
        <v>42646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</row>
    <row r="3" spans="1:46" ht="12" customHeight="1">
      <c r="A3" s="104" t="s">
        <v>249</v>
      </c>
      <c r="B3" s="105">
        <f>COUNTA(D6:AY6)*7</f>
        <v>147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</row>
    <row r="4" spans="1:46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</row>
    <row r="5" spans="1:46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</row>
    <row r="6" spans="1:46" ht="11.25" thickBot="1">
      <c r="A6" s="35" t="s">
        <v>7</v>
      </c>
      <c r="B6" s="34" t="s">
        <v>248</v>
      </c>
      <c r="C6" s="34" t="s">
        <v>254</v>
      </c>
      <c r="D6" s="173" t="s">
        <v>185</v>
      </c>
      <c r="E6" s="169"/>
      <c r="F6" s="167" t="s">
        <v>186</v>
      </c>
      <c r="G6" s="169"/>
      <c r="H6" s="167" t="s">
        <v>187</v>
      </c>
      <c r="I6" s="169"/>
      <c r="J6" s="167" t="s">
        <v>188</v>
      </c>
      <c r="K6" s="169"/>
      <c r="L6" s="167" t="s">
        <v>189</v>
      </c>
      <c r="M6" s="169"/>
      <c r="N6" s="167" t="s">
        <v>190</v>
      </c>
      <c r="O6" s="169"/>
      <c r="P6" s="167" t="s">
        <v>191</v>
      </c>
      <c r="Q6" s="169"/>
      <c r="R6" s="167" t="s">
        <v>192</v>
      </c>
      <c r="S6" s="169"/>
      <c r="T6" s="167" t="s">
        <v>193</v>
      </c>
      <c r="U6" s="169"/>
      <c r="V6" s="167" t="s">
        <v>194</v>
      </c>
      <c r="W6" s="169"/>
      <c r="X6" s="167" t="s">
        <v>195</v>
      </c>
      <c r="Y6" s="169"/>
      <c r="Z6" s="167" t="s">
        <v>196</v>
      </c>
      <c r="AA6" s="169"/>
      <c r="AB6" s="167" t="s">
        <v>197</v>
      </c>
      <c r="AC6" s="169"/>
      <c r="AD6" s="167" t="s">
        <v>198</v>
      </c>
      <c r="AE6" s="169"/>
      <c r="AF6" s="167" t="s">
        <v>199</v>
      </c>
      <c r="AG6" s="169"/>
      <c r="AH6" s="167" t="s">
        <v>200</v>
      </c>
      <c r="AI6" s="169"/>
      <c r="AJ6" s="167" t="s">
        <v>201</v>
      </c>
      <c r="AK6" s="169"/>
      <c r="AL6" s="167" t="s">
        <v>202</v>
      </c>
      <c r="AM6" s="169"/>
      <c r="AN6" s="167" t="s">
        <v>203</v>
      </c>
      <c r="AO6" s="169"/>
      <c r="AP6" s="167" t="s">
        <v>204</v>
      </c>
      <c r="AQ6" s="169"/>
      <c r="AR6" s="174" t="s">
        <v>205</v>
      </c>
      <c r="AS6" s="175"/>
    </row>
    <row r="7" spans="1:46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>SUM(F8:F54)</f>
        <v>0</v>
      </c>
      <c r="G7" s="33" t="s">
        <v>255</v>
      </c>
      <c r="H7" s="33">
        <f t="shared" ref="H7:AR7" si="1">SUM(H8:H54)</f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/>
    </row>
    <row r="8" spans="1:46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141"/>
      <c r="AR8" s="63"/>
      <c r="AS8" s="141"/>
      <c r="AT8" s="39"/>
    </row>
    <row r="9" spans="1:46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142"/>
      <c r="AR9" s="64"/>
      <c r="AS9" s="142"/>
      <c r="AT9" s="39"/>
    </row>
    <row r="10" spans="1:46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143"/>
      <c r="AR10" s="65"/>
      <c r="AS10" s="143"/>
      <c r="AT10" s="39"/>
    </row>
    <row r="11" spans="1:46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154"/>
      <c r="AR11" s="68"/>
      <c r="AS11" s="154"/>
      <c r="AT11" s="39"/>
    </row>
    <row r="12" spans="1:46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155"/>
      <c r="AR12" s="71"/>
      <c r="AS12" s="155"/>
      <c r="AT12" s="39"/>
    </row>
    <row r="13" spans="1:46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156"/>
      <c r="AR13" s="74"/>
      <c r="AS13" s="156"/>
      <c r="AT13" s="39"/>
    </row>
    <row r="14" spans="1:46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147"/>
      <c r="AR14" s="75"/>
      <c r="AS14" s="147"/>
      <c r="AT14" s="39"/>
    </row>
    <row r="15" spans="1:46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48"/>
      <c r="AR15" s="76"/>
      <c r="AS15" s="148"/>
      <c r="AT15" s="39"/>
    </row>
    <row r="16" spans="1:46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147"/>
      <c r="AR16" s="75"/>
      <c r="AS16" s="147"/>
      <c r="AT16" s="39"/>
    </row>
    <row r="17" spans="1:46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48"/>
      <c r="AR17" s="76"/>
      <c r="AS17" s="148"/>
      <c r="AT17" s="39"/>
    </row>
    <row r="18" spans="1:46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147"/>
      <c r="AR18" s="75"/>
      <c r="AS18" s="147"/>
      <c r="AT18" s="39"/>
    </row>
    <row r="19" spans="1:46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48"/>
      <c r="AR19" s="76"/>
      <c r="AS19" s="148"/>
      <c r="AT19" s="39"/>
    </row>
    <row r="20" spans="1:46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147"/>
      <c r="AR20" s="75"/>
      <c r="AS20" s="147"/>
      <c r="AT20" s="39"/>
    </row>
    <row r="21" spans="1:46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48"/>
      <c r="AR21" s="76"/>
      <c r="AS21" s="148"/>
      <c r="AT21" s="39"/>
    </row>
    <row r="22" spans="1:46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147"/>
      <c r="AR22" s="75"/>
      <c r="AS22" s="147"/>
      <c r="AT22" s="39"/>
    </row>
    <row r="23" spans="1:46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48"/>
      <c r="AR23" s="76"/>
      <c r="AS23" s="148"/>
      <c r="AT23" s="39"/>
    </row>
    <row r="24" spans="1:46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147"/>
      <c r="AR24" s="75"/>
      <c r="AS24" s="147"/>
      <c r="AT24" s="39"/>
    </row>
    <row r="25" spans="1:46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48"/>
      <c r="AR25" s="76"/>
      <c r="AS25" s="148"/>
      <c r="AT25" s="39"/>
    </row>
    <row r="26" spans="1:46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147"/>
      <c r="AR26" s="75"/>
      <c r="AS26" s="147"/>
      <c r="AT26" s="39"/>
    </row>
    <row r="27" spans="1:46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48"/>
      <c r="AR27" s="76"/>
      <c r="AS27" s="148"/>
      <c r="AT27" s="39"/>
    </row>
    <row r="28" spans="1:46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147"/>
      <c r="AR28" s="75"/>
      <c r="AS28" s="147"/>
      <c r="AT28" s="39"/>
    </row>
    <row r="29" spans="1:46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48"/>
      <c r="AR29" s="76"/>
      <c r="AS29" s="148"/>
      <c r="AT29" s="39"/>
    </row>
    <row r="30" spans="1:46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147"/>
      <c r="AR30" s="75"/>
      <c r="AS30" s="147"/>
      <c r="AT30" s="39"/>
    </row>
    <row r="31" spans="1:46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48"/>
      <c r="AR31" s="76"/>
      <c r="AS31" s="148"/>
      <c r="AT31" s="39"/>
    </row>
    <row r="32" spans="1:46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147"/>
      <c r="AR32" s="75"/>
      <c r="AS32" s="147"/>
      <c r="AT32" s="39"/>
    </row>
    <row r="33" spans="1:46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48"/>
      <c r="AR33" s="76"/>
      <c r="AS33" s="148"/>
      <c r="AT33" s="39"/>
    </row>
    <row r="34" spans="1:46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147"/>
      <c r="AR34" s="75"/>
      <c r="AS34" s="147"/>
      <c r="AT34" s="39"/>
    </row>
    <row r="35" spans="1:46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48"/>
      <c r="AR35" s="76"/>
      <c r="AS35" s="148"/>
      <c r="AT35" s="39"/>
    </row>
    <row r="36" spans="1:46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147"/>
      <c r="AR36" s="75"/>
      <c r="AS36" s="147"/>
      <c r="AT36" s="39"/>
    </row>
    <row r="37" spans="1:46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48"/>
      <c r="AR37" s="76"/>
      <c r="AS37" s="148"/>
      <c r="AT37" s="39"/>
    </row>
    <row r="38" spans="1:46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147"/>
      <c r="AR38" s="75"/>
      <c r="AS38" s="147"/>
      <c r="AT38" s="39"/>
    </row>
    <row r="39" spans="1:46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48"/>
      <c r="AR39" s="76"/>
      <c r="AS39" s="148"/>
      <c r="AT39" s="39"/>
    </row>
    <row r="40" spans="1:46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147"/>
      <c r="AR40" s="75"/>
      <c r="AS40" s="147"/>
      <c r="AT40" s="39"/>
    </row>
    <row r="41" spans="1:46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48"/>
      <c r="AR41" s="76"/>
      <c r="AS41" s="148"/>
      <c r="AT41" s="39"/>
    </row>
    <row r="42" spans="1:46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147"/>
      <c r="AR42" s="75"/>
      <c r="AS42" s="147"/>
      <c r="AT42" s="39"/>
    </row>
    <row r="43" spans="1:46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48"/>
      <c r="AR43" s="76"/>
      <c r="AS43" s="148"/>
      <c r="AT43" s="39"/>
    </row>
    <row r="44" spans="1:46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147"/>
      <c r="AR44" s="75"/>
      <c r="AS44" s="147"/>
      <c r="AT44" s="39"/>
    </row>
    <row r="45" spans="1:46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48"/>
      <c r="AR45" s="76"/>
      <c r="AS45" s="148"/>
      <c r="AT45" s="39"/>
    </row>
    <row r="46" spans="1:46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147"/>
      <c r="AR46" s="75"/>
      <c r="AS46" s="147"/>
      <c r="AT46" s="39"/>
    </row>
    <row r="47" spans="1:46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48"/>
      <c r="AR47" s="76"/>
      <c r="AS47" s="148"/>
      <c r="AT47" s="39"/>
    </row>
    <row r="48" spans="1:46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147"/>
      <c r="AR48" s="75"/>
      <c r="AS48" s="147"/>
      <c r="AT48" s="39"/>
    </row>
    <row r="49" spans="1:46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48"/>
      <c r="AR49" s="76"/>
      <c r="AS49" s="148"/>
      <c r="AT49" s="39"/>
    </row>
    <row r="50" spans="1:46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147"/>
      <c r="AR50" s="75"/>
      <c r="AS50" s="147"/>
      <c r="AT50" s="39"/>
    </row>
    <row r="51" spans="1:46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48"/>
      <c r="AR51" s="76"/>
      <c r="AS51" s="148"/>
      <c r="AT51" s="39"/>
    </row>
    <row r="52" spans="1:46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147"/>
      <c r="AR52" s="75"/>
      <c r="AS52" s="147"/>
      <c r="AT52" s="39"/>
    </row>
    <row r="53" spans="1:46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48"/>
      <c r="AR53" s="76"/>
      <c r="AS53" s="148"/>
      <c r="AT53" s="39"/>
    </row>
    <row r="54" spans="1:46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153"/>
      <c r="AR54" s="79"/>
      <c r="AS54" s="153"/>
      <c r="AT54" s="39"/>
    </row>
  </sheetData>
  <sheetProtection formatCells="0" formatColumns="0" formatRows="0" insertColumns="0" insertRows="0" insertHyperlinks="0" deleteColumns="0" deleteRows="0" sort="0" autoFilter="0" pivotTables="0"/>
  <protectedRanges>
    <protectedRange sqref="D8:AS54" name="Plage3"/>
    <protectedRange sqref="B8:B54" name="Plage2"/>
    <protectedRange sqref="A13:A54" name="Plage1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P6:AQ6"/>
    <mergeCell ref="AR6:AS6"/>
    <mergeCell ref="AD6:AE6"/>
    <mergeCell ref="AF6:AG6"/>
    <mergeCell ref="AH6:AI6"/>
    <mergeCell ref="AJ6:AK6"/>
    <mergeCell ref="AL6:AM6"/>
  </mergeCells>
  <conditionalFormatting sqref="B3">
    <cfRule type="cellIs" dxfId="20" priority="2" operator="notEqual">
      <formula>SUM($D$7:$AT$7)</formula>
    </cfRule>
    <cfRule type="cellIs" dxfId="19" priority="3" operator="equal">
      <formula>SUM($D$7:$AT$7)</formula>
    </cfRule>
    <cfRule type="cellIs" dxfId="18" priority="6" operator="notEqual">
      <formula>SUM($D$7:$AT$7)</formula>
    </cfRule>
    <cfRule type="cellIs" dxfId="17" priority="7" operator="equal">
      <formula>SUM($D$7:$AT$7)</formula>
    </cfRule>
  </conditionalFormatting>
  <conditionalFormatting sqref="C3 F3">
    <cfRule type="cellIs" dxfId="16" priority="4" operator="equal">
      <formula>"saisie du nbr d'heures incorrecte"</formula>
    </cfRule>
    <cfRule type="cellIs" dxfId="15" priority="5" operator="equal">
      <formula>"saisie du nbr d'heures correcte"</formula>
    </cfRule>
  </conditionalFormatting>
  <conditionalFormatting sqref="AT7 AR7 AP7 AN7 AL7 AJ7 AH7 AF7 AD7 AB7 Z7 X7 V7 T7 R7 P7 N7 L7 J7 H7 D7 F7">
    <cfRule type="cellIs" dxfId="14" priority="1" operator="notEqual">
      <formula>7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T54"/>
  <sheetViews>
    <sheetView topLeftCell="AH1" zoomScale="130" zoomScaleNormal="130" workbookViewId="0">
      <selection activeCell="AS7" sqref="AS7"/>
    </sheetView>
  </sheetViews>
  <sheetFormatPr baseColWidth="10" defaultColWidth="0" defaultRowHeight="10.5" zeroHeight="1"/>
  <cols>
    <col min="1" max="1" width="20.140625" bestFit="1" customWidth="1"/>
    <col min="2" max="3" width="18.425781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42578125" customWidth="1"/>
    <col min="44" max="46" width="11.42578125" hidden="1" customWidth="1"/>
    <col min="47" max="16384" width="11.42578125" hidden="1"/>
  </cols>
  <sheetData>
    <row r="1" spans="1:46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</row>
    <row r="2" spans="1:46" ht="12" customHeight="1">
      <c r="A2" s="99" t="s">
        <v>3</v>
      </c>
      <c r="B2" s="100">
        <f>'jours ouvrés'!N6</f>
        <v>42676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</row>
    <row r="3" spans="1:46" ht="12" customHeight="1">
      <c r="A3" s="104" t="s">
        <v>249</v>
      </c>
      <c r="B3" s="105">
        <f>COUNTA(D6:AY6)*7</f>
        <v>140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</row>
    <row r="4" spans="1:46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</row>
    <row r="5" spans="1:46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</row>
    <row r="6" spans="1:46" ht="11.25" thickBot="1">
      <c r="A6" s="35" t="s">
        <v>7</v>
      </c>
      <c r="B6" s="34" t="s">
        <v>248</v>
      </c>
      <c r="C6" s="34" t="s">
        <v>254</v>
      </c>
      <c r="D6" s="173" t="s">
        <v>206</v>
      </c>
      <c r="E6" s="169"/>
      <c r="F6" s="167" t="s">
        <v>207</v>
      </c>
      <c r="G6" s="169"/>
      <c r="H6" s="167" t="s">
        <v>208</v>
      </c>
      <c r="I6" s="169"/>
      <c r="J6" s="167" t="s">
        <v>209</v>
      </c>
      <c r="K6" s="169"/>
      <c r="L6" s="167" t="s">
        <v>210</v>
      </c>
      <c r="M6" s="169"/>
      <c r="N6" s="167" t="s">
        <v>211</v>
      </c>
      <c r="O6" s="169"/>
      <c r="P6" s="167" t="s">
        <v>212</v>
      </c>
      <c r="Q6" s="169"/>
      <c r="R6" s="167" t="s">
        <v>213</v>
      </c>
      <c r="S6" s="169"/>
      <c r="T6" s="167" t="s">
        <v>214</v>
      </c>
      <c r="U6" s="169"/>
      <c r="V6" s="167" t="s">
        <v>215</v>
      </c>
      <c r="W6" s="169"/>
      <c r="X6" s="167" t="s">
        <v>216</v>
      </c>
      <c r="Y6" s="169"/>
      <c r="Z6" s="167" t="s">
        <v>217</v>
      </c>
      <c r="AA6" s="169"/>
      <c r="AB6" s="167" t="s">
        <v>218</v>
      </c>
      <c r="AC6" s="169"/>
      <c r="AD6" s="167" t="s">
        <v>219</v>
      </c>
      <c r="AE6" s="169"/>
      <c r="AF6" s="167" t="s">
        <v>220</v>
      </c>
      <c r="AG6" s="169"/>
      <c r="AH6" s="167" t="s">
        <v>221</v>
      </c>
      <c r="AI6" s="169"/>
      <c r="AJ6" s="167" t="s">
        <v>222</v>
      </c>
      <c r="AK6" s="169"/>
      <c r="AL6" s="167" t="s">
        <v>223</v>
      </c>
      <c r="AM6" s="169"/>
      <c r="AN6" s="167" t="s">
        <v>224</v>
      </c>
      <c r="AO6" s="169"/>
      <c r="AP6" s="176" t="s">
        <v>225</v>
      </c>
      <c r="AQ6" s="177"/>
      <c r="AR6" s="178"/>
      <c r="AS6" s="178"/>
    </row>
    <row r="7" spans="1:46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P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S7" s="33" t="s">
        <v>255</v>
      </c>
    </row>
    <row r="8" spans="1:46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141"/>
      <c r="AP8" s="63"/>
      <c r="AQ8" s="141"/>
      <c r="AR8" s="39"/>
      <c r="AS8" s="39"/>
      <c r="AT8" s="39"/>
    </row>
    <row r="9" spans="1:46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142"/>
      <c r="AP9" s="64"/>
      <c r="AQ9" s="142"/>
      <c r="AR9" s="39"/>
      <c r="AS9" s="39"/>
      <c r="AT9" s="39"/>
    </row>
    <row r="10" spans="1:46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143"/>
      <c r="AP10" s="65"/>
      <c r="AQ10" s="143"/>
      <c r="AR10" s="39"/>
      <c r="AS10" s="39"/>
      <c r="AT10" s="39"/>
    </row>
    <row r="11" spans="1:46" ht="11.25" thickBot="1">
      <c r="A11" s="96" t="s">
        <v>31</v>
      </c>
      <c r="B11" s="29"/>
      <c r="C11" s="113">
        <f t="shared" si="0"/>
        <v>0</v>
      </c>
      <c r="D11" s="46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144"/>
      <c r="AP11" s="80"/>
      <c r="AQ11" s="144"/>
      <c r="AR11" s="39"/>
      <c r="AS11" s="39"/>
      <c r="AT11" s="39"/>
    </row>
    <row r="12" spans="1:46" ht="11.25" thickBot="1">
      <c r="A12" s="97" t="s">
        <v>32</v>
      </c>
      <c r="B12" s="30"/>
      <c r="C12" s="114">
        <f t="shared" si="0"/>
        <v>0</v>
      </c>
      <c r="D12" s="49"/>
      <c r="E12" s="4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145"/>
      <c r="AP12" s="81"/>
      <c r="AQ12" s="145"/>
      <c r="AR12" s="39"/>
      <c r="AS12" s="39"/>
      <c r="AT12" s="39"/>
    </row>
    <row r="13" spans="1:46">
      <c r="A13" s="31" t="s">
        <v>252</v>
      </c>
      <c r="B13" s="32"/>
      <c r="C13" s="115">
        <f t="shared" si="0"/>
        <v>0</v>
      </c>
      <c r="D13" s="52"/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146"/>
      <c r="AP13" s="82"/>
      <c r="AQ13" s="146"/>
      <c r="AR13" s="39"/>
      <c r="AS13" s="39"/>
      <c r="AT13" s="39"/>
    </row>
    <row r="14" spans="1:46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147"/>
      <c r="AP14" s="75"/>
      <c r="AQ14" s="147"/>
      <c r="AR14" s="39"/>
      <c r="AS14" s="39"/>
      <c r="AT14" s="39"/>
    </row>
    <row r="15" spans="1:46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48"/>
      <c r="AP15" s="76"/>
      <c r="AQ15" s="148"/>
      <c r="AR15" s="39"/>
      <c r="AS15" s="39"/>
      <c r="AT15" s="39"/>
    </row>
    <row r="16" spans="1:46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147"/>
      <c r="AP16" s="75"/>
      <c r="AQ16" s="147"/>
      <c r="AR16" s="39"/>
      <c r="AS16" s="39"/>
      <c r="AT16" s="39"/>
    </row>
    <row r="17" spans="1:46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48"/>
      <c r="AP17" s="76"/>
      <c r="AQ17" s="148"/>
      <c r="AR17" s="39"/>
      <c r="AS17" s="39"/>
      <c r="AT17" s="39"/>
    </row>
    <row r="18" spans="1:46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147"/>
      <c r="AP18" s="75"/>
      <c r="AQ18" s="147"/>
      <c r="AR18" s="39"/>
      <c r="AS18" s="39"/>
      <c r="AT18" s="39"/>
    </row>
    <row r="19" spans="1:46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48"/>
      <c r="AP19" s="76"/>
      <c r="AQ19" s="148"/>
      <c r="AR19" s="39"/>
      <c r="AS19" s="39"/>
      <c r="AT19" s="39"/>
    </row>
    <row r="20" spans="1:46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147"/>
      <c r="AP20" s="75"/>
      <c r="AQ20" s="147"/>
      <c r="AR20" s="39"/>
      <c r="AS20" s="39"/>
      <c r="AT20" s="39"/>
    </row>
    <row r="21" spans="1:46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48"/>
      <c r="AP21" s="76"/>
      <c r="AQ21" s="148"/>
      <c r="AR21" s="39"/>
      <c r="AS21" s="39"/>
      <c r="AT21" s="39"/>
    </row>
    <row r="22" spans="1:46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147"/>
      <c r="AP22" s="75"/>
      <c r="AQ22" s="147"/>
      <c r="AR22" s="39"/>
      <c r="AS22" s="39"/>
      <c r="AT22" s="39"/>
    </row>
    <row r="23" spans="1:46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48"/>
      <c r="AP23" s="76"/>
      <c r="AQ23" s="148"/>
      <c r="AR23" s="39"/>
      <c r="AS23" s="39"/>
      <c r="AT23" s="39"/>
    </row>
    <row r="24" spans="1:46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147"/>
      <c r="AP24" s="75"/>
      <c r="AQ24" s="147"/>
      <c r="AR24" s="39"/>
      <c r="AS24" s="39"/>
      <c r="AT24" s="39"/>
    </row>
    <row r="25" spans="1:46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48"/>
      <c r="AP25" s="76"/>
      <c r="AQ25" s="148"/>
      <c r="AR25" s="39"/>
      <c r="AS25" s="39"/>
      <c r="AT25" s="39"/>
    </row>
    <row r="26" spans="1:46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147"/>
      <c r="AP26" s="75"/>
      <c r="AQ26" s="147"/>
      <c r="AR26" s="39"/>
      <c r="AS26" s="39"/>
      <c r="AT26" s="39"/>
    </row>
    <row r="27" spans="1:46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48"/>
      <c r="AP27" s="76"/>
      <c r="AQ27" s="148"/>
      <c r="AR27" s="39"/>
      <c r="AS27" s="39"/>
      <c r="AT27" s="39"/>
    </row>
    <row r="28" spans="1:46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147"/>
      <c r="AP28" s="75"/>
      <c r="AQ28" s="147"/>
      <c r="AR28" s="39"/>
      <c r="AS28" s="39"/>
      <c r="AT28" s="39"/>
    </row>
    <row r="29" spans="1:46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48"/>
      <c r="AP29" s="76"/>
      <c r="AQ29" s="148"/>
      <c r="AR29" s="39"/>
      <c r="AS29" s="39"/>
      <c r="AT29" s="39"/>
    </row>
    <row r="30" spans="1:46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147"/>
      <c r="AP30" s="75"/>
      <c r="AQ30" s="147"/>
      <c r="AR30" s="39"/>
      <c r="AS30" s="39"/>
      <c r="AT30" s="39"/>
    </row>
    <row r="31" spans="1:46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48"/>
      <c r="AP31" s="76"/>
      <c r="AQ31" s="148"/>
      <c r="AR31" s="39"/>
      <c r="AS31" s="39"/>
      <c r="AT31" s="39"/>
    </row>
    <row r="32" spans="1:46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147"/>
      <c r="AP32" s="75"/>
      <c r="AQ32" s="147"/>
      <c r="AR32" s="39"/>
      <c r="AS32" s="39"/>
      <c r="AT32" s="39"/>
    </row>
    <row r="33" spans="1:46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48"/>
      <c r="AP33" s="76"/>
      <c r="AQ33" s="148"/>
      <c r="AR33" s="39"/>
      <c r="AS33" s="39"/>
      <c r="AT33" s="39"/>
    </row>
    <row r="34" spans="1:46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147"/>
      <c r="AP34" s="75"/>
      <c r="AQ34" s="147"/>
      <c r="AR34" s="39"/>
      <c r="AS34" s="39"/>
      <c r="AT34" s="39"/>
    </row>
    <row r="35" spans="1:46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48"/>
      <c r="AP35" s="76"/>
      <c r="AQ35" s="148"/>
      <c r="AR35" s="39"/>
      <c r="AS35" s="39"/>
      <c r="AT35" s="39"/>
    </row>
    <row r="36" spans="1:46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147"/>
      <c r="AP36" s="75"/>
      <c r="AQ36" s="147"/>
      <c r="AR36" s="39"/>
      <c r="AS36" s="39"/>
      <c r="AT36" s="39"/>
    </row>
    <row r="37" spans="1:46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48"/>
      <c r="AP37" s="76"/>
      <c r="AQ37" s="148"/>
      <c r="AR37" s="39"/>
      <c r="AS37" s="39"/>
      <c r="AT37" s="39"/>
    </row>
    <row r="38" spans="1:46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147"/>
      <c r="AP38" s="75"/>
      <c r="AQ38" s="147"/>
      <c r="AR38" s="39"/>
      <c r="AS38" s="39"/>
      <c r="AT38" s="39"/>
    </row>
    <row r="39" spans="1:46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48"/>
      <c r="AP39" s="76"/>
      <c r="AQ39" s="148"/>
      <c r="AR39" s="39"/>
      <c r="AS39" s="39"/>
      <c r="AT39" s="39"/>
    </row>
    <row r="40" spans="1:46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147"/>
      <c r="AP40" s="75"/>
      <c r="AQ40" s="147"/>
      <c r="AR40" s="39"/>
      <c r="AS40" s="39"/>
      <c r="AT40" s="39"/>
    </row>
    <row r="41" spans="1:46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48"/>
      <c r="AP41" s="76"/>
      <c r="AQ41" s="148"/>
      <c r="AR41" s="39"/>
      <c r="AS41" s="39"/>
      <c r="AT41" s="39"/>
    </row>
    <row r="42" spans="1:46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147"/>
      <c r="AP42" s="75"/>
      <c r="AQ42" s="147"/>
      <c r="AR42" s="39"/>
      <c r="AS42" s="39"/>
      <c r="AT42" s="39"/>
    </row>
    <row r="43" spans="1:46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48"/>
      <c r="AP43" s="76"/>
      <c r="AQ43" s="148"/>
      <c r="AR43" s="39"/>
      <c r="AS43" s="39"/>
      <c r="AT43" s="39"/>
    </row>
    <row r="44" spans="1:46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147"/>
      <c r="AP44" s="75"/>
      <c r="AQ44" s="147"/>
      <c r="AR44" s="39"/>
      <c r="AS44" s="39"/>
      <c r="AT44" s="39"/>
    </row>
    <row r="45" spans="1:46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48"/>
      <c r="AP45" s="76"/>
      <c r="AQ45" s="148"/>
      <c r="AR45" s="39"/>
      <c r="AS45" s="39"/>
      <c r="AT45" s="39"/>
    </row>
    <row r="46" spans="1:46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147"/>
      <c r="AP46" s="75"/>
      <c r="AQ46" s="147"/>
      <c r="AR46" s="39"/>
      <c r="AS46" s="39"/>
      <c r="AT46" s="39"/>
    </row>
    <row r="47" spans="1:46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48"/>
      <c r="AP47" s="76"/>
      <c r="AQ47" s="148"/>
      <c r="AR47" s="39"/>
      <c r="AS47" s="39"/>
      <c r="AT47" s="39"/>
    </row>
    <row r="48" spans="1:46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147"/>
      <c r="AP48" s="75"/>
      <c r="AQ48" s="147"/>
      <c r="AR48" s="39"/>
      <c r="AS48" s="39"/>
      <c r="AT48" s="39"/>
    </row>
    <row r="49" spans="1:46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48"/>
      <c r="AP49" s="76"/>
      <c r="AQ49" s="148"/>
      <c r="AR49" s="39"/>
      <c r="AS49" s="39"/>
      <c r="AT49" s="39"/>
    </row>
    <row r="50" spans="1:46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147"/>
      <c r="AP50" s="75"/>
      <c r="AQ50" s="147"/>
      <c r="AR50" s="39"/>
      <c r="AS50" s="39"/>
      <c r="AT50" s="39"/>
    </row>
    <row r="51" spans="1:46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48"/>
      <c r="AP51" s="76"/>
      <c r="AQ51" s="148"/>
      <c r="AR51" s="39"/>
      <c r="AS51" s="39"/>
      <c r="AT51" s="39"/>
    </row>
    <row r="52" spans="1:46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147"/>
      <c r="AP52" s="75"/>
      <c r="AQ52" s="147"/>
      <c r="AR52" s="39"/>
      <c r="AS52" s="39"/>
      <c r="AT52" s="39"/>
    </row>
    <row r="53" spans="1:46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48"/>
      <c r="AP53" s="76"/>
      <c r="AQ53" s="148"/>
      <c r="AR53" s="39"/>
      <c r="AS53" s="39"/>
      <c r="AT53" s="39"/>
    </row>
    <row r="54" spans="1:46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153"/>
      <c r="AP54" s="79"/>
      <c r="AQ54" s="153"/>
      <c r="AR54" s="39"/>
      <c r="AS54" s="39"/>
      <c r="AT54" s="39"/>
    </row>
  </sheetData>
  <sheetProtection formatCells="0" formatColumns="0" formatRows="0" insertColumns="0" insertRows="0" insertHyperlinks="0" deleteColumns="0" deleteRows="0" sort="0" autoFilter="0" pivotTables="0"/>
  <protectedRanges>
    <protectedRange sqref="D8:AQ54" name="Plage3"/>
    <protectedRange sqref="B8:B54" name="Plage2"/>
    <protectedRange sqref="A13:A54" name="Plage1"/>
  </protectedRanges>
  <mergeCells count="23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N6:AO6"/>
    <mergeCell ref="AP6:AQ6"/>
    <mergeCell ref="AR6:AS6"/>
    <mergeCell ref="AD6:AE6"/>
    <mergeCell ref="AF6:AG6"/>
    <mergeCell ref="AH6:AI6"/>
    <mergeCell ref="AJ6:AK6"/>
    <mergeCell ref="AL6:AM6"/>
  </mergeCells>
  <conditionalFormatting sqref="AP7 AN7 AL7 AJ7 AH7 AF7 AD7 AB7 Z7 X7 V7 T7 R7 P7 D7 F7 H7 J7 L7 N7">
    <cfRule type="cellIs" dxfId="13" priority="7" operator="notEqual">
      <formula>7</formula>
    </cfRule>
  </conditionalFormatting>
  <conditionalFormatting sqref="B3">
    <cfRule type="cellIs" dxfId="12" priority="1" operator="notEqual">
      <formula>SUM($D$7:$AT$7)</formula>
    </cfRule>
    <cfRule type="cellIs" dxfId="11" priority="2" operator="equal">
      <formula>SUM($D$7:$AT$7)</formula>
    </cfRule>
    <cfRule type="cellIs" dxfId="10" priority="5" operator="notEqual">
      <formula>SUM($D$7:$AT$7)</formula>
    </cfRule>
    <cfRule type="cellIs" dxfId="9" priority="6" operator="equal">
      <formula>SUM($D$7:$AT$7)</formula>
    </cfRule>
  </conditionalFormatting>
  <conditionalFormatting sqref="C3 F3">
    <cfRule type="cellIs" dxfId="8" priority="3" operator="equal">
      <formula>"saisie du nbr d'heures incorrecte"</formula>
    </cfRule>
    <cfRule type="cellIs" dxfId="7" priority="4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AP7:AP54 AN7:AN54 AL7:AL54 AJ7:AJ54 D7:D54 F7:F54 H7:H54 J7:J54 L7:L54 P7:P54 N7:N54 R7:R54 T7:T54 V7:V54 X7:X54 Z7:Z54 AB7:AB54 AD7:AD54 AF7:AF54 AH7:AH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U54"/>
  <sheetViews>
    <sheetView zoomScale="130" zoomScaleNormal="130" workbookViewId="0">
      <selection activeCell="E24" sqref="E24"/>
    </sheetView>
  </sheetViews>
  <sheetFormatPr baseColWidth="10" defaultColWidth="0" defaultRowHeight="10.5" zeroHeight="1"/>
  <cols>
    <col min="1" max="1" width="20" bestFit="1" customWidth="1"/>
    <col min="2" max="3" width="18.28515625" bestFit="1" customWidth="1"/>
    <col min="4" max="4" width="16.7109375" bestFit="1" customWidth="1"/>
    <col min="5" max="5" width="16.7109375" customWidth="1"/>
    <col min="6" max="6" width="16.7109375" bestFit="1" customWidth="1"/>
    <col min="7" max="7" width="16.7109375" customWidth="1"/>
    <col min="8" max="8" width="16" bestFit="1" customWidth="1"/>
    <col min="9" max="9" width="16" customWidth="1"/>
    <col min="10" max="10" width="16.42578125" bestFit="1" customWidth="1"/>
    <col min="11" max="11" width="16.42578125" customWidth="1"/>
    <col min="12" max="12" width="15.85546875" bestFit="1" customWidth="1"/>
    <col min="13" max="13" width="15.85546875" customWidth="1"/>
    <col min="14" max="14" width="16.7109375" bestFit="1" customWidth="1"/>
    <col min="15" max="15" width="16.7109375" customWidth="1"/>
    <col min="16" max="16" width="16.7109375" bestFit="1" customWidth="1"/>
    <col min="17" max="17" width="16.7109375" customWidth="1"/>
    <col min="18" max="18" width="16" bestFit="1" customWidth="1"/>
    <col min="19" max="19" width="16" customWidth="1"/>
    <col min="20" max="20" width="16.42578125" bestFit="1" customWidth="1"/>
    <col min="21" max="21" width="16.42578125" customWidth="1"/>
    <col min="22" max="22" width="15.85546875" bestFit="1" customWidth="1"/>
    <col min="23" max="23" width="15.85546875" customWidth="1"/>
    <col min="24" max="24" width="16.7109375" bestFit="1" customWidth="1"/>
    <col min="25" max="25" width="16.7109375" customWidth="1"/>
    <col min="26" max="26" width="16.7109375" bestFit="1" customWidth="1"/>
    <col min="27" max="27" width="16.7109375" customWidth="1"/>
    <col min="28" max="28" width="16" bestFit="1" customWidth="1"/>
    <col min="29" max="29" width="16" customWidth="1"/>
    <col min="30" max="30" width="16.42578125" bestFit="1" customWidth="1"/>
    <col min="31" max="31" width="16.42578125" customWidth="1"/>
    <col min="32" max="32" width="15.85546875" bestFit="1" customWidth="1"/>
    <col min="33" max="33" width="15.85546875" customWidth="1"/>
    <col min="34" max="34" width="16.7109375" bestFit="1" customWidth="1"/>
    <col min="35" max="35" width="16.7109375" customWidth="1"/>
    <col min="36" max="36" width="16.7109375" bestFit="1" customWidth="1"/>
    <col min="37" max="37" width="16.7109375" customWidth="1"/>
    <col min="38" max="38" width="16" bestFit="1" customWidth="1"/>
    <col min="39" max="39" width="16" customWidth="1"/>
    <col min="40" max="40" width="16.42578125" bestFit="1" customWidth="1"/>
    <col min="41" max="41" width="16.42578125" customWidth="1"/>
    <col min="42" max="42" width="16.7109375" bestFit="1" customWidth="1"/>
    <col min="43" max="43" width="16.7109375" customWidth="1"/>
    <col min="44" max="44" width="16.42578125" bestFit="1" customWidth="1"/>
    <col min="45" max="45" width="16.42578125" customWidth="1"/>
    <col min="46" max="46" width="16.42578125" bestFit="1" customWidth="1"/>
    <col min="47" max="47" width="16.42578125" customWidth="1"/>
    <col min="48" max="16384" width="11.42578125" hidden="1"/>
  </cols>
  <sheetData>
    <row r="1" spans="1:47" ht="15">
      <c r="A1" s="99" t="s">
        <v>251</v>
      </c>
      <c r="B1" s="100" t="str">
        <f>'janv-16'!B1</f>
        <v>Prénom Nom</v>
      </c>
      <c r="C1" s="100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</row>
    <row r="2" spans="1:47" ht="12" customHeight="1">
      <c r="A2" s="99" t="s">
        <v>3</v>
      </c>
      <c r="B2" s="100">
        <f>'jours ouvrés'!O6</f>
        <v>42705</v>
      </c>
      <c r="C2" s="100"/>
      <c r="D2" s="101"/>
      <c r="E2" s="101"/>
      <c r="F2" s="106"/>
      <c r="G2" s="106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</row>
    <row r="3" spans="1:47" ht="12" customHeight="1">
      <c r="A3" s="104" t="s">
        <v>249</v>
      </c>
      <c r="B3" s="105">
        <f>COUNTA(D6:AY6)*7</f>
        <v>154</v>
      </c>
      <c r="C3" s="171" t="str">
        <f>IF(SUM(D7:AU7)=B3,"saisie du nbr d'heures correcte","saisie du nbr d'heures incorrecte")</f>
        <v>saisie du nbr d'heures incorrecte</v>
      </c>
      <c r="D3" s="172"/>
      <c r="E3" s="152"/>
      <c r="F3" s="108"/>
      <c r="G3" s="108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</row>
    <row r="4" spans="1:47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</row>
    <row r="5" spans="1:47" ht="11.25" thickBo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</row>
    <row r="6" spans="1:47" ht="11.25" thickBot="1">
      <c r="A6" s="35" t="s">
        <v>7</v>
      </c>
      <c r="B6" s="34" t="s">
        <v>248</v>
      </c>
      <c r="C6" s="34" t="s">
        <v>254</v>
      </c>
      <c r="D6" s="173" t="s">
        <v>226</v>
      </c>
      <c r="E6" s="169"/>
      <c r="F6" s="167" t="s">
        <v>227</v>
      </c>
      <c r="G6" s="169"/>
      <c r="H6" s="167" t="s">
        <v>228</v>
      </c>
      <c r="I6" s="169"/>
      <c r="J6" s="167" t="s">
        <v>229</v>
      </c>
      <c r="K6" s="169"/>
      <c r="L6" s="167" t="s">
        <v>230</v>
      </c>
      <c r="M6" s="169"/>
      <c r="N6" s="167" t="s">
        <v>231</v>
      </c>
      <c r="O6" s="169"/>
      <c r="P6" s="167" t="s">
        <v>232</v>
      </c>
      <c r="Q6" s="169"/>
      <c r="R6" s="167" t="s">
        <v>233</v>
      </c>
      <c r="S6" s="169"/>
      <c r="T6" s="167" t="s">
        <v>234</v>
      </c>
      <c r="U6" s="169"/>
      <c r="V6" s="167" t="s">
        <v>235</v>
      </c>
      <c r="W6" s="169"/>
      <c r="X6" s="167" t="s">
        <v>236</v>
      </c>
      <c r="Y6" s="169"/>
      <c r="Z6" s="167" t="s">
        <v>237</v>
      </c>
      <c r="AA6" s="169"/>
      <c r="AB6" s="167" t="s">
        <v>238</v>
      </c>
      <c r="AC6" s="169"/>
      <c r="AD6" s="167" t="s">
        <v>239</v>
      </c>
      <c r="AE6" s="169"/>
      <c r="AF6" s="167" t="s">
        <v>240</v>
      </c>
      <c r="AG6" s="169"/>
      <c r="AH6" s="167" t="s">
        <v>241</v>
      </c>
      <c r="AI6" s="169"/>
      <c r="AJ6" s="167" t="s">
        <v>242</v>
      </c>
      <c r="AK6" s="169"/>
      <c r="AL6" s="167" t="s">
        <v>243</v>
      </c>
      <c r="AM6" s="169"/>
      <c r="AN6" s="167" t="s">
        <v>244</v>
      </c>
      <c r="AO6" s="169"/>
      <c r="AP6" s="167" t="s">
        <v>245</v>
      </c>
      <c r="AQ6" s="169"/>
      <c r="AR6" s="167" t="s">
        <v>246</v>
      </c>
      <c r="AS6" s="169"/>
      <c r="AT6" s="174" t="s">
        <v>247</v>
      </c>
      <c r="AU6" s="175"/>
    </row>
    <row r="7" spans="1:47" ht="11.25" thickBot="1">
      <c r="A7" s="170" t="s">
        <v>250</v>
      </c>
      <c r="B7" s="163"/>
      <c r="C7" s="109">
        <f t="shared" ref="C7:C54" si="0">SUM(D7:XFD7)</f>
        <v>0</v>
      </c>
      <c r="D7" s="33">
        <f>SUM(D8:D54)</f>
        <v>0</v>
      </c>
      <c r="E7" s="33" t="s">
        <v>255</v>
      </c>
      <c r="F7" s="33">
        <f t="shared" ref="F7:AT7" si="1">SUM(F8:F54)</f>
        <v>0</v>
      </c>
      <c r="G7" s="33" t="s">
        <v>255</v>
      </c>
      <c r="H7" s="33">
        <f t="shared" si="1"/>
        <v>0</v>
      </c>
      <c r="I7" s="33" t="s">
        <v>255</v>
      </c>
      <c r="J7" s="33">
        <f t="shared" si="1"/>
        <v>0</v>
      </c>
      <c r="K7" s="33" t="s">
        <v>255</v>
      </c>
      <c r="L7" s="33">
        <f t="shared" si="1"/>
        <v>0</v>
      </c>
      <c r="M7" s="33" t="s">
        <v>255</v>
      </c>
      <c r="N7" s="33">
        <f t="shared" si="1"/>
        <v>0</v>
      </c>
      <c r="O7" s="33" t="s">
        <v>255</v>
      </c>
      <c r="P7" s="33">
        <f t="shared" si="1"/>
        <v>0</v>
      </c>
      <c r="Q7" s="33" t="s">
        <v>255</v>
      </c>
      <c r="R7" s="33">
        <f t="shared" si="1"/>
        <v>0</v>
      </c>
      <c r="S7" s="33" t="s">
        <v>255</v>
      </c>
      <c r="T7" s="33">
        <f t="shared" si="1"/>
        <v>0</v>
      </c>
      <c r="U7" s="33" t="s">
        <v>255</v>
      </c>
      <c r="V7" s="33">
        <f t="shared" si="1"/>
        <v>0</v>
      </c>
      <c r="W7" s="33" t="s">
        <v>255</v>
      </c>
      <c r="X7" s="33">
        <f t="shared" si="1"/>
        <v>0</v>
      </c>
      <c r="Y7" s="33" t="s">
        <v>255</v>
      </c>
      <c r="Z7" s="33">
        <f t="shared" si="1"/>
        <v>0</v>
      </c>
      <c r="AA7" s="33" t="s">
        <v>255</v>
      </c>
      <c r="AB7" s="33">
        <f t="shared" si="1"/>
        <v>0</v>
      </c>
      <c r="AC7" s="33" t="s">
        <v>255</v>
      </c>
      <c r="AD7" s="33">
        <f t="shared" si="1"/>
        <v>0</v>
      </c>
      <c r="AE7" s="33" t="s">
        <v>255</v>
      </c>
      <c r="AF7" s="33">
        <f t="shared" si="1"/>
        <v>0</v>
      </c>
      <c r="AG7" s="33" t="s">
        <v>255</v>
      </c>
      <c r="AH7" s="33">
        <f t="shared" si="1"/>
        <v>0</v>
      </c>
      <c r="AI7" s="33" t="s">
        <v>255</v>
      </c>
      <c r="AJ7" s="33">
        <f t="shared" si="1"/>
        <v>0</v>
      </c>
      <c r="AK7" s="33" t="s">
        <v>255</v>
      </c>
      <c r="AL7" s="33">
        <f t="shared" si="1"/>
        <v>0</v>
      </c>
      <c r="AM7" s="33" t="s">
        <v>255</v>
      </c>
      <c r="AN7" s="33">
        <f t="shared" si="1"/>
        <v>0</v>
      </c>
      <c r="AO7" s="33" t="s">
        <v>255</v>
      </c>
      <c r="AP7" s="33">
        <f t="shared" si="1"/>
        <v>0</v>
      </c>
      <c r="AQ7" s="33" t="s">
        <v>255</v>
      </c>
      <c r="AR7" s="33">
        <f t="shared" si="1"/>
        <v>0</v>
      </c>
      <c r="AS7" s="33" t="s">
        <v>255</v>
      </c>
      <c r="AT7" s="33">
        <f t="shared" si="1"/>
        <v>0</v>
      </c>
      <c r="AU7" s="33" t="s">
        <v>255</v>
      </c>
    </row>
    <row r="8" spans="1:47">
      <c r="A8" s="91" t="s">
        <v>28</v>
      </c>
      <c r="B8" s="16"/>
      <c r="C8" s="110">
        <f t="shared" si="0"/>
        <v>0</v>
      </c>
      <c r="D8" s="36"/>
      <c r="E8" s="3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141"/>
      <c r="AT8" s="63"/>
      <c r="AU8" s="141"/>
    </row>
    <row r="9" spans="1:47">
      <c r="A9" s="92" t="s">
        <v>29</v>
      </c>
      <c r="B9" s="17"/>
      <c r="C9" s="111">
        <f t="shared" si="0"/>
        <v>0</v>
      </c>
      <c r="D9" s="40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142"/>
      <c r="AT9" s="64"/>
      <c r="AU9" s="142"/>
    </row>
    <row r="10" spans="1:47" ht="11.25" thickBot="1">
      <c r="A10" s="93" t="s">
        <v>30</v>
      </c>
      <c r="B10" s="18"/>
      <c r="C10" s="112">
        <f t="shared" si="0"/>
        <v>0</v>
      </c>
      <c r="D10" s="43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143"/>
      <c r="AT10" s="65"/>
      <c r="AU10" s="143"/>
    </row>
    <row r="11" spans="1:47">
      <c r="A11" s="94" t="s">
        <v>31</v>
      </c>
      <c r="B11" s="19"/>
      <c r="C11" s="119">
        <f t="shared" si="0"/>
        <v>0</v>
      </c>
      <c r="D11" s="66"/>
      <c r="E11" s="66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154"/>
      <c r="AT11" s="68"/>
      <c r="AU11" s="154"/>
    </row>
    <row r="12" spans="1:47" ht="11.25" thickBot="1">
      <c r="A12" s="95" t="s">
        <v>32</v>
      </c>
      <c r="B12" s="20"/>
      <c r="C12" s="120">
        <f t="shared" si="0"/>
        <v>0</v>
      </c>
      <c r="D12" s="69"/>
      <c r="E12" s="69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155"/>
      <c r="AT12" s="71"/>
      <c r="AU12" s="155"/>
    </row>
    <row r="13" spans="1:47">
      <c r="A13" s="21" t="s">
        <v>252</v>
      </c>
      <c r="B13" s="22"/>
      <c r="C13" s="121">
        <f t="shared" si="0"/>
        <v>0</v>
      </c>
      <c r="D13" s="72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156"/>
      <c r="AT13" s="74"/>
      <c r="AU13" s="156"/>
    </row>
    <row r="14" spans="1:47">
      <c r="A14" s="23" t="s">
        <v>253</v>
      </c>
      <c r="B14" s="24"/>
      <c r="C14" s="116">
        <f t="shared" si="0"/>
        <v>0</v>
      </c>
      <c r="D14" s="55"/>
      <c r="E14" s="55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147"/>
      <c r="AT14" s="75"/>
      <c r="AU14" s="147"/>
    </row>
    <row r="15" spans="1:47">
      <c r="A15" s="25"/>
      <c r="B15" s="26"/>
      <c r="C15" s="117">
        <f t="shared" si="0"/>
        <v>0</v>
      </c>
      <c r="D15" s="58"/>
      <c r="E15" s="58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48"/>
      <c r="AT15" s="76"/>
      <c r="AU15" s="148"/>
    </row>
    <row r="16" spans="1:47">
      <c r="A16" s="23"/>
      <c r="B16" s="24"/>
      <c r="C16" s="116">
        <f t="shared" si="0"/>
        <v>0</v>
      </c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147"/>
      <c r="AT16" s="75"/>
      <c r="AU16" s="147"/>
    </row>
    <row r="17" spans="1:47">
      <c r="A17" s="25"/>
      <c r="B17" s="26"/>
      <c r="C17" s="117">
        <f t="shared" si="0"/>
        <v>0</v>
      </c>
      <c r="D17" s="58"/>
      <c r="E17" s="58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48"/>
      <c r="AT17" s="76"/>
      <c r="AU17" s="148"/>
    </row>
    <row r="18" spans="1:47">
      <c r="A18" s="23"/>
      <c r="B18" s="24"/>
      <c r="C18" s="116">
        <f t="shared" si="0"/>
        <v>0</v>
      </c>
      <c r="D18" s="55"/>
      <c r="E18" s="55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147"/>
      <c r="AT18" s="75"/>
      <c r="AU18" s="147"/>
    </row>
    <row r="19" spans="1:47">
      <c r="A19" s="25"/>
      <c r="B19" s="26"/>
      <c r="C19" s="117">
        <f t="shared" si="0"/>
        <v>0</v>
      </c>
      <c r="D19" s="58"/>
      <c r="E19" s="5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48"/>
      <c r="AT19" s="76"/>
      <c r="AU19" s="148"/>
    </row>
    <row r="20" spans="1:47">
      <c r="A20" s="23"/>
      <c r="B20" s="24"/>
      <c r="C20" s="116">
        <f t="shared" si="0"/>
        <v>0</v>
      </c>
      <c r="D20" s="55"/>
      <c r="E20" s="55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147"/>
      <c r="AT20" s="75"/>
      <c r="AU20" s="147"/>
    </row>
    <row r="21" spans="1:47">
      <c r="A21" s="25"/>
      <c r="B21" s="26"/>
      <c r="C21" s="117">
        <f t="shared" si="0"/>
        <v>0</v>
      </c>
      <c r="D21" s="58"/>
      <c r="E21" s="58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48"/>
      <c r="AT21" s="76"/>
      <c r="AU21" s="148"/>
    </row>
    <row r="22" spans="1:47">
      <c r="A22" s="23"/>
      <c r="B22" s="24"/>
      <c r="C22" s="116">
        <f t="shared" si="0"/>
        <v>0</v>
      </c>
      <c r="D22" s="55"/>
      <c r="E22" s="55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147"/>
      <c r="AT22" s="75"/>
      <c r="AU22" s="147"/>
    </row>
    <row r="23" spans="1:47">
      <c r="A23" s="25"/>
      <c r="B23" s="26"/>
      <c r="C23" s="117">
        <f t="shared" si="0"/>
        <v>0</v>
      </c>
      <c r="D23" s="58"/>
      <c r="E23" s="58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48"/>
      <c r="AT23" s="76"/>
      <c r="AU23" s="148"/>
    </row>
    <row r="24" spans="1:47">
      <c r="A24" s="23"/>
      <c r="B24" s="24"/>
      <c r="C24" s="116">
        <f t="shared" si="0"/>
        <v>0</v>
      </c>
      <c r="D24" s="55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147"/>
      <c r="AT24" s="75"/>
      <c r="AU24" s="147"/>
    </row>
    <row r="25" spans="1:47">
      <c r="A25" s="25"/>
      <c r="B25" s="26"/>
      <c r="C25" s="117">
        <f t="shared" si="0"/>
        <v>0</v>
      </c>
      <c r="D25" s="58"/>
      <c r="E25" s="58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48"/>
      <c r="AT25" s="76"/>
      <c r="AU25" s="148"/>
    </row>
    <row r="26" spans="1:47">
      <c r="A26" s="23"/>
      <c r="B26" s="24"/>
      <c r="C26" s="116">
        <f t="shared" si="0"/>
        <v>0</v>
      </c>
      <c r="D26" s="55"/>
      <c r="E26" s="55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147"/>
      <c r="AT26" s="75"/>
      <c r="AU26" s="147"/>
    </row>
    <row r="27" spans="1:47">
      <c r="A27" s="25"/>
      <c r="B27" s="26"/>
      <c r="C27" s="117">
        <f t="shared" si="0"/>
        <v>0</v>
      </c>
      <c r="D27" s="58"/>
      <c r="E27" s="58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48"/>
      <c r="AT27" s="76"/>
      <c r="AU27" s="148"/>
    </row>
    <row r="28" spans="1:47">
      <c r="A28" s="23"/>
      <c r="B28" s="24"/>
      <c r="C28" s="116">
        <f t="shared" si="0"/>
        <v>0</v>
      </c>
      <c r="D28" s="55"/>
      <c r="E28" s="55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147"/>
      <c r="AT28" s="75"/>
      <c r="AU28" s="147"/>
    </row>
    <row r="29" spans="1:47">
      <c r="A29" s="25"/>
      <c r="B29" s="26"/>
      <c r="C29" s="117">
        <f t="shared" si="0"/>
        <v>0</v>
      </c>
      <c r="D29" s="58"/>
      <c r="E29" s="58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48"/>
      <c r="AT29" s="76"/>
      <c r="AU29" s="148"/>
    </row>
    <row r="30" spans="1:47">
      <c r="A30" s="23"/>
      <c r="B30" s="24"/>
      <c r="C30" s="116">
        <f t="shared" si="0"/>
        <v>0</v>
      </c>
      <c r="D30" s="55"/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147"/>
      <c r="AT30" s="75"/>
      <c r="AU30" s="147"/>
    </row>
    <row r="31" spans="1:47">
      <c r="A31" s="25"/>
      <c r="B31" s="26"/>
      <c r="C31" s="117">
        <f t="shared" si="0"/>
        <v>0</v>
      </c>
      <c r="D31" s="58"/>
      <c r="E31" s="5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48"/>
      <c r="AT31" s="76"/>
      <c r="AU31" s="148"/>
    </row>
    <row r="32" spans="1:47">
      <c r="A32" s="23"/>
      <c r="B32" s="24"/>
      <c r="C32" s="116">
        <f t="shared" si="0"/>
        <v>0</v>
      </c>
      <c r="D32" s="55"/>
      <c r="E32" s="55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147"/>
      <c r="AT32" s="75"/>
      <c r="AU32" s="147"/>
    </row>
    <row r="33" spans="1:47">
      <c r="A33" s="25"/>
      <c r="B33" s="26"/>
      <c r="C33" s="117">
        <f t="shared" si="0"/>
        <v>0</v>
      </c>
      <c r="D33" s="58"/>
      <c r="E33" s="5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48"/>
      <c r="AT33" s="76"/>
      <c r="AU33" s="148"/>
    </row>
    <row r="34" spans="1:47">
      <c r="A34" s="23"/>
      <c r="B34" s="24"/>
      <c r="C34" s="116">
        <f t="shared" si="0"/>
        <v>0</v>
      </c>
      <c r="D34" s="55"/>
      <c r="E34" s="55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147"/>
      <c r="AT34" s="75"/>
      <c r="AU34" s="147"/>
    </row>
    <row r="35" spans="1:47">
      <c r="A35" s="25"/>
      <c r="B35" s="26"/>
      <c r="C35" s="117">
        <f t="shared" si="0"/>
        <v>0</v>
      </c>
      <c r="D35" s="58"/>
      <c r="E35" s="5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8"/>
      <c r="AT35" s="76"/>
      <c r="AU35" s="148"/>
    </row>
    <row r="36" spans="1:47">
      <c r="A36" s="23"/>
      <c r="B36" s="24"/>
      <c r="C36" s="116">
        <f t="shared" si="0"/>
        <v>0</v>
      </c>
      <c r="D36" s="55"/>
      <c r="E36" s="55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147"/>
      <c r="AT36" s="75"/>
      <c r="AU36" s="147"/>
    </row>
    <row r="37" spans="1:47">
      <c r="A37" s="25"/>
      <c r="B37" s="26"/>
      <c r="C37" s="117">
        <f t="shared" si="0"/>
        <v>0</v>
      </c>
      <c r="D37" s="58"/>
      <c r="E37" s="58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8"/>
      <c r="AT37" s="76"/>
      <c r="AU37" s="148"/>
    </row>
    <row r="38" spans="1:47">
      <c r="A38" s="23"/>
      <c r="B38" s="24"/>
      <c r="C38" s="116">
        <f t="shared" si="0"/>
        <v>0</v>
      </c>
      <c r="D38" s="55"/>
      <c r="E38" s="55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147"/>
      <c r="AT38" s="75"/>
      <c r="AU38" s="147"/>
    </row>
    <row r="39" spans="1:47">
      <c r="A39" s="25"/>
      <c r="B39" s="26"/>
      <c r="C39" s="117">
        <f t="shared" si="0"/>
        <v>0</v>
      </c>
      <c r="D39" s="58"/>
      <c r="E39" s="58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8"/>
      <c r="AT39" s="76"/>
      <c r="AU39" s="148"/>
    </row>
    <row r="40" spans="1:47">
      <c r="A40" s="23"/>
      <c r="B40" s="24"/>
      <c r="C40" s="116">
        <f t="shared" si="0"/>
        <v>0</v>
      </c>
      <c r="D40" s="55"/>
      <c r="E40" s="55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147"/>
      <c r="AT40" s="75"/>
      <c r="AU40" s="147"/>
    </row>
    <row r="41" spans="1:47">
      <c r="A41" s="25"/>
      <c r="B41" s="26"/>
      <c r="C41" s="117">
        <f t="shared" si="0"/>
        <v>0</v>
      </c>
      <c r="D41" s="58"/>
      <c r="E41" s="58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8"/>
      <c r="AT41" s="76"/>
      <c r="AU41" s="148"/>
    </row>
    <row r="42" spans="1:47">
      <c r="A42" s="23"/>
      <c r="B42" s="24"/>
      <c r="C42" s="116">
        <f t="shared" si="0"/>
        <v>0</v>
      </c>
      <c r="D42" s="55"/>
      <c r="E42" s="55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147"/>
      <c r="AT42" s="75"/>
      <c r="AU42" s="147"/>
    </row>
    <row r="43" spans="1:47">
      <c r="A43" s="25"/>
      <c r="B43" s="26"/>
      <c r="C43" s="117">
        <f t="shared" si="0"/>
        <v>0</v>
      </c>
      <c r="D43" s="58"/>
      <c r="E43" s="5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8"/>
      <c r="AT43" s="76"/>
      <c r="AU43" s="148"/>
    </row>
    <row r="44" spans="1:47">
      <c r="A44" s="23"/>
      <c r="B44" s="24"/>
      <c r="C44" s="116">
        <f t="shared" si="0"/>
        <v>0</v>
      </c>
      <c r="D44" s="55"/>
      <c r="E44" s="55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147"/>
      <c r="AT44" s="75"/>
      <c r="AU44" s="147"/>
    </row>
    <row r="45" spans="1:47">
      <c r="A45" s="25"/>
      <c r="B45" s="26"/>
      <c r="C45" s="117">
        <f t="shared" si="0"/>
        <v>0</v>
      </c>
      <c r="D45" s="58"/>
      <c r="E45" s="58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8"/>
      <c r="AT45" s="76"/>
      <c r="AU45" s="148"/>
    </row>
    <row r="46" spans="1:47">
      <c r="A46" s="23"/>
      <c r="B46" s="24"/>
      <c r="C46" s="116">
        <f t="shared" si="0"/>
        <v>0</v>
      </c>
      <c r="D46" s="55"/>
      <c r="E46" s="55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147"/>
      <c r="AT46" s="75"/>
      <c r="AU46" s="147"/>
    </row>
    <row r="47" spans="1:47">
      <c r="A47" s="25"/>
      <c r="B47" s="26"/>
      <c r="C47" s="117">
        <f t="shared" si="0"/>
        <v>0</v>
      </c>
      <c r="D47" s="58"/>
      <c r="E47" s="5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8"/>
      <c r="AT47" s="76"/>
      <c r="AU47" s="148"/>
    </row>
    <row r="48" spans="1:47">
      <c r="A48" s="23"/>
      <c r="B48" s="24"/>
      <c r="C48" s="116">
        <f t="shared" si="0"/>
        <v>0</v>
      </c>
      <c r="D48" s="55"/>
      <c r="E48" s="55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147"/>
      <c r="AT48" s="75"/>
      <c r="AU48" s="147"/>
    </row>
    <row r="49" spans="1:47">
      <c r="A49" s="25"/>
      <c r="B49" s="26"/>
      <c r="C49" s="117">
        <f t="shared" si="0"/>
        <v>0</v>
      </c>
      <c r="D49" s="58"/>
      <c r="E49" s="58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8"/>
      <c r="AT49" s="76"/>
      <c r="AU49" s="148"/>
    </row>
    <row r="50" spans="1:47">
      <c r="A50" s="23"/>
      <c r="B50" s="24"/>
      <c r="C50" s="116">
        <f t="shared" si="0"/>
        <v>0</v>
      </c>
      <c r="D50" s="55"/>
      <c r="E50" s="55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147"/>
      <c r="AT50" s="75"/>
      <c r="AU50" s="147"/>
    </row>
    <row r="51" spans="1:47">
      <c r="A51" s="25"/>
      <c r="B51" s="26"/>
      <c r="C51" s="117">
        <f t="shared" si="0"/>
        <v>0</v>
      </c>
      <c r="D51" s="58"/>
      <c r="E51" s="58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8"/>
      <c r="AT51" s="76"/>
      <c r="AU51" s="148"/>
    </row>
    <row r="52" spans="1:47">
      <c r="A52" s="23"/>
      <c r="B52" s="24"/>
      <c r="C52" s="116">
        <f t="shared" si="0"/>
        <v>0</v>
      </c>
      <c r="D52" s="55"/>
      <c r="E52" s="55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147"/>
      <c r="AT52" s="75"/>
      <c r="AU52" s="147"/>
    </row>
    <row r="53" spans="1:47">
      <c r="A53" s="25"/>
      <c r="B53" s="26"/>
      <c r="C53" s="117">
        <f t="shared" si="0"/>
        <v>0</v>
      </c>
      <c r="D53" s="58"/>
      <c r="E53" s="58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8"/>
      <c r="AT53" s="76"/>
      <c r="AU53" s="148"/>
    </row>
    <row r="54" spans="1:47" ht="11.25" thickBot="1">
      <c r="A54" s="27"/>
      <c r="B54" s="28"/>
      <c r="C54" s="122">
        <f t="shared" si="0"/>
        <v>0</v>
      </c>
      <c r="D54" s="77"/>
      <c r="E54" s="77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153"/>
      <c r="AT54" s="79"/>
      <c r="AU54" s="153"/>
    </row>
  </sheetData>
  <sheetProtection formatCells="0" formatColumns="0" formatRows="0" insertColumns="0" insertRows="0" insertHyperlinks="0" deleteColumns="0" deleteRows="0" sort="0" autoFilter="0" pivotTables="0"/>
  <protectedRanges>
    <protectedRange sqref="D8:AU54" name="Plage3"/>
    <protectedRange sqref="B8:B54" name="Plage2"/>
    <protectedRange sqref="A13:A54" name="Plage1"/>
  </protectedRanges>
  <mergeCells count="24">
    <mergeCell ref="A7:B7"/>
    <mergeCell ref="C3:D3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T6:AU6"/>
    <mergeCell ref="AJ6:AK6"/>
    <mergeCell ref="AL6:AM6"/>
    <mergeCell ref="AN6:AO6"/>
    <mergeCell ref="AP6:AQ6"/>
    <mergeCell ref="AR6:AS6"/>
  </mergeCells>
  <conditionalFormatting sqref="AT7 AR7 AP7 AN7 AL7 AJ7 AH7 AF7 AD7 AB7 Z7 X7 V7 T7 R7 P7 N7 L7 J7 H7 D7 F7">
    <cfRule type="cellIs" dxfId="6" priority="7" operator="notEqual">
      <formula>7</formula>
    </cfRule>
  </conditionalFormatting>
  <conditionalFormatting sqref="B3">
    <cfRule type="cellIs" dxfId="5" priority="1" operator="notEqual">
      <formula>SUM($D$7:$AT$7)</formula>
    </cfRule>
    <cfRule type="cellIs" dxfId="4" priority="2" operator="equal">
      <formula>SUM($D$7:$AT$7)</formula>
    </cfRule>
    <cfRule type="cellIs" dxfId="3" priority="5" operator="notEqual">
      <formula>SUM($D$7:$AT$7)</formula>
    </cfRule>
    <cfRule type="cellIs" dxfId="2" priority="6" operator="equal">
      <formula>SUM($D$7:$AT$7)</formula>
    </cfRule>
  </conditionalFormatting>
  <conditionalFormatting sqref="C3 F3">
    <cfRule type="cellIs" dxfId="1" priority="3" operator="equal">
      <formula>"saisie du nbr d'heures incorrecte"</formula>
    </cfRule>
    <cfRule type="cellIs" dxfId="0" priority="4" operator="equal">
      <formula>"saisie du nbr d'heures correcte"</formula>
    </cfRule>
  </conditionalFormatting>
  <dataValidations count="1">
    <dataValidation type="decimal" allowBlank="1" showErrorMessage="1" errorTitle="Interdit" error="7 heures par jour maximum" sqref="D7:D54 F7:F54 H7:H54 J7:J54 L7:L54 N7:N54 P7:P54 R7:R54 T7:T54 V7:V54 X7:X54 Z7:Z54 AB7:AB54 AD7:AD54 AF7:AF54 AH7:AH54 AJ7:AJ54 AL7:AL54 AN7:AN54 AP7:AP54 AR7:AR54 AT7:AT54">
      <formula1>0</formula1>
      <formula2>7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H269"/>
  <sheetViews>
    <sheetView showGridLines="0" tabSelected="1" workbookViewId="0">
      <selection activeCell="D25" sqref="D25"/>
    </sheetView>
  </sheetViews>
  <sheetFormatPr baseColWidth="10" defaultColWidth="5.28515625" defaultRowHeight="10.5"/>
  <cols>
    <col min="1" max="1" width="12.42578125" bestFit="1" customWidth="1"/>
    <col min="2" max="2" width="7.5703125" bestFit="1" customWidth="1"/>
    <col min="3" max="3" width="13.28515625" customWidth="1"/>
    <col min="4" max="4" width="12.28515625" bestFit="1" customWidth="1"/>
    <col min="5" max="5" width="12" bestFit="1" customWidth="1"/>
    <col min="6" max="7" width="12.28515625" bestFit="1" customWidth="1"/>
    <col min="8" max="8" width="12.42578125" bestFit="1" customWidth="1"/>
    <col min="9" max="9" width="12.28515625" bestFit="1" customWidth="1"/>
    <col min="10" max="12" width="12" bestFit="1" customWidth="1"/>
    <col min="13" max="15" width="12.28515625" bestFit="1" customWidth="1"/>
    <col min="16" max="17" width="12" bestFit="1" customWidth="1"/>
    <col min="18" max="20" width="12.28515625" bestFit="1" customWidth="1"/>
    <col min="21" max="22" width="12" bestFit="1" customWidth="1"/>
    <col min="23" max="25" width="12.28515625" bestFit="1" customWidth="1"/>
    <col min="26" max="27" width="12" bestFit="1" customWidth="1"/>
    <col min="28" max="30" width="12.28515625" bestFit="1" customWidth="1"/>
  </cols>
  <sheetData>
    <row r="1" spans="1:34" ht="14.25">
      <c r="A1" s="3" t="s">
        <v>0</v>
      </c>
      <c r="C1" s="6" t="s">
        <v>5</v>
      </c>
    </row>
    <row r="2" spans="1:34">
      <c r="A2" s="11">
        <v>2016</v>
      </c>
    </row>
    <row r="5" spans="1:34">
      <c r="C5" s="7" t="s">
        <v>3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34">
      <c r="A6" s="8" t="s">
        <v>1</v>
      </c>
      <c r="C6" s="7" t="s">
        <v>4</v>
      </c>
      <c r="D6" s="5">
        <f>WORKDAY(DATE($A$2,D5,0),1,fériés)</f>
        <v>42373</v>
      </c>
      <c r="E6" s="5">
        <f t="shared" ref="E6:O6" si="0">WORKDAY(DATE($A$2,E5,0),1,fériés)</f>
        <v>42401</v>
      </c>
      <c r="F6" s="5">
        <f t="shared" si="0"/>
        <v>42430</v>
      </c>
      <c r="G6" s="5">
        <f t="shared" si="0"/>
        <v>42461</v>
      </c>
      <c r="H6" s="5">
        <f t="shared" si="0"/>
        <v>42492</v>
      </c>
      <c r="I6" s="5">
        <f t="shared" si="0"/>
        <v>42522</v>
      </c>
      <c r="J6" s="5">
        <f t="shared" si="0"/>
        <v>42552</v>
      </c>
      <c r="K6" s="5">
        <f t="shared" si="0"/>
        <v>42583</v>
      </c>
      <c r="L6" s="5">
        <f t="shared" si="0"/>
        <v>42614</v>
      </c>
      <c r="M6" s="5">
        <f t="shared" si="0"/>
        <v>42646</v>
      </c>
      <c r="N6" s="5">
        <f t="shared" si="0"/>
        <v>42676</v>
      </c>
      <c r="O6" s="5">
        <f t="shared" si="0"/>
        <v>42705</v>
      </c>
    </row>
    <row r="7" spans="1:34">
      <c r="A7" s="9">
        <f>ROUND(DATE(A2,4,MOD(234-11*MOD(A2,19),30))/7,0)*7-6</f>
        <v>42456</v>
      </c>
    </row>
    <row r="8" spans="1:34">
      <c r="A8" s="2"/>
    </row>
    <row r="9" spans="1:34">
      <c r="A9" s="8" t="s">
        <v>2</v>
      </c>
      <c r="C9" s="1"/>
    </row>
    <row r="10" spans="1:34">
      <c r="A10" s="9">
        <f>DATE(A2,1,1)</f>
        <v>42370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34" ht="14.25">
      <c r="A11" s="9">
        <f>DATE(A2,5,1)</f>
        <v>42491</v>
      </c>
      <c r="C11" s="6" t="s">
        <v>6</v>
      </c>
      <c r="H11" t="s">
        <v>33</v>
      </c>
    </row>
    <row r="12" spans="1:34">
      <c r="A12" s="9">
        <f>DATE(A2,5,8)</f>
        <v>42498</v>
      </c>
      <c r="C12" s="5">
        <f>WORKDAY(DATE($A$2,1,0),1,fériés)</f>
        <v>42373</v>
      </c>
      <c r="H12" s="5">
        <f>D6</f>
        <v>42373</v>
      </c>
      <c r="I12" s="5">
        <f t="shared" ref="I12:AA12" si="1">WORKDAY(H12,1,fériés)</f>
        <v>42374</v>
      </c>
      <c r="J12" s="5">
        <f t="shared" si="1"/>
        <v>42375</v>
      </c>
      <c r="K12" s="5">
        <f t="shared" si="1"/>
        <v>42376</v>
      </c>
      <c r="L12" s="5">
        <f t="shared" si="1"/>
        <v>42377</v>
      </c>
      <c r="M12" s="5">
        <f t="shared" si="1"/>
        <v>42380</v>
      </c>
      <c r="N12" s="5">
        <f t="shared" si="1"/>
        <v>42381</v>
      </c>
      <c r="O12" s="5">
        <f t="shared" si="1"/>
        <v>42382</v>
      </c>
      <c r="P12" s="5">
        <f t="shared" si="1"/>
        <v>42383</v>
      </c>
      <c r="Q12" s="5">
        <f t="shared" si="1"/>
        <v>42384</v>
      </c>
      <c r="R12" s="5">
        <f t="shared" si="1"/>
        <v>42387</v>
      </c>
      <c r="S12" s="5">
        <f t="shared" si="1"/>
        <v>42388</v>
      </c>
      <c r="T12" s="5">
        <f t="shared" si="1"/>
        <v>42389</v>
      </c>
      <c r="U12" s="5">
        <f t="shared" si="1"/>
        <v>42390</v>
      </c>
      <c r="V12" s="5">
        <f t="shared" si="1"/>
        <v>42391</v>
      </c>
      <c r="W12" s="5">
        <f t="shared" si="1"/>
        <v>42394</v>
      </c>
      <c r="X12" s="5">
        <f t="shared" si="1"/>
        <v>42395</v>
      </c>
      <c r="Y12" s="5">
        <f t="shared" si="1"/>
        <v>42396</v>
      </c>
      <c r="Z12" s="5">
        <f t="shared" si="1"/>
        <v>42397</v>
      </c>
      <c r="AA12" s="5">
        <f t="shared" si="1"/>
        <v>42398</v>
      </c>
    </row>
    <row r="13" spans="1:34">
      <c r="A13" s="9">
        <f>DATE(A2,7,14)</f>
        <v>42565</v>
      </c>
      <c r="C13" s="5">
        <f t="shared" ref="C13:C76" si="2">WORKDAY(C12,1,fériés)</f>
        <v>42374</v>
      </c>
      <c r="H13" s="5">
        <f>E6</f>
        <v>42401</v>
      </c>
      <c r="I13" s="5">
        <f t="shared" ref="I13:AA13" si="3">WORKDAY(H13,1,fériés)</f>
        <v>42402</v>
      </c>
      <c r="J13" s="5">
        <f t="shared" si="3"/>
        <v>42403</v>
      </c>
      <c r="K13" s="5">
        <f t="shared" si="3"/>
        <v>42404</v>
      </c>
      <c r="L13" s="5">
        <f t="shared" si="3"/>
        <v>42405</v>
      </c>
      <c r="M13" s="5">
        <f t="shared" si="3"/>
        <v>42408</v>
      </c>
      <c r="N13" s="5">
        <f t="shared" si="3"/>
        <v>42409</v>
      </c>
      <c r="O13" s="5">
        <f t="shared" si="3"/>
        <v>42410</v>
      </c>
      <c r="P13" s="5">
        <f t="shared" si="3"/>
        <v>42411</v>
      </c>
      <c r="Q13" s="5">
        <f t="shared" si="3"/>
        <v>42412</v>
      </c>
      <c r="R13" s="5">
        <f t="shared" si="3"/>
        <v>42415</v>
      </c>
      <c r="S13" s="5">
        <f t="shared" si="3"/>
        <v>42416</v>
      </c>
      <c r="T13" s="5">
        <f t="shared" si="3"/>
        <v>42417</v>
      </c>
      <c r="U13" s="5">
        <f t="shared" si="3"/>
        <v>42418</v>
      </c>
      <c r="V13" s="5">
        <f t="shared" si="3"/>
        <v>42419</v>
      </c>
      <c r="W13" s="5">
        <f t="shared" si="3"/>
        <v>42422</v>
      </c>
      <c r="X13" s="5">
        <f t="shared" si="3"/>
        <v>42423</v>
      </c>
      <c r="Y13" s="5">
        <f t="shared" si="3"/>
        <v>42424</v>
      </c>
      <c r="Z13" s="5">
        <f t="shared" si="3"/>
        <v>42425</v>
      </c>
      <c r="AA13" s="5">
        <f t="shared" si="3"/>
        <v>42426</v>
      </c>
      <c r="AB13" s="5">
        <f>WORKDAY(AA13,1,fériés)</f>
        <v>42429</v>
      </c>
      <c r="AC13" s="5"/>
      <c r="AD13" s="5"/>
      <c r="AE13" s="5"/>
      <c r="AF13" s="5"/>
      <c r="AG13" s="5"/>
      <c r="AH13" s="5"/>
    </row>
    <row r="14" spans="1:34">
      <c r="A14" s="9">
        <f>DATE(A2,8,15)</f>
        <v>42597</v>
      </c>
      <c r="C14" s="5">
        <f t="shared" si="2"/>
        <v>42375</v>
      </c>
      <c r="H14" s="5">
        <f>F6</f>
        <v>42430</v>
      </c>
      <c r="I14" s="5">
        <f t="shared" ref="I14:AA14" si="4">WORKDAY(H14,1,fériés)</f>
        <v>42431</v>
      </c>
      <c r="J14" s="5">
        <f t="shared" si="4"/>
        <v>42432</v>
      </c>
      <c r="K14" s="5">
        <f t="shared" si="4"/>
        <v>42433</v>
      </c>
      <c r="L14" s="5">
        <f t="shared" si="4"/>
        <v>42436</v>
      </c>
      <c r="M14" s="5">
        <f t="shared" si="4"/>
        <v>42437</v>
      </c>
      <c r="N14" s="5">
        <f t="shared" si="4"/>
        <v>42438</v>
      </c>
      <c r="O14" s="5">
        <f t="shared" si="4"/>
        <v>42439</v>
      </c>
      <c r="P14" s="5">
        <f t="shared" si="4"/>
        <v>42440</v>
      </c>
      <c r="Q14" s="5">
        <f t="shared" si="4"/>
        <v>42443</v>
      </c>
      <c r="R14" s="5">
        <f t="shared" si="4"/>
        <v>42444</v>
      </c>
      <c r="S14" s="5">
        <f t="shared" si="4"/>
        <v>42445</v>
      </c>
      <c r="T14" s="5">
        <f t="shared" si="4"/>
        <v>42446</v>
      </c>
      <c r="U14" s="5">
        <f t="shared" si="4"/>
        <v>42447</v>
      </c>
      <c r="V14" s="5">
        <f t="shared" si="4"/>
        <v>42450</v>
      </c>
      <c r="W14" s="5">
        <f t="shared" si="4"/>
        <v>42451</v>
      </c>
      <c r="X14" s="5">
        <f t="shared" si="4"/>
        <v>42452</v>
      </c>
      <c r="Y14" s="5">
        <f t="shared" si="4"/>
        <v>42453</v>
      </c>
      <c r="Z14" s="5">
        <f t="shared" si="4"/>
        <v>42454</v>
      </c>
      <c r="AA14" s="5">
        <f t="shared" si="4"/>
        <v>42458</v>
      </c>
      <c r="AB14" s="5">
        <f>WORKDAY(AA14,1,fériés)</f>
        <v>42459</v>
      </c>
      <c r="AC14" s="5">
        <f>WORKDAY(AB14,1,fériés)</f>
        <v>42460</v>
      </c>
    </row>
    <row r="15" spans="1:34">
      <c r="A15" s="9">
        <f>DATE(A2,11,1)</f>
        <v>42675</v>
      </c>
      <c r="C15" s="5">
        <f t="shared" si="2"/>
        <v>42376</v>
      </c>
      <c r="H15" s="5">
        <f>G6</f>
        <v>42461</v>
      </c>
      <c r="I15" s="5">
        <f t="shared" ref="I15:AA15" si="5">WORKDAY(H15,1,fériés)</f>
        <v>42464</v>
      </c>
      <c r="J15" s="5">
        <f t="shared" si="5"/>
        <v>42465</v>
      </c>
      <c r="K15" s="5">
        <f t="shared" si="5"/>
        <v>42466</v>
      </c>
      <c r="L15" s="5">
        <f t="shared" si="5"/>
        <v>42467</v>
      </c>
      <c r="M15" s="5">
        <f t="shared" si="5"/>
        <v>42468</v>
      </c>
      <c r="N15" s="5">
        <f t="shared" si="5"/>
        <v>42471</v>
      </c>
      <c r="O15" s="5">
        <f t="shared" si="5"/>
        <v>42472</v>
      </c>
      <c r="P15" s="5">
        <f t="shared" si="5"/>
        <v>42473</v>
      </c>
      <c r="Q15" s="5">
        <f t="shared" si="5"/>
        <v>42474</v>
      </c>
      <c r="R15" s="5">
        <f t="shared" si="5"/>
        <v>42475</v>
      </c>
      <c r="S15" s="5">
        <f t="shared" si="5"/>
        <v>42478</v>
      </c>
      <c r="T15" s="5">
        <f t="shared" si="5"/>
        <v>42479</v>
      </c>
      <c r="U15" s="5">
        <f t="shared" si="5"/>
        <v>42480</v>
      </c>
      <c r="V15" s="5">
        <f t="shared" si="5"/>
        <v>42481</v>
      </c>
      <c r="W15" s="5">
        <f t="shared" si="5"/>
        <v>42482</v>
      </c>
      <c r="X15" s="5">
        <f t="shared" si="5"/>
        <v>42485</v>
      </c>
      <c r="Y15" s="5">
        <f t="shared" si="5"/>
        <v>42486</v>
      </c>
      <c r="Z15" s="5">
        <f t="shared" si="5"/>
        <v>42487</v>
      </c>
      <c r="AA15" s="5">
        <f t="shared" si="5"/>
        <v>42488</v>
      </c>
      <c r="AB15" s="5">
        <f>WORKDAY(AA15,1,fériés)</f>
        <v>42489</v>
      </c>
      <c r="AC15" s="5"/>
    </row>
    <row r="16" spans="1:34">
      <c r="A16" s="9">
        <f>DATE(A2,11,11)</f>
        <v>42685</v>
      </c>
      <c r="C16" s="5">
        <f t="shared" si="2"/>
        <v>42377</v>
      </c>
      <c r="H16" s="5">
        <f>H6</f>
        <v>42492</v>
      </c>
      <c r="I16" s="5">
        <f t="shared" ref="I16:AA16" si="6">WORKDAY(H16,1,fériés)</f>
        <v>42493</v>
      </c>
      <c r="J16" s="5">
        <f t="shared" si="6"/>
        <v>42494</v>
      </c>
      <c r="K16" s="5">
        <f t="shared" si="6"/>
        <v>42496</v>
      </c>
      <c r="L16" s="5">
        <f t="shared" si="6"/>
        <v>42499</v>
      </c>
      <c r="M16" s="5">
        <f t="shared" si="6"/>
        <v>42500</v>
      </c>
      <c r="N16" s="5">
        <f t="shared" si="6"/>
        <v>42501</v>
      </c>
      <c r="O16" s="5">
        <f t="shared" si="6"/>
        <v>42502</v>
      </c>
      <c r="P16" s="5">
        <f t="shared" si="6"/>
        <v>42503</v>
      </c>
      <c r="Q16" s="5">
        <f t="shared" si="6"/>
        <v>42507</v>
      </c>
      <c r="R16" s="5">
        <f t="shared" si="6"/>
        <v>42508</v>
      </c>
      <c r="S16" s="5">
        <f t="shared" si="6"/>
        <v>42509</v>
      </c>
      <c r="T16" s="5">
        <f t="shared" si="6"/>
        <v>42510</v>
      </c>
      <c r="U16" s="5">
        <f t="shared" si="6"/>
        <v>42513</v>
      </c>
      <c r="V16" s="5">
        <f t="shared" si="6"/>
        <v>42514</v>
      </c>
      <c r="W16" s="5">
        <f t="shared" si="6"/>
        <v>42515</v>
      </c>
      <c r="X16" s="5">
        <f t="shared" si="6"/>
        <v>42516</v>
      </c>
      <c r="Y16" s="5">
        <f t="shared" si="6"/>
        <v>42517</v>
      </c>
      <c r="Z16" s="5">
        <f t="shared" si="6"/>
        <v>42520</v>
      </c>
      <c r="AA16" s="5">
        <f t="shared" si="6"/>
        <v>42521</v>
      </c>
      <c r="AB16" s="5"/>
    </row>
    <row r="17" spans="1:30">
      <c r="A17" s="9">
        <f>DATE(A2,12,25)</f>
        <v>42729</v>
      </c>
      <c r="C17" s="5">
        <f t="shared" si="2"/>
        <v>42380</v>
      </c>
      <c r="F17" s="1"/>
      <c r="G17" s="1"/>
      <c r="H17" s="5">
        <f>I6</f>
        <v>42522</v>
      </c>
      <c r="I17" s="5">
        <f t="shared" ref="I17:AA17" si="7">WORKDAY(H17,1,fériés)</f>
        <v>42523</v>
      </c>
      <c r="J17" s="5">
        <f t="shared" si="7"/>
        <v>42524</v>
      </c>
      <c r="K17" s="5">
        <f t="shared" si="7"/>
        <v>42527</v>
      </c>
      <c r="L17" s="5">
        <f t="shared" si="7"/>
        <v>42528</v>
      </c>
      <c r="M17" s="5">
        <f t="shared" si="7"/>
        <v>42529</v>
      </c>
      <c r="N17" s="5">
        <f t="shared" si="7"/>
        <v>42530</v>
      </c>
      <c r="O17" s="5">
        <f t="shared" si="7"/>
        <v>42531</v>
      </c>
      <c r="P17" s="5">
        <f t="shared" si="7"/>
        <v>42534</v>
      </c>
      <c r="Q17" s="5">
        <f t="shared" si="7"/>
        <v>42535</v>
      </c>
      <c r="R17" s="5">
        <f t="shared" si="7"/>
        <v>42536</v>
      </c>
      <c r="S17" s="5">
        <f t="shared" si="7"/>
        <v>42537</v>
      </c>
      <c r="T17" s="5">
        <f t="shared" si="7"/>
        <v>42538</v>
      </c>
      <c r="U17" s="5">
        <f t="shared" si="7"/>
        <v>42541</v>
      </c>
      <c r="V17" s="5">
        <f t="shared" si="7"/>
        <v>42542</v>
      </c>
      <c r="W17" s="5">
        <f t="shared" si="7"/>
        <v>42543</v>
      </c>
      <c r="X17" s="5">
        <f t="shared" si="7"/>
        <v>42544</v>
      </c>
      <c r="Y17" s="5">
        <f t="shared" si="7"/>
        <v>42545</v>
      </c>
      <c r="Z17" s="5">
        <f t="shared" si="7"/>
        <v>42548</v>
      </c>
      <c r="AA17" s="5">
        <f t="shared" si="7"/>
        <v>42549</v>
      </c>
      <c r="AB17" s="5">
        <f>WORKDAY(AA17,1,fériés)</f>
        <v>42550</v>
      </c>
      <c r="AC17" s="5">
        <f>WORKDAY(AB17,1,fériés)</f>
        <v>42551</v>
      </c>
      <c r="AD17" s="5"/>
    </row>
    <row r="18" spans="1:30">
      <c r="A18" s="10">
        <f>A7+1</f>
        <v>42457</v>
      </c>
      <c r="C18" s="5">
        <f t="shared" si="2"/>
        <v>42381</v>
      </c>
      <c r="H18" s="5">
        <f>J6</f>
        <v>42552</v>
      </c>
      <c r="I18" s="5">
        <f t="shared" ref="I18:AA18" si="8">WORKDAY(H18,1,fériés)</f>
        <v>42555</v>
      </c>
      <c r="J18" s="5">
        <f t="shared" si="8"/>
        <v>42556</v>
      </c>
      <c r="K18" s="5">
        <f t="shared" si="8"/>
        <v>42557</v>
      </c>
      <c r="L18" s="5">
        <f t="shared" si="8"/>
        <v>42558</v>
      </c>
      <c r="M18" s="5">
        <f t="shared" si="8"/>
        <v>42559</v>
      </c>
      <c r="N18" s="5">
        <f t="shared" si="8"/>
        <v>42562</v>
      </c>
      <c r="O18" s="5">
        <f t="shared" si="8"/>
        <v>42563</v>
      </c>
      <c r="P18" s="5">
        <f t="shared" si="8"/>
        <v>42564</v>
      </c>
      <c r="Q18" s="5">
        <f t="shared" si="8"/>
        <v>42566</v>
      </c>
      <c r="R18" s="5">
        <f t="shared" si="8"/>
        <v>42569</v>
      </c>
      <c r="S18" s="5">
        <f t="shared" si="8"/>
        <v>42570</v>
      </c>
      <c r="T18" s="5">
        <f t="shared" si="8"/>
        <v>42571</v>
      </c>
      <c r="U18" s="5">
        <f t="shared" si="8"/>
        <v>42572</v>
      </c>
      <c r="V18" s="5">
        <f t="shared" si="8"/>
        <v>42573</v>
      </c>
      <c r="W18" s="5">
        <f t="shared" si="8"/>
        <v>42576</v>
      </c>
      <c r="X18" s="5">
        <f t="shared" si="8"/>
        <v>42577</v>
      </c>
      <c r="Y18" s="5">
        <f t="shared" si="8"/>
        <v>42578</v>
      </c>
      <c r="Z18" s="5">
        <f t="shared" si="8"/>
        <v>42579</v>
      </c>
      <c r="AA18" s="5">
        <f t="shared" si="8"/>
        <v>42580</v>
      </c>
      <c r="AB18" s="5"/>
      <c r="AC18" s="5"/>
    </row>
    <row r="19" spans="1:30">
      <c r="A19" s="10">
        <f>A7+39</f>
        <v>42495</v>
      </c>
      <c r="C19" s="5">
        <f t="shared" si="2"/>
        <v>42382</v>
      </c>
      <c r="H19" s="5">
        <f>K6</f>
        <v>42583</v>
      </c>
      <c r="I19" s="5">
        <f t="shared" ref="I19:AA19" si="9">WORKDAY(H19,1,fériés)</f>
        <v>42584</v>
      </c>
      <c r="J19" s="5">
        <f t="shared" si="9"/>
        <v>42585</v>
      </c>
      <c r="K19" s="5">
        <f t="shared" si="9"/>
        <v>42586</v>
      </c>
      <c r="L19" s="5">
        <f t="shared" si="9"/>
        <v>42587</v>
      </c>
      <c r="M19" s="5">
        <f t="shared" si="9"/>
        <v>42590</v>
      </c>
      <c r="N19" s="5">
        <f t="shared" si="9"/>
        <v>42591</v>
      </c>
      <c r="O19" s="5">
        <f t="shared" si="9"/>
        <v>42592</v>
      </c>
      <c r="P19" s="5">
        <f t="shared" si="9"/>
        <v>42593</v>
      </c>
      <c r="Q19" s="5">
        <f t="shared" si="9"/>
        <v>42594</v>
      </c>
      <c r="R19" s="5">
        <f t="shared" si="9"/>
        <v>42598</v>
      </c>
      <c r="S19" s="5">
        <f t="shared" si="9"/>
        <v>42599</v>
      </c>
      <c r="T19" s="5">
        <f t="shared" si="9"/>
        <v>42600</v>
      </c>
      <c r="U19" s="5">
        <f t="shared" si="9"/>
        <v>42601</v>
      </c>
      <c r="V19" s="5">
        <f t="shared" si="9"/>
        <v>42604</v>
      </c>
      <c r="W19" s="5">
        <f t="shared" si="9"/>
        <v>42605</v>
      </c>
      <c r="X19" s="5">
        <f t="shared" si="9"/>
        <v>42606</v>
      </c>
      <c r="Y19" s="5">
        <f t="shared" si="9"/>
        <v>42607</v>
      </c>
      <c r="Z19" s="5">
        <f t="shared" si="9"/>
        <v>42608</v>
      </c>
      <c r="AA19" s="5">
        <f t="shared" si="9"/>
        <v>42611</v>
      </c>
      <c r="AB19" s="5">
        <f>WORKDAY(AA19,1,fériés)</f>
        <v>42612</v>
      </c>
      <c r="AC19" s="5">
        <f>WORKDAY(AB19,1,fériés)</f>
        <v>42613</v>
      </c>
    </row>
    <row r="20" spans="1:30">
      <c r="A20" s="10">
        <f>A7+50</f>
        <v>42506</v>
      </c>
      <c r="C20" s="5">
        <f t="shared" si="2"/>
        <v>42383</v>
      </c>
      <c r="H20" s="5">
        <f>L6</f>
        <v>42614</v>
      </c>
      <c r="I20" s="5">
        <f t="shared" ref="I20:AA20" si="10">WORKDAY(H20,1,fériés)</f>
        <v>42615</v>
      </c>
      <c r="J20" s="5">
        <f t="shared" si="10"/>
        <v>42618</v>
      </c>
      <c r="K20" s="5">
        <f t="shared" si="10"/>
        <v>42619</v>
      </c>
      <c r="L20" s="5">
        <f t="shared" si="10"/>
        <v>42620</v>
      </c>
      <c r="M20" s="5">
        <f t="shared" si="10"/>
        <v>42621</v>
      </c>
      <c r="N20" s="5">
        <f t="shared" si="10"/>
        <v>42622</v>
      </c>
      <c r="O20" s="5">
        <f t="shared" si="10"/>
        <v>42625</v>
      </c>
      <c r="P20" s="5">
        <f t="shared" si="10"/>
        <v>42626</v>
      </c>
      <c r="Q20" s="5">
        <f t="shared" si="10"/>
        <v>42627</v>
      </c>
      <c r="R20" s="5">
        <f t="shared" si="10"/>
        <v>42628</v>
      </c>
      <c r="S20" s="5">
        <f t="shared" si="10"/>
        <v>42629</v>
      </c>
      <c r="T20" s="5">
        <f t="shared" si="10"/>
        <v>42632</v>
      </c>
      <c r="U20" s="5">
        <f t="shared" si="10"/>
        <v>42633</v>
      </c>
      <c r="V20" s="5">
        <f t="shared" si="10"/>
        <v>42634</v>
      </c>
      <c r="W20" s="5">
        <f t="shared" si="10"/>
        <v>42635</v>
      </c>
      <c r="X20" s="5">
        <f t="shared" si="10"/>
        <v>42636</v>
      </c>
      <c r="Y20" s="5">
        <f t="shared" si="10"/>
        <v>42639</v>
      </c>
      <c r="Z20" s="5">
        <f t="shared" si="10"/>
        <v>42640</v>
      </c>
      <c r="AA20" s="5">
        <f t="shared" si="10"/>
        <v>42641</v>
      </c>
      <c r="AB20" s="5">
        <f>WORKDAY(AA20,1,fériés)</f>
        <v>42642</v>
      </c>
      <c r="AC20" s="5">
        <f>WORKDAY(AB20,1,fériés)</f>
        <v>42643</v>
      </c>
    </row>
    <row r="21" spans="1:30">
      <c r="C21" s="5">
        <f t="shared" si="2"/>
        <v>42384</v>
      </c>
      <c r="H21" s="5">
        <f>M6</f>
        <v>42646</v>
      </c>
      <c r="I21" s="5">
        <f t="shared" ref="I21:AA21" si="11">WORKDAY(H21,1,fériés)</f>
        <v>42647</v>
      </c>
      <c r="J21" s="5">
        <f t="shared" si="11"/>
        <v>42648</v>
      </c>
      <c r="K21" s="5">
        <f t="shared" si="11"/>
        <v>42649</v>
      </c>
      <c r="L21" s="5">
        <f t="shared" si="11"/>
        <v>42650</v>
      </c>
      <c r="M21" s="5">
        <f t="shared" si="11"/>
        <v>42653</v>
      </c>
      <c r="N21" s="5">
        <f t="shared" si="11"/>
        <v>42654</v>
      </c>
      <c r="O21" s="5">
        <f t="shared" si="11"/>
        <v>42655</v>
      </c>
      <c r="P21" s="5">
        <f t="shared" si="11"/>
        <v>42656</v>
      </c>
      <c r="Q21" s="5">
        <f t="shared" si="11"/>
        <v>42657</v>
      </c>
      <c r="R21" s="5">
        <f t="shared" si="11"/>
        <v>42660</v>
      </c>
      <c r="S21" s="5">
        <f t="shared" si="11"/>
        <v>42661</v>
      </c>
      <c r="T21" s="5">
        <f t="shared" si="11"/>
        <v>42662</v>
      </c>
      <c r="U21" s="5">
        <f t="shared" si="11"/>
        <v>42663</v>
      </c>
      <c r="V21" s="5">
        <f t="shared" si="11"/>
        <v>42664</v>
      </c>
      <c r="W21" s="5">
        <f t="shared" si="11"/>
        <v>42667</v>
      </c>
      <c r="X21" s="5">
        <f t="shared" si="11"/>
        <v>42668</v>
      </c>
      <c r="Y21" s="5">
        <f t="shared" si="11"/>
        <v>42669</v>
      </c>
      <c r="Z21" s="5">
        <f t="shared" si="11"/>
        <v>42670</v>
      </c>
      <c r="AA21" s="5">
        <f t="shared" si="11"/>
        <v>42671</v>
      </c>
      <c r="AB21" s="5">
        <f>WORKDAY(AA21,1,fériés)</f>
        <v>42674</v>
      </c>
      <c r="AC21" s="5"/>
    </row>
    <row r="22" spans="1:30">
      <c r="C22" s="5">
        <f t="shared" si="2"/>
        <v>42387</v>
      </c>
      <c r="H22" s="5">
        <f>N6</f>
        <v>42676</v>
      </c>
      <c r="I22" s="5">
        <f t="shared" ref="I22:AA22" si="12">WORKDAY(H22,1,fériés)</f>
        <v>42677</v>
      </c>
      <c r="J22" s="5">
        <f t="shared" si="12"/>
        <v>42678</v>
      </c>
      <c r="K22" s="5">
        <f t="shared" si="12"/>
        <v>42681</v>
      </c>
      <c r="L22" s="5">
        <f t="shared" si="12"/>
        <v>42682</v>
      </c>
      <c r="M22" s="5">
        <f t="shared" si="12"/>
        <v>42683</v>
      </c>
      <c r="N22" s="5">
        <f t="shared" si="12"/>
        <v>42684</v>
      </c>
      <c r="O22" s="5">
        <f t="shared" si="12"/>
        <v>42688</v>
      </c>
      <c r="P22" s="5">
        <f t="shared" si="12"/>
        <v>42689</v>
      </c>
      <c r="Q22" s="5">
        <f t="shared" si="12"/>
        <v>42690</v>
      </c>
      <c r="R22" s="5">
        <f t="shared" si="12"/>
        <v>42691</v>
      </c>
      <c r="S22" s="5">
        <f t="shared" si="12"/>
        <v>42692</v>
      </c>
      <c r="T22" s="5">
        <f t="shared" si="12"/>
        <v>42695</v>
      </c>
      <c r="U22" s="5">
        <f t="shared" si="12"/>
        <v>42696</v>
      </c>
      <c r="V22" s="5">
        <f t="shared" si="12"/>
        <v>42697</v>
      </c>
      <c r="W22" s="5">
        <f t="shared" si="12"/>
        <v>42698</v>
      </c>
      <c r="X22" s="5">
        <f t="shared" si="12"/>
        <v>42699</v>
      </c>
      <c r="Y22" s="5">
        <f t="shared" si="12"/>
        <v>42702</v>
      </c>
      <c r="Z22" s="5">
        <f t="shared" si="12"/>
        <v>42703</v>
      </c>
      <c r="AA22" s="5">
        <f t="shared" si="12"/>
        <v>42704</v>
      </c>
      <c r="AB22" s="5"/>
      <c r="AC22" s="5"/>
    </row>
    <row r="23" spans="1:30">
      <c r="C23" s="5">
        <f t="shared" si="2"/>
        <v>42388</v>
      </c>
      <c r="H23" s="5">
        <f>O6</f>
        <v>42705</v>
      </c>
      <c r="I23" s="5">
        <f t="shared" ref="I23:AA23" si="13">WORKDAY(H23,1,fériés)</f>
        <v>42706</v>
      </c>
      <c r="J23" s="5">
        <f t="shared" si="13"/>
        <v>42709</v>
      </c>
      <c r="K23" s="5">
        <f t="shared" si="13"/>
        <v>42710</v>
      </c>
      <c r="L23" s="5">
        <f t="shared" si="13"/>
        <v>42711</v>
      </c>
      <c r="M23" s="5">
        <f t="shared" si="13"/>
        <v>42712</v>
      </c>
      <c r="N23" s="5">
        <f t="shared" si="13"/>
        <v>42713</v>
      </c>
      <c r="O23" s="5">
        <f t="shared" si="13"/>
        <v>42716</v>
      </c>
      <c r="P23" s="5">
        <f t="shared" si="13"/>
        <v>42717</v>
      </c>
      <c r="Q23" s="5">
        <f t="shared" si="13"/>
        <v>42718</v>
      </c>
      <c r="R23" s="5">
        <f t="shared" si="13"/>
        <v>42719</v>
      </c>
      <c r="S23" s="5">
        <f t="shared" si="13"/>
        <v>42720</v>
      </c>
      <c r="T23" s="5">
        <f t="shared" si="13"/>
        <v>42723</v>
      </c>
      <c r="U23" s="5">
        <f t="shared" si="13"/>
        <v>42724</v>
      </c>
      <c r="V23" s="5">
        <f t="shared" si="13"/>
        <v>42725</v>
      </c>
      <c r="W23" s="5">
        <f t="shared" si="13"/>
        <v>42726</v>
      </c>
      <c r="X23" s="5">
        <f t="shared" si="13"/>
        <v>42727</v>
      </c>
      <c r="Y23" s="5">
        <f t="shared" si="13"/>
        <v>42730</v>
      </c>
      <c r="Z23" s="5">
        <f t="shared" si="13"/>
        <v>42731</v>
      </c>
      <c r="AA23" s="5">
        <f t="shared" si="13"/>
        <v>42732</v>
      </c>
      <c r="AB23" s="5">
        <f>WORKDAY(AA23,1,fériés)</f>
        <v>42733</v>
      </c>
      <c r="AC23" s="5">
        <f>WORKDAY(AB23,1,fériés)</f>
        <v>42734</v>
      </c>
      <c r="AD23" s="5"/>
    </row>
    <row r="24" spans="1:30">
      <c r="C24" s="5">
        <f t="shared" si="2"/>
        <v>42389</v>
      </c>
    </row>
    <row r="25" spans="1:30">
      <c r="C25" s="5">
        <f t="shared" si="2"/>
        <v>42390</v>
      </c>
    </row>
    <row r="26" spans="1:30">
      <c r="C26" s="5">
        <f t="shared" si="2"/>
        <v>42391</v>
      </c>
      <c r="H26" t="s">
        <v>34</v>
      </c>
    </row>
    <row r="27" spans="1:30">
      <c r="C27" s="5">
        <f t="shared" si="2"/>
        <v>42394</v>
      </c>
      <c r="H27" s="5">
        <v>42373</v>
      </c>
      <c r="I27" s="5">
        <v>42374</v>
      </c>
      <c r="J27" s="5">
        <v>42375</v>
      </c>
      <c r="K27" s="5">
        <v>42376</v>
      </c>
      <c r="L27" s="5">
        <v>42377</v>
      </c>
      <c r="M27" s="5">
        <v>42380</v>
      </c>
      <c r="N27" s="5">
        <v>42381</v>
      </c>
      <c r="O27" s="5">
        <v>42382</v>
      </c>
      <c r="P27" s="5">
        <v>42383</v>
      </c>
      <c r="Q27" s="5">
        <v>42384</v>
      </c>
      <c r="R27" s="5">
        <v>42387</v>
      </c>
      <c r="S27" s="5">
        <v>42388</v>
      </c>
      <c r="T27" s="5">
        <v>42389</v>
      </c>
      <c r="U27" s="5">
        <v>42390</v>
      </c>
      <c r="V27" s="5">
        <v>42391</v>
      </c>
      <c r="W27" s="5">
        <v>42394</v>
      </c>
      <c r="X27" s="5">
        <v>42395</v>
      </c>
      <c r="Y27" s="5">
        <v>42396</v>
      </c>
      <c r="Z27" s="5">
        <v>42397</v>
      </c>
      <c r="AA27" s="5">
        <v>42398</v>
      </c>
    </row>
    <row r="28" spans="1:30">
      <c r="C28" s="5">
        <f t="shared" si="2"/>
        <v>42395</v>
      </c>
      <c r="H28" s="5">
        <v>42401</v>
      </c>
      <c r="I28" s="5">
        <v>42402</v>
      </c>
      <c r="J28" s="5">
        <v>42403</v>
      </c>
      <c r="K28" s="5">
        <v>42404</v>
      </c>
      <c r="L28" s="5">
        <v>42405</v>
      </c>
      <c r="M28" s="5">
        <v>42408</v>
      </c>
      <c r="N28" s="5">
        <v>42409</v>
      </c>
      <c r="O28" s="5">
        <v>42410</v>
      </c>
      <c r="P28" s="5">
        <v>42411</v>
      </c>
      <c r="Q28" s="5">
        <v>42412</v>
      </c>
      <c r="R28" s="5">
        <v>42415</v>
      </c>
      <c r="S28" s="5">
        <v>42416</v>
      </c>
      <c r="T28" s="5">
        <v>42417</v>
      </c>
      <c r="U28" s="5">
        <v>42418</v>
      </c>
      <c r="V28" s="5">
        <v>42419</v>
      </c>
      <c r="W28" s="5">
        <v>42422</v>
      </c>
      <c r="X28" s="5">
        <v>42423</v>
      </c>
      <c r="Y28" s="5">
        <v>42424</v>
      </c>
      <c r="Z28" s="5">
        <v>42425</v>
      </c>
      <c r="AA28" s="5">
        <v>42426</v>
      </c>
      <c r="AB28" s="5">
        <v>42429</v>
      </c>
      <c r="AC28" s="5"/>
    </row>
    <row r="29" spans="1:30">
      <c r="C29" s="5">
        <f t="shared" si="2"/>
        <v>42396</v>
      </c>
      <c r="H29" s="5">
        <v>42430</v>
      </c>
      <c r="I29" s="5">
        <v>42431</v>
      </c>
      <c r="J29" s="5">
        <v>42432</v>
      </c>
      <c r="K29" s="5">
        <v>42433</v>
      </c>
      <c r="L29" s="5">
        <v>42436</v>
      </c>
      <c r="M29" s="5">
        <v>42437</v>
      </c>
      <c r="N29" s="5">
        <v>42438</v>
      </c>
      <c r="O29" s="5">
        <v>42439</v>
      </c>
      <c r="P29" s="5">
        <v>42440</v>
      </c>
      <c r="Q29" s="5">
        <v>42443</v>
      </c>
      <c r="R29" s="5">
        <v>42444</v>
      </c>
      <c r="S29" s="5">
        <v>42445</v>
      </c>
      <c r="T29" s="5">
        <v>42446</v>
      </c>
      <c r="U29" s="5">
        <v>42447</v>
      </c>
      <c r="V29" s="5">
        <v>42450</v>
      </c>
      <c r="W29" s="5">
        <v>42451</v>
      </c>
      <c r="X29" s="5">
        <v>42452</v>
      </c>
      <c r="Y29" s="5">
        <v>42453</v>
      </c>
      <c r="Z29" s="5">
        <v>42454</v>
      </c>
      <c r="AA29" s="5">
        <v>42458</v>
      </c>
      <c r="AB29" s="5">
        <v>42459</v>
      </c>
      <c r="AC29" s="5">
        <v>42460</v>
      </c>
    </row>
    <row r="30" spans="1:30">
      <c r="C30" s="5">
        <f t="shared" si="2"/>
        <v>42397</v>
      </c>
      <c r="H30" s="5">
        <v>42461</v>
      </c>
      <c r="I30" s="5">
        <v>42464</v>
      </c>
      <c r="J30" s="5">
        <v>42465</v>
      </c>
      <c r="K30" s="5">
        <v>42466</v>
      </c>
      <c r="L30" s="5">
        <v>42467</v>
      </c>
      <c r="M30" s="5">
        <v>42468</v>
      </c>
      <c r="N30" s="5">
        <v>42471</v>
      </c>
      <c r="O30" s="5">
        <v>42472</v>
      </c>
      <c r="P30" s="5">
        <v>42473</v>
      </c>
      <c r="Q30" s="5">
        <v>42474</v>
      </c>
      <c r="R30" s="5">
        <v>42475</v>
      </c>
      <c r="S30" s="5">
        <v>42478</v>
      </c>
      <c r="T30" s="5">
        <v>42479</v>
      </c>
      <c r="U30" s="5">
        <v>42480</v>
      </c>
      <c r="V30" s="5">
        <v>42481</v>
      </c>
      <c r="W30" s="5">
        <v>42482</v>
      </c>
      <c r="X30" s="5">
        <v>42485</v>
      </c>
      <c r="Y30" s="5">
        <v>42486</v>
      </c>
      <c r="Z30" s="5">
        <v>42487</v>
      </c>
      <c r="AA30" s="5">
        <v>42488</v>
      </c>
      <c r="AB30" s="5">
        <v>42489</v>
      </c>
      <c r="AC30" s="5"/>
    </row>
    <row r="31" spans="1:30">
      <c r="C31" s="5">
        <f t="shared" si="2"/>
        <v>42398</v>
      </c>
      <c r="H31" s="5">
        <v>42492</v>
      </c>
      <c r="I31" s="5">
        <v>42493</v>
      </c>
      <c r="J31" s="5">
        <v>42494</v>
      </c>
      <c r="K31" s="5">
        <v>42496</v>
      </c>
      <c r="L31" s="5">
        <v>42499</v>
      </c>
      <c r="M31" s="5">
        <v>42500</v>
      </c>
      <c r="N31" s="5">
        <v>42501</v>
      </c>
      <c r="O31" s="5">
        <v>42502</v>
      </c>
      <c r="P31" s="5">
        <v>42503</v>
      </c>
      <c r="Q31" s="5">
        <v>42507</v>
      </c>
      <c r="R31" s="5">
        <v>42508</v>
      </c>
      <c r="S31" s="5">
        <v>42509</v>
      </c>
      <c r="T31" s="5">
        <v>42510</v>
      </c>
      <c r="U31" s="5">
        <v>42513</v>
      </c>
      <c r="V31" s="5">
        <v>42514</v>
      </c>
      <c r="W31" s="5">
        <v>42515</v>
      </c>
      <c r="X31" s="5">
        <v>42516</v>
      </c>
      <c r="Y31" s="5">
        <v>42517</v>
      </c>
      <c r="Z31" s="5">
        <v>42520</v>
      </c>
      <c r="AA31" s="5">
        <v>42521</v>
      </c>
      <c r="AB31" s="5"/>
    </row>
    <row r="32" spans="1:30">
      <c r="C32" s="5">
        <f>WORKDAY(C31,1,fériés)</f>
        <v>42401</v>
      </c>
      <c r="H32" s="5">
        <v>42522</v>
      </c>
      <c r="I32" s="5">
        <v>42523</v>
      </c>
      <c r="J32" s="5">
        <v>42524</v>
      </c>
      <c r="K32" s="5">
        <v>42527</v>
      </c>
      <c r="L32" s="5">
        <v>42528</v>
      </c>
      <c r="M32" s="5">
        <v>42529</v>
      </c>
      <c r="N32" s="5">
        <v>42530</v>
      </c>
      <c r="O32" s="5">
        <v>42531</v>
      </c>
      <c r="P32" s="5">
        <v>42534</v>
      </c>
      <c r="Q32" s="5">
        <v>42535</v>
      </c>
      <c r="R32" s="5">
        <v>42536</v>
      </c>
      <c r="S32" s="5">
        <v>42537</v>
      </c>
      <c r="T32" s="5">
        <v>42538</v>
      </c>
      <c r="U32" s="5">
        <v>42541</v>
      </c>
      <c r="V32" s="5">
        <v>42542</v>
      </c>
      <c r="W32" s="5">
        <v>42543</v>
      </c>
      <c r="X32" s="5">
        <v>42544</v>
      </c>
      <c r="Y32" s="5">
        <v>42545</v>
      </c>
      <c r="Z32" s="5">
        <v>42548</v>
      </c>
      <c r="AA32" s="5">
        <v>42549</v>
      </c>
      <c r="AB32" s="5">
        <v>42550</v>
      </c>
      <c r="AC32" s="5">
        <v>42551</v>
      </c>
    </row>
    <row r="33" spans="3:29">
      <c r="C33" s="5">
        <f t="shared" si="2"/>
        <v>42402</v>
      </c>
      <c r="H33" s="5">
        <v>42552</v>
      </c>
      <c r="I33" s="5">
        <v>42555</v>
      </c>
      <c r="J33" s="5">
        <v>42556</v>
      </c>
      <c r="K33" s="5">
        <v>42557</v>
      </c>
      <c r="L33" s="5">
        <v>42558</v>
      </c>
      <c r="M33" s="5">
        <v>42559</v>
      </c>
      <c r="N33" s="5">
        <v>42562</v>
      </c>
      <c r="O33" s="5">
        <v>42563</v>
      </c>
      <c r="P33" s="5">
        <v>42564</v>
      </c>
      <c r="Q33" s="5">
        <v>42566</v>
      </c>
      <c r="R33" s="5">
        <v>42569</v>
      </c>
      <c r="S33" s="5">
        <v>42570</v>
      </c>
      <c r="T33" s="5">
        <v>42571</v>
      </c>
      <c r="U33" s="5">
        <v>42572</v>
      </c>
      <c r="V33" s="5">
        <v>42573</v>
      </c>
      <c r="W33" s="5">
        <v>42576</v>
      </c>
      <c r="X33" s="5">
        <v>42577</v>
      </c>
      <c r="Y33" s="5">
        <v>42578</v>
      </c>
      <c r="Z33" s="5">
        <v>42579</v>
      </c>
      <c r="AA33" s="5">
        <v>42580</v>
      </c>
      <c r="AB33" s="5"/>
      <c r="AC33" s="5"/>
    </row>
    <row r="34" spans="3:29">
      <c r="C34" s="5">
        <f t="shared" si="2"/>
        <v>42403</v>
      </c>
      <c r="H34" s="5">
        <v>42583</v>
      </c>
      <c r="I34" s="5">
        <v>42584</v>
      </c>
      <c r="J34" s="5">
        <v>42585</v>
      </c>
      <c r="K34" s="5">
        <v>42586</v>
      </c>
      <c r="L34" s="5">
        <v>42587</v>
      </c>
      <c r="M34" s="5">
        <v>42590</v>
      </c>
      <c r="N34" s="5">
        <v>42591</v>
      </c>
      <c r="O34" s="5">
        <v>42592</v>
      </c>
      <c r="P34" s="5">
        <v>42593</v>
      </c>
      <c r="Q34" s="5">
        <v>42594</v>
      </c>
      <c r="R34" s="5">
        <v>42598</v>
      </c>
      <c r="S34" s="5">
        <v>42599</v>
      </c>
      <c r="T34" s="5">
        <v>42600</v>
      </c>
      <c r="U34" s="5">
        <v>42601</v>
      </c>
      <c r="V34" s="5">
        <v>42604</v>
      </c>
      <c r="W34" s="5">
        <v>42605</v>
      </c>
      <c r="X34" s="5">
        <v>42606</v>
      </c>
      <c r="Y34" s="5">
        <v>42607</v>
      </c>
      <c r="Z34" s="5">
        <v>42608</v>
      </c>
      <c r="AA34" s="5">
        <v>42611</v>
      </c>
      <c r="AB34" s="5">
        <v>42612</v>
      </c>
      <c r="AC34" s="5">
        <v>42613</v>
      </c>
    </row>
    <row r="35" spans="3:29">
      <c r="C35" s="5">
        <f t="shared" si="2"/>
        <v>42404</v>
      </c>
      <c r="H35" s="5">
        <v>42614</v>
      </c>
      <c r="I35" s="5">
        <v>42615</v>
      </c>
      <c r="J35" s="5">
        <v>42618</v>
      </c>
      <c r="K35" s="5">
        <v>42619</v>
      </c>
      <c r="L35" s="5">
        <v>42620</v>
      </c>
      <c r="M35" s="5">
        <v>42621</v>
      </c>
      <c r="N35" s="5">
        <v>42622</v>
      </c>
      <c r="O35" s="5">
        <v>42625</v>
      </c>
      <c r="P35" s="5">
        <v>42626</v>
      </c>
      <c r="Q35" s="5">
        <v>42627</v>
      </c>
      <c r="R35" s="5">
        <v>42628</v>
      </c>
      <c r="S35" s="5">
        <v>42629</v>
      </c>
      <c r="T35" s="5">
        <v>42632</v>
      </c>
      <c r="U35" s="5">
        <v>42633</v>
      </c>
      <c r="V35" s="5">
        <v>42634</v>
      </c>
      <c r="W35" s="5">
        <v>42635</v>
      </c>
      <c r="X35" s="5">
        <v>42636</v>
      </c>
      <c r="Y35" s="5">
        <v>42639</v>
      </c>
      <c r="Z35" s="5">
        <v>42640</v>
      </c>
      <c r="AA35" s="5">
        <v>42641</v>
      </c>
      <c r="AB35" s="5">
        <v>42642</v>
      </c>
      <c r="AC35" s="5">
        <v>42643</v>
      </c>
    </row>
    <row r="36" spans="3:29">
      <c r="C36" s="5">
        <f t="shared" si="2"/>
        <v>42405</v>
      </c>
      <c r="H36" s="5">
        <v>42646</v>
      </c>
      <c r="I36" s="5">
        <v>42647</v>
      </c>
      <c r="J36" s="5">
        <v>42648</v>
      </c>
      <c r="K36" s="5">
        <v>42649</v>
      </c>
      <c r="L36" s="5">
        <v>42650</v>
      </c>
      <c r="M36" s="5">
        <v>42653</v>
      </c>
      <c r="N36" s="5">
        <v>42654</v>
      </c>
      <c r="O36" s="5">
        <v>42655</v>
      </c>
      <c r="P36" s="5">
        <v>42656</v>
      </c>
      <c r="Q36" s="5">
        <v>42657</v>
      </c>
      <c r="R36" s="5">
        <v>42660</v>
      </c>
      <c r="S36" s="5">
        <v>42661</v>
      </c>
      <c r="T36" s="5">
        <v>42662</v>
      </c>
      <c r="U36" s="5">
        <v>42663</v>
      </c>
      <c r="V36" s="5">
        <v>42664</v>
      </c>
      <c r="W36" s="5">
        <v>42667</v>
      </c>
      <c r="X36" s="5">
        <v>42668</v>
      </c>
      <c r="Y36" s="5">
        <v>42669</v>
      </c>
      <c r="Z36" s="5">
        <v>42670</v>
      </c>
      <c r="AA36" s="5">
        <v>42671</v>
      </c>
      <c r="AB36" s="5">
        <v>42674</v>
      </c>
      <c r="AC36" s="5"/>
    </row>
    <row r="37" spans="3:29">
      <c r="C37" s="5">
        <f t="shared" si="2"/>
        <v>42408</v>
      </c>
      <c r="H37" s="5">
        <v>42676</v>
      </c>
      <c r="I37" s="5">
        <v>42677</v>
      </c>
      <c r="J37" s="5">
        <v>42678</v>
      </c>
      <c r="K37" s="5">
        <v>42681</v>
      </c>
      <c r="L37" s="5">
        <v>42682</v>
      </c>
      <c r="M37" s="5">
        <v>42683</v>
      </c>
      <c r="N37" s="5">
        <v>42684</v>
      </c>
      <c r="O37" s="5">
        <v>42688</v>
      </c>
      <c r="P37" s="5">
        <v>42689</v>
      </c>
      <c r="Q37" s="5">
        <v>42690</v>
      </c>
      <c r="R37" s="5">
        <v>42691</v>
      </c>
      <c r="S37" s="5">
        <v>42692</v>
      </c>
      <c r="T37" s="5">
        <v>42695</v>
      </c>
      <c r="U37" s="5">
        <v>42696</v>
      </c>
      <c r="V37" s="5">
        <v>42697</v>
      </c>
      <c r="W37" s="5">
        <v>42698</v>
      </c>
      <c r="X37" s="5">
        <v>42699</v>
      </c>
      <c r="Y37" s="5">
        <v>42702</v>
      </c>
      <c r="Z37" s="5">
        <v>42703</v>
      </c>
      <c r="AA37" s="5">
        <v>42704</v>
      </c>
      <c r="AB37" s="5"/>
      <c r="AC37" s="5"/>
    </row>
    <row r="38" spans="3:29">
      <c r="C38" s="5">
        <f t="shared" si="2"/>
        <v>42409</v>
      </c>
      <c r="H38" s="5">
        <v>42705</v>
      </c>
      <c r="I38" s="5">
        <v>42706</v>
      </c>
      <c r="J38" s="5">
        <v>42709</v>
      </c>
      <c r="K38" s="5">
        <v>42710</v>
      </c>
      <c r="L38" s="5">
        <v>42711</v>
      </c>
      <c r="M38" s="5">
        <v>42712</v>
      </c>
      <c r="N38" s="5">
        <v>42713</v>
      </c>
      <c r="O38" s="5">
        <v>42716</v>
      </c>
      <c r="P38" s="5">
        <v>42717</v>
      </c>
      <c r="Q38" s="5">
        <v>42718</v>
      </c>
      <c r="R38" s="5">
        <v>42719</v>
      </c>
      <c r="S38" s="5">
        <v>42720</v>
      </c>
      <c r="T38" s="5">
        <v>42723</v>
      </c>
      <c r="U38" s="5">
        <v>42724</v>
      </c>
      <c r="V38" s="5">
        <v>42725</v>
      </c>
      <c r="W38" s="5">
        <v>42726</v>
      </c>
      <c r="X38" s="5">
        <v>42727</v>
      </c>
      <c r="Y38" s="5">
        <v>42730</v>
      </c>
      <c r="Z38" s="5">
        <v>42731</v>
      </c>
      <c r="AA38" s="5">
        <v>42732</v>
      </c>
      <c r="AB38" s="5">
        <v>42733</v>
      </c>
      <c r="AC38" s="5">
        <v>42734</v>
      </c>
    </row>
    <row r="39" spans="3:29">
      <c r="C39" s="5">
        <f t="shared" si="2"/>
        <v>42410</v>
      </c>
    </row>
    <row r="40" spans="3:29">
      <c r="C40" s="5">
        <f t="shared" si="2"/>
        <v>42411</v>
      </c>
    </row>
    <row r="41" spans="3:29">
      <c r="C41" s="5">
        <f t="shared" si="2"/>
        <v>42412</v>
      </c>
    </row>
    <row r="42" spans="3:29">
      <c r="C42" s="5">
        <f t="shared" si="2"/>
        <v>42415</v>
      </c>
    </row>
    <row r="43" spans="3:29">
      <c r="C43" s="5">
        <f t="shared" si="2"/>
        <v>42416</v>
      </c>
    </row>
    <row r="44" spans="3:29">
      <c r="C44" s="5">
        <f>WORKDAY(C43,1,fériés)</f>
        <v>42417</v>
      </c>
    </row>
    <row r="45" spans="3:29">
      <c r="C45" s="5">
        <f t="shared" si="2"/>
        <v>42418</v>
      </c>
    </row>
    <row r="46" spans="3:29">
      <c r="C46" s="5">
        <f t="shared" si="2"/>
        <v>42419</v>
      </c>
    </row>
    <row r="47" spans="3:29">
      <c r="C47" s="5">
        <f t="shared" si="2"/>
        <v>42422</v>
      </c>
    </row>
    <row r="48" spans="3:29">
      <c r="C48" s="5">
        <f t="shared" si="2"/>
        <v>42423</v>
      </c>
    </row>
    <row r="49" spans="3:3">
      <c r="C49" s="5">
        <f t="shared" si="2"/>
        <v>42424</v>
      </c>
    </row>
    <row r="50" spans="3:3">
      <c r="C50" s="5">
        <f t="shared" si="2"/>
        <v>42425</v>
      </c>
    </row>
    <row r="51" spans="3:3">
      <c r="C51" s="5">
        <f t="shared" si="2"/>
        <v>42426</v>
      </c>
    </row>
    <row r="52" spans="3:3">
      <c r="C52" s="5">
        <f t="shared" si="2"/>
        <v>42429</v>
      </c>
    </row>
    <row r="53" spans="3:3">
      <c r="C53" s="5">
        <f t="shared" si="2"/>
        <v>42430</v>
      </c>
    </row>
    <row r="54" spans="3:3">
      <c r="C54" s="5">
        <f t="shared" si="2"/>
        <v>42431</v>
      </c>
    </row>
    <row r="55" spans="3:3">
      <c r="C55" s="5">
        <f t="shared" si="2"/>
        <v>42432</v>
      </c>
    </row>
    <row r="56" spans="3:3">
      <c r="C56" s="5">
        <f t="shared" si="2"/>
        <v>42433</v>
      </c>
    </row>
    <row r="57" spans="3:3">
      <c r="C57" s="5">
        <f t="shared" si="2"/>
        <v>42436</v>
      </c>
    </row>
    <row r="58" spans="3:3">
      <c r="C58" s="5">
        <f t="shared" si="2"/>
        <v>42437</v>
      </c>
    </row>
    <row r="59" spans="3:3">
      <c r="C59" s="5">
        <f t="shared" si="2"/>
        <v>42438</v>
      </c>
    </row>
    <row r="60" spans="3:3">
      <c r="C60" s="5">
        <f t="shared" si="2"/>
        <v>42439</v>
      </c>
    </row>
    <row r="61" spans="3:3">
      <c r="C61" s="5">
        <f t="shared" si="2"/>
        <v>42440</v>
      </c>
    </row>
    <row r="62" spans="3:3">
      <c r="C62" s="5">
        <f t="shared" si="2"/>
        <v>42443</v>
      </c>
    </row>
    <row r="63" spans="3:3">
      <c r="C63" s="5">
        <f t="shared" si="2"/>
        <v>42444</v>
      </c>
    </row>
    <row r="64" spans="3:3">
      <c r="C64" s="5">
        <f t="shared" si="2"/>
        <v>42445</v>
      </c>
    </row>
    <row r="65" spans="3:3">
      <c r="C65" s="5">
        <f t="shared" si="2"/>
        <v>42446</v>
      </c>
    </row>
    <row r="66" spans="3:3">
      <c r="C66" s="5">
        <f t="shared" si="2"/>
        <v>42447</v>
      </c>
    </row>
    <row r="67" spans="3:3">
      <c r="C67" s="5">
        <f t="shared" si="2"/>
        <v>42450</v>
      </c>
    </row>
    <row r="68" spans="3:3">
      <c r="C68" s="5">
        <f t="shared" si="2"/>
        <v>42451</v>
      </c>
    </row>
    <row r="69" spans="3:3">
      <c r="C69" s="5">
        <f t="shared" si="2"/>
        <v>42452</v>
      </c>
    </row>
    <row r="70" spans="3:3">
      <c r="C70" s="5">
        <f t="shared" si="2"/>
        <v>42453</v>
      </c>
    </row>
    <row r="71" spans="3:3">
      <c r="C71" s="5">
        <f t="shared" si="2"/>
        <v>42454</v>
      </c>
    </row>
    <row r="72" spans="3:3">
      <c r="C72" s="5">
        <f t="shared" si="2"/>
        <v>42458</v>
      </c>
    </row>
    <row r="73" spans="3:3">
      <c r="C73" s="5">
        <f t="shared" si="2"/>
        <v>42459</v>
      </c>
    </row>
    <row r="74" spans="3:3">
      <c r="C74" s="5">
        <f t="shared" si="2"/>
        <v>42460</v>
      </c>
    </row>
    <row r="75" spans="3:3">
      <c r="C75" s="5">
        <f t="shared" si="2"/>
        <v>42461</v>
      </c>
    </row>
    <row r="76" spans="3:3">
      <c r="C76" s="5">
        <f t="shared" si="2"/>
        <v>42464</v>
      </c>
    </row>
    <row r="77" spans="3:3">
      <c r="C77" s="5">
        <f t="shared" ref="C77:C140" si="14">WORKDAY(C76,1,fériés)</f>
        <v>42465</v>
      </c>
    </row>
    <row r="78" spans="3:3">
      <c r="C78" s="5">
        <f t="shared" si="14"/>
        <v>42466</v>
      </c>
    </row>
    <row r="79" spans="3:3">
      <c r="C79" s="5">
        <f t="shared" si="14"/>
        <v>42467</v>
      </c>
    </row>
    <row r="80" spans="3:3">
      <c r="C80" s="5">
        <f t="shared" si="14"/>
        <v>42468</v>
      </c>
    </row>
    <row r="81" spans="3:3">
      <c r="C81" s="5">
        <f t="shared" si="14"/>
        <v>42471</v>
      </c>
    </row>
    <row r="82" spans="3:3">
      <c r="C82" s="5">
        <f t="shared" si="14"/>
        <v>42472</v>
      </c>
    </row>
    <row r="83" spans="3:3">
      <c r="C83" s="5">
        <f t="shared" si="14"/>
        <v>42473</v>
      </c>
    </row>
    <row r="84" spans="3:3">
      <c r="C84" s="5">
        <f t="shared" si="14"/>
        <v>42474</v>
      </c>
    </row>
    <row r="85" spans="3:3">
      <c r="C85" s="5">
        <f t="shared" si="14"/>
        <v>42475</v>
      </c>
    </row>
    <row r="86" spans="3:3">
      <c r="C86" s="5">
        <f t="shared" si="14"/>
        <v>42478</v>
      </c>
    </row>
    <row r="87" spans="3:3">
      <c r="C87" s="5">
        <f t="shared" si="14"/>
        <v>42479</v>
      </c>
    </row>
    <row r="88" spans="3:3">
      <c r="C88" s="5">
        <f t="shared" si="14"/>
        <v>42480</v>
      </c>
    </row>
    <row r="89" spans="3:3">
      <c r="C89" s="5">
        <f t="shared" si="14"/>
        <v>42481</v>
      </c>
    </row>
    <row r="90" spans="3:3">
      <c r="C90" s="5">
        <f t="shared" si="14"/>
        <v>42482</v>
      </c>
    </row>
    <row r="91" spans="3:3">
      <c r="C91" s="5">
        <f t="shared" si="14"/>
        <v>42485</v>
      </c>
    </row>
    <row r="92" spans="3:3">
      <c r="C92" s="5">
        <f t="shared" si="14"/>
        <v>42486</v>
      </c>
    </row>
    <row r="93" spans="3:3">
      <c r="C93" s="5">
        <f t="shared" si="14"/>
        <v>42487</v>
      </c>
    </row>
    <row r="94" spans="3:3">
      <c r="C94" s="5">
        <f t="shared" si="14"/>
        <v>42488</v>
      </c>
    </row>
    <row r="95" spans="3:3">
      <c r="C95" s="5">
        <f t="shared" si="14"/>
        <v>42489</v>
      </c>
    </row>
    <row r="96" spans="3:3">
      <c r="C96" s="5">
        <f t="shared" si="14"/>
        <v>42492</v>
      </c>
    </row>
    <row r="97" spans="3:3">
      <c r="C97" s="5">
        <f t="shared" si="14"/>
        <v>42493</v>
      </c>
    </row>
    <row r="98" spans="3:3">
      <c r="C98" s="5">
        <f t="shared" si="14"/>
        <v>42494</v>
      </c>
    </row>
    <row r="99" spans="3:3">
      <c r="C99" s="5">
        <f t="shared" si="14"/>
        <v>42496</v>
      </c>
    </row>
    <row r="100" spans="3:3">
      <c r="C100" s="5">
        <f t="shared" si="14"/>
        <v>42499</v>
      </c>
    </row>
    <row r="101" spans="3:3">
      <c r="C101" s="5">
        <f t="shared" si="14"/>
        <v>42500</v>
      </c>
    </row>
    <row r="102" spans="3:3">
      <c r="C102" s="5">
        <f t="shared" si="14"/>
        <v>42501</v>
      </c>
    </row>
    <row r="103" spans="3:3">
      <c r="C103" s="5">
        <f t="shared" si="14"/>
        <v>42502</v>
      </c>
    </row>
    <row r="104" spans="3:3">
      <c r="C104" s="5">
        <f t="shared" si="14"/>
        <v>42503</v>
      </c>
    </row>
    <row r="105" spans="3:3">
      <c r="C105" s="5">
        <f t="shared" si="14"/>
        <v>42507</v>
      </c>
    </row>
    <row r="106" spans="3:3">
      <c r="C106" s="5">
        <f t="shared" si="14"/>
        <v>42508</v>
      </c>
    </row>
    <row r="107" spans="3:3">
      <c r="C107" s="5">
        <f t="shared" si="14"/>
        <v>42509</v>
      </c>
    </row>
    <row r="108" spans="3:3">
      <c r="C108" s="5">
        <f t="shared" si="14"/>
        <v>42510</v>
      </c>
    </row>
    <row r="109" spans="3:3">
      <c r="C109" s="5">
        <f t="shared" si="14"/>
        <v>42513</v>
      </c>
    </row>
    <row r="110" spans="3:3">
      <c r="C110" s="5">
        <f t="shared" si="14"/>
        <v>42514</v>
      </c>
    </row>
    <row r="111" spans="3:3">
      <c r="C111" s="5">
        <f t="shared" si="14"/>
        <v>42515</v>
      </c>
    </row>
    <row r="112" spans="3:3">
      <c r="C112" s="5">
        <f t="shared" si="14"/>
        <v>42516</v>
      </c>
    </row>
    <row r="113" spans="3:3">
      <c r="C113" s="5">
        <f t="shared" si="14"/>
        <v>42517</v>
      </c>
    </row>
    <row r="114" spans="3:3">
      <c r="C114" s="5">
        <f t="shared" si="14"/>
        <v>42520</v>
      </c>
    </row>
    <row r="115" spans="3:3">
      <c r="C115" s="5">
        <f t="shared" si="14"/>
        <v>42521</v>
      </c>
    </row>
    <row r="116" spans="3:3">
      <c r="C116" s="5">
        <f t="shared" si="14"/>
        <v>42522</v>
      </c>
    </row>
    <row r="117" spans="3:3">
      <c r="C117" s="5">
        <f t="shared" si="14"/>
        <v>42523</v>
      </c>
    </row>
    <row r="118" spans="3:3">
      <c r="C118" s="5">
        <f t="shared" si="14"/>
        <v>42524</v>
      </c>
    </row>
    <row r="119" spans="3:3">
      <c r="C119" s="5">
        <f t="shared" si="14"/>
        <v>42527</v>
      </c>
    </row>
    <row r="120" spans="3:3">
      <c r="C120" s="5">
        <f t="shared" si="14"/>
        <v>42528</v>
      </c>
    </row>
    <row r="121" spans="3:3">
      <c r="C121" s="5">
        <f t="shared" si="14"/>
        <v>42529</v>
      </c>
    </row>
    <row r="122" spans="3:3">
      <c r="C122" s="5">
        <f t="shared" si="14"/>
        <v>42530</v>
      </c>
    </row>
    <row r="123" spans="3:3">
      <c r="C123" s="5">
        <f t="shared" si="14"/>
        <v>42531</v>
      </c>
    </row>
    <row r="124" spans="3:3">
      <c r="C124" s="5">
        <f t="shared" si="14"/>
        <v>42534</v>
      </c>
    </row>
    <row r="125" spans="3:3">
      <c r="C125" s="5">
        <f t="shared" si="14"/>
        <v>42535</v>
      </c>
    </row>
    <row r="126" spans="3:3">
      <c r="C126" s="5">
        <f t="shared" si="14"/>
        <v>42536</v>
      </c>
    </row>
    <row r="127" spans="3:3">
      <c r="C127" s="5">
        <f t="shared" si="14"/>
        <v>42537</v>
      </c>
    </row>
    <row r="128" spans="3:3">
      <c r="C128" s="5">
        <f t="shared" si="14"/>
        <v>42538</v>
      </c>
    </row>
    <row r="129" spans="3:3">
      <c r="C129" s="5">
        <f t="shared" si="14"/>
        <v>42541</v>
      </c>
    </row>
    <row r="130" spans="3:3">
      <c r="C130" s="5">
        <f t="shared" si="14"/>
        <v>42542</v>
      </c>
    </row>
    <row r="131" spans="3:3">
      <c r="C131" s="5">
        <f t="shared" si="14"/>
        <v>42543</v>
      </c>
    </row>
    <row r="132" spans="3:3">
      <c r="C132" s="5">
        <f t="shared" si="14"/>
        <v>42544</v>
      </c>
    </row>
    <row r="133" spans="3:3">
      <c r="C133" s="5">
        <f t="shared" si="14"/>
        <v>42545</v>
      </c>
    </row>
    <row r="134" spans="3:3">
      <c r="C134" s="5">
        <f t="shared" si="14"/>
        <v>42548</v>
      </c>
    </row>
    <row r="135" spans="3:3">
      <c r="C135" s="5">
        <f t="shared" si="14"/>
        <v>42549</v>
      </c>
    </row>
    <row r="136" spans="3:3">
      <c r="C136" s="5">
        <f t="shared" si="14"/>
        <v>42550</v>
      </c>
    </row>
    <row r="137" spans="3:3">
      <c r="C137" s="5">
        <f t="shared" si="14"/>
        <v>42551</v>
      </c>
    </row>
    <row r="138" spans="3:3">
      <c r="C138" s="5">
        <f t="shared" si="14"/>
        <v>42552</v>
      </c>
    </row>
    <row r="139" spans="3:3">
      <c r="C139" s="5">
        <f t="shared" si="14"/>
        <v>42555</v>
      </c>
    </row>
    <row r="140" spans="3:3">
      <c r="C140" s="5">
        <f t="shared" si="14"/>
        <v>42556</v>
      </c>
    </row>
    <row r="141" spans="3:3">
      <c r="C141" s="5">
        <f t="shared" ref="C141:C204" si="15">WORKDAY(C140,1,fériés)</f>
        <v>42557</v>
      </c>
    </row>
    <row r="142" spans="3:3">
      <c r="C142" s="5">
        <f t="shared" si="15"/>
        <v>42558</v>
      </c>
    </row>
    <row r="143" spans="3:3">
      <c r="C143" s="5">
        <f t="shared" si="15"/>
        <v>42559</v>
      </c>
    </row>
    <row r="144" spans="3:3">
      <c r="C144" s="5">
        <f t="shared" si="15"/>
        <v>42562</v>
      </c>
    </row>
    <row r="145" spans="3:3">
      <c r="C145" s="5">
        <f t="shared" si="15"/>
        <v>42563</v>
      </c>
    </row>
    <row r="146" spans="3:3">
      <c r="C146" s="5">
        <f t="shared" si="15"/>
        <v>42564</v>
      </c>
    </row>
    <row r="147" spans="3:3">
      <c r="C147" s="5">
        <f t="shared" si="15"/>
        <v>42566</v>
      </c>
    </row>
    <row r="148" spans="3:3">
      <c r="C148" s="5">
        <f t="shared" si="15"/>
        <v>42569</v>
      </c>
    </row>
    <row r="149" spans="3:3">
      <c r="C149" s="5">
        <f t="shared" si="15"/>
        <v>42570</v>
      </c>
    </row>
    <row r="150" spans="3:3">
      <c r="C150" s="5">
        <f t="shared" si="15"/>
        <v>42571</v>
      </c>
    </row>
    <row r="151" spans="3:3">
      <c r="C151" s="5">
        <f t="shared" si="15"/>
        <v>42572</v>
      </c>
    </row>
    <row r="152" spans="3:3">
      <c r="C152" s="5">
        <f t="shared" si="15"/>
        <v>42573</v>
      </c>
    </row>
    <row r="153" spans="3:3">
      <c r="C153" s="5">
        <f t="shared" si="15"/>
        <v>42576</v>
      </c>
    </row>
    <row r="154" spans="3:3">
      <c r="C154" s="5">
        <f t="shared" si="15"/>
        <v>42577</v>
      </c>
    </row>
    <row r="155" spans="3:3">
      <c r="C155" s="5">
        <f t="shared" si="15"/>
        <v>42578</v>
      </c>
    </row>
    <row r="156" spans="3:3">
      <c r="C156" s="5">
        <f t="shared" si="15"/>
        <v>42579</v>
      </c>
    </row>
    <row r="157" spans="3:3">
      <c r="C157" s="5">
        <f t="shared" si="15"/>
        <v>42580</v>
      </c>
    </row>
    <row r="158" spans="3:3">
      <c r="C158" s="5">
        <f t="shared" si="15"/>
        <v>42583</v>
      </c>
    </row>
    <row r="159" spans="3:3">
      <c r="C159" s="5">
        <f t="shared" si="15"/>
        <v>42584</v>
      </c>
    </row>
    <row r="160" spans="3:3">
      <c r="C160" s="5">
        <f t="shared" si="15"/>
        <v>42585</v>
      </c>
    </row>
    <row r="161" spans="3:3">
      <c r="C161" s="5">
        <f t="shared" si="15"/>
        <v>42586</v>
      </c>
    </row>
    <row r="162" spans="3:3">
      <c r="C162" s="5">
        <f t="shared" si="15"/>
        <v>42587</v>
      </c>
    </row>
    <row r="163" spans="3:3">
      <c r="C163" s="5">
        <f t="shared" si="15"/>
        <v>42590</v>
      </c>
    </row>
    <row r="164" spans="3:3">
      <c r="C164" s="5">
        <f t="shared" si="15"/>
        <v>42591</v>
      </c>
    </row>
    <row r="165" spans="3:3">
      <c r="C165" s="5">
        <f t="shared" si="15"/>
        <v>42592</v>
      </c>
    </row>
    <row r="166" spans="3:3">
      <c r="C166" s="5">
        <f t="shared" si="15"/>
        <v>42593</v>
      </c>
    </row>
    <row r="167" spans="3:3">
      <c r="C167" s="5">
        <f t="shared" si="15"/>
        <v>42594</v>
      </c>
    </row>
    <row r="168" spans="3:3">
      <c r="C168" s="5">
        <f t="shared" si="15"/>
        <v>42598</v>
      </c>
    </row>
    <row r="169" spans="3:3">
      <c r="C169" s="5">
        <f t="shared" si="15"/>
        <v>42599</v>
      </c>
    </row>
    <row r="170" spans="3:3">
      <c r="C170" s="5">
        <f t="shared" si="15"/>
        <v>42600</v>
      </c>
    </row>
    <row r="171" spans="3:3">
      <c r="C171" s="5">
        <f t="shared" si="15"/>
        <v>42601</v>
      </c>
    </row>
    <row r="172" spans="3:3">
      <c r="C172" s="5">
        <f t="shared" si="15"/>
        <v>42604</v>
      </c>
    </row>
    <row r="173" spans="3:3">
      <c r="C173" s="5">
        <f t="shared" si="15"/>
        <v>42605</v>
      </c>
    </row>
    <row r="174" spans="3:3">
      <c r="C174" s="5">
        <f t="shared" si="15"/>
        <v>42606</v>
      </c>
    </row>
    <row r="175" spans="3:3">
      <c r="C175" s="5">
        <f t="shared" si="15"/>
        <v>42607</v>
      </c>
    </row>
    <row r="176" spans="3:3">
      <c r="C176" s="5">
        <f t="shared" si="15"/>
        <v>42608</v>
      </c>
    </row>
    <row r="177" spans="3:3">
      <c r="C177" s="5">
        <f t="shared" si="15"/>
        <v>42611</v>
      </c>
    </row>
    <row r="178" spans="3:3">
      <c r="C178" s="5">
        <f t="shared" si="15"/>
        <v>42612</v>
      </c>
    </row>
    <row r="179" spans="3:3">
      <c r="C179" s="5">
        <f t="shared" si="15"/>
        <v>42613</v>
      </c>
    </row>
    <row r="180" spans="3:3">
      <c r="C180" s="5">
        <f t="shared" si="15"/>
        <v>42614</v>
      </c>
    </row>
    <row r="181" spans="3:3">
      <c r="C181" s="5">
        <f t="shared" si="15"/>
        <v>42615</v>
      </c>
    </row>
    <row r="182" spans="3:3">
      <c r="C182" s="5">
        <f t="shared" si="15"/>
        <v>42618</v>
      </c>
    </row>
    <row r="183" spans="3:3">
      <c r="C183" s="5">
        <f t="shared" si="15"/>
        <v>42619</v>
      </c>
    </row>
    <row r="184" spans="3:3">
      <c r="C184" s="5">
        <f t="shared" si="15"/>
        <v>42620</v>
      </c>
    </row>
    <row r="185" spans="3:3">
      <c r="C185" s="5">
        <f t="shared" si="15"/>
        <v>42621</v>
      </c>
    </row>
    <row r="186" spans="3:3">
      <c r="C186" s="5">
        <f t="shared" si="15"/>
        <v>42622</v>
      </c>
    </row>
    <row r="187" spans="3:3">
      <c r="C187" s="5">
        <f t="shared" si="15"/>
        <v>42625</v>
      </c>
    </row>
    <row r="188" spans="3:3">
      <c r="C188" s="5">
        <f t="shared" si="15"/>
        <v>42626</v>
      </c>
    </row>
    <row r="189" spans="3:3">
      <c r="C189" s="5">
        <f t="shared" si="15"/>
        <v>42627</v>
      </c>
    </row>
    <row r="190" spans="3:3">
      <c r="C190" s="5">
        <f t="shared" si="15"/>
        <v>42628</v>
      </c>
    </row>
    <row r="191" spans="3:3">
      <c r="C191" s="5">
        <f t="shared" si="15"/>
        <v>42629</v>
      </c>
    </row>
    <row r="192" spans="3:3">
      <c r="C192" s="5">
        <f t="shared" si="15"/>
        <v>42632</v>
      </c>
    </row>
    <row r="193" spans="3:3">
      <c r="C193" s="5">
        <f t="shared" si="15"/>
        <v>42633</v>
      </c>
    </row>
    <row r="194" spans="3:3">
      <c r="C194" s="5">
        <f t="shared" si="15"/>
        <v>42634</v>
      </c>
    </row>
    <row r="195" spans="3:3">
      <c r="C195" s="5">
        <f t="shared" si="15"/>
        <v>42635</v>
      </c>
    </row>
    <row r="196" spans="3:3">
      <c r="C196" s="5">
        <f t="shared" si="15"/>
        <v>42636</v>
      </c>
    </row>
    <row r="197" spans="3:3">
      <c r="C197" s="5">
        <f t="shared" si="15"/>
        <v>42639</v>
      </c>
    </row>
    <row r="198" spans="3:3">
      <c r="C198" s="5">
        <f t="shared" si="15"/>
        <v>42640</v>
      </c>
    </row>
    <row r="199" spans="3:3">
      <c r="C199" s="5">
        <f t="shared" si="15"/>
        <v>42641</v>
      </c>
    </row>
    <row r="200" spans="3:3">
      <c r="C200" s="5">
        <f t="shared" si="15"/>
        <v>42642</v>
      </c>
    </row>
    <row r="201" spans="3:3">
      <c r="C201" s="5">
        <f t="shared" si="15"/>
        <v>42643</v>
      </c>
    </row>
    <row r="202" spans="3:3">
      <c r="C202" s="5">
        <f t="shared" si="15"/>
        <v>42646</v>
      </c>
    </row>
    <row r="203" spans="3:3">
      <c r="C203" s="5">
        <f t="shared" si="15"/>
        <v>42647</v>
      </c>
    </row>
    <row r="204" spans="3:3">
      <c r="C204" s="5">
        <f t="shared" si="15"/>
        <v>42648</v>
      </c>
    </row>
    <row r="205" spans="3:3">
      <c r="C205" s="5">
        <f t="shared" ref="C205:C229" si="16">WORKDAY(C204,1,fériés)</f>
        <v>42649</v>
      </c>
    </row>
    <row r="206" spans="3:3">
      <c r="C206" s="5">
        <f t="shared" si="16"/>
        <v>42650</v>
      </c>
    </row>
    <row r="207" spans="3:3">
      <c r="C207" s="5">
        <f t="shared" si="16"/>
        <v>42653</v>
      </c>
    </row>
    <row r="208" spans="3:3">
      <c r="C208" s="5">
        <f t="shared" si="16"/>
        <v>42654</v>
      </c>
    </row>
    <row r="209" spans="3:3">
      <c r="C209" s="5">
        <f t="shared" si="16"/>
        <v>42655</v>
      </c>
    </row>
    <row r="210" spans="3:3">
      <c r="C210" s="5">
        <f t="shared" si="16"/>
        <v>42656</v>
      </c>
    </row>
    <row r="211" spans="3:3">
      <c r="C211" s="5">
        <f t="shared" si="16"/>
        <v>42657</v>
      </c>
    </row>
    <row r="212" spans="3:3">
      <c r="C212" s="5">
        <f t="shared" si="16"/>
        <v>42660</v>
      </c>
    </row>
    <row r="213" spans="3:3">
      <c r="C213" s="5">
        <f t="shared" si="16"/>
        <v>42661</v>
      </c>
    </row>
    <row r="214" spans="3:3">
      <c r="C214" s="5">
        <f t="shared" si="16"/>
        <v>42662</v>
      </c>
    </row>
    <row r="215" spans="3:3">
      <c r="C215" s="5">
        <f t="shared" si="16"/>
        <v>42663</v>
      </c>
    </row>
    <row r="216" spans="3:3">
      <c r="C216" s="5">
        <f t="shared" si="16"/>
        <v>42664</v>
      </c>
    </row>
    <row r="217" spans="3:3">
      <c r="C217" s="5">
        <f t="shared" si="16"/>
        <v>42667</v>
      </c>
    </row>
    <row r="218" spans="3:3">
      <c r="C218" s="5">
        <f t="shared" si="16"/>
        <v>42668</v>
      </c>
    </row>
    <row r="219" spans="3:3">
      <c r="C219" s="5">
        <f t="shared" si="16"/>
        <v>42669</v>
      </c>
    </row>
    <row r="220" spans="3:3">
      <c r="C220" s="5">
        <f t="shared" si="16"/>
        <v>42670</v>
      </c>
    </row>
    <row r="221" spans="3:3">
      <c r="C221" s="5">
        <f t="shared" si="16"/>
        <v>42671</v>
      </c>
    </row>
    <row r="222" spans="3:3">
      <c r="C222" s="5">
        <f t="shared" si="16"/>
        <v>42674</v>
      </c>
    </row>
    <row r="223" spans="3:3">
      <c r="C223" s="5">
        <f t="shared" si="16"/>
        <v>42676</v>
      </c>
    </row>
    <row r="224" spans="3:3">
      <c r="C224" s="5">
        <f t="shared" si="16"/>
        <v>42677</v>
      </c>
    </row>
    <row r="225" spans="3:3">
      <c r="C225" s="5">
        <f t="shared" si="16"/>
        <v>42678</v>
      </c>
    </row>
    <row r="226" spans="3:3">
      <c r="C226" s="5">
        <f t="shared" si="16"/>
        <v>42681</v>
      </c>
    </row>
    <row r="227" spans="3:3">
      <c r="C227" s="5">
        <f t="shared" si="16"/>
        <v>42682</v>
      </c>
    </row>
    <row r="228" spans="3:3">
      <c r="C228" s="5">
        <f t="shared" si="16"/>
        <v>42683</v>
      </c>
    </row>
    <row r="229" spans="3:3">
      <c r="C229" s="5">
        <f t="shared" si="16"/>
        <v>42684</v>
      </c>
    </row>
    <row r="230" spans="3:3">
      <c r="C230" s="5">
        <f t="shared" ref="C230:C264" si="17">WORKDAY(C229,1,fériés)</f>
        <v>42688</v>
      </c>
    </row>
    <row r="231" spans="3:3">
      <c r="C231" s="5">
        <f t="shared" si="17"/>
        <v>42689</v>
      </c>
    </row>
    <row r="232" spans="3:3">
      <c r="C232" s="5">
        <f t="shared" si="17"/>
        <v>42690</v>
      </c>
    </row>
    <row r="233" spans="3:3">
      <c r="C233" s="5">
        <f t="shared" si="17"/>
        <v>42691</v>
      </c>
    </row>
    <row r="234" spans="3:3">
      <c r="C234" s="5">
        <f t="shared" si="17"/>
        <v>42692</v>
      </c>
    </row>
    <row r="235" spans="3:3">
      <c r="C235" s="5">
        <f t="shared" si="17"/>
        <v>42695</v>
      </c>
    </row>
    <row r="236" spans="3:3">
      <c r="C236" s="5">
        <f t="shared" si="17"/>
        <v>42696</v>
      </c>
    </row>
    <row r="237" spans="3:3">
      <c r="C237" s="5">
        <f t="shared" si="17"/>
        <v>42697</v>
      </c>
    </row>
    <row r="238" spans="3:3">
      <c r="C238" s="5">
        <f t="shared" si="17"/>
        <v>42698</v>
      </c>
    </row>
    <row r="239" spans="3:3">
      <c r="C239" s="5">
        <f t="shared" si="17"/>
        <v>42699</v>
      </c>
    </row>
    <row r="240" spans="3:3">
      <c r="C240" s="5">
        <f t="shared" si="17"/>
        <v>42702</v>
      </c>
    </row>
    <row r="241" spans="3:3">
      <c r="C241" s="5">
        <f t="shared" si="17"/>
        <v>42703</v>
      </c>
    </row>
    <row r="242" spans="3:3">
      <c r="C242" s="5">
        <f t="shared" si="17"/>
        <v>42704</v>
      </c>
    </row>
    <row r="243" spans="3:3">
      <c r="C243" s="5">
        <f t="shared" si="17"/>
        <v>42705</v>
      </c>
    </row>
    <row r="244" spans="3:3">
      <c r="C244" s="5">
        <f t="shared" si="17"/>
        <v>42706</v>
      </c>
    </row>
    <row r="245" spans="3:3">
      <c r="C245" s="5">
        <f t="shared" si="17"/>
        <v>42709</v>
      </c>
    </row>
    <row r="246" spans="3:3">
      <c r="C246" s="5">
        <f t="shared" si="17"/>
        <v>42710</v>
      </c>
    </row>
    <row r="247" spans="3:3">
      <c r="C247" s="5">
        <f t="shared" si="17"/>
        <v>42711</v>
      </c>
    </row>
    <row r="248" spans="3:3">
      <c r="C248" s="5">
        <f t="shared" si="17"/>
        <v>42712</v>
      </c>
    </row>
    <row r="249" spans="3:3">
      <c r="C249" s="5">
        <f t="shared" si="17"/>
        <v>42713</v>
      </c>
    </row>
    <row r="250" spans="3:3">
      <c r="C250" s="5">
        <f t="shared" si="17"/>
        <v>42716</v>
      </c>
    </row>
    <row r="251" spans="3:3">
      <c r="C251" s="5">
        <f t="shared" si="17"/>
        <v>42717</v>
      </c>
    </row>
    <row r="252" spans="3:3">
      <c r="C252" s="5">
        <f t="shared" si="17"/>
        <v>42718</v>
      </c>
    </row>
    <row r="253" spans="3:3">
      <c r="C253" s="5">
        <f t="shared" si="17"/>
        <v>42719</v>
      </c>
    </row>
    <row r="254" spans="3:3">
      <c r="C254" s="5">
        <f t="shared" si="17"/>
        <v>42720</v>
      </c>
    </row>
    <row r="255" spans="3:3">
      <c r="C255" s="5">
        <f t="shared" si="17"/>
        <v>42723</v>
      </c>
    </row>
    <row r="256" spans="3:3">
      <c r="C256" s="5">
        <f t="shared" si="17"/>
        <v>42724</v>
      </c>
    </row>
    <row r="257" spans="3:3">
      <c r="C257" s="5">
        <f t="shared" si="17"/>
        <v>42725</v>
      </c>
    </row>
    <row r="258" spans="3:3">
      <c r="C258" s="5">
        <f t="shared" si="17"/>
        <v>42726</v>
      </c>
    </row>
    <row r="259" spans="3:3">
      <c r="C259" s="5">
        <f t="shared" si="17"/>
        <v>42727</v>
      </c>
    </row>
    <row r="260" spans="3:3">
      <c r="C260" s="5">
        <f t="shared" si="17"/>
        <v>42730</v>
      </c>
    </row>
    <row r="261" spans="3:3">
      <c r="C261" s="5">
        <f t="shared" si="17"/>
        <v>42731</v>
      </c>
    </row>
    <row r="262" spans="3:3">
      <c r="C262" s="5">
        <f t="shared" si="17"/>
        <v>42732</v>
      </c>
    </row>
    <row r="263" spans="3:3">
      <c r="C263" s="5">
        <f t="shared" si="17"/>
        <v>42733</v>
      </c>
    </row>
    <row r="264" spans="3:3">
      <c r="C264" s="5">
        <f t="shared" si="17"/>
        <v>42734</v>
      </c>
    </row>
    <row r="265" spans="3:3">
      <c r="C265" s="5"/>
    </row>
    <row r="266" spans="3:3">
      <c r="C266" s="5"/>
    </row>
    <row r="267" spans="3:3">
      <c r="C267" s="5"/>
    </row>
    <row r="268" spans="3:3">
      <c r="C268" s="5"/>
    </row>
    <row r="269" spans="3:3">
      <c r="C269" s="5"/>
    </row>
  </sheetData>
  <sheetProtection formatCells="0" formatColumns="0" formatRows="0" insertColumns="0" insertRows="0" insertHyperlinks="0" deleteColumns="0" deleteRows="0" sort="0" autoFilter="0" pivotTables="0"/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janv-16</vt:lpstr>
      <vt:lpstr>fev-16</vt:lpstr>
      <vt:lpstr>mars-16</vt:lpstr>
      <vt:lpstr>avr-16</vt:lpstr>
      <vt:lpstr>mai-16</vt:lpstr>
      <vt:lpstr>juin-16</vt:lpstr>
      <vt:lpstr>juil-16</vt:lpstr>
      <vt:lpstr>aout-16</vt:lpstr>
      <vt:lpstr>sept-16</vt:lpstr>
      <vt:lpstr>oct-16</vt:lpstr>
      <vt:lpstr>nov-16</vt:lpstr>
      <vt:lpstr>dec-16</vt:lpstr>
      <vt:lpstr>jours ouvrés</vt:lpstr>
      <vt:lpstr>Feuil3</vt:lpstr>
      <vt:lpstr>fériés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anaelle.christoph</cp:lastModifiedBy>
  <dcterms:created xsi:type="dcterms:W3CDTF">2008-11-29T08:06:48Z</dcterms:created>
  <dcterms:modified xsi:type="dcterms:W3CDTF">2016-01-14T13:02:50Z</dcterms:modified>
</cp:coreProperties>
</file>