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985" yWindow="105" windowWidth="5970" windowHeight="6075" activeTab="1"/>
  </bookViews>
  <sheets>
    <sheet name="FACTURE" sheetId="10" r:id="rId1"/>
    <sheet name="taf a faire" sheetId="12" r:id="rId2"/>
    <sheet name="RECAP" sheetId="11" r:id="rId3"/>
    <sheet name="CLIENTS" sheetId="13" r:id="rId4"/>
    <sheet name="Feuille1" sheetId="15" r:id="rId5"/>
    <sheet name="Feuil2" sheetId="16" r:id="rId6"/>
  </sheets>
  <definedNames>
    <definedName name="A__RELANCER">#REF!</definedName>
    <definedName name="CLIENT">#REF!</definedName>
    <definedName name="DATE">#REF!</definedName>
    <definedName name="DATE_REGLEMENT">#REF!</definedName>
    <definedName name="MONTANT_HT">#REF!</definedName>
    <definedName name="MONTANT_TTC">#REF!</definedName>
    <definedName name="N__FACT">#REF!</definedName>
  </definedNames>
  <calcPr calcId="145621"/>
</workbook>
</file>

<file path=xl/calcChain.xml><?xml version="1.0" encoding="utf-8"?>
<calcChain xmlns="http://schemas.openxmlformats.org/spreadsheetml/2006/main">
  <c r="F4" i="11" l="1"/>
  <c r="G4" i="11" s="1"/>
  <c r="H4" i="11"/>
  <c r="G16" i="10" l="1"/>
  <c r="F9" i="10" l="1"/>
  <c r="F8" i="10"/>
  <c r="F7" i="10"/>
  <c r="G17" i="10"/>
  <c r="F3" i="11" l="1"/>
  <c r="G3" i="11" s="1"/>
  <c r="H3" i="11"/>
  <c r="H2" i="11"/>
  <c r="F2" i="11"/>
  <c r="G2" i="11" s="1"/>
</calcChain>
</file>

<file path=xl/comments1.xml><?xml version="1.0" encoding="utf-8"?>
<comments xmlns="http://schemas.openxmlformats.org/spreadsheetml/2006/main">
  <authors>
    <author>Marie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Date de la facture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Raison sociale du client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N° de facture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1ère ligne du libellé de la prestion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2ème ligne du libellé de la prestation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Montant HT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Taux de TVA</t>
        </r>
      </text>
    </comment>
  </commentList>
</comments>
</file>

<file path=xl/sharedStrings.xml><?xml version="1.0" encoding="utf-8"?>
<sst xmlns="http://schemas.openxmlformats.org/spreadsheetml/2006/main" count="97" uniqueCount="82">
  <si>
    <t>Vincennes, le</t>
  </si>
  <si>
    <t>16, rue Villebois Mareuil</t>
  </si>
  <si>
    <t>94300 VINCENNES</t>
  </si>
  <si>
    <t xml:space="preserve">FACTURE N° </t>
  </si>
  <si>
    <t>Membre d'une association agréée par l'administration fiscale, acceptant à ce titre le règlement des honoraires par chèques libellés à son nom</t>
  </si>
  <si>
    <t>Règlement à échéance de 30 jours date de facture, sans escompte</t>
  </si>
  <si>
    <t>En conformité avec la loi 92-1442 du 31/12/92 modifiée, une pénalité pour retard de paiement, sera calculée au taux de l'intérêt légal multiplié par 1,5</t>
  </si>
  <si>
    <t>N° FACT</t>
  </si>
  <si>
    <t>CLIENT</t>
  </si>
  <si>
    <t>HT</t>
  </si>
  <si>
    <t>TVA</t>
  </si>
  <si>
    <t>TX TVA</t>
  </si>
  <si>
    <t>TTC</t>
  </si>
  <si>
    <t>ECHEANCE</t>
  </si>
  <si>
    <t>DATE FACT</t>
  </si>
  <si>
    <t>Isabelle DUPRE - PRESTATIONS INFORMATIQUES</t>
  </si>
  <si>
    <t>E-mail : dupre.isabelle@aol.com</t>
  </si>
  <si>
    <t>01 48 08 25 46 / 06 58 58 58 54</t>
  </si>
  <si>
    <t>RAISON SOCIALE</t>
  </si>
  <si>
    <t>ADRESSE1</t>
  </si>
  <si>
    <t>ADRESSE2</t>
  </si>
  <si>
    <t>CP</t>
  </si>
  <si>
    <t>VILLE</t>
  </si>
  <si>
    <t>TEL</t>
  </si>
  <si>
    <t>MOBILE</t>
  </si>
  <si>
    <t>MAIL</t>
  </si>
  <si>
    <t>TITRE CONTACT</t>
  </si>
  <si>
    <t>NOM CONTACT</t>
  </si>
  <si>
    <t>PRENOM CONTACT</t>
  </si>
  <si>
    <t>DUPONT &amp; CIE</t>
  </si>
  <si>
    <t>3, rue des cacahuètes</t>
  </si>
  <si>
    <t>PARIS</t>
  </si>
  <si>
    <t>Madame</t>
  </si>
  <si>
    <t>Joséphine</t>
  </si>
  <si>
    <t>L'ETOILE DE SAIGON</t>
  </si>
  <si>
    <t>18, rue des Roses</t>
  </si>
  <si>
    <t>PONTOISE</t>
  </si>
  <si>
    <t>j.dupont@dupont.com</t>
  </si>
  <si>
    <t>Monsieur</t>
  </si>
  <si>
    <t>CHANG</t>
  </si>
  <si>
    <t>DUPONT</t>
  </si>
  <si>
    <t>Arnaud</t>
  </si>
  <si>
    <t>- Afficher un message si toutes les rubriques obligatoires ne sont pas renseignées
(Date, client, 1ère ligne de libellé, montant HT et Tx TVA)</t>
  </si>
  <si>
    <t>- Ecriture des données dans la feuille RECAP :</t>
  </si>
  <si>
    <t>* se placer sur la 1ère cellule vide de la colonne A et écriture du n° fact (n° précédent +1)</t>
  </si>
  <si>
    <t>* Ecriture de la date de la facture</t>
  </si>
  <si>
    <t>* Ecriture de la raison sociale du client</t>
  </si>
  <si>
    <t>* Ecriture du montant HT</t>
  </si>
  <si>
    <t>* Ecriture du Tx de TVA</t>
  </si>
  <si>
    <t>- Ecriture des données dans la feuille FACTURE :</t>
  </si>
  <si>
    <t>* Cellule G5 = la date facture</t>
  </si>
  <si>
    <t>* Cellule F6 = la raison sociale</t>
  </si>
  <si>
    <t>* Cellule B12 et B13 = les lignes de libellé</t>
  </si>
  <si>
    <t>TVA :</t>
  </si>
  <si>
    <t>TOTAL HT</t>
  </si>
  <si>
    <t>TOTAL TTC</t>
  </si>
  <si>
    <t>..............................................................................................</t>
  </si>
  <si>
    <t>* Cellule C16 = le Tx de TVA</t>
  </si>
  <si>
    <t>- Si la case à cocher imprimer est activée, lancer l'impression de la facture en 2 exemplaires.</t>
  </si>
  <si>
    <t>3 - Programmer les boutons OK et ANNULER</t>
  </si>
  <si>
    <r>
      <rPr>
        <b/>
        <sz val="10"/>
        <rFont val="Arial"/>
        <family val="2"/>
      </rPr>
      <t xml:space="preserve">b - </t>
    </r>
    <r>
      <rPr>
        <sz val="10"/>
        <rFont val="Arial"/>
        <family val="2"/>
      </rPr>
      <t>Le bouton OK</t>
    </r>
  </si>
  <si>
    <t>DEMETER CONSEIL</t>
  </si>
  <si>
    <t>25 allée des Erables</t>
  </si>
  <si>
    <t>BP 365</t>
  </si>
  <si>
    <t>VERSAILLES</t>
  </si>
  <si>
    <t>CARTENAS</t>
  </si>
  <si>
    <t>Orlando</t>
  </si>
  <si>
    <t>o.cartenas@demeter.com</t>
  </si>
  <si>
    <t>* Cellule G15 = le montant HT</t>
  </si>
  <si>
    <t>* Cellule E11 = le n° de facture</t>
  </si>
  <si>
    <r>
      <rPr>
        <b/>
        <sz val="10"/>
        <rFont val="Arial"/>
        <family val="2"/>
      </rPr>
      <t xml:space="preserve">a - </t>
    </r>
    <r>
      <rPr>
        <sz val="10"/>
        <rFont val="Arial"/>
        <family val="2"/>
      </rPr>
      <t>Le bouton ANNULER doit fermer le formulaire et libérer la RAM</t>
    </r>
  </si>
  <si>
    <t>05/09/14</t>
  </si>
  <si>
    <t>100</t>
  </si>
  <si>
    <t>18</t>
  </si>
  <si>
    <t>AM FORMATION</t>
  </si>
  <si>
    <t>2 bis rue des Flandres</t>
  </si>
  <si>
    <t>MONTREUIL</t>
  </si>
  <si>
    <t>FAUCHARD</t>
  </si>
  <si>
    <t>Marie</t>
  </si>
  <si>
    <t>01 55 56 85 56</t>
  </si>
  <si>
    <t>06 85 16 48 63</t>
  </si>
  <si>
    <t>am.formation@gmail.com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</si>
</sst>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\ mmmm\ yyyy"/>
    <numFmt numFmtId="165" formatCode="_([$€]* #,##0.00_);_([$€]* \(#,##0.00\);_([$€]* &quot;-&quot;??_);_(@_)"/>
    <numFmt numFmtId="166" formatCode="0#&quot; &quot;##&quot; &quot;##&quot; &quot;##&quot; &quot;##"/>
    <numFmt numFmtId="167" formatCode="[$-40C]d\ mmmm\ yyyy;@"/>
  </numFmts>
  <fonts count="14" x14ac:knownFonts="1">
    <font>
      <sz val="10"/>
      <name val="Tahoma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164" fontId="1" fillId="0" borderId="0" xfId="0" applyNumberFormat="1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right"/>
    </xf>
    <xf numFmtId="14" fontId="1" fillId="0" borderId="0" xfId="0" applyNumberFormat="1" applyFont="1"/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14" fontId="6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3" fontId="6" fillId="0" borderId="0" xfId="2" applyFont="1" applyAlignment="1">
      <alignment horizontal="center"/>
    </xf>
    <xf numFmtId="43" fontId="0" fillId="0" borderId="0" xfId="2" applyFont="1"/>
    <xf numFmtId="9" fontId="0" fillId="0" borderId="0" xfId="0" applyNumberFormat="1" applyAlignment="1">
      <alignment horizontal="center"/>
    </xf>
    <xf numFmtId="166" fontId="0" fillId="0" borderId="0" xfId="0" applyNumberFormat="1"/>
    <xf numFmtId="0" fontId="10" fillId="0" borderId="0" xfId="0" applyFont="1"/>
    <xf numFmtId="0" fontId="10" fillId="0" borderId="0" xfId="0" quotePrefix="1" applyFont="1"/>
    <xf numFmtId="0" fontId="10" fillId="0" borderId="0" xfId="0" quotePrefix="1" applyFont="1" applyBorder="1" applyAlignment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 indent="1"/>
    </xf>
    <xf numFmtId="0" fontId="10" fillId="0" borderId="0" xfId="0" quotePrefix="1" applyFont="1" applyAlignment="1">
      <alignment horizontal="left" vertical="center" indent="3"/>
    </xf>
    <xf numFmtId="0" fontId="10" fillId="0" borderId="0" xfId="0" quotePrefix="1" applyFont="1" applyAlignment="1">
      <alignment horizontal="left" vertical="center"/>
    </xf>
    <xf numFmtId="0" fontId="11" fillId="0" borderId="4" xfId="0" applyFont="1" applyBorder="1" applyAlignment="1">
      <alignment horizontal="left" vertical="center" indent="1"/>
    </xf>
    <xf numFmtId="0" fontId="10" fillId="0" borderId="0" xfId="0" quotePrefix="1" applyFont="1" applyFill="1" applyBorder="1" applyAlignment="1"/>
    <xf numFmtId="0" fontId="11" fillId="0" borderId="0" xfId="0" applyFont="1" applyBorder="1"/>
    <xf numFmtId="0" fontId="10" fillId="0" borderId="0" xfId="0" applyFont="1" applyAlignment="1">
      <alignment horizontal="left" indent="3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indent="2"/>
    </xf>
    <xf numFmtId="0" fontId="11" fillId="0" borderId="0" xfId="0" applyFont="1" applyBorder="1" applyAlignment="1"/>
    <xf numFmtId="0" fontId="10" fillId="0" borderId="0" xfId="0" quotePrefix="1" applyFont="1" applyAlignment="1">
      <alignment vertical="center" wrapText="1"/>
    </xf>
    <xf numFmtId="0" fontId="11" fillId="0" borderId="0" xfId="0" applyFont="1" applyAlignment="1"/>
    <xf numFmtId="0" fontId="1" fillId="0" borderId="0" xfId="0" applyFont="1" applyAlignment="1"/>
    <xf numFmtId="0" fontId="11" fillId="0" borderId="0" xfId="0" quotePrefix="1" applyFont="1" applyAlignment="1">
      <alignment horizontal="left" vertical="center" indent="3"/>
    </xf>
    <xf numFmtId="44" fontId="1" fillId="0" borderId="0" xfId="3" applyFont="1"/>
    <xf numFmtId="0" fontId="1" fillId="0" borderId="0" xfId="0" applyFont="1" applyAlignment="1" applyProtection="1">
      <alignment horizontal="left"/>
      <protection locked="0"/>
    </xf>
    <xf numFmtId="44" fontId="1" fillId="0" borderId="0" xfId="3" applyFont="1" applyProtection="1">
      <protection locked="0"/>
    </xf>
    <xf numFmtId="10" fontId="1" fillId="0" borderId="0" xfId="4" applyNumberFormat="1" applyFont="1" applyAlignment="1" applyProtection="1">
      <alignment horizontal="left"/>
      <protection locked="0"/>
    </xf>
    <xf numFmtId="0" fontId="5" fillId="0" borderId="0" xfId="0" applyFont="1"/>
    <xf numFmtId="166" fontId="5" fillId="0" borderId="0" xfId="0" applyNumberFormat="1" applyFont="1"/>
    <xf numFmtId="0" fontId="13" fillId="2" borderId="10" xfId="0" applyFont="1" applyFill="1" applyBorder="1"/>
    <xf numFmtId="0" fontId="13" fillId="0" borderId="10" xfId="0" applyFont="1" applyBorder="1"/>
    <xf numFmtId="167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 applyProtection="1">
      <protection locked="0"/>
    </xf>
    <xf numFmtId="0" fontId="10" fillId="0" borderId="0" xfId="0" quotePrefix="1" applyFont="1" applyAlignment="1">
      <alignment vertical="center" wrapText="1"/>
    </xf>
    <xf numFmtId="0" fontId="12" fillId="0" borderId="0" xfId="0" quotePrefix="1" applyFont="1" applyAlignment="1">
      <alignment horizontal="center"/>
    </xf>
    <xf numFmtId="0" fontId="10" fillId="0" borderId="3" xfId="0" quotePrefix="1" applyFont="1" applyBorder="1" applyAlignment="1"/>
    <xf numFmtId="0" fontId="10" fillId="0" borderId="5" xfId="0" quotePrefix="1" applyFont="1" applyBorder="1" applyAlignment="1"/>
    <xf numFmtId="0" fontId="10" fillId="0" borderId="2" xfId="0" quotePrefix="1" applyFont="1" applyBorder="1" applyAlignment="1"/>
    <xf numFmtId="0" fontId="10" fillId="0" borderId="9" xfId="0" quotePrefix="1" applyFont="1" applyBorder="1" applyAlignment="1"/>
    <xf numFmtId="0" fontId="10" fillId="0" borderId="3" xfId="0" quotePrefix="1" applyFont="1" applyFill="1" applyBorder="1" applyAlignment="1"/>
    <xf numFmtId="0" fontId="10" fillId="0" borderId="5" xfId="0" quotePrefix="1" applyFont="1" applyFill="1" applyBorder="1" applyAlignment="1"/>
    <xf numFmtId="0" fontId="10" fillId="0" borderId="1" xfId="0" quotePrefix="1" applyFont="1" applyBorder="1"/>
    <xf numFmtId="0" fontId="10" fillId="0" borderId="8" xfId="0" quotePrefix="1" applyFont="1" applyBorder="1"/>
    <xf numFmtId="0" fontId="10" fillId="0" borderId="1" xfId="0" quotePrefix="1" applyFont="1" applyFill="1" applyBorder="1" applyAlignment="1"/>
    <xf numFmtId="0" fontId="10" fillId="0" borderId="8" xfId="0" quotePrefix="1" applyFont="1" applyFill="1" applyBorder="1" applyAlignment="1"/>
    <xf numFmtId="0" fontId="11" fillId="0" borderId="4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</cellXfs>
  <cellStyles count="5">
    <cellStyle name="Euro" xfId="1"/>
    <cellStyle name="Milliers" xfId="2" builtinId="3"/>
    <cellStyle name="Monétaire" xfId="3" builtinId="4"/>
    <cellStyle name="Normal" xfId="0" builtinId="0"/>
    <cellStyle name="Pourcentage" xfId="4" builtinId="5"/>
  </cellStyles>
  <dxfs count="8">
    <dxf>
      <numFmt numFmtId="166" formatCode="0#&quot; &quot;##&quot; &quot;##&quot; &quot;##&quot; &quot;##"/>
    </dxf>
    <dxf>
      <numFmt numFmtId="166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142875</xdr:rowOff>
        </xdr:from>
        <xdr:to>
          <xdr:col>9</xdr:col>
          <xdr:colOff>142875</xdr:colOff>
          <xdr:row>2</xdr:row>
          <xdr:rowOff>47625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5</xdr:row>
      <xdr:rowOff>38100</xdr:rowOff>
    </xdr:from>
    <xdr:to>
      <xdr:col>8</xdr:col>
      <xdr:colOff>576494</xdr:colOff>
      <xdr:row>20</xdr:row>
      <xdr:rowOff>238125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962025"/>
          <a:ext cx="6434369" cy="2628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H4" totalsRowShown="0" headerRowDxfId="7">
  <autoFilter ref="A1:H4"/>
  <tableColumns count="8">
    <tableColumn id="1" name="N° FACT" dataDxfId="6"/>
    <tableColumn id="8" name="DATE FACT" dataDxfId="5"/>
    <tableColumn id="2" name="CLIENT"/>
    <tableColumn id="3" name="HT" dataCellStyle="Milliers"/>
    <tableColumn id="4" name="TX TVA" dataDxfId="4"/>
    <tableColumn id="5" name="TVA" dataCellStyle="Milliers">
      <calculatedColumnFormula>ROUND(Tableau1[HT]*Tableau1[TX TVA],2)</calculatedColumnFormula>
    </tableColumn>
    <tableColumn id="6" name="TTC" dataCellStyle="Milliers">
      <calculatedColumnFormula>Tableau1[HT]+Tableau1[TVA]</calculatedColumnFormula>
    </tableColumn>
    <tableColumn id="7" name="ECHEANCE" dataDxfId="3">
      <calculatedColumnFormula>+Tableau1[DATE FACT]+30</calculatedColumnFormula>
    </tableColumn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5" totalsRowShown="0">
  <autoFilter ref="A1:K5"/>
  <tableColumns count="11">
    <tableColumn id="1" name="RAISON SOCIALE"/>
    <tableColumn id="2" name="ADRESSE1"/>
    <tableColumn id="3" name="ADRESSE2"/>
    <tableColumn id="4" name="CP"/>
    <tableColumn id="5" name="VILLE"/>
    <tableColumn id="6" name="TITRE CONTACT"/>
    <tableColumn id="7" name="NOM CONTACT" dataDxfId="2"/>
    <tableColumn id="8" name="PRENOM CONTACT"/>
    <tableColumn id="9" name="TEL" dataDxfId="1"/>
    <tableColumn id="10" name="MOBILE" dataDxfId="0"/>
    <tableColumn id="11" name="MAI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H21"/>
  <sheetViews>
    <sheetView zoomScaleNormal="100" workbookViewId="0">
      <selection activeCell="I10" sqref="I10"/>
    </sheetView>
  </sheetViews>
  <sheetFormatPr baseColWidth="10" defaultRowHeight="15.75" x14ac:dyDescent="0.25"/>
  <cols>
    <col min="1" max="1" width="10.42578125" style="1" customWidth="1"/>
    <col min="2" max="2" width="6.42578125" style="1" customWidth="1"/>
    <col min="3" max="3" width="10.28515625" style="1" bestFit="1" customWidth="1"/>
    <col min="4" max="4" width="22.140625" style="1" customWidth="1"/>
    <col min="5" max="5" width="14.7109375" style="1" bestFit="1" customWidth="1"/>
    <col min="6" max="6" width="12" style="1" customWidth="1"/>
    <col min="7" max="7" width="12.28515625" style="1" customWidth="1"/>
    <col min="8" max="8" width="10.42578125" style="1" customWidth="1"/>
    <col min="9" max="16384" width="11.42578125" style="1"/>
  </cols>
  <sheetData>
    <row r="1" spans="1:8" x14ac:dyDescent="0.25">
      <c r="A1" s="1" t="s">
        <v>15</v>
      </c>
      <c r="F1" s="4"/>
    </row>
    <row r="2" spans="1:8" x14ac:dyDescent="0.25">
      <c r="A2" s="1" t="s">
        <v>1</v>
      </c>
    </row>
    <row r="3" spans="1:8" x14ac:dyDescent="0.25">
      <c r="A3" s="1" t="s">
        <v>2</v>
      </c>
    </row>
    <row r="4" spans="1:8" ht="23.25" customHeight="1" x14ac:dyDescent="0.25">
      <c r="A4" s="1" t="s">
        <v>17</v>
      </c>
    </row>
    <row r="5" spans="1:8" ht="23.25" customHeight="1" x14ac:dyDescent="0.25">
      <c r="A5" s="1" t="s">
        <v>16</v>
      </c>
      <c r="F5" s="37" t="s">
        <v>0</v>
      </c>
      <c r="G5" s="47"/>
      <c r="H5" s="47"/>
    </row>
    <row r="6" spans="1:8" ht="48" customHeight="1" x14ac:dyDescent="0.25">
      <c r="F6" s="50"/>
      <c r="G6" s="50"/>
    </row>
    <row r="7" spans="1:8" ht="18" customHeight="1" x14ac:dyDescent="0.25">
      <c r="F7" s="49" t="str">
        <f>IFERROR(VLOOKUP($F$6,CLIENTS!A:B,2,FALSE),"")</f>
        <v/>
      </c>
      <c r="G7" s="49"/>
    </row>
    <row r="8" spans="1:8" ht="18" customHeight="1" x14ac:dyDescent="0.25">
      <c r="F8" s="49" t="e">
        <f>IF(VLOOKUP($F$6,CLIENTS!A:C,3,FALSE)=0,"",IFERROR(VLOOKUP($F$6,CLIENTS!A:C,3,FALSE),""))</f>
        <v>#N/A</v>
      </c>
      <c r="G8" s="49"/>
    </row>
    <row r="9" spans="1:8" x14ac:dyDescent="0.25">
      <c r="F9" s="49" t="str">
        <f>IFERROR(VLOOKUP($F$6,CLIENTS!A:D,4,FALSE)&amp;" "&amp;VLOOKUP($F$6,CLIENTS!A:E,5,FALSE),"")</f>
        <v/>
      </c>
      <c r="G9" s="49"/>
    </row>
    <row r="10" spans="1:8" ht="75" customHeight="1" x14ac:dyDescent="0.25"/>
    <row r="11" spans="1:8" ht="48" customHeight="1" x14ac:dyDescent="0.25">
      <c r="D11" s="6" t="s">
        <v>3</v>
      </c>
      <c r="E11" s="40"/>
    </row>
    <row r="12" spans="1:8" ht="40.5" customHeight="1" x14ac:dyDescent="0.25">
      <c r="B12" s="48"/>
      <c r="C12" s="48"/>
      <c r="D12" s="48"/>
      <c r="E12" s="48"/>
      <c r="F12" s="48"/>
      <c r="G12" s="48"/>
      <c r="H12" s="48"/>
    </row>
    <row r="13" spans="1:8" x14ac:dyDescent="0.25">
      <c r="A13" s="3"/>
      <c r="B13" s="48"/>
      <c r="C13" s="48"/>
      <c r="D13" s="48"/>
      <c r="E13" s="48"/>
      <c r="F13" s="48"/>
      <c r="G13" s="48"/>
      <c r="H13" s="48"/>
    </row>
    <row r="14" spans="1:8" ht="45" customHeight="1" x14ac:dyDescent="0.25">
      <c r="A14" s="3"/>
      <c r="B14" s="7"/>
      <c r="C14" s="7"/>
    </row>
    <row r="15" spans="1:8" x14ac:dyDescent="0.25">
      <c r="B15" s="49" t="s">
        <v>54</v>
      </c>
      <c r="C15" s="49"/>
      <c r="D15" s="1" t="s">
        <v>56</v>
      </c>
      <c r="G15" s="41"/>
    </row>
    <row r="16" spans="1:8" x14ac:dyDescent="0.25">
      <c r="B16" s="2" t="s">
        <v>53</v>
      </c>
      <c r="C16" s="42"/>
      <c r="D16" s="1" t="s">
        <v>56</v>
      </c>
      <c r="G16" s="39">
        <f>G15*C16</f>
        <v>0</v>
      </c>
    </row>
    <row r="17" spans="2:7" x14ac:dyDescent="0.25">
      <c r="B17" s="2" t="s">
        <v>55</v>
      </c>
      <c r="C17" s="2"/>
      <c r="D17" s="1" t="s">
        <v>56</v>
      </c>
      <c r="G17" s="39">
        <f>+G16+G15</f>
        <v>0</v>
      </c>
    </row>
    <row r="18" spans="2:7" ht="224.25" customHeight="1" x14ac:dyDescent="0.25"/>
    <row r="19" spans="2:7" s="5" customFormat="1" ht="11.25" x14ac:dyDescent="0.2">
      <c r="B19" s="8" t="s">
        <v>4</v>
      </c>
      <c r="C19" s="8"/>
    </row>
    <row r="20" spans="2:7" s="5" customFormat="1" ht="11.25" x14ac:dyDescent="0.2">
      <c r="B20" s="8" t="s">
        <v>5</v>
      </c>
      <c r="C20" s="8"/>
    </row>
    <row r="21" spans="2:7" s="5" customFormat="1" ht="11.25" x14ac:dyDescent="0.2">
      <c r="B21" s="8" t="s">
        <v>6</v>
      </c>
      <c r="C21" s="8"/>
    </row>
  </sheetData>
  <mergeCells count="8">
    <mergeCell ref="G5:H5"/>
    <mergeCell ref="B12:H12"/>
    <mergeCell ref="B13:H13"/>
    <mergeCell ref="B15:C15"/>
    <mergeCell ref="F6:G6"/>
    <mergeCell ref="F9:G9"/>
    <mergeCell ref="F8:G8"/>
    <mergeCell ref="F7:G7"/>
  </mergeCells>
  <phoneticPr fontId="0" type="noConversion"/>
  <pageMargins left="0.25" right="0.25" top="0.4375" bottom="0.75" header="0.3" footer="0.3"/>
  <pageSetup paperSize="9" orientation="portrait" horizontalDpi="4294967292" verticalDpi="300" r:id="rId1"/>
  <headerFooter alignWithMargins="0">
    <oddFooter>&amp;C&amp;8URSSAF N° 800 48 0000270 001003 - N° de TVA intracommunautaire : FR2838999992500018</oddFooter>
  </headerFooter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autoLine="0" r:id="rId5">
            <anchor moveWithCells="1">
              <from>
                <xdr:col>7</xdr:col>
                <xdr:colOff>685800</xdr:colOff>
                <xdr:row>0</xdr:row>
                <xdr:rowOff>142875</xdr:rowOff>
              </from>
              <to>
                <xdr:col>9</xdr:col>
                <xdr:colOff>142875</xdr:colOff>
                <xdr:row>2</xdr:row>
                <xdr:rowOff>47625</xdr:rowOff>
              </to>
            </anchor>
          </controlPr>
        </control>
      </mc:Choice>
      <mc:Fallback>
        <control shapeId="103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49"/>
  <sheetViews>
    <sheetView showGridLines="0" tabSelected="1" topLeftCell="A28" zoomScaleNormal="100" workbookViewId="0">
      <selection activeCell="J29" sqref="J29"/>
    </sheetView>
  </sheetViews>
  <sheetFormatPr baseColWidth="10" defaultRowHeight="12.75" x14ac:dyDescent="0.2"/>
  <cols>
    <col min="1" max="1" width="11.42578125" style="18"/>
    <col min="2" max="2" width="17.85546875" style="18" customWidth="1"/>
    <col min="3" max="7" width="11.42578125" style="18"/>
    <col min="8" max="8" width="13.5703125" style="18" customWidth="1"/>
    <col min="9" max="16384" width="11.42578125" style="18"/>
  </cols>
  <sheetData>
    <row r="2" spans="1:8" x14ac:dyDescent="0.2">
      <c r="A2" s="19"/>
    </row>
    <row r="3" spans="1:8" x14ac:dyDescent="0.2">
      <c r="A3" s="19"/>
    </row>
    <row r="4" spans="1:8" s="23" customFormat="1" ht="15.75" x14ac:dyDescent="0.25">
      <c r="A4" s="52"/>
      <c r="B4" s="52"/>
      <c r="C4" s="52"/>
      <c r="D4" s="52"/>
      <c r="E4" s="52"/>
      <c r="F4" s="52"/>
      <c r="G4" s="52"/>
      <c r="H4" s="52"/>
    </row>
    <row r="5" spans="1:8" s="23" customFormat="1" ht="18.75" customHeight="1" x14ac:dyDescent="0.2">
      <c r="A5" s="24"/>
    </row>
    <row r="21" spans="1:10" s="23" customFormat="1" ht="36.75" customHeight="1" x14ac:dyDescent="0.2">
      <c r="A21" s="36"/>
      <c r="B21" s="36"/>
      <c r="C21" s="36"/>
      <c r="D21" s="36"/>
      <c r="E21" s="36"/>
      <c r="F21" s="36"/>
      <c r="G21" s="36"/>
      <c r="H21" s="36"/>
      <c r="I21" s="36"/>
    </row>
    <row r="22" spans="1:10" s="22" customFormat="1" ht="19.5" customHeight="1" x14ac:dyDescent="0.2">
      <c r="A22" s="25"/>
    </row>
    <row r="23" spans="1:10" s="22" customFormat="1" ht="19.5" customHeight="1" x14ac:dyDescent="0.2">
      <c r="B23" s="26"/>
    </row>
    <row r="24" spans="1:10" s="22" customFormat="1" ht="19.5" customHeight="1" x14ac:dyDescent="0.2">
      <c r="A24" s="25"/>
    </row>
    <row r="25" spans="1:10" x14ac:dyDescent="0.2">
      <c r="B25" s="27"/>
      <c r="C25" s="53"/>
      <c r="D25" s="53"/>
      <c r="E25" s="53"/>
      <c r="F25" s="53"/>
      <c r="G25" s="53"/>
      <c r="H25" s="54"/>
      <c r="I25" s="21"/>
      <c r="J25" s="21"/>
    </row>
    <row r="26" spans="1:10" ht="14.25" customHeight="1" x14ac:dyDescent="0.2">
      <c r="B26" s="27"/>
      <c r="C26" s="55"/>
      <c r="D26" s="55"/>
      <c r="E26" s="55"/>
      <c r="F26" s="55"/>
      <c r="G26" s="55"/>
      <c r="H26" s="56"/>
      <c r="I26" s="20"/>
      <c r="J26" s="20"/>
    </row>
    <row r="27" spans="1:10" x14ac:dyDescent="0.2">
      <c r="B27" s="63"/>
      <c r="C27" s="57"/>
      <c r="D27" s="57"/>
      <c r="E27" s="57"/>
      <c r="F27" s="57"/>
      <c r="G27" s="57"/>
      <c r="H27" s="58"/>
      <c r="I27" s="28"/>
      <c r="J27" s="28"/>
    </row>
    <row r="28" spans="1:10" x14ac:dyDescent="0.2">
      <c r="B28" s="64"/>
      <c r="C28" s="59"/>
      <c r="D28" s="59"/>
      <c r="E28" s="59"/>
      <c r="F28" s="59"/>
      <c r="G28" s="59"/>
      <c r="H28" s="60"/>
      <c r="I28" s="21"/>
      <c r="J28" s="21"/>
    </row>
    <row r="29" spans="1:10" x14ac:dyDescent="0.2">
      <c r="B29" s="63"/>
      <c r="C29" s="57"/>
      <c r="D29" s="57"/>
      <c r="E29" s="57"/>
      <c r="F29" s="57"/>
      <c r="G29" s="57"/>
      <c r="H29" s="58"/>
      <c r="I29" s="28"/>
      <c r="J29" s="28"/>
    </row>
    <row r="30" spans="1:10" x14ac:dyDescent="0.2">
      <c r="B30" s="65"/>
      <c r="C30" s="61"/>
      <c r="D30" s="61"/>
      <c r="E30" s="61"/>
      <c r="F30" s="61"/>
      <c r="G30" s="61"/>
      <c r="H30" s="62"/>
      <c r="I30" s="28"/>
      <c r="J30" s="28"/>
    </row>
    <row r="31" spans="1:10" s="22" customFormat="1" ht="19.5" customHeight="1" x14ac:dyDescent="0.2">
      <c r="A31" s="38"/>
    </row>
    <row r="32" spans="1:10" s="23" customFormat="1" ht="28.5" customHeight="1" x14ac:dyDescent="0.2">
      <c r="A32" s="34" t="s">
        <v>59</v>
      </c>
      <c r="B32" s="34"/>
      <c r="C32" s="34"/>
      <c r="D32" s="34"/>
      <c r="E32" s="34"/>
      <c r="F32" s="34"/>
      <c r="G32" s="34"/>
      <c r="H32" s="34"/>
      <c r="I32" s="34"/>
      <c r="J32" s="29"/>
    </row>
    <row r="33" spans="1:10" x14ac:dyDescent="0.2">
      <c r="A33" s="25" t="s">
        <v>70</v>
      </c>
    </row>
    <row r="34" spans="1:10" x14ac:dyDescent="0.2">
      <c r="A34" s="25" t="s">
        <v>60</v>
      </c>
    </row>
    <row r="35" spans="1:10" s="22" customFormat="1" ht="30" customHeight="1" x14ac:dyDescent="0.2">
      <c r="B35" s="51" t="s">
        <v>42</v>
      </c>
      <c r="C35" s="51"/>
      <c r="D35" s="51"/>
      <c r="E35" s="51"/>
      <c r="F35" s="51"/>
      <c r="G35" s="51"/>
      <c r="H35" s="51"/>
      <c r="I35" s="35"/>
      <c r="J35" s="35"/>
    </row>
    <row r="36" spans="1:10" s="30" customFormat="1" ht="19.5" customHeight="1" x14ac:dyDescent="0.2">
      <c r="B36" s="31" t="s">
        <v>43</v>
      </c>
      <c r="C36" s="32"/>
      <c r="D36" s="32"/>
      <c r="E36" s="32"/>
      <c r="F36" s="32"/>
      <c r="G36" s="32"/>
      <c r="H36" s="32"/>
      <c r="I36" s="32"/>
      <c r="J36" s="32"/>
    </row>
    <row r="37" spans="1:10" x14ac:dyDescent="0.2">
      <c r="B37" s="33" t="s">
        <v>44</v>
      </c>
    </row>
    <row r="38" spans="1:10" x14ac:dyDescent="0.2">
      <c r="B38" s="33" t="s">
        <v>45</v>
      </c>
    </row>
    <row r="39" spans="1:10" x14ac:dyDescent="0.2">
      <c r="B39" s="33" t="s">
        <v>46</v>
      </c>
    </row>
    <row r="40" spans="1:10" x14ac:dyDescent="0.2">
      <c r="B40" s="33" t="s">
        <v>47</v>
      </c>
    </row>
    <row r="41" spans="1:10" x14ac:dyDescent="0.2">
      <c r="B41" s="33" t="s">
        <v>48</v>
      </c>
    </row>
    <row r="42" spans="1:10" s="30" customFormat="1" ht="19.5" customHeight="1" x14ac:dyDescent="0.2">
      <c r="B42" s="31" t="s">
        <v>49</v>
      </c>
    </row>
    <row r="43" spans="1:10" x14ac:dyDescent="0.2">
      <c r="B43" s="33" t="s">
        <v>50</v>
      </c>
    </row>
    <row r="44" spans="1:10" x14ac:dyDescent="0.2">
      <c r="B44" s="33" t="s">
        <v>51</v>
      </c>
    </row>
    <row r="45" spans="1:10" x14ac:dyDescent="0.2">
      <c r="B45" s="33" t="s">
        <v>69</v>
      </c>
    </row>
    <row r="46" spans="1:10" x14ac:dyDescent="0.2">
      <c r="B46" s="33" t="s">
        <v>52</v>
      </c>
    </row>
    <row r="47" spans="1:10" x14ac:dyDescent="0.2">
      <c r="B47" s="33" t="s">
        <v>57</v>
      </c>
    </row>
    <row r="48" spans="1:10" x14ac:dyDescent="0.2">
      <c r="B48" s="33" t="s">
        <v>68</v>
      </c>
    </row>
    <row r="49" spans="2:2" s="30" customFormat="1" ht="19.5" customHeight="1" x14ac:dyDescent="0.2">
      <c r="B49" s="31" t="s">
        <v>58</v>
      </c>
    </row>
  </sheetData>
  <mergeCells count="10">
    <mergeCell ref="B35:H35"/>
    <mergeCell ref="A4:H4"/>
    <mergeCell ref="C25:H25"/>
    <mergeCell ref="C26:H26"/>
    <mergeCell ref="C27:H27"/>
    <mergeCell ref="C28:H28"/>
    <mergeCell ref="C30:H30"/>
    <mergeCell ref="B27:B28"/>
    <mergeCell ref="B29:B30"/>
    <mergeCell ref="C29:H29"/>
  </mergeCells>
  <pageMargins left="0.25" right="0.25" top="0.75" bottom="0.75" header="0.3" footer="0.3"/>
  <pageSetup paperSize="9" scale="94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E4" sqref="E4"/>
    </sheetView>
  </sheetViews>
  <sheetFormatPr baseColWidth="10" defaultRowHeight="12.75" x14ac:dyDescent="0.2"/>
  <cols>
    <col min="1" max="1" width="13.85546875" style="13" customWidth="1"/>
    <col min="2" max="2" width="16.140625" style="12" customWidth="1"/>
    <col min="3" max="3" width="37.7109375" customWidth="1"/>
    <col min="4" max="4" width="16.28515625" style="15" customWidth="1"/>
    <col min="5" max="5" width="12.140625" style="13" bestFit="1" customWidth="1"/>
    <col min="6" max="7" width="16.28515625" style="15" customWidth="1"/>
    <col min="8" max="8" width="14.7109375" style="12" bestFit="1" customWidth="1"/>
  </cols>
  <sheetData>
    <row r="1" spans="1:8" s="9" customFormat="1" x14ac:dyDescent="0.2">
      <c r="A1" s="9" t="s">
        <v>7</v>
      </c>
      <c r="B1" s="11" t="s">
        <v>14</v>
      </c>
      <c r="C1" s="9" t="s">
        <v>8</v>
      </c>
      <c r="D1" s="14" t="s">
        <v>9</v>
      </c>
      <c r="E1" s="9" t="s">
        <v>11</v>
      </c>
      <c r="F1" s="14" t="s">
        <v>10</v>
      </c>
      <c r="G1" s="14" t="s">
        <v>12</v>
      </c>
      <c r="H1" s="11" t="s">
        <v>13</v>
      </c>
    </row>
    <row r="2" spans="1:8" x14ac:dyDescent="0.2">
      <c r="A2" s="13">
        <v>91254</v>
      </c>
      <c r="B2" s="12">
        <v>41694</v>
      </c>
      <c r="C2" s="10" t="s">
        <v>29</v>
      </c>
      <c r="D2" s="15">
        <v>300</v>
      </c>
      <c r="E2" s="16">
        <v>0.2</v>
      </c>
      <c r="F2" s="15">
        <f>ROUND(Tableau1[HT]*Tableau1[TX TVA],2)</f>
        <v>60</v>
      </c>
      <c r="G2" s="15">
        <f>Tableau1[HT]+Tableau1[TVA]</f>
        <v>360</v>
      </c>
      <c r="H2" s="12">
        <f>+Tableau1[DATE FACT]+30</f>
        <v>41724</v>
      </c>
    </row>
    <row r="3" spans="1:8" x14ac:dyDescent="0.2">
      <c r="A3" s="13">
        <v>91255</v>
      </c>
      <c r="B3" s="12">
        <v>41997</v>
      </c>
      <c r="C3" t="s">
        <v>34</v>
      </c>
      <c r="D3" s="15">
        <v>550</v>
      </c>
      <c r="E3" s="16">
        <v>0.2</v>
      </c>
      <c r="F3" s="15">
        <f>ROUND(Tableau1[HT]*Tableau1[TX TVA],2)</f>
        <v>110</v>
      </c>
      <c r="G3" s="15">
        <f>Tableau1[HT]+Tableau1[TVA]</f>
        <v>660</v>
      </c>
      <c r="H3" s="12">
        <f>+Tableau1[DATE FACT]+30</f>
        <v>42027</v>
      </c>
    </row>
    <row r="4" spans="1:8" x14ac:dyDescent="0.2">
      <c r="A4" s="13">
        <v>91256</v>
      </c>
      <c r="B4" s="12" t="s">
        <v>71</v>
      </c>
      <c r="C4" t="s">
        <v>34</v>
      </c>
      <c r="D4" s="15" t="s">
        <v>72</v>
      </c>
      <c r="E4" s="13" t="s">
        <v>73</v>
      </c>
      <c r="F4" s="15">
        <f>ROUND(Tableau1[HT]*Tableau1[TX TVA],2)</f>
        <v>1800</v>
      </c>
      <c r="G4" s="15">
        <f>Tableau1[HT]+Tableau1[TVA]</f>
        <v>1900</v>
      </c>
      <c r="H4" s="12">
        <f>+Tableau1[DATE FACT]+30</f>
        <v>41917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A2" sqref="A2:A5"/>
    </sheetView>
  </sheetViews>
  <sheetFormatPr baseColWidth="10" defaultRowHeight="12.75" x14ac:dyDescent="0.2"/>
  <cols>
    <col min="1" max="1" width="18.7109375" bestFit="1" customWidth="1"/>
    <col min="2" max="2" width="19.140625" bestFit="1" customWidth="1"/>
    <col min="3" max="3" width="11.85546875" customWidth="1"/>
    <col min="4" max="4" width="7.28515625" customWidth="1"/>
    <col min="5" max="5" width="28.42578125" customWidth="1"/>
    <col min="6" max="6" width="16.85546875" customWidth="1"/>
    <col min="7" max="7" width="15.7109375" customWidth="1"/>
    <col min="8" max="8" width="18.85546875" customWidth="1"/>
    <col min="9" max="10" width="13.28515625" style="17" bestFit="1" customWidth="1"/>
    <col min="11" max="11" width="24.5703125" bestFit="1" customWidth="1"/>
  </cols>
  <sheetData>
    <row r="1" spans="1:11" x14ac:dyDescent="0.2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26</v>
      </c>
      <c r="G1" t="s">
        <v>27</v>
      </c>
      <c r="H1" t="s">
        <v>28</v>
      </c>
      <c r="I1" s="17" t="s">
        <v>23</v>
      </c>
      <c r="J1" s="17" t="s">
        <v>24</v>
      </c>
      <c r="K1" t="s">
        <v>25</v>
      </c>
    </row>
    <row r="2" spans="1:11" x14ac:dyDescent="0.2">
      <c r="A2" t="s">
        <v>29</v>
      </c>
      <c r="B2" t="s">
        <v>30</v>
      </c>
      <c r="D2">
        <v>75010</v>
      </c>
      <c r="E2" t="s">
        <v>31</v>
      </c>
      <c r="F2" t="s">
        <v>32</v>
      </c>
      <c r="G2" s="10" t="s">
        <v>40</v>
      </c>
      <c r="H2" t="s">
        <v>33</v>
      </c>
      <c r="I2" s="17">
        <v>145853694</v>
      </c>
      <c r="J2" s="17">
        <v>645782596</v>
      </c>
      <c r="K2" t="s">
        <v>37</v>
      </c>
    </row>
    <row r="3" spans="1:11" x14ac:dyDescent="0.2">
      <c r="A3" t="s">
        <v>34</v>
      </c>
      <c r="B3" t="s">
        <v>35</v>
      </c>
      <c r="C3" s="10"/>
      <c r="D3">
        <v>95100</v>
      </c>
      <c r="E3" t="s">
        <v>36</v>
      </c>
      <c r="F3" s="10" t="s">
        <v>38</v>
      </c>
      <c r="G3" s="10" t="s">
        <v>39</v>
      </c>
      <c r="H3" s="10" t="s">
        <v>41</v>
      </c>
      <c r="I3" s="17">
        <v>125486323</v>
      </c>
      <c r="J3" s="17">
        <v>685231436</v>
      </c>
    </row>
    <row r="4" spans="1:11" x14ac:dyDescent="0.2">
      <c r="A4" s="10" t="s">
        <v>61</v>
      </c>
      <c r="B4" s="10" t="s">
        <v>62</v>
      </c>
      <c r="C4" s="10" t="s">
        <v>63</v>
      </c>
      <c r="D4">
        <v>78000</v>
      </c>
      <c r="E4" s="10" t="s">
        <v>64</v>
      </c>
      <c r="F4" s="10" t="s">
        <v>38</v>
      </c>
      <c r="G4" s="10" t="s">
        <v>65</v>
      </c>
      <c r="H4" s="10" t="s">
        <v>66</v>
      </c>
      <c r="I4" s="17">
        <v>156847923</v>
      </c>
      <c r="J4" s="17">
        <v>624782396</v>
      </c>
      <c r="K4" t="s">
        <v>67</v>
      </c>
    </row>
    <row r="5" spans="1:11" x14ac:dyDescent="0.2">
      <c r="A5" s="43" t="s">
        <v>74</v>
      </c>
      <c r="B5" s="43" t="s">
        <v>75</v>
      </c>
      <c r="C5" s="10"/>
      <c r="D5">
        <v>93100</v>
      </c>
      <c r="E5" s="43" t="s">
        <v>76</v>
      </c>
      <c r="F5" s="43" t="s">
        <v>32</v>
      </c>
      <c r="G5" s="43" t="s">
        <v>77</v>
      </c>
      <c r="H5" s="43" t="s">
        <v>78</v>
      </c>
      <c r="I5" s="44" t="s">
        <v>79</v>
      </c>
      <c r="J5" s="44" t="s">
        <v>80</v>
      </c>
      <c r="K5" t="s">
        <v>81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4"/>
  <sheetViews>
    <sheetView workbookViewId="0">
      <selection activeCell="B1" sqref="B1:B4"/>
    </sheetView>
  </sheetViews>
  <sheetFormatPr baseColWidth="10" defaultRowHeight="12.75" x14ac:dyDescent="0.2"/>
  <cols>
    <col min="2" max="2" width="22.85546875" customWidth="1"/>
  </cols>
  <sheetData>
    <row r="1" spans="2:2" x14ac:dyDescent="0.2">
      <c r="B1" s="45" t="s">
        <v>29</v>
      </c>
    </row>
    <row r="2" spans="2:2" x14ac:dyDescent="0.2">
      <c r="B2" s="46" t="s">
        <v>34</v>
      </c>
    </row>
    <row r="3" spans="2:2" x14ac:dyDescent="0.2">
      <c r="B3" s="45" t="s">
        <v>61</v>
      </c>
    </row>
    <row r="4" spans="2:2" x14ac:dyDescent="0.2">
      <c r="B4" s="46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sqref="A1:A4"/>
    </sheetView>
  </sheetViews>
  <sheetFormatPr baseColWidth="10" defaultRowHeight="12.75" x14ac:dyDescent="0.2"/>
  <sheetData>
    <row r="1" spans="1:1" x14ac:dyDescent="0.2">
      <c r="A1" s="45" t="s">
        <v>29</v>
      </c>
    </row>
    <row r="2" spans="1:1" x14ac:dyDescent="0.2">
      <c r="A2" s="46" t="s">
        <v>34</v>
      </c>
    </row>
    <row r="3" spans="1:1" x14ac:dyDescent="0.2">
      <c r="A3" s="45" t="s">
        <v>61</v>
      </c>
    </row>
    <row r="4" spans="1:1" x14ac:dyDescent="0.2">
      <c r="A4" s="46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FACTURE</vt:lpstr>
      <vt:lpstr>taf a faire</vt:lpstr>
      <vt:lpstr>RECAP</vt:lpstr>
      <vt:lpstr>CLIENTS</vt:lpstr>
      <vt:lpstr>Feuille1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OBELE-ODZAGA Sivens</cp:lastModifiedBy>
  <cp:lastPrinted>2014-06-21T11:24:31Z</cp:lastPrinted>
  <dcterms:created xsi:type="dcterms:W3CDTF">2001-10-07T21:18:17Z</dcterms:created>
  <dcterms:modified xsi:type="dcterms:W3CDTF">2016-01-06T14:57:26Z</dcterms:modified>
</cp:coreProperties>
</file>