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2995" windowHeight="10185" activeTab="3"/>
  </bookViews>
  <sheets>
    <sheet name="Janvier" sheetId="5" r:id="rId1"/>
    <sheet name="Février" sheetId="4" r:id="rId2"/>
    <sheet name="Mars" sheetId="6" r:id="rId3"/>
    <sheet name="Modèle" sheetId="1" r:id="rId4"/>
  </sheets>
  <calcPr calcId="162913"/>
</workbook>
</file>

<file path=xl/calcChain.xml><?xml version="1.0" encoding="utf-8"?>
<calcChain xmlns="http://schemas.openxmlformats.org/spreadsheetml/2006/main">
  <c r="F6" i="1" l="1"/>
  <c r="A6" i="1"/>
  <c r="F3" i="1" l="1"/>
  <c r="A3" i="1"/>
  <c r="A6" i="5"/>
  <c r="G6" i="1" l="1"/>
  <c r="B6" i="1"/>
  <c r="I47" i="6"/>
  <c r="D47" i="6"/>
  <c r="C46" i="6"/>
  <c r="I39" i="6"/>
  <c r="D39" i="6"/>
  <c r="I31" i="6"/>
  <c r="D31" i="6"/>
  <c r="I23" i="6"/>
  <c r="D23" i="6"/>
  <c r="I15" i="6"/>
  <c r="D15" i="6"/>
  <c r="D48" i="6" s="1"/>
  <c r="F10" i="6"/>
  <c r="F11" i="6" s="1"/>
  <c r="F9" i="6"/>
  <c r="H9" i="6" s="1"/>
  <c r="G8" i="6"/>
  <c r="I7" i="6"/>
  <c r="D7" i="6"/>
  <c r="G6" i="6"/>
  <c r="A6" i="6"/>
  <c r="A8" i="6" s="1"/>
  <c r="F4" i="6"/>
  <c r="A4" i="6"/>
  <c r="I47" i="1"/>
  <c r="I34" i="5"/>
  <c r="I26" i="5"/>
  <c r="I18" i="5"/>
  <c r="I10" i="5"/>
  <c r="D43" i="5"/>
  <c r="D34" i="5"/>
  <c r="D18" i="5"/>
  <c r="D10" i="5"/>
  <c r="I42" i="5"/>
  <c r="D42" i="5"/>
  <c r="C41" i="5"/>
  <c r="D26" i="5"/>
  <c r="F7" i="5"/>
  <c r="G7" i="5" s="1"/>
  <c r="G6" i="5"/>
  <c r="A7" i="5"/>
  <c r="F4" i="5"/>
  <c r="A4" i="5"/>
  <c r="I39" i="4"/>
  <c r="D39" i="4"/>
  <c r="I31" i="4"/>
  <c r="D31" i="4"/>
  <c r="I23" i="4"/>
  <c r="I42" i="4" s="1"/>
  <c r="D23" i="4"/>
  <c r="I15" i="4"/>
  <c r="D15" i="4"/>
  <c r="D42" i="4" s="1"/>
  <c r="F8" i="4"/>
  <c r="F9" i="4" s="1"/>
  <c r="I7" i="4"/>
  <c r="D7" i="4"/>
  <c r="G6" i="4"/>
  <c r="A6" i="4"/>
  <c r="B6" i="4" s="1"/>
  <c r="F4" i="4"/>
  <c r="A4" i="4"/>
  <c r="I48" i="1"/>
  <c r="D47" i="1"/>
  <c r="D48" i="1" s="1"/>
  <c r="F4" i="1"/>
  <c r="A4" i="1"/>
  <c r="F7" i="1" l="1"/>
  <c r="G7" i="1" s="1"/>
  <c r="A7" i="1"/>
  <c r="B7" i="1" s="1"/>
  <c r="A9" i="6"/>
  <c r="B8" i="6"/>
  <c r="B6" i="6"/>
  <c r="C6" i="6"/>
  <c r="G9" i="6"/>
  <c r="I48" i="6"/>
  <c r="G11" i="6"/>
  <c r="F12" i="6"/>
  <c r="H11" i="6"/>
  <c r="A10" i="6"/>
  <c r="C9" i="6"/>
  <c r="B9" i="6"/>
  <c r="C8" i="6"/>
  <c r="G10" i="6"/>
  <c r="H10" i="6"/>
  <c r="A8" i="5"/>
  <c r="C7" i="5"/>
  <c r="B7" i="5"/>
  <c r="H7" i="5"/>
  <c r="F8" i="5"/>
  <c r="F9" i="5" s="1"/>
  <c r="B6" i="5"/>
  <c r="C6" i="5"/>
  <c r="G8" i="4"/>
  <c r="C6" i="4"/>
  <c r="A8" i="4"/>
  <c r="A9" i="4" s="1"/>
  <c r="A10" i="4" s="1"/>
  <c r="F10" i="4"/>
  <c r="H9" i="4"/>
  <c r="G9" i="4"/>
  <c r="B8" i="4"/>
  <c r="H8" i="4"/>
  <c r="C8" i="4"/>
  <c r="F8" i="1" l="1"/>
  <c r="G8" i="1" s="1"/>
  <c r="A8" i="1"/>
  <c r="B8" i="1"/>
  <c r="A11" i="6"/>
  <c r="C10" i="6"/>
  <c r="B10" i="6"/>
  <c r="F13" i="6"/>
  <c r="H12" i="6"/>
  <c r="G12" i="6"/>
  <c r="H9" i="5"/>
  <c r="F11" i="5"/>
  <c r="F12" i="5" s="1"/>
  <c r="F13" i="5" s="1"/>
  <c r="F14" i="5" s="1"/>
  <c r="F15" i="5" s="1"/>
  <c r="F16" i="5" s="1"/>
  <c r="F17" i="5" s="1"/>
  <c r="F19" i="5" s="1"/>
  <c r="G9" i="5"/>
  <c r="H8" i="5"/>
  <c r="G8" i="5"/>
  <c r="A9" i="5"/>
  <c r="C8" i="5"/>
  <c r="B8" i="5"/>
  <c r="C9" i="4"/>
  <c r="B9" i="4"/>
  <c r="G10" i="4"/>
  <c r="F11" i="4"/>
  <c r="H10" i="4"/>
  <c r="A11" i="4"/>
  <c r="C10" i="4"/>
  <c r="B10" i="4"/>
  <c r="F9" i="1" l="1"/>
  <c r="A9" i="1"/>
  <c r="G9" i="1"/>
  <c r="G13" i="6"/>
  <c r="F14" i="6"/>
  <c r="H13" i="6"/>
  <c r="A12" i="6"/>
  <c r="C11" i="6"/>
  <c r="B11" i="6"/>
  <c r="A11" i="5"/>
  <c r="C9" i="5"/>
  <c r="B9" i="5"/>
  <c r="G11" i="5"/>
  <c r="H11" i="5"/>
  <c r="A12" i="4"/>
  <c r="C11" i="4"/>
  <c r="B11" i="4"/>
  <c r="F12" i="4"/>
  <c r="H11" i="4"/>
  <c r="G11" i="4"/>
  <c r="F10" i="1" l="1"/>
  <c r="G10" i="1"/>
  <c r="F11" i="1" s="1"/>
  <c r="A13" i="6"/>
  <c r="C12" i="6"/>
  <c r="B12" i="6"/>
  <c r="H14" i="6"/>
  <c r="G14" i="6"/>
  <c r="F16" i="6"/>
  <c r="H12" i="5"/>
  <c r="G12" i="5"/>
  <c r="A12" i="5"/>
  <c r="C11" i="5"/>
  <c r="B11" i="5"/>
  <c r="G12" i="4"/>
  <c r="F13" i="4"/>
  <c r="F14" i="4" s="1"/>
  <c r="H12" i="4"/>
  <c r="A13" i="4"/>
  <c r="C12" i="4"/>
  <c r="B12" i="4"/>
  <c r="F12" i="1" l="1"/>
  <c r="G11" i="1"/>
  <c r="F17" i="6"/>
  <c r="H16" i="6"/>
  <c r="G16" i="6"/>
  <c r="A14" i="6"/>
  <c r="C13" i="6"/>
  <c r="B13" i="6"/>
  <c r="A13" i="5"/>
  <c r="C12" i="5"/>
  <c r="B12" i="5"/>
  <c r="G13" i="5"/>
  <c r="H13" i="5"/>
  <c r="G14" i="4"/>
  <c r="F16" i="4"/>
  <c r="F17" i="4" s="1"/>
  <c r="F18" i="4" s="1"/>
  <c r="F19" i="4" s="1"/>
  <c r="F20" i="4" s="1"/>
  <c r="F21" i="4" s="1"/>
  <c r="F22" i="4" s="1"/>
  <c r="H14" i="4"/>
  <c r="A14" i="4"/>
  <c r="C13" i="4"/>
  <c r="B13" i="4"/>
  <c r="H13" i="4"/>
  <c r="G13" i="4"/>
  <c r="G12" i="1" l="1"/>
  <c r="F13" i="1" s="1"/>
  <c r="C14" i="6"/>
  <c r="B14" i="6"/>
  <c r="A16" i="6"/>
  <c r="G17" i="6"/>
  <c r="F18" i="6"/>
  <c r="H17" i="6"/>
  <c r="H14" i="5"/>
  <c r="G14" i="5"/>
  <c r="A14" i="5"/>
  <c r="C13" i="5"/>
  <c r="B13" i="5"/>
  <c r="H16" i="4"/>
  <c r="G16" i="4"/>
  <c r="C14" i="4"/>
  <c r="B14" i="4"/>
  <c r="A16" i="4"/>
  <c r="G13" i="1" l="1"/>
  <c r="F14" i="1" s="1"/>
  <c r="A17" i="6"/>
  <c r="C16" i="6"/>
  <c r="B16" i="6"/>
  <c r="F19" i="6"/>
  <c r="H18" i="6"/>
  <c r="G18" i="6"/>
  <c r="C14" i="5"/>
  <c r="B14" i="5"/>
  <c r="A15" i="5"/>
  <c r="H15" i="5"/>
  <c r="G15" i="5"/>
  <c r="A17" i="4"/>
  <c r="C16" i="4"/>
  <c r="B16" i="4"/>
  <c r="G17" i="4"/>
  <c r="H17" i="4"/>
  <c r="G14" i="1" l="1"/>
  <c r="F15" i="1" s="1"/>
  <c r="G19" i="6"/>
  <c r="F20" i="6"/>
  <c r="H19" i="6"/>
  <c r="A18" i="6"/>
  <c r="C17" i="6"/>
  <c r="B17" i="6"/>
  <c r="G16" i="5"/>
  <c r="H16" i="5"/>
  <c r="A16" i="5"/>
  <c r="C15" i="5"/>
  <c r="B15" i="5"/>
  <c r="H18" i="4"/>
  <c r="G18" i="4"/>
  <c r="A18" i="4"/>
  <c r="C17" i="4"/>
  <c r="B17" i="4"/>
  <c r="G15" i="1" l="1"/>
  <c r="F16" i="1" s="1"/>
  <c r="A19" i="6"/>
  <c r="C18" i="6"/>
  <c r="B18" i="6"/>
  <c r="F21" i="6"/>
  <c r="H20" i="6"/>
  <c r="G20" i="6"/>
  <c r="A17" i="5"/>
  <c r="A19" i="5" s="1"/>
  <c r="C16" i="5"/>
  <c r="B16" i="5"/>
  <c r="H17" i="5"/>
  <c r="G17" i="5"/>
  <c r="A19" i="4"/>
  <c r="C18" i="4"/>
  <c r="B18" i="4"/>
  <c r="G19" i="4"/>
  <c r="H19" i="4"/>
  <c r="G16" i="1" l="1"/>
  <c r="F17" i="1" s="1"/>
  <c r="G21" i="6"/>
  <c r="F22" i="6"/>
  <c r="H21" i="6"/>
  <c r="A20" i="6"/>
  <c r="C19" i="6"/>
  <c r="B19" i="6"/>
  <c r="C17" i="5"/>
  <c r="B17" i="5"/>
  <c r="H20" i="4"/>
  <c r="G20" i="4"/>
  <c r="A20" i="4"/>
  <c r="C19" i="4"/>
  <c r="B19" i="4"/>
  <c r="G17" i="1" l="1"/>
  <c r="F18" i="1" s="1"/>
  <c r="A21" i="6"/>
  <c r="C20" i="6"/>
  <c r="B20" i="6"/>
  <c r="H22" i="6"/>
  <c r="G22" i="6"/>
  <c r="F24" i="6"/>
  <c r="A21" i="4"/>
  <c r="C20" i="4"/>
  <c r="B20" i="4"/>
  <c r="G21" i="4"/>
  <c r="H21" i="4"/>
  <c r="G18" i="1" l="1"/>
  <c r="F19" i="1" s="1"/>
  <c r="F25" i="6"/>
  <c r="H24" i="6"/>
  <c r="G24" i="6"/>
  <c r="A22" i="6"/>
  <c r="C21" i="6"/>
  <c r="B21" i="6"/>
  <c r="H22" i="4"/>
  <c r="G22" i="4"/>
  <c r="F24" i="4"/>
  <c r="A22" i="4"/>
  <c r="C21" i="4"/>
  <c r="B21" i="4"/>
  <c r="G19" i="1" l="1"/>
  <c r="F20" i="1" s="1"/>
  <c r="C22" i="6"/>
  <c r="B22" i="6"/>
  <c r="A24" i="6"/>
  <c r="G25" i="6"/>
  <c r="F26" i="6"/>
  <c r="H25" i="6"/>
  <c r="C22" i="4"/>
  <c r="B22" i="4"/>
  <c r="A24" i="4"/>
  <c r="F25" i="4"/>
  <c r="H24" i="4"/>
  <c r="G24" i="4"/>
  <c r="G20" i="1" l="1"/>
  <c r="F21" i="1" s="1"/>
  <c r="A25" i="6"/>
  <c r="C24" i="6"/>
  <c r="B24" i="6"/>
  <c r="F27" i="6"/>
  <c r="H26" i="6"/>
  <c r="G26" i="6"/>
  <c r="F20" i="5"/>
  <c r="H19" i="5"/>
  <c r="G19" i="5"/>
  <c r="G25" i="4"/>
  <c r="F26" i="4"/>
  <c r="H25" i="4"/>
  <c r="A25" i="4"/>
  <c r="C24" i="4"/>
  <c r="B24" i="4"/>
  <c r="G21" i="1" l="1"/>
  <c r="F22" i="1" s="1"/>
  <c r="G27" i="6"/>
  <c r="F28" i="6"/>
  <c r="H27" i="6"/>
  <c r="A26" i="6"/>
  <c r="C25" i="6"/>
  <c r="B25" i="6"/>
  <c r="A20" i="5"/>
  <c r="C19" i="5"/>
  <c r="B19" i="5"/>
  <c r="G20" i="5"/>
  <c r="F21" i="5"/>
  <c r="H20" i="5"/>
  <c r="A26" i="4"/>
  <c r="C25" i="4"/>
  <c r="B25" i="4"/>
  <c r="F27" i="4"/>
  <c r="H26" i="4"/>
  <c r="G26" i="4"/>
  <c r="G22" i="1" l="1"/>
  <c r="F23" i="1" s="1"/>
  <c r="A27" i="6"/>
  <c r="C26" i="6"/>
  <c r="B26" i="6"/>
  <c r="F29" i="6"/>
  <c r="H28" i="6"/>
  <c r="G28" i="6"/>
  <c r="F22" i="5"/>
  <c r="H21" i="5"/>
  <c r="G21" i="5"/>
  <c r="A21" i="5"/>
  <c r="C20" i="5"/>
  <c r="B20" i="5"/>
  <c r="G27" i="4"/>
  <c r="F28" i="4"/>
  <c r="H27" i="4"/>
  <c r="A27" i="4"/>
  <c r="C26" i="4"/>
  <c r="B26" i="4"/>
  <c r="G23" i="1" l="1"/>
  <c r="F24" i="1" s="1"/>
  <c r="G29" i="6"/>
  <c r="F30" i="6"/>
  <c r="H29" i="6"/>
  <c r="A28" i="6"/>
  <c r="C27" i="6"/>
  <c r="B27" i="6"/>
  <c r="A22" i="5"/>
  <c r="C21" i="5"/>
  <c r="B21" i="5"/>
  <c r="G22" i="5"/>
  <c r="F23" i="5"/>
  <c r="H22" i="5"/>
  <c r="A28" i="4"/>
  <c r="C27" i="4"/>
  <c r="B27" i="4"/>
  <c r="F29" i="4"/>
  <c r="H28" i="4"/>
  <c r="G28" i="4"/>
  <c r="G24" i="1" l="1"/>
  <c r="F25" i="1" s="1"/>
  <c r="A29" i="6"/>
  <c r="C28" i="6"/>
  <c r="B28" i="6"/>
  <c r="H30" i="6"/>
  <c r="G30" i="6"/>
  <c r="F32" i="6"/>
  <c r="F24" i="5"/>
  <c r="H23" i="5"/>
  <c r="G23" i="5"/>
  <c r="A23" i="5"/>
  <c r="C22" i="5"/>
  <c r="B22" i="5"/>
  <c r="G29" i="4"/>
  <c r="F30" i="4"/>
  <c r="H29" i="4"/>
  <c r="A29" i="4"/>
  <c r="C28" i="4"/>
  <c r="B28" i="4"/>
  <c r="G25" i="1" l="1"/>
  <c r="F26" i="1" s="1"/>
  <c r="F33" i="6"/>
  <c r="H32" i="6"/>
  <c r="G32" i="6"/>
  <c r="A30" i="6"/>
  <c r="C29" i="6"/>
  <c r="B29" i="6"/>
  <c r="A24" i="5"/>
  <c r="C23" i="5"/>
  <c r="B23" i="5"/>
  <c r="G24" i="5"/>
  <c r="F25" i="5"/>
  <c r="H24" i="5"/>
  <c r="A30" i="4"/>
  <c r="C29" i="4"/>
  <c r="B29" i="4"/>
  <c r="H30" i="4"/>
  <c r="G30" i="4"/>
  <c r="F32" i="4"/>
  <c r="G26" i="1" l="1"/>
  <c r="F27" i="1" s="1"/>
  <c r="C30" i="6"/>
  <c r="B30" i="6"/>
  <c r="A32" i="6"/>
  <c r="G33" i="6"/>
  <c r="F34" i="6"/>
  <c r="H33" i="6"/>
  <c r="H25" i="5"/>
  <c r="G25" i="5"/>
  <c r="F27" i="5"/>
  <c r="A25" i="5"/>
  <c r="C24" i="5"/>
  <c r="B24" i="5"/>
  <c r="F33" i="4"/>
  <c r="H32" i="4"/>
  <c r="G32" i="4"/>
  <c r="C30" i="4"/>
  <c r="B30" i="4"/>
  <c r="A32" i="4"/>
  <c r="G27" i="1" l="1"/>
  <c r="F28" i="1" s="1"/>
  <c r="A33" i="6"/>
  <c r="C32" i="6"/>
  <c r="B32" i="6"/>
  <c r="F35" i="6"/>
  <c r="H34" i="6"/>
  <c r="G34" i="6"/>
  <c r="C25" i="5"/>
  <c r="B25" i="5"/>
  <c r="A27" i="5"/>
  <c r="F28" i="5"/>
  <c r="H27" i="5"/>
  <c r="G27" i="5"/>
  <c r="A33" i="4"/>
  <c r="C32" i="4"/>
  <c r="B32" i="4"/>
  <c r="G33" i="4"/>
  <c r="F34" i="4"/>
  <c r="H33" i="4"/>
  <c r="G28" i="1" l="1"/>
  <c r="F29" i="1" s="1"/>
  <c r="G35" i="6"/>
  <c r="F36" i="6"/>
  <c r="H35" i="6"/>
  <c r="A34" i="6"/>
  <c r="C33" i="6"/>
  <c r="B33" i="6"/>
  <c r="G28" i="5"/>
  <c r="F29" i="5"/>
  <c r="H28" i="5"/>
  <c r="A28" i="5"/>
  <c r="C27" i="5"/>
  <c r="B27" i="5"/>
  <c r="F35" i="4"/>
  <c r="H34" i="4"/>
  <c r="G34" i="4"/>
  <c r="A34" i="4"/>
  <c r="C33" i="4"/>
  <c r="B33" i="4"/>
  <c r="G29" i="1" l="1"/>
  <c r="F30" i="1" s="1"/>
  <c r="A35" i="6"/>
  <c r="C34" i="6"/>
  <c r="B34" i="6"/>
  <c r="F37" i="6"/>
  <c r="H36" i="6"/>
  <c r="G36" i="6"/>
  <c r="A29" i="5"/>
  <c r="C28" i="5"/>
  <c r="B28" i="5"/>
  <c r="F30" i="5"/>
  <c r="H29" i="5"/>
  <c r="G29" i="5"/>
  <c r="A35" i="4"/>
  <c r="C34" i="4"/>
  <c r="B34" i="4"/>
  <c r="G35" i="4"/>
  <c r="F36" i="4"/>
  <c r="H35" i="4"/>
  <c r="G30" i="1" l="1"/>
  <c r="F31" i="1" s="1"/>
  <c r="G37" i="6"/>
  <c r="F38" i="6"/>
  <c r="H37" i="6"/>
  <c r="A36" i="6"/>
  <c r="C35" i="6"/>
  <c r="B35" i="6"/>
  <c r="G30" i="5"/>
  <c r="F31" i="5"/>
  <c r="H30" i="5"/>
  <c r="A30" i="5"/>
  <c r="C29" i="5"/>
  <c r="B29" i="5"/>
  <c r="F37" i="4"/>
  <c r="H36" i="4"/>
  <c r="G36" i="4"/>
  <c r="A36" i="4"/>
  <c r="C35" i="4"/>
  <c r="B35" i="4"/>
  <c r="G31" i="1" l="1"/>
  <c r="F32" i="1" s="1"/>
  <c r="A37" i="6"/>
  <c r="C36" i="6"/>
  <c r="B36" i="6"/>
  <c r="H38" i="6"/>
  <c r="G38" i="6"/>
  <c r="F40" i="6"/>
  <c r="A31" i="5"/>
  <c r="C30" i="5"/>
  <c r="B30" i="5"/>
  <c r="F32" i="5"/>
  <c r="H31" i="5"/>
  <c r="G31" i="5"/>
  <c r="A37" i="4"/>
  <c r="C36" i="4"/>
  <c r="B36" i="4"/>
  <c r="G37" i="4"/>
  <c r="F38" i="4"/>
  <c r="H37" i="4"/>
  <c r="G32" i="1" l="1"/>
  <c r="F33" i="1" s="1"/>
  <c r="F41" i="6"/>
  <c r="H40" i="6"/>
  <c r="G40" i="6"/>
  <c r="A38" i="6"/>
  <c r="C37" i="6"/>
  <c r="B37" i="6"/>
  <c r="G32" i="5"/>
  <c r="F33" i="5"/>
  <c r="H32" i="5"/>
  <c r="A32" i="5"/>
  <c r="C31" i="5"/>
  <c r="B31" i="5"/>
  <c r="H38" i="4"/>
  <c r="G38" i="4"/>
  <c r="F40" i="4"/>
  <c r="C37" i="4"/>
  <c r="B37" i="4"/>
  <c r="G33" i="1" l="1"/>
  <c r="F34" i="1" s="1"/>
  <c r="C38" i="6"/>
  <c r="B38" i="6"/>
  <c r="A40" i="6"/>
  <c r="G41" i="6"/>
  <c r="F42" i="6"/>
  <c r="H41" i="6"/>
  <c r="A33" i="5"/>
  <c r="C32" i="5"/>
  <c r="B32" i="5"/>
  <c r="H33" i="5"/>
  <c r="G33" i="5"/>
  <c r="F35" i="5"/>
  <c r="H40" i="4"/>
  <c r="G40" i="4"/>
  <c r="G34" i="1" l="1"/>
  <c r="F35" i="1" s="1"/>
  <c r="A41" i="6"/>
  <c r="C40" i="6"/>
  <c r="B40" i="6"/>
  <c r="H42" i="6"/>
  <c r="G42" i="6"/>
  <c r="F43" i="6"/>
  <c r="F36" i="5"/>
  <c r="H35" i="5"/>
  <c r="G35" i="5"/>
  <c r="C33" i="5"/>
  <c r="B33" i="5"/>
  <c r="A35" i="5"/>
  <c r="G35" i="1" l="1"/>
  <c r="F36" i="1" s="1"/>
  <c r="H43" i="6"/>
  <c r="G43" i="6"/>
  <c r="C41" i="6"/>
  <c r="B41" i="6"/>
  <c r="A36" i="5"/>
  <c r="C35" i="5"/>
  <c r="B35" i="5"/>
  <c r="G36" i="5"/>
  <c r="F37" i="5"/>
  <c r="H36" i="5"/>
  <c r="G36" i="1" l="1"/>
  <c r="F37" i="1" s="1"/>
  <c r="F38" i="5"/>
  <c r="H37" i="5"/>
  <c r="G37" i="5"/>
  <c r="A37" i="5"/>
  <c r="C36" i="5"/>
  <c r="B36" i="5"/>
  <c r="G37" i="1" l="1"/>
  <c r="F38" i="1" s="1"/>
  <c r="A38" i="5"/>
  <c r="C37" i="5"/>
  <c r="B37" i="5"/>
  <c r="G38" i="5"/>
  <c r="F39" i="5"/>
  <c r="H38" i="5"/>
  <c r="G38" i="1" l="1"/>
  <c r="F39" i="1" s="1"/>
  <c r="F40" i="5"/>
  <c r="H39" i="5"/>
  <c r="G39" i="5"/>
  <c r="A39" i="5"/>
  <c r="C38" i="5"/>
  <c r="B38" i="5"/>
  <c r="G39" i="1" l="1"/>
  <c r="F40" i="1" s="1"/>
  <c r="A40" i="5"/>
  <c r="C39" i="5"/>
  <c r="B39" i="5"/>
  <c r="G40" i="5"/>
  <c r="F41" i="5"/>
  <c r="H40" i="5"/>
  <c r="G40" i="1" l="1"/>
  <c r="F41" i="1" s="1"/>
  <c r="G41" i="5"/>
  <c r="H41" i="5"/>
  <c r="C40" i="5"/>
  <c r="B40" i="5"/>
  <c r="G41" i="1" l="1"/>
  <c r="F42" i="1" s="1"/>
  <c r="I43" i="5"/>
  <c r="G42" i="1" l="1"/>
  <c r="F43" i="1" s="1"/>
  <c r="G43" i="1" l="1"/>
  <c r="F44" i="1" s="1"/>
  <c r="G44" i="1" l="1"/>
  <c r="F45" i="1" s="1"/>
  <c r="G45" i="1" l="1"/>
  <c r="F46" i="1" s="1"/>
  <c r="B9" i="1"/>
  <c r="A10" i="1" l="1"/>
  <c r="B10" i="1"/>
  <c r="G46" i="1"/>
  <c r="A11" i="1" l="1"/>
  <c r="B11" i="1"/>
  <c r="A12" i="1" s="1"/>
  <c r="B12" i="1" l="1"/>
  <c r="A13" i="1" s="1"/>
  <c r="B13" i="1" l="1"/>
  <c r="A14" i="1" s="1"/>
  <c r="B14" i="1" l="1"/>
  <c r="A15" i="1" s="1"/>
  <c r="B15" i="1" l="1"/>
  <c r="A16" i="1" s="1"/>
  <c r="B16" i="1" l="1"/>
  <c r="A17" i="1" s="1"/>
  <c r="B17" i="1" l="1"/>
  <c r="A18" i="1" s="1"/>
  <c r="B18" i="1" l="1"/>
  <c r="A19" i="1" s="1"/>
  <c r="B19" i="1" l="1"/>
  <c r="A20" i="1" s="1"/>
  <c r="B20" i="1" l="1"/>
  <c r="A21" i="1" s="1"/>
  <c r="B21" i="1" l="1"/>
  <c r="A22" i="1" s="1"/>
  <c r="B22" i="1" l="1"/>
  <c r="A23" i="1" s="1"/>
  <c r="B23" i="1" l="1"/>
  <c r="A24" i="1" s="1"/>
  <c r="B24" i="1" l="1"/>
  <c r="A25" i="1" s="1"/>
  <c r="B25" i="1" l="1"/>
  <c r="A26" i="1" s="1"/>
  <c r="B26" i="1" l="1"/>
  <c r="A27" i="1" s="1"/>
  <c r="B27" i="1" l="1"/>
  <c r="A28" i="1" s="1"/>
  <c r="B28" i="1" l="1"/>
  <c r="A29" i="1" s="1"/>
  <c r="B29" i="1" l="1"/>
  <c r="A30" i="1" s="1"/>
  <c r="B30" i="1" l="1"/>
  <c r="A31" i="1" s="1"/>
  <c r="B31" i="1" l="1"/>
  <c r="A32" i="1" s="1"/>
  <c r="B32" i="1" l="1"/>
  <c r="A33" i="1" s="1"/>
  <c r="B33" i="1" l="1"/>
  <c r="A34" i="1" s="1"/>
  <c r="B34" i="1" l="1"/>
  <c r="A35" i="1" s="1"/>
  <c r="B35" i="1" l="1"/>
  <c r="A36" i="1" s="1"/>
  <c r="B36" i="1" l="1"/>
  <c r="A37" i="1" s="1"/>
  <c r="B37" i="1" l="1"/>
  <c r="A38" i="1" s="1"/>
  <c r="B38" i="1" l="1"/>
  <c r="A39" i="1" s="1"/>
  <c r="B39" i="1" l="1"/>
  <c r="A40" i="1" s="1"/>
  <c r="B40" i="1" l="1"/>
  <c r="A41" i="1" s="1"/>
  <c r="B41" i="1" l="1"/>
  <c r="A42" i="1" s="1"/>
  <c r="B42" i="1" l="1"/>
  <c r="A43" i="1" s="1"/>
  <c r="B43" i="1" l="1"/>
  <c r="A44" i="1" s="1"/>
  <c r="B44" i="1" l="1"/>
  <c r="A45" i="1" s="1"/>
  <c r="B45" i="1" l="1"/>
  <c r="A46" i="1" s="1"/>
  <c r="C46" i="1" l="1"/>
  <c r="B46" i="1" l="1"/>
</calcChain>
</file>

<file path=xl/sharedStrings.xml><?xml version="1.0" encoding="utf-8"?>
<sst xmlns="http://schemas.openxmlformats.org/spreadsheetml/2006/main" count="50" uniqueCount="9">
  <si>
    <t>Année</t>
  </si>
  <si>
    <t>Mois</t>
  </si>
  <si>
    <t>Jour</t>
  </si>
  <si>
    <t>Date</t>
  </si>
  <si>
    <t>CA</t>
  </si>
  <si>
    <t>N°</t>
  </si>
  <si>
    <t>Total Mois</t>
  </si>
  <si>
    <t>Choisir ou Saisir le n° du Mois</t>
  </si>
  <si>
    <t>Choisir ou Saisir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</si>
</sst>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/>
    <xf numFmtId="0" fontId="1" fillId="3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3"/>
  <sheetViews>
    <sheetView showGridLines="0" workbookViewId="0">
      <selection activeCell="F7" sqref="F7"/>
    </sheetView>
  </sheetViews>
  <sheetFormatPr baseColWidth="10" defaultColWidth="9.140625" defaultRowHeight="15" x14ac:dyDescent="0.25"/>
  <cols>
    <col min="1" max="1" width="13.7109375" customWidth="1"/>
    <col min="2" max="3" width="6.7109375" style="6" customWidth="1"/>
    <col min="5" max="5" width="2.140625" customWidth="1"/>
    <col min="6" max="6" width="13.7109375" customWidth="1"/>
    <col min="7" max="8" width="6.7109375" style="6" customWidth="1"/>
  </cols>
  <sheetData>
    <row r="1" spans="1:9" x14ac:dyDescent="0.25">
      <c r="A1" s="11" t="s">
        <v>0</v>
      </c>
      <c r="B1" s="12">
        <v>2016</v>
      </c>
    </row>
    <row r="2" spans="1:9" x14ac:dyDescent="0.25">
      <c r="A2" s="11" t="s">
        <v>1</v>
      </c>
      <c r="B2" s="12">
        <v>1</v>
      </c>
    </row>
    <row r="4" spans="1:9" x14ac:dyDescent="0.25">
      <c r="A4" s="1">
        <f>IF(B1&lt;&gt;"",B1-1,"N-1")</f>
        <v>2015</v>
      </c>
      <c r="B4" s="2"/>
      <c r="C4" s="2"/>
      <c r="D4" s="3"/>
      <c r="F4" s="1">
        <f>IF(B1&lt;&gt;"",B1,"N")</f>
        <v>2016</v>
      </c>
      <c r="G4" s="2"/>
      <c r="H4" s="2"/>
      <c r="I4" s="3"/>
    </row>
    <row r="5" spans="1:9" x14ac:dyDescent="0.25">
      <c r="A5" s="5" t="s">
        <v>3</v>
      </c>
      <c r="B5" s="5" t="s">
        <v>2</v>
      </c>
      <c r="C5" s="5" t="s">
        <v>5</v>
      </c>
      <c r="D5" s="5" t="s">
        <v>4</v>
      </c>
      <c r="F5" s="5" t="s">
        <v>3</v>
      </c>
      <c r="G5" s="5" t="s">
        <v>5</v>
      </c>
      <c r="H5" s="5" t="s">
        <v>2</v>
      </c>
      <c r="I5" s="5" t="s">
        <v>4</v>
      </c>
    </row>
    <row r="6" spans="1:9" x14ac:dyDescent="0.25">
      <c r="A6" s="7">
        <f>DATE(B1-1,B2,1)</f>
        <v>42005</v>
      </c>
      <c r="B6" s="5" t="str">
        <f>TEXT(A6,"jjj")</f>
        <v>jeu</v>
      </c>
      <c r="C6" s="5">
        <f>IF(A6&lt;&gt;"",A6-DATE($B$1-1,1,0),"")</f>
        <v>1</v>
      </c>
      <c r="D6" s="4"/>
      <c r="F6" s="7"/>
      <c r="G6" s="5" t="str">
        <f>IF(F6&lt;&gt;"",F6-DATE($B$1,1,0),"")</f>
        <v/>
      </c>
      <c r="H6" s="5"/>
      <c r="I6" s="4"/>
    </row>
    <row r="7" spans="1:9" x14ac:dyDescent="0.25">
      <c r="A7" s="7">
        <f>A6+1</f>
        <v>42006</v>
      </c>
      <c r="B7" s="5" t="str">
        <f t="shared" ref="B7:B40" si="0">TEXT(A7,"jjj")</f>
        <v>ven</v>
      </c>
      <c r="C7" s="5">
        <f t="shared" ref="C7:C41" si="1">IF(A7&lt;&gt;"",A7-DATE($B$1-1,1,0),"")</f>
        <v>2</v>
      </c>
      <c r="D7" s="4">
        <v>1453</v>
      </c>
      <c r="F7" s="7">
        <f>DATE(B1,B2,1)</f>
        <v>42370</v>
      </c>
      <c r="G7" s="5">
        <f>IF(F7&lt;&gt;"",F7-DATE($B$1,1,0),"")</f>
        <v>1</v>
      </c>
      <c r="H7" s="5" t="str">
        <f>TEXT(F7,"jjj")</f>
        <v>ven</v>
      </c>
      <c r="I7" s="4">
        <v>663</v>
      </c>
    </row>
    <row r="8" spans="1:9" x14ac:dyDescent="0.25">
      <c r="A8" s="7">
        <f t="shared" ref="A8:A40" si="2">A7+1</f>
        <v>42007</v>
      </c>
      <c r="B8" s="5" t="str">
        <f t="shared" si="0"/>
        <v>sam</v>
      </c>
      <c r="C8" s="5">
        <f t="shared" si="1"/>
        <v>3</v>
      </c>
      <c r="D8" s="4">
        <v>1497</v>
      </c>
      <c r="F8" s="7">
        <f>F7+1</f>
        <v>42371</v>
      </c>
      <c r="G8" s="5">
        <f>IF(F8&lt;&gt;"",F8-DATE($B$1,1,0),"")</f>
        <v>2</v>
      </c>
      <c r="H8" s="5" t="str">
        <f>TEXT(F8,"jjj")</f>
        <v>sam</v>
      </c>
      <c r="I8" s="4">
        <v>789</v>
      </c>
    </row>
    <row r="9" spans="1:9" x14ac:dyDescent="0.25">
      <c r="A9" s="7">
        <f t="shared" si="2"/>
        <v>42008</v>
      </c>
      <c r="B9" s="5" t="str">
        <f t="shared" si="0"/>
        <v>dim</v>
      </c>
      <c r="C9" s="5">
        <f t="shared" si="1"/>
        <v>4</v>
      </c>
      <c r="D9" s="4">
        <v>662</v>
      </c>
      <c r="F9" s="7">
        <f>F8+1</f>
        <v>42372</v>
      </c>
      <c r="G9" s="5">
        <f>IF(F9&lt;&gt;"",F9-DATE($B$1,1,0),"")</f>
        <v>3</v>
      </c>
      <c r="H9" s="5" t="str">
        <f>TEXT(F9,"jjj")</f>
        <v>dim</v>
      </c>
      <c r="I9" s="4"/>
    </row>
    <row r="10" spans="1:9" x14ac:dyDescent="0.25">
      <c r="A10" s="8"/>
      <c r="B10" s="9"/>
      <c r="C10" s="9"/>
      <c r="D10" s="10">
        <f>SUM(D6:D9)</f>
        <v>3612</v>
      </c>
      <c r="F10" s="8"/>
      <c r="G10" s="9"/>
      <c r="H10" s="9"/>
      <c r="I10" s="10">
        <f>SUM(I6:I9)</f>
        <v>1452</v>
      </c>
    </row>
    <row r="11" spans="1:9" x14ac:dyDescent="0.25">
      <c r="A11" s="7">
        <f>A9+1</f>
        <v>42009</v>
      </c>
      <c r="B11" s="5" t="str">
        <f t="shared" si="0"/>
        <v>lun</v>
      </c>
      <c r="C11" s="5">
        <f t="shared" si="1"/>
        <v>5</v>
      </c>
      <c r="D11" s="4">
        <v>887</v>
      </c>
      <c r="F11" s="7">
        <f>F9+1</f>
        <v>42373</v>
      </c>
      <c r="G11" s="5">
        <f t="shared" ref="G11:G41" si="3">IF(F11&lt;&gt;"",F11-DATE($B$1,1,0),"")</f>
        <v>4</v>
      </c>
      <c r="H11" s="5" t="str">
        <f t="shared" ref="H11:H41" si="4">TEXT(F11,"jjj")</f>
        <v>lun</v>
      </c>
      <c r="I11" s="4">
        <v>821</v>
      </c>
    </row>
    <row r="12" spans="1:9" x14ac:dyDescent="0.25">
      <c r="A12" s="7">
        <f t="shared" si="2"/>
        <v>42010</v>
      </c>
      <c r="B12" s="5" t="str">
        <f t="shared" si="0"/>
        <v>mar</v>
      </c>
      <c r="C12" s="5">
        <f t="shared" si="1"/>
        <v>6</v>
      </c>
      <c r="D12" s="4">
        <v>1101</v>
      </c>
      <c r="F12" s="7">
        <f>F11+1</f>
        <v>42374</v>
      </c>
      <c r="G12" s="5">
        <f t="shared" si="3"/>
        <v>5</v>
      </c>
      <c r="H12" s="5" t="str">
        <f t="shared" si="4"/>
        <v>mar</v>
      </c>
      <c r="I12" s="4">
        <v>634</v>
      </c>
    </row>
    <row r="13" spans="1:9" x14ac:dyDescent="0.25">
      <c r="A13" s="7">
        <f t="shared" si="2"/>
        <v>42011</v>
      </c>
      <c r="B13" s="5" t="str">
        <f t="shared" si="0"/>
        <v>mer</v>
      </c>
      <c r="C13" s="5">
        <f t="shared" si="1"/>
        <v>7</v>
      </c>
      <c r="D13" s="4">
        <v>550</v>
      </c>
      <c r="F13" s="7">
        <f t="shared" ref="F13:F17" si="5">F12+1</f>
        <v>42375</v>
      </c>
      <c r="G13" s="5">
        <f t="shared" si="3"/>
        <v>6</v>
      </c>
      <c r="H13" s="5" t="str">
        <f t="shared" si="4"/>
        <v>mer</v>
      </c>
      <c r="I13" s="4">
        <v>1246</v>
      </c>
    </row>
    <row r="14" spans="1:9" x14ac:dyDescent="0.25">
      <c r="A14" s="7">
        <f t="shared" si="2"/>
        <v>42012</v>
      </c>
      <c r="B14" s="5" t="str">
        <f t="shared" si="0"/>
        <v>jeu</v>
      </c>
      <c r="C14" s="5">
        <f t="shared" si="1"/>
        <v>8</v>
      </c>
      <c r="D14" s="4"/>
      <c r="F14" s="7">
        <f t="shared" si="5"/>
        <v>42376</v>
      </c>
      <c r="G14" s="5">
        <f t="shared" si="3"/>
        <v>7</v>
      </c>
      <c r="H14" s="5" t="str">
        <f t="shared" si="4"/>
        <v>jeu</v>
      </c>
      <c r="I14" s="4">
        <v>850</v>
      </c>
    </row>
    <row r="15" spans="1:9" x14ac:dyDescent="0.25">
      <c r="A15" s="7">
        <f>A14+1</f>
        <v>42013</v>
      </c>
      <c r="B15" s="5" t="str">
        <f t="shared" si="0"/>
        <v>ven</v>
      </c>
      <c r="C15" s="5">
        <f t="shared" si="1"/>
        <v>9</v>
      </c>
      <c r="D15" s="4">
        <v>565</v>
      </c>
      <c r="F15" s="7">
        <f t="shared" si="5"/>
        <v>42377</v>
      </c>
      <c r="G15" s="5">
        <f t="shared" si="3"/>
        <v>8</v>
      </c>
      <c r="H15" s="5" t="str">
        <f t="shared" si="4"/>
        <v>ven</v>
      </c>
      <c r="I15" s="4">
        <v>808</v>
      </c>
    </row>
    <row r="16" spans="1:9" x14ac:dyDescent="0.25">
      <c r="A16" s="7">
        <f t="shared" si="2"/>
        <v>42014</v>
      </c>
      <c r="B16" s="5" t="str">
        <f t="shared" si="0"/>
        <v>sam</v>
      </c>
      <c r="C16" s="5">
        <f t="shared" si="1"/>
        <v>10</v>
      </c>
      <c r="D16" s="4">
        <v>1253</v>
      </c>
      <c r="F16" s="7">
        <f t="shared" si="5"/>
        <v>42378</v>
      </c>
      <c r="G16" s="5">
        <f t="shared" si="3"/>
        <v>9</v>
      </c>
      <c r="H16" s="5" t="str">
        <f t="shared" si="4"/>
        <v>sam</v>
      </c>
      <c r="I16" s="4">
        <v>654</v>
      </c>
    </row>
    <row r="17" spans="1:9" x14ac:dyDescent="0.25">
      <c r="A17" s="7">
        <f t="shared" si="2"/>
        <v>42015</v>
      </c>
      <c r="B17" s="5" t="str">
        <f t="shared" si="0"/>
        <v>dim</v>
      </c>
      <c r="C17" s="5">
        <f t="shared" si="1"/>
        <v>11</v>
      </c>
      <c r="D17" s="4">
        <v>1479</v>
      </c>
      <c r="F17" s="7">
        <f t="shared" si="5"/>
        <v>42379</v>
      </c>
      <c r="G17" s="5">
        <f t="shared" si="3"/>
        <v>10</v>
      </c>
      <c r="H17" s="5" t="str">
        <f t="shared" si="4"/>
        <v>dim</v>
      </c>
      <c r="I17" s="4">
        <v>725</v>
      </c>
    </row>
    <row r="18" spans="1:9" x14ac:dyDescent="0.25">
      <c r="A18" s="8"/>
      <c r="B18" s="9"/>
      <c r="C18" s="9"/>
      <c r="D18" s="10">
        <f>SUM(D11:D17)</f>
        <v>5835</v>
      </c>
      <c r="F18" s="8"/>
      <c r="G18" s="9"/>
      <c r="H18" s="9"/>
      <c r="I18" s="10">
        <f>SUM(I11:I17)</f>
        <v>5738</v>
      </c>
    </row>
    <row r="19" spans="1:9" x14ac:dyDescent="0.25">
      <c r="A19" s="7">
        <f>A17+1</f>
        <v>42016</v>
      </c>
      <c r="B19" s="5" t="str">
        <f t="shared" si="0"/>
        <v>lun</v>
      </c>
      <c r="C19" s="5">
        <f t="shared" si="1"/>
        <v>12</v>
      </c>
      <c r="D19" s="4">
        <v>1209</v>
      </c>
      <c r="F19" s="7">
        <f>F17+1</f>
        <v>42380</v>
      </c>
      <c r="G19" s="5">
        <f t="shared" si="3"/>
        <v>11</v>
      </c>
      <c r="H19" s="5" t="str">
        <f t="shared" si="4"/>
        <v>lun</v>
      </c>
      <c r="I19" s="4">
        <v>810</v>
      </c>
    </row>
    <row r="20" spans="1:9" x14ac:dyDescent="0.25">
      <c r="A20" s="7">
        <f t="shared" si="2"/>
        <v>42017</v>
      </c>
      <c r="B20" s="5" t="str">
        <f t="shared" si="0"/>
        <v>mar</v>
      </c>
      <c r="C20" s="5">
        <f t="shared" si="1"/>
        <v>13</v>
      </c>
      <c r="D20" s="4">
        <v>590</v>
      </c>
      <c r="F20" s="7">
        <f t="shared" ref="F20:F40" si="6">F19+1</f>
        <v>42381</v>
      </c>
      <c r="G20" s="5">
        <f t="shared" si="3"/>
        <v>12</v>
      </c>
      <c r="H20" s="5" t="str">
        <f t="shared" si="4"/>
        <v>mar</v>
      </c>
      <c r="I20" s="4">
        <v>687</v>
      </c>
    </row>
    <row r="21" spans="1:9" x14ac:dyDescent="0.25">
      <c r="A21" s="7">
        <f t="shared" si="2"/>
        <v>42018</v>
      </c>
      <c r="B21" s="5" t="str">
        <f t="shared" si="0"/>
        <v>mer</v>
      </c>
      <c r="C21" s="5">
        <f t="shared" si="1"/>
        <v>14</v>
      </c>
      <c r="D21" s="4">
        <v>787</v>
      </c>
      <c r="F21" s="7">
        <f t="shared" si="6"/>
        <v>42382</v>
      </c>
      <c r="G21" s="5">
        <f t="shared" si="3"/>
        <v>13</v>
      </c>
      <c r="H21" s="5" t="str">
        <f t="shared" si="4"/>
        <v>mer</v>
      </c>
      <c r="I21" s="4">
        <v>1332</v>
      </c>
    </row>
    <row r="22" spans="1:9" x14ac:dyDescent="0.25">
      <c r="A22" s="7">
        <f t="shared" si="2"/>
        <v>42019</v>
      </c>
      <c r="B22" s="5" t="str">
        <f t="shared" si="0"/>
        <v>jeu</v>
      </c>
      <c r="C22" s="5">
        <f t="shared" si="1"/>
        <v>15</v>
      </c>
      <c r="D22" s="4">
        <v>1130</v>
      </c>
      <c r="F22" s="7">
        <f t="shared" si="6"/>
        <v>42383</v>
      </c>
      <c r="G22" s="5">
        <f t="shared" si="3"/>
        <v>14</v>
      </c>
      <c r="H22" s="5" t="str">
        <f t="shared" si="4"/>
        <v>jeu</v>
      </c>
      <c r="I22" s="4">
        <v>595</v>
      </c>
    </row>
    <row r="23" spans="1:9" x14ac:dyDescent="0.25">
      <c r="A23" s="7">
        <f t="shared" si="2"/>
        <v>42020</v>
      </c>
      <c r="B23" s="5" t="str">
        <f t="shared" si="0"/>
        <v>ven</v>
      </c>
      <c r="C23" s="5">
        <f t="shared" si="1"/>
        <v>16</v>
      </c>
      <c r="D23" s="4">
        <v>650</v>
      </c>
      <c r="F23" s="7">
        <f t="shared" si="6"/>
        <v>42384</v>
      </c>
      <c r="G23" s="5">
        <f t="shared" si="3"/>
        <v>15</v>
      </c>
      <c r="H23" s="5" t="str">
        <f t="shared" si="4"/>
        <v>ven</v>
      </c>
      <c r="I23" s="4">
        <v>1036</v>
      </c>
    </row>
    <row r="24" spans="1:9" x14ac:dyDescent="0.25">
      <c r="A24" s="7">
        <f t="shared" si="2"/>
        <v>42021</v>
      </c>
      <c r="B24" s="5" t="str">
        <f t="shared" si="0"/>
        <v>sam</v>
      </c>
      <c r="C24" s="5">
        <f t="shared" si="1"/>
        <v>17</v>
      </c>
      <c r="D24" s="4">
        <v>1177</v>
      </c>
      <c r="F24" s="7">
        <f t="shared" si="6"/>
        <v>42385</v>
      </c>
      <c r="G24" s="5">
        <f t="shared" si="3"/>
        <v>16</v>
      </c>
      <c r="H24" s="5" t="str">
        <f t="shared" si="4"/>
        <v>sam</v>
      </c>
      <c r="I24" s="4">
        <v>925</v>
      </c>
    </row>
    <row r="25" spans="1:9" x14ac:dyDescent="0.25">
      <c r="A25" s="7">
        <f t="shared" si="2"/>
        <v>42022</v>
      </c>
      <c r="B25" s="5" t="str">
        <f t="shared" si="0"/>
        <v>dim</v>
      </c>
      <c r="C25" s="5">
        <f t="shared" si="1"/>
        <v>18</v>
      </c>
      <c r="D25" s="4"/>
      <c r="F25" s="7">
        <f t="shared" si="6"/>
        <v>42386</v>
      </c>
      <c r="G25" s="5">
        <f t="shared" si="3"/>
        <v>17</v>
      </c>
      <c r="H25" s="5" t="str">
        <f t="shared" si="4"/>
        <v>dim</v>
      </c>
      <c r="I25" s="4"/>
    </row>
    <row r="26" spans="1:9" x14ac:dyDescent="0.25">
      <c r="A26" s="8"/>
      <c r="B26" s="9"/>
      <c r="C26" s="9"/>
      <c r="D26" s="10">
        <f>SUM(D19:D25)</f>
        <v>5543</v>
      </c>
      <c r="F26" s="8"/>
      <c r="G26" s="9"/>
      <c r="H26" s="9"/>
      <c r="I26" s="10">
        <f>SUM(I19:I25)</f>
        <v>5385</v>
      </c>
    </row>
    <row r="27" spans="1:9" x14ac:dyDescent="0.25">
      <c r="A27" s="7">
        <f>A25+1</f>
        <v>42023</v>
      </c>
      <c r="B27" s="5" t="str">
        <f t="shared" si="0"/>
        <v>lun</v>
      </c>
      <c r="C27" s="5">
        <f t="shared" si="1"/>
        <v>19</v>
      </c>
      <c r="D27" s="4">
        <v>935</v>
      </c>
      <c r="F27" s="7">
        <f>F25+1</f>
        <v>42387</v>
      </c>
      <c r="G27" s="5">
        <f t="shared" si="3"/>
        <v>18</v>
      </c>
      <c r="H27" s="5" t="str">
        <f t="shared" si="4"/>
        <v>lun</v>
      </c>
      <c r="I27" s="4">
        <v>1400</v>
      </c>
    </row>
    <row r="28" spans="1:9" x14ac:dyDescent="0.25">
      <c r="A28" s="7">
        <f t="shared" si="2"/>
        <v>42024</v>
      </c>
      <c r="B28" s="5" t="str">
        <f t="shared" si="0"/>
        <v>mar</v>
      </c>
      <c r="C28" s="5">
        <f t="shared" si="1"/>
        <v>20</v>
      </c>
      <c r="D28" s="4">
        <v>1154</v>
      </c>
      <c r="F28" s="7">
        <f t="shared" si="6"/>
        <v>42388</v>
      </c>
      <c r="G28" s="5">
        <f t="shared" si="3"/>
        <v>19</v>
      </c>
      <c r="H28" s="5" t="str">
        <f t="shared" si="4"/>
        <v>mar</v>
      </c>
      <c r="I28" s="4">
        <v>1344</v>
      </c>
    </row>
    <row r="29" spans="1:9" x14ac:dyDescent="0.25">
      <c r="A29" s="7">
        <f t="shared" si="2"/>
        <v>42025</v>
      </c>
      <c r="B29" s="5" t="str">
        <f t="shared" si="0"/>
        <v>mer</v>
      </c>
      <c r="C29" s="5">
        <f t="shared" si="1"/>
        <v>21</v>
      </c>
      <c r="D29" s="4">
        <v>956</v>
      </c>
      <c r="F29" s="7">
        <f t="shared" si="6"/>
        <v>42389</v>
      </c>
      <c r="G29" s="5">
        <f t="shared" si="3"/>
        <v>20</v>
      </c>
      <c r="H29" s="5" t="str">
        <f t="shared" si="4"/>
        <v>mer</v>
      </c>
      <c r="I29" s="4">
        <v>1392</v>
      </c>
    </row>
    <row r="30" spans="1:9" x14ac:dyDescent="0.25">
      <c r="A30" s="7">
        <f t="shared" si="2"/>
        <v>42026</v>
      </c>
      <c r="B30" s="5" t="str">
        <f t="shared" si="0"/>
        <v>jeu</v>
      </c>
      <c r="C30" s="5">
        <f t="shared" si="1"/>
        <v>22</v>
      </c>
      <c r="D30" s="4">
        <v>1286</v>
      </c>
      <c r="F30" s="7">
        <f t="shared" si="6"/>
        <v>42390</v>
      </c>
      <c r="G30" s="5">
        <f t="shared" si="3"/>
        <v>21</v>
      </c>
      <c r="H30" s="5" t="str">
        <f t="shared" si="4"/>
        <v>jeu</v>
      </c>
      <c r="I30" s="4">
        <v>735</v>
      </c>
    </row>
    <row r="31" spans="1:9" x14ac:dyDescent="0.25">
      <c r="A31" s="7">
        <f t="shared" si="2"/>
        <v>42027</v>
      </c>
      <c r="B31" s="5" t="str">
        <f t="shared" si="0"/>
        <v>ven</v>
      </c>
      <c r="C31" s="5">
        <f t="shared" si="1"/>
        <v>23</v>
      </c>
      <c r="D31" s="4">
        <v>954</v>
      </c>
      <c r="F31" s="7">
        <f t="shared" si="6"/>
        <v>42391</v>
      </c>
      <c r="G31" s="5">
        <f t="shared" si="3"/>
        <v>22</v>
      </c>
      <c r="H31" s="5" t="str">
        <f t="shared" si="4"/>
        <v>ven</v>
      </c>
      <c r="I31" s="4">
        <v>866</v>
      </c>
    </row>
    <row r="32" spans="1:9" x14ac:dyDescent="0.25">
      <c r="A32" s="7">
        <f t="shared" si="2"/>
        <v>42028</v>
      </c>
      <c r="B32" s="5" t="str">
        <f t="shared" si="0"/>
        <v>sam</v>
      </c>
      <c r="C32" s="5">
        <f t="shared" si="1"/>
        <v>24</v>
      </c>
      <c r="D32" s="4">
        <v>1249</v>
      </c>
      <c r="F32" s="7">
        <f t="shared" si="6"/>
        <v>42392</v>
      </c>
      <c r="G32" s="5">
        <f t="shared" si="3"/>
        <v>23</v>
      </c>
      <c r="H32" s="5" t="str">
        <f t="shared" si="4"/>
        <v>sam</v>
      </c>
      <c r="I32" s="4">
        <v>646</v>
      </c>
    </row>
    <row r="33" spans="1:9" x14ac:dyDescent="0.25">
      <c r="A33" s="7">
        <f t="shared" si="2"/>
        <v>42029</v>
      </c>
      <c r="B33" s="5" t="str">
        <f t="shared" si="0"/>
        <v>dim</v>
      </c>
      <c r="C33" s="5">
        <f t="shared" si="1"/>
        <v>25</v>
      </c>
      <c r="D33" s="4"/>
      <c r="F33" s="7">
        <f t="shared" si="6"/>
        <v>42393</v>
      </c>
      <c r="G33" s="5">
        <f t="shared" si="3"/>
        <v>24</v>
      </c>
      <c r="H33" s="5" t="str">
        <f t="shared" si="4"/>
        <v>dim</v>
      </c>
      <c r="I33" s="4">
        <v>1262</v>
      </c>
    </row>
    <row r="34" spans="1:9" x14ac:dyDescent="0.25">
      <c r="A34" s="8"/>
      <c r="B34" s="9"/>
      <c r="C34" s="9"/>
      <c r="D34" s="10">
        <f>SUM(D27:D33)</f>
        <v>6534</v>
      </c>
      <c r="F34" s="8"/>
      <c r="G34" s="9"/>
      <c r="H34" s="9"/>
      <c r="I34" s="10">
        <f>SUM(I27:I33)</f>
        <v>7645</v>
      </c>
    </row>
    <row r="35" spans="1:9" x14ac:dyDescent="0.25">
      <c r="A35" s="7">
        <f>A33+1</f>
        <v>42030</v>
      </c>
      <c r="B35" s="5" t="str">
        <f t="shared" si="0"/>
        <v>lun</v>
      </c>
      <c r="C35" s="5">
        <f t="shared" si="1"/>
        <v>26</v>
      </c>
      <c r="D35" s="4">
        <v>1380</v>
      </c>
      <c r="F35" s="7">
        <f>F33+1</f>
        <v>42394</v>
      </c>
      <c r="G35" s="5">
        <f t="shared" si="3"/>
        <v>25</v>
      </c>
      <c r="H35" s="5" t="str">
        <f t="shared" si="4"/>
        <v>lun</v>
      </c>
      <c r="I35" s="4">
        <v>1076</v>
      </c>
    </row>
    <row r="36" spans="1:9" x14ac:dyDescent="0.25">
      <c r="A36" s="7">
        <f t="shared" si="2"/>
        <v>42031</v>
      </c>
      <c r="B36" s="5" t="str">
        <f t="shared" si="0"/>
        <v>mar</v>
      </c>
      <c r="C36" s="5">
        <f t="shared" si="1"/>
        <v>27</v>
      </c>
      <c r="D36" s="4">
        <v>630</v>
      </c>
      <c r="F36" s="7">
        <f t="shared" si="6"/>
        <v>42395</v>
      </c>
      <c r="G36" s="5">
        <f t="shared" si="3"/>
        <v>26</v>
      </c>
      <c r="H36" s="5" t="str">
        <f t="shared" si="4"/>
        <v>mar</v>
      </c>
      <c r="I36" s="4">
        <v>1235</v>
      </c>
    </row>
    <row r="37" spans="1:9" x14ac:dyDescent="0.25">
      <c r="A37" s="7">
        <f t="shared" si="2"/>
        <v>42032</v>
      </c>
      <c r="B37" s="5" t="str">
        <f t="shared" si="0"/>
        <v>mer</v>
      </c>
      <c r="C37" s="5">
        <f t="shared" si="1"/>
        <v>28</v>
      </c>
      <c r="D37" s="4">
        <v>1487</v>
      </c>
      <c r="F37" s="7">
        <f t="shared" si="6"/>
        <v>42396</v>
      </c>
      <c r="G37" s="5">
        <f t="shared" si="3"/>
        <v>27</v>
      </c>
      <c r="H37" s="5" t="str">
        <f t="shared" si="4"/>
        <v>mer</v>
      </c>
      <c r="I37" s="4">
        <v>1134</v>
      </c>
    </row>
    <row r="38" spans="1:9" x14ac:dyDescent="0.25">
      <c r="A38" s="7">
        <f t="shared" si="2"/>
        <v>42033</v>
      </c>
      <c r="B38" s="5" t="str">
        <f t="shared" si="0"/>
        <v>jeu</v>
      </c>
      <c r="C38" s="5">
        <f t="shared" si="1"/>
        <v>29</v>
      </c>
      <c r="D38" s="4">
        <v>1489</v>
      </c>
      <c r="F38" s="7">
        <f t="shared" si="6"/>
        <v>42397</v>
      </c>
      <c r="G38" s="5">
        <f t="shared" si="3"/>
        <v>28</v>
      </c>
      <c r="H38" s="5" t="str">
        <f t="shared" si="4"/>
        <v>jeu</v>
      </c>
      <c r="I38" s="4">
        <v>1413</v>
      </c>
    </row>
    <row r="39" spans="1:9" x14ac:dyDescent="0.25">
      <c r="A39" s="7">
        <f t="shared" si="2"/>
        <v>42034</v>
      </c>
      <c r="B39" s="5" t="str">
        <f t="shared" si="0"/>
        <v>ven</v>
      </c>
      <c r="C39" s="5">
        <f t="shared" si="1"/>
        <v>30</v>
      </c>
      <c r="D39" s="4">
        <v>1142</v>
      </c>
      <c r="F39" s="7">
        <f t="shared" si="6"/>
        <v>42398</v>
      </c>
      <c r="G39" s="5">
        <f t="shared" si="3"/>
        <v>29</v>
      </c>
      <c r="H39" s="5" t="str">
        <f t="shared" si="4"/>
        <v>ven</v>
      </c>
      <c r="I39" s="4">
        <v>1055</v>
      </c>
    </row>
    <row r="40" spans="1:9" x14ac:dyDescent="0.25">
      <c r="A40" s="7">
        <f t="shared" si="2"/>
        <v>42035</v>
      </c>
      <c r="B40" s="5" t="str">
        <f t="shared" si="0"/>
        <v>sam</v>
      </c>
      <c r="C40" s="5">
        <f t="shared" si="1"/>
        <v>31</v>
      </c>
      <c r="D40" s="4">
        <v>1269</v>
      </c>
      <c r="F40" s="7">
        <f t="shared" si="6"/>
        <v>42399</v>
      </c>
      <c r="G40" s="5">
        <f t="shared" si="3"/>
        <v>30</v>
      </c>
      <c r="H40" s="5" t="str">
        <f t="shared" si="4"/>
        <v>sam</v>
      </c>
      <c r="I40" s="4">
        <v>1419</v>
      </c>
    </row>
    <row r="41" spans="1:9" x14ac:dyDescent="0.25">
      <c r="A41" s="7"/>
      <c r="B41" s="5"/>
      <c r="C41" s="5" t="str">
        <f t="shared" si="1"/>
        <v/>
      </c>
      <c r="D41" s="4"/>
      <c r="F41" s="7">
        <f>F40+1</f>
        <v>42400</v>
      </c>
      <c r="G41" s="5">
        <f t="shared" si="3"/>
        <v>31</v>
      </c>
      <c r="H41" s="5" t="str">
        <f t="shared" si="4"/>
        <v>dim</v>
      </c>
      <c r="I41" s="4">
        <v>664</v>
      </c>
    </row>
    <row r="42" spans="1:9" x14ac:dyDescent="0.25">
      <c r="A42" s="8"/>
      <c r="B42" s="9"/>
      <c r="C42" s="9"/>
      <c r="D42" s="10">
        <f>SUM(D35:D41)</f>
        <v>7397</v>
      </c>
      <c r="F42" s="8"/>
      <c r="G42" s="9"/>
      <c r="H42" s="9"/>
      <c r="I42" s="10">
        <f>SUM(I35:I41)</f>
        <v>7996</v>
      </c>
    </row>
    <row r="43" spans="1:9" x14ac:dyDescent="0.25">
      <c r="A43" s="8" t="s">
        <v>6</v>
      </c>
      <c r="B43" s="9"/>
      <c r="C43" s="9"/>
      <c r="D43" s="10">
        <f>SUM(D10,D18,D26,D34,D42)</f>
        <v>28921</v>
      </c>
      <c r="F43" s="8" t="s">
        <v>6</v>
      </c>
      <c r="G43" s="9"/>
      <c r="H43" s="9"/>
      <c r="I43" s="10">
        <f>SUM(I10,I18,I26,I34,I42)</f>
        <v>28216</v>
      </c>
    </row>
  </sheetData>
  <dataValidations count="2">
    <dataValidation type="list" allowBlank="1" showInputMessage="1" showErrorMessage="1" sqref="B2">
      <formula1>"1,2,3,4,5,6,7,8,9,10,11,12"</formula1>
    </dataValidation>
    <dataValidation type="list" allowBlank="1" showInputMessage="1" showErrorMessage="1" sqref="B1">
      <formula1>"2012,2013,2014,2015,2016,2017,2018"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2"/>
  <sheetViews>
    <sheetView showGridLines="0" workbookViewId="0">
      <selection activeCell="B1" sqref="B1"/>
    </sheetView>
  </sheetViews>
  <sheetFormatPr baseColWidth="10" defaultColWidth="9.140625" defaultRowHeight="15" x14ac:dyDescent="0.25"/>
  <cols>
    <col min="1" max="1" width="13.7109375" customWidth="1"/>
    <col min="2" max="3" width="6.7109375" style="6" customWidth="1"/>
    <col min="5" max="5" width="2.140625" customWidth="1"/>
    <col min="6" max="6" width="13.7109375" customWidth="1"/>
    <col min="7" max="8" width="6.7109375" style="6" customWidth="1"/>
  </cols>
  <sheetData>
    <row r="1" spans="1:9" x14ac:dyDescent="0.25">
      <c r="A1" s="11" t="s">
        <v>0</v>
      </c>
      <c r="B1" s="12">
        <v>2016</v>
      </c>
    </row>
    <row r="2" spans="1:9" x14ac:dyDescent="0.25">
      <c r="A2" s="11" t="s">
        <v>1</v>
      </c>
      <c r="B2" s="12">
        <v>2</v>
      </c>
    </row>
    <row r="4" spans="1:9" x14ac:dyDescent="0.25">
      <c r="A4" s="1">
        <f>IF(B1&lt;&gt;"",B1-1,"N-1")</f>
        <v>2015</v>
      </c>
      <c r="B4" s="2"/>
      <c r="C4" s="2"/>
      <c r="D4" s="3"/>
      <c r="F4" s="1">
        <f>IF(B1&lt;&gt;"",B1,"N")</f>
        <v>2016</v>
      </c>
      <c r="G4" s="2"/>
      <c r="H4" s="2"/>
      <c r="I4" s="3"/>
    </row>
    <row r="5" spans="1:9" x14ac:dyDescent="0.25">
      <c r="A5" s="5" t="s">
        <v>3</v>
      </c>
      <c r="B5" s="5" t="s">
        <v>2</v>
      </c>
      <c r="C5" s="5" t="s">
        <v>5</v>
      </c>
      <c r="D5" s="5" t="s">
        <v>4</v>
      </c>
      <c r="F5" s="5" t="s">
        <v>3</v>
      </c>
      <c r="G5" s="5" t="s">
        <v>5</v>
      </c>
      <c r="H5" s="5" t="s">
        <v>2</v>
      </c>
      <c r="I5" s="5" t="s">
        <v>4</v>
      </c>
    </row>
    <row r="6" spans="1:9" x14ac:dyDescent="0.25">
      <c r="A6" s="7">
        <f>DATE(B1-1,B2,1)</f>
        <v>42036</v>
      </c>
      <c r="B6" s="5" t="str">
        <f>TEXT(A6,"jjj")</f>
        <v>dim</v>
      </c>
      <c r="C6" s="5">
        <f>IF(A6&lt;&gt;"",A6-DATE($B$1-1,1,0),"")</f>
        <v>32</v>
      </c>
      <c r="D6" s="4"/>
      <c r="F6" s="7"/>
      <c r="G6" s="5" t="str">
        <f>IF(F6&lt;&gt;"",F6-DATE($B$1,1,0),"")</f>
        <v/>
      </c>
      <c r="H6" s="5"/>
      <c r="I6" s="4"/>
    </row>
    <row r="7" spans="1:9" x14ac:dyDescent="0.25">
      <c r="A7" s="8"/>
      <c r="B7" s="9"/>
      <c r="C7" s="9"/>
      <c r="D7" s="10">
        <f>SUM(D6)</f>
        <v>0</v>
      </c>
      <c r="F7" s="8"/>
      <c r="G7" s="9"/>
      <c r="H7" s="9"/>
      <c r="I7" s="10">
        <f>SUM(I6)</f>
        <v>0</v>
      </c>
    </row>
    <row r="8" spans="1:9" x14ac:dyDescent="0.25">
      <c r="A8" s="7">
        <f>A6+1</f>
        <v>42037</v>
      </c>
      <c r="B8" s="5" t="str">
        <f t="shared" ref="B8:B37" si="0">TEXT(A8,"jjj")</f>
        <v>lun</v>
      </c>
      <c r="C8" s="5">
        <f t="shared" ref="C8:C37" si="1">IF(A8&lt;&gt;"",A8-DATE($B$1-1,1,0),"")</f>
        <v>33</v>
      </c>
      <c r="D8" s="4">
        <v>1453</v>
      </c>
      <c r="F8" s="7">
        <f>DATE(B1,B2,1)</f>
        <v>42401</v>
      </c>
      <c r="G8" s="5">
        <f t="shared" ref="G8:G14" si="2">IF(F8&lt;&gt;"",F8-DATE($B$1,1,0),"")</f>
        <v>32</v>
      </c>
      <c r="H8" s="5" t="str">
        <f t="shared" ref="H8:H14" si="3">TEXT(F8,"jjj")</f>
        <v>lun</v>
      </c>
      <c r="I8" s="4">
        <v>663</v>
      </c>
    </row>
    <row r="9" spans="1:9" x14ac:dyDescent="0.25">
      <c r="A9" s="7">
        <f t="shared" ref="A9:A37" si="4">A8+1</f>
        <v>42038</v>
      </c>
      <c r="B9" s="5" t="str">
        <f t="shared" si="0"/>
        <v>mar</v>
      </c>
      <c r="C9" s="5">
        <f t="shared" si="1"/>
        <v>34</v>
      </c>
      <c r="D9" s="4">
        <v>1497</v>
      </c>
      <c r="F9" s="7">
        <f t="shared" ref="F9:F14" si="5">F8+1</f>
        <v>42402</v>
      </c>
      <c r="G9" s="5">
        <f t="shared" si="2"/>
        <v>33</v>
      </c>
      <c r="H9" s="5" t="str">
        <f t="shared" si="3"/>
        <v>mar</v>
      </c>
      <c r="I9" s="4">
        <v>789</v>
      </c>
    </row>
    <row r="10" spans="1:9" x14ac:dyDescent="0.25">
      <c r="A10" s="7">
        <f t="shared" si="4"/>
        <v>42039</v>
      </c>
      <c r="B10" s="5" t="str">
        <f t="shared" si="0"/>
        <v>mer</v>
      </c>
      <c r="C10" s="5">
        <f t="shared" si="1"/>
        <v>35</v>
      </c>
      <c r="D10" s="4">
        <v>662</v>
      </c>
      <c r="F10" s="7">
        <f t="shared" si="5"/>
        <v>42403</v>
      </c>
      <c r="G10" s="5">
        <f t="shared" si="2"/>
        <v>34</v>
      </c>
      <c r="H10" s="5" t="str">
        <f t="shared" si="3"/>
        <v>mer</v>
      </c>
      <c r="I10" s="4">
        <v>821</v>
      </c>
    </row>
    <row r="11" spans="1:9" x14ac:dyDescent="0.25">
      <c r="A11" s="7">
        <f t="shared" si="4"/>
        <v>42040</v>
      </c>
      <c r="B11" s="5" t="str">
        <f t="shared" si="0"/>
        <v>jeu</v>
      </c>
      <c r="C11" s="5">
        <f t="shared" si="1"/>
        <v>36</v>
      </c>
      <c r="D11" s="4">
        <v>887</v>
      </c>
      <c r="F11" s="7">
        <f t="shared" si="5"/>
        <v>42404</v>
      </c>
      <c r="G11" s="5">
        <f t="shared" si="2"/>
        <v>35</v>
      </c>
      <c r="H11" s="5" t="str">
        <f t="shared" si="3"/>
        <v>jeu</v>
      </c>
      <c r="I11" s="4">
        <v>634</v>
      </c>
    </row>
    <row r="12" spans="1:9" x14ac:dyDescent="0.25">
      <c r="A12" s="7">
        <f t="shared" si="4"/>
        <v>42041</v>
      </c>
      <c r="B12" s="5" t="str">
        <f t="shared" si="0"/>
        <v>ven</v>
      </c>
      <c r="C12" s="5">
        <f t="shared" si="1"/>
        <v>37</v>
      </c>
      <c r="D12" s="4">
        <v>1101</v>
      </c>
      <c r="F12" s="7">
        <f t="shared" si="5"/>
        <v>42405</v>
      </c>
      <c r="G12" s="5">
        <f t="shared" si="2"/>
        <v>36</v>
      </c>
      <c r="H12" s="5" t="str">
        <f t="shared" si="3"/>
        <v>ven</v>
      </c>
      <c r="I12" s="4">
        <v>1246</v>
      </c>
    </row>
    <row r="13" spans="1:9" x14ac:dyDescent="0.25">
      <c r="A13" s="7">
        <f t="shared" si="4"/>
        <v>42042</v>
      </c>
      <c r="B13" s="5" t="str">
        <f t="shared" si="0"/>
        <v>sam</v>
      </c>
      <c r="C13" s="5">
        <f t="shared" si="1"/>
        <v>38</v>
      </c>
      <c r="D13" s="4">
        <v>550</v>
      </c>
      <c r="F13" s="7">
        <f t="shared" si="5"/>
        <v>42406</v>
      </c>
      <c r="G13" s="5">
        <f t="shared" si="2"/>
        <v>37</v>
      </c>
      <c r="H13" s="5" t="str">
        <f t="shared" si="3"/>
        <v>sam</v>
      </c>
      <c r="I13" s="4"/>
    </row>
    <row r="14" spans="1:9" x14ac:dyDescent="0.25">
      <c r="A14" s="7">
        <f t="shared" si="4"/>
        <v>42043</v>
      </c>
      <c r="B14" s="5" t="str">
        <f t="shared" si="0"/>
        <v>dim</v>
      </c>
      <c r="C14" s="5">
        <f t="shared" si="1"/>
        <v>39</v>
      </c>
      <c r="D14" s="4"/>
      <c r="F14" s="7">
        <f t="shared" si="5"/>
        <v>42407</v>
      </c>
      <c r="G14" s="5">
        <f t="shared" si="2"/>
        <v>38</v>
      </c>
      <c r="H14" s="5" t="str">
        <f t="shared" si="3"/>
        <v>dim</v>
      </c>
      <c r="I14" s="4"/>
    </row>
    <row r="15" spans="1:9" x14ac:dyDescent="0.25">
      <c r="A15" s="8"/>
      <c r="B15" s="9"/>
      <c r="C15" s="9"/>
      <c r="D15" s="10">
        <f>SUM(D8:D14)</f>
        <v>6150</v>
      </c>
      <c r="F15" s="8"/>
      <c r="G15" s="9"/>
      <c r="H15" s="9"/>
      <c r="I15" s="10">
        <f>SUM(I8:I13)</f>
        <v>4153</v>
      </c>
    </row>
    <row r="16" spans="1:9" x14ac:dyDescent="0.25">
      <c r="A16" s="7">
        <f>A14+1</f>
        <v>42044</v>
      </c>
      <c r="B16" s="5" t="str">
        <f t="shared" si="0"/>
        <v>lun</v>
      </c>
      <c r="C16" s="5">
        <f t="shared" si="1"/>
        <v>40</v>
      </c>
      <c r="D16" s="4">
        <v>565</v>
      </c>
      <c r="F16" s="7">
        <f>F14+1</f>
        <v>42408</v>
      </c>
      <c r="G16" s="5">
        <f t="shared" ref="G16:G40" si="6">IF(F16&lt;&gt;"",F16-DATE($B$1,1,0),"")</f>
        <v>39</v>
      </c>
      <c r="H16" s="5" t="str">
        <f t="shared" ref="H16:H40" si="7">TEXT(F16,"jjj")</f>
        <v>lun</v>
      </c>
      <c r="I16" s="4">
        <v>808</v>
      </c>
    </row>
    <row r="17" spans="1:9" x14ac:dyDescent="0.25">
      <c r="A17" s="7">
        <f t="shared" si="4"/>
        <v>42045</v>
      </c>
      <c r="B17" s="5" t="str">
        <f t="shared" si="0"/>
        <v>mar</v>
      </c>
      <c r="C17" s="5">
        <f t="shared" si="1"/>
        <v>41</v>
      </c>
      <c r="D17" s="4">
        <v>1253</v>
      </c>
      <c r="F17" s="7">
        <f t="shared" ref="F17:F38" si="8">F16+1</f>
        <v>42409</v>
      </c>
      <c r="G17" s="5">
        <f t="shared" si="6"/>
        <v>40</v>
      </c>
      <c r="H17" s="5" t="str">
        <f t="shared" si="7"/>
        <v>mar</v>
      </c>
      <c r="I17" s="4">
        <v>654</v>
      </c>
    </row>
    <row r="18" spans="1:9" x14ac:dyDescent="0.25">
      <c r="A18" s="7">
        <f t="shared" si="4"/>
        <v>42046</v>
      </c>
      <c r="B18" s="5" t="str">
        <f t="shared" si="0"/>
        <v>mer</v>
      </c>
      <c r="C18" s="5">
        <f t="shared" si="1"/>
        <v>42</v>
      </c>
      <c r="D18" s="4">
        <v>1479</v>
      </c>
      <c r="F18" s="7">
        <f t="shared" si="8"/>
        <v>42410</v>
      </c>
      <c r="G18" s="5">
        <f t="shared" si="6"/>
        <v>41</v>
      </c>
      <c r="H18" s="5" t="str">
        <f t="shared" si="7"/>
        <v>mer</v>
      </c>
      <c r="I18" s="4">
        <v>725</v>
      </c>
    </row>
    <row r="19" spans="1:9" x14ac:dyDescent="0.25">
      <c r="A19" s="7">
        <f t="shared" si="4"/>
        <v>42047</v>
      </c>
      <c r="B19" s="5" t="str">
        <f t="shared" si="0"/>
        <v>jeu</v>
      </c>
      <c r="C19" s="5">
        <f t="shared" si="1"/>
        <v>43</v>
      </c>
      <c r="D19" s="4">
        <v>631</v>
      </c>
      <c r="F19" s="7">
        <f t="shared" si="8"/>
        <v>42411</v>
      </c>
      <c r="G19" s="5">
        <f t="shared" si="6"/>
        <v>42</v>
      </c>
      <c r="H19" s="5" t="str">
        <f t="shared" si="7"/>
        <v>jeu</v>
      </c>
      <c r="I19" s="4">
        <v>1067</v>
      </c>
    </row>
    <row r="20" spans="1:9" x14ac:dyDescent="0.25">
      <c r="A20" s="7">
        <f t="shared" si="4"/>
        <v>42048</v>
      </c>
      <c r="B20" s="5" t="str">
        <f t="shared" si="0"/>
        <v>ven</v>
      </c>
      <c r="C20" s="5">
        <f t="shared" si="1"/>
        <v>44</v>
      </c>
      <c r="D20" s="4">
        <v>1054</v>
      </c>
      <c r="F20" s="7">
        <f t="shared" si="8"/>
        <v>42412</v>
      </c>
      <c r="G20" s="5">
        <f t="shared" si="6"/>
        <v>43</v>
      </c>
      <c r="H20" s="5" t="str">
        <f t="shared" si="7"/>
        <v>ven</v>
      </c>
      <c r="I20" s="4">
        <v>981</v>
      </c>
    </row>
    <row r="21" spans="1:9" x14ac:dyDescent="0.25">
      <c r="A21" s="7">
        <f t="shared" si="4"/>
        <v>42049</v>
      </c>
      <c r="B21" s="5" t="str">
        <f t="shared" si="0"/>
        <v>sam</v>
      </c>
      <c r="C21" s="5">
        <f t="shared" si="1"/>
        <v>45</v>
      </c>
      <c r="D21" s="4">
        <v>1053</v>
      </c>
      <c r="F21" s="7">
        <f t="shared" si="8"/>
        <v>42413</v>
      </c>
      <c r="G21" s="5">
        <f t="shared" si="6"/>
        <v>44</v>
      </c>
      <c r="H21" s="5" t="str">
        <f t="shared" si="7"/>
        <v>sam</v>
      </c>
      <c r="I21" s="4">
        <v>926</v>
      </c>
    </row>
    <row r="22" spans="1:9" x14ac:dyDescent="0.25">
      <c r="A22" s="7">
        <f t="shared" si="4"/>
        <v>42050</v>
      </c>
      <c r="B22" s="5" t="str">
        <f t="shared" si="0"/>
        <v>dim</v>
      </c>
      <c r="C22" s="5">
        <f t="shared" si="1"/>
        <v>46</v>
      </c>
      <c r="D22" s="4"/>
      <c r="F22" s="7">
        <f t="shared" si="8"/>
        <v>42414</v>
      </c>
      <c r="G22" s="5">
        <f t="shared" si="6"/>
        <v>45</v>
      </c>
      <c r="H22" s="5" t="str">
        <f t="shared" si="7"/>
        <v>dim</v>
      </c>
      <c r="I22" s="4">
        <v>1073</v>
      </c>
    </row>
    <row r="23" spans="1:9" x14ac:dyDescent="0.25">
      <c r="A23" s="8"/>
      <c r="B23" s="9"/>
      <c r="C23" s="9"/>
      <c r="D23" s="10">
        <f>SUM(D16:D22)</f>
        <v>6035</v>
      </c>
      <c r="F23" s="8"/>
      <c r="G23" s="9"/>
      <c r="H23" s="9"/>
      <c r="I23" s="10">
        <f>SUM(I16:I22)</f>
        <v>6234</v>
      </c>
    </row>
    <row r="24" spans="1:9" x14ac:dyDescent="0.25">
      <c r="A24" s="7">
        <f>A22+1</f>
        <v>42051</v>
      </c>
      <c r="B24" s="5" t="str">
        <f t="shared" si="0"/>
        <v>lun</v>
      </c>
      <c r="C24" s="5">
        <f t="shared" si="1"/>
        <v>47</v>
      </c>
      <c r="D24" s="4">
        <v>1209</v>
      </c>
      <c r="F24" s="7">
        <f>F22+1</f>
        <v>42415</v>
      </c>
      <c r="G24" s="5">
        <f t="shared" si="6"/>
        <v>46</v>
      </c>
      <c r="H24" s="5" t="str">
        <f t="shared" si="7"/>
        <v>lun</v>
      </c>
      <c r="I24" s="4">
        <v>810</v>
      </c>
    </row>
    <row r="25" spans="1:9" x14ac:dyDescent="0.25">
      <c r="A25" s="7">
        <f t="shared" si="4"/>
        <v>42052</v>
      </c>
      <c r="B25" s="5" t="str">
        <f t="shared" si="0"/>
        <v>mar</v>
      </c>
      <c r="C25" s="5">
        <f t="shared" si="1"/>
        <v>48</v>
      </c>
      <c r="D25" s="4">
        <v>590</v>
      </c>
      <c r="F25" s="7">
        <f t="shared" si="8"/>
        <v>42416</v>
      </c>
      <c r="G25" s="5">
        <f t="shared" si="6"/>
        <v>47</v>
      </c>
      <c r="H25" s="5" t="str">
        <f t="shared" si="7"/>
        <v>mar</v>
      </c>
      <c r="I25" s="4">
        <v>687</v>
      </c>
    </row>
    <row r="26" spans="1:9" x14ac:dyDescent="0.25">
      <c r="A26" s="7">
        <f t="shared" si="4"/>
        <v>42053</v>
      </c>
      <c r="B26" s="5" t="str">
        <f t="shared" si="0"/>
        <v>mer</v>
      </c>
      <c r="C26" s="5">
        <f t="shared" si="1"/>
        <v>49</v>
      </c>
      <c r="D26" s="4">
        <v>787</v>
      </c>
      <c r="F26" s="7">
        <f t="shared" si="8"/>
        <v>42417</v>
      </c>
      <c r="G26" s="5">
        <f t="shared" si="6"/>
        <v>48</v>
      </c>
      <c r="H26" s="5" t="str">
        <f t="shared" si="7"/>
        <v>mer</v>
      </c>
      <c r="I26" s="4">
        <v>1332</v>
      </c>
    </row>
    <row r="27" spans="1:9" x14ac:dyDescent="0.25">
      <c r="A27" s="7">
        <f t="shared" si="4"/>
        <v>42054</v>
      </c>
      <c r="B27" s="5" t="str">
        <f t="shared" si="0"/>
        <v>jeu</v>
      </c>
      <c r="C27" s="5">
        <f t="shared" si="1"/>
        <v>50</v>
      </c>
      <c r="D27" s="4">
        <v>1130</v>
      </c>
      <c r="F27" s="7">
        <f t="shared" si="8"/>
        <v>42418</v>
      </c>
      <c r="G27" s="5">
        <f t="shared" si="6"/>
        <v>49</v>
      </c>
      <c r="H27" s="5" t="str">
        <f t="shared" si="7"/>
        <v>jeu</v>
      </c>
      <c r="I27" s="4">
        <v>595</v>
      </c>
    </row>
    <row r="28" spans="1:9" x14ac:dyDescent="0.25">
      <c r="A28" s="7">
        <f t="shared" si="4"/>
        <v>42055</v>
      </c>
      <c r="B28" s="5" t="str">
        <f t="shared" si="0"/>
        <v>ven</v>
      </c>
      <c r="C28" s="5">
        <f t="shared" si="1"/>
        <v>51</v>
      </c>
      <c r="D28" s="4">
        <v>650</v>
      </c>
      <c r="F28" s="7">
        <f t="shared" si="8"/>
        <v>42419</v>
      </c>
      <c r="G28" s="5">
        <f t="shared" si="6"/>
        <v>50</v>
      </c>
      <c r="H28" s="5" t="str">
        <f t="shared" si="7"/>
        <v>ven</v>
      </c>
      <c r="I28" s="4">
        <v>1036</v>
      </c>
    </row>
    <row r="29" spans="1:9" x14ac:dyDescent="0.25">
      <c r="A29" s="7">
        <f t="shared" si="4"/>
        <v>42056</v>
      </c>
      <c r="B29" s="5" t="str">
        <f t="shared" si="0"/>
        <v>sam</v>
      </c>
      <c r="C29" s="5">
        <f t="shared" si="1"/>
        <v>52</v>
      </c>
      <c r="D29" s="4">
        <v>1177</v>
      </c>
      <c r="F29" s="7">
        <f t="shared" si="8"/>
        <v>42420</v>
      </c>
      <c r="G29" s="5">
        <f t="shared" si="6"/>
        <v>51</v>
      </c>
      <c r="H29" s="5" t="str">
        <f t="shared" si="7"/>
        <v>sam</v>
      </c>
      <c r="I29" s="4">
        <v>925</v>
      </c>
    </row>
    <row r="30" spans="1:9" x14ac:dyDescent="0.25">
      <c r="A30" s="7">
        <f t="shared" si="4"/>
        <v>42057</v>
      </c>
      <c r="B30" s="5" t="str">
        <f t="shared" si="0"/>
        <v>dim</v>
      </c>
      <c r="C30" s="5">
        <f t="shared" si="1"/>
        <v>53</v>
      </c>
      <c r="D30" s="4">
        <v>574</v>
      </c>
      <c r="F30" s="7">
        <f t="shared" si="8"/>
        <v>42421</v>
      </c>
      <c r="G30" s="5">
        <f t="shared" si="6"/>
        <v>52</v>
      </c>
      <c r="H30" s="5" t="str">
        <f t="shared" si="7"/>
        <v>dim</v>
      </c>
      <c r="I30" s="4"/>
    </row>
    <row r="31" spans="1:9" x14ac:dyDescent="0.25">
      <c r="A31" s="8"/>
      <c r="B31" s="9"/>
      <c r="C31" s="9"/>
      <c r="D31" s="10">
        <f>SUM(D24:D30)</f>
        <v>6117</v>
      </c>
      <c r="F31" s="8"/>
      <c r="G31" s="9"/>
      <c r="H31" s="9"/>
      <c r="I31" s="10">
        <f>SUM(I24:I30)</f>
        <v>5385</v>
      </c>
    </row>
    <row r="32" spans="1:9" x14ac:dyDescent="0.25">
      <c r="A32" s="7">
        <f>A30+1</f>
        <v>42058</v>
      </c>
      <c r="B32" s="5" t="str">
        <f t="shared" si="0"/>
        <v>lun</v>
      </c>
      <c r="C32" s="5">
        <f t="shared" si="1"/>
        <v>54</v>
      </c>
      <c r="D32" s="4">
        <v>935</v>
      </c>
      <c r="F32" s="7">
        <f>F30+1</f>
        <v>42422</v>
      </c>
      <c r="G32" s="5">
        <f t="shared" si="6"/>
        <v>53</v>
      </c>
      <c r="H32" s="5" t="str">
        <f t="shared" si="7"/>
        <v>lun</v>
      </c>
      <c r="I32" s="4">
        <v>1400</v>
      </c>
    </row>
    <row r="33" spans="1:9" x14ac:dyDescent="0.25">
      <c r="A33" s="7">
        <f t="shared" si="4"/>
        <v>42059</v>
      </c>
      <c r="B33" s="5" t="str">
        <f t="shared" si="0"/>
        <v>mar</v>
      </c>
      <c r="C33" s="5">
        <f t="shared" si="1"/>
        <v>55</v>
      </c>
      <c r="D33" s="4">
        <v>1154</v>
      </c>
      <c r="F33" s="7">
        <f t="shared" si="8"/>
        <v>42423</v>
      </c>
      <c r="G33" s="5">
        <f t="shared" si="6"/>
        <v>54</v>
      </c>
      <c r="H33" s="5" t="str">
        <f t="shared" si="7"/>
        <v>mar</v>
      </c>
      <c r="I33" s="4">
        <v>1344</v>
      </c>
    </row>
    <row r="34" spans="1:9" x14ac:dyDescent="0.25">
      <c r="A34" s="7">
        <f t="shared" si="4"/>
        <v>42060</v>
      </c>
      <c r="B34" s="5" t="str">
        <f t="shared" si="0"/>
        <v>mer</v>
      </c>
      <c r="C34" s="5">
        <f t="shared" si="1"/>
        <v>56</v>
      </c>
      <c r="D34" s="4">
        <v>956</v>
      </c>
      <c r="F34" s="7">
        <f t="shared" si="8"/>
        <v>42424</v>
      </c>
      <c r="G34" s="5">
        <f t="shared" si="6"/>
        <v>55</v>
      </c>
      <c r="H34" s="5" t="str">
        <f t="shared" si="7"/>
        <v>mer</v>
      </c>
      <c r="I34" s="4">
        <v>1392</v>
      </c>
    </row>
    <row r="35" spans="1:9" x14ac:dyDescent="0.25">
      <c r="A35" s="7">
        <f t="shared" si="4"/>
        <v>42061</v>
      </c>
      <c r="B35" s="5" t="str">
        <f t="shared" si="0"/>
        <v>jeu</v>
      </c>
      <c r="C35" s="5">
        <f t="shared" si="1"/>
        <v>57</v>
      </c>
      <c r="D35" s="4">
        <v>1286</v>
      </c>
      <c r="F35" s="7">
        <f t="shared" si="8"/>
        <v>42425</v>
      </c>
      <c r="G35" s="5">
        <f t="shared" si="6"/>
        <v>56</v>
      </c>
      <c r="H35" s="5" t="str">
        <f t="shared" si="7"/>
        <v>jeu</v>
      </c>
      <c r="I35" s="4">
        <v>735</v>
      </c>
    </row>
    <row r="36" spans="1:9" x14ac:dyDescent="0.25">
      <c r="A36" s="7">
        <f t="shared" si="4"/>
        <v>42062</v>
      </c>
      <c r="B36" s="5" t="str">
        <f t="shared" si="0"/>
        <v>ven</v>
      </c>
      <c r="C36" s="5">
        <f t="shared" si="1"/>
        <v>58</v>
      </c>
      <c r="D36" s="4">
        <v>954</v>
      </c>
      <c r="F36" s="7">
        <f t="shared" si="8"/>
        <v>42426</v>
      </c>
      <c r="G36" s="5">
        <f t="shared" si="6"/>
        <v>57</v>
      </c>
      <c r="H36" s="5" t="str">
        <f t="shared" si="7"/>
        <v>ven</v>
      </c>
      <c r="I36" s="4">
        <v>866</v>
      </c>
    </row>
    <row r="37" spans="1:9" x14ac:dyDescent="0.25">
      <c r="A37" s="7">
        <f t="shared" si="4"/>
        <v>42063</v>
      </c>
      <c r="B37" s="5" t="str">
        <f t="shared" si="0"/>
        <v>sam</v>
      </c>
      <c r="C37" s="5">
        <f t="shared" si="1"/>
        <v>59</v>
      </c>
      <c r="D37" s="4">
        <v>1249</v>
      </c>
      <c r="F37" s="7">
        <f t="shared" si="8"/>
        <v>42427</v>
      </c>
      <c r="G37" s="5">
        <f t="shared" si="6"/>
        <v>58</v>
      </c>
      <c r="H37" s="5" t="str">
        <f t="shared" si="7"/>
        <v>sam</v>
      </c>
      <c r="I37" s="4">
        <v>646</v>
      </c>
    </row>
    <row r="38" spans="1:9" x14ac:dyDescent="0.25">
      <c r="A38" s="7"/>
      <c r="B38" s="5"/>
      <c r="C38" s="5"/>
      <c r="D38" s="4"/>
      <c r="F38" s="7">
        <f t="shared" si="8"/>
        <v>42428</v>
      </c>
      <c r="G38" s="5">
        <f t="shared" si="6"/>
        <v>59</v>
      </c>
      <c r="H38" s="5" t="str">
        <f t="shared" si="7"/>
        <v>dim</v>
      </c>
      <c r="I38" s="4">
        <v>1262</v>
      </c>
    </row>
    <row r="39" spans="1:9" x14ac:dyDescent="0.25">
      <c r="A39" s="8"/>
      <c r="B39" s="9"/>
      <c r="C39" s="9"/>
      <c r="D39" s="10">
        <f>SUM(D32:D38)</f>
        <v>6534</v>
      </c>
      <c r="F39" s="8"/>
      <c r="G39" s="9"/>
      <c r="H39" s="9"/>
      <c r="I39" s="10">
        <f>SUM(I32:I38)</f>
        <v>7645</v>
      </c>
    </row>
    <row r="40" spans="1:9" x14ac:dyDescent="0.25">
      <c r="A40" s="7"/>
      <c r="B40" s="5"/>
      <c r="C40" s="5"/>
      <c r="D40" s="4"/>
      <c r="F40" s="7">
        <f>F38+1</f>
        <v>42429</v>
      </c>
      <c r="G40" s="5">
        <f t="shared" si="6"/>
        <v>60</v>
      </c>
      <c r="H40" s="5" t="str">
        <f t="shared" si="7"/>
        <v>lun</v>
      </c>
      <c r="I40" s="4">
        <v>1076</v>
      </c>
    </row>
    <row r="41" spans="1:9" x14ac:dyDescent="0.25">
      <c r="A41" s="7"/>
      <c r="B41" s="5"/>
      <c r="C41" s="5"/>
      <c r="D41" s="4"/>
      <c r="F41" s="7"/>
      <c r="G41" s="5"/>
      <c r="H41" s="5"/>
      <c r="I41" s="4"/>
    </row>
    <row r="42" spans="1:9" x14ac:dyDescent="0.25">
      <c r="A42" s="8" t="s">
        <v>6</v>
      </c>
      <c r="B42" s="9"/>
      <c r="C42" s="9"/>
      <c r="D42" s="10">
        <f>SUM(D15,D23,D31,D39)</f>
        <v>24836</v>
      </c>
      <c r="F42" s="8" t="s">
        <v>6</v>
      </c>
      <c r="G42" s="9"/>
      <c r="H42" s="9"/>
      <c r="I42" s="10">
        <f>SUM(I15,I23,I31,I39)</f>
        <v>23417</v>
      </c>
    </row>
  </sheetData>
  <dataValidations count="2">
    <dataValidation type="list" allowBlank="1" showInputMessage="1" showErrorMessage="1" sqref="B2">
      <formula1>"1,2,3,4,5,6,7,8,9,10,11,12"</formula1>
    </dataValidation>
    <dataValidation type="list" allowBlank="1" showInputMessage="1" showErrorMessage="1" sqref="B1">
      <formula1>"2012,2013,2014,2015,2016,2017,2018"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8"/>
  <sheetViews>
    <sheetView showGridLines="0" workbookViewId="0">
      <selection activeCell="F8" sqref="F8:F13"/>
    </sheetView>
  </sheetViews>
  <sheetFormatPr baseColWidth="10" defaultColWidth="9.140625" defaultRowHeight="15" x14ac:dyDescent="0.25"/>
  <cols>
    <col min="1" max="1" width="13.7109375" customWidth="1"/>
    <col min="2" max="3" width="6.7109375" style="6" customWidth="1"/>
    <col min="5" max="5" width="2.140625" customWidth="1"/>
    <col min="6" max="6" width="13.7109375" customWidth="1"/>
    <col min="7" max="8" width="6.7109375" style="6" customWidth="1"/>
  </cols>
  <sheetData>
    <row r="1" spans="1:9" x14ac:dyDescent="0.25">
      <c r="A1" s="11" t="s">
        <v>0</v>
      </c>
      <c r="B1" s="12">
        <v>2016</v>
      </c>
    </row>
    <row r="2" spans="1:9" x14ac:dyDescent="0.25">
      <c r="A2" s="11" t="s">
        <v>1</v>
      </c>
      <c r="B2" s="12">
        <v>3</v>
      </c>
    </row>
    <row r="4" spans="1:9" x14ac:dyDescent="0.25">
      <c r="A4" s="1">
        <f>IF(B1&lt;&gt;"",B1-1,"N-1")</f>
        <v>2015</v>
      </c>
      <c r="B4" s="2"/>
      <c r="C4" s="2"/>
      <c r="D4" s="3"/>
      <c r="F4" s="1">
        <f>IF(B1&lt;&gt;"",B1,"N")</f>
        <v>2016</v>
      </c>
      <c r="G4" s="2"/>
      <c r="H4" s="2"/>
      <c r="I4" s="3"/>
    </row>
    <row r="5" spans="1:9" x14ac:dyDescent="0.25">
      <c r="A5" s="5" t="s">
        <v>3</v>
      </c>
      <c r="B5" s="5" t="s">
        <v>2</v>
      </c>
      <c r="C5" s="5" t="s">
        <v>5</v>
      </c>
      <c r="D5" s="5" t="s">
        <v>4</v>
      </c>
      <c r="F5" s="5" t="s">
        <v>3</v>
      </c>
      <c r="G5" s="5" t="s">
        <v>5</v>
      </c>
      <c r="H5" s="5" t="s">
        <v>2</v>
      </c>
      <c r="I5" s="5" t="s">
        <v>4</v>
      </c>
    </row>
    <row r="6" spans="1:9" x14ac:dyDescent="0.25">
      <c r="A6" s="7">
        <f>DATE(B1-1,B2,1)</f>
        <v>42064</v>
      </c>
      <c r="B6" s="5" t="str">
        <f>TEXT(A6,"jjj")</f>
        <v>dim</v>
      </c>
      <c r="C6" s="5">
        <f>IF(A6&lt;&gt;"",A6-DATE($B$1-1,1,0),"")</f>
        <v>60</v>
      </c>
      <c r="D6" s="4"/>
      <c r="F6" s="7"/>
      <c r="G6" s="5" t="str">
        <f>IF(F6&lt;&gt;"",F6-DATE($B$1,1,0),"")</f>
        <v/>
      </c>
      <c r="H6" s="5"/>
      <c r="I6" s="4"/>
    </row>
    <row r="7" spans="1:9" x14ac:dyDescent="0.25">
      <c r="A7" s="8"/>
      <c r="B7" s="9"/>
      <c r="C7" s="9"/>
      <c r="D7" s="10">
        <f>SUM(D6)</f>
        <v>0</v>
      </c>
      <c r="F7" s="8"/>
      <c r="G7" s="9"/>
      <c r="H7" s="9"/>
      <c r="I7" s="10">
        <f>SUM(I6)</f>
        <v>0</v>
      </c>
    </row>
    <row r="8" spans="1:9" x14ac:dyDescent="0.25">
      <c r="A8" s="7">
        <f>A6+1</f>
        <v>42065</v>
      </c>
      <c r="B8" s="5" t="str">
        <f t="shared" ref="B8:B41" si="0">TEXT(A8,"jjj")</f>
        <v>lun</v>
      </c>
      <c r="C8" s="5">
        <f t="shared" ref="C8:C46" si="1">IF(A8&lt;&gt;"",A8-DATE($B$1-1,1,0),"")</f>
        <v>61</v>
      </c>
      <c r="D8" s="4">
        <v>1453</v>
      </c>
      <c r="F8" s="7"/>
      <c r="G8" s="5" t="str">
        <f t="shared" ref="G8:G43" si="2">IF(F8&lt;&gt;"",F8-DATE($B$1,1,0),"")</f>
        <v/>
      </c>
      <c r="H8" s="5"/>
      <c r="I8" s="4"/>
    </row>
    <row r="9" spans="1:9" x14ac:dyDescent="0.25">
      <c r="A9" s="7">
        <f t="shared" ref="A9:A41" si="3">A8+1</f>
        <v>42066</v>
      </c>
      <c r="B9" s="5" t="str">
        <f t="shared" si="0"/>
        <v>mar</v>
      </c>
      <c r="C9" s="5">
        <f t="shared" si="1"/>
        <v>62</v>
      </c>
      <c r="D9" s="4">
        <v>1497</v>
      </c>
      <c r="F9" s="7">
        <f>DATE(B1,B2,1)</f>
        <v>42430</v>
      </c>
      <c r="G9" s="5">
        <f t="shared" si="2"/>
        <v>61</v>
      </c>
      <c r="H9" s="5" t="str">
        <f>TEXT(F9,"jjj")</f>
        <v>mar</v>
      </c>
      <c r="I9" s="4">
        <v>663</v>
      </c>
    </row>
    <row r="10" spans="1:9" x14ac:dyDescent="0.25">
      <c r="A10" s="7">
        <f t="shared" si="3"/>
        <v>42067</v>
      </c>
      <c r="B10" s="5" t="str">
        <f t="shared" si="0"/>
        <v>mer</v>
      </c>
      <c r="C10" s="5">
        <f t="shared" si="1"/>
        <v>63</v>
      </c>
      <c r="D10" s="4">
        <v>662</v>
      </c>
      <c r="F10" s="7">
        <f>F9+1</f>
        <v>42431</v>
      </c>
      <c r="G10" s="5">
        <f t="shared" si="2"/>
        <v>62</v>
      </c>
      <c r="H10" s="5" t="str">
        <f t="shared" ref="H10:H43" si="4">TEXT(F10,"jjj")</f>
        <v>mer</v>
      </c>
      <c r="I10" s="4">
        <v>789</v>
      </c>
    </row>
    <row r="11" spans="1:9" x14ac:dyDescent="0.25">
      <c r="A11" s="7">
        <f t="shared" si="3"/>
        <v>42068</v>
      </c>
      <c r="B11" s="5" t="str">
        <f t="shared" si="0"/>
        <v>jeu</v>
      </c>
      <c r="C11" s="5">
        <f t="shared" si="1"/>
        <v>64</v>
      </c>
      <c r="D11" s="4">
        <v>887</v>
      </c>
      <c r="F11" s="7">
        <f t="shared" ref="F11:F43" si="5">F10+1</f>
        <v>42432</v>
      </c>
      <c r="G11" s="5">
        <f t="shared" si="2"/>
        <v>63</v>
      </c>
      <c r="H11" s="5" t="str">
        <f t="shared" si="4"/>
        <v>jeu</v>
      </c>
      <c r="I11" s="4">
        <v>821</v>
      </c>
    </row>
    <row r="12" spans="1:9" x14ac:dyDescent="0.25">
      <c r="A12" s="7">
        <f t="shared" si="3"/>
        <v>42069</v>
      </c>
      <c r="B12" s="5" t="str">
        <f t="shared" si="0"/>
        <v>ven</v>
      </c>
      <c r="C12" s="5">
        <f t="shared" si="1"/>
        <v>65</v>
      </c>
      <c r="D12" s="4">
        <v>1101</v>
      </c>
      <c r="F12" s="7">
        <f t="shared" si="5"/>
        <v>42433</v>
      </c>
      <c r="G12" s="5">
        <f t="shared" si="2"/>
        <v>64</v>
      </c>
      <c r="H12" s="5" t="str">
        <f t="shared" si="4"/>
        <v>ven</v>
      </c>
      <c r="I12" s="4">
        <v>634</v>
      </c>
    </row>
    <row r="13" spans="1:9" x14ac:dyDescent="0.25">
      <c r="A13" s="7">
        <f t="shared" si="3"/>
        <v>42070</v>
      </c>
      <c r="B13" s="5" t="str">
        <f t="shared" si="0"/>
        <v>sam</v>
      </c>
      <c r="C13" s="5">
        <f t="shared" si="1"/>
        <v>66</v>
      </c>
      <c r="D13" s="4">
        <v>550</v>
      </c>
      <c r="F13" s="7">
        <f t="shared" si="5"/>
        <v>42434</v>
      </c>
      <c r="G13" s="5">
        <f t="shared" si="2"/>
        <v>65</v>
      </c>
      <c r="H13" s="5" t="str">
        <f t="shared" si="4"/>
        <v>sam</v>
      </c>
      <c r="I13" s="4">
        <v>1246</v>
      </c>
    </row>
    <row r="14" spans="1:9" x14ac:dyDescent="0.25">
      <c r="A14" s="7">
        <f t="shared" si="3"/>
        <v>42071</v>
      </c>
      <c r="B14" s="5" t="str">
        <f t="shared" si="0"/>
        <v>dim</v>
      </c>
      <c r="C14" s="5">
        <f t="shared" si="1"/>
        <v>67</v>
      </c>
      <c r="D14" s="4"/>
      <c r="F14" s="7">
        <f t="shared" si="5"/>
        <v>42435</v>
      </c>
      <c r="G14" s="5">
        <f t="shared" si="2"/>
        <v>66</v>
      </c>
      <c r="H14" s="5" t="str">
        <f t="shared" si="4"/>
        <v>dim</v>
      </c>
      <c r="I14" s="4"/>
    </row>
    <row r="15" spans="1:9" x14ac:dyDescent="0.25">
      <c r="A15" s="8"/>
      <c r="B15" s="9"/>
      <c r="C15" s="9"/>
      <c r="D15" s="10">
        <f>SUM(D8:D14)</f>
        <v>6150</v>
      </c>
      <c r="F15" s="8"/>
      <c r="G15" s="9"/>
      <c r="H15" s="9"/>
      <c r="I15" s="10">
        <f>SUM(I8:I14)</f>
        <v>4153</v>
      </c>
    </row>
    <row r="16" spans="1:9" x14ac:dyDescent="0.25">
      <c r="A16" s="7">
        <f>A14+1</f>
        <v>42072</v>
      </c>
      <c r="B16" s="5" t="str">
        <f t="shared" si="0"/>
        <v>lun</v>
      </c>
      <c r="C16" s="5">
        <f t="shared" si="1"/>
        <v>68</v>
      </c>
      <c r="D16" s="4">
        <v>565</v>
      </c>
      <c r="F16" s="7">
        <f>F14+1</f>
        <v>42436</v>
      </c>
      <c r="G16" s="5">
        <f t="shared" si="2"/>
        <v>67</v>
      </c>
      <c r="H16" s="5" t="str">
        <f t="shared" si="4"/>
        <v>lun</v>
      </c>
      <c r="I16" s="4">
        <v>808</v>
      </c>
    </row>
    <row r="17" spans="1:9" x14ac:dyDescent="0.25">
      <c r="A17" s="7">
        <f t="shared" si="3"/>
        <v>42073</v>
      </c>
      <c r="B17" s="5" t="str">
        <f t="shared" si="0"/>
        <v>mar</v>
      </c>
      <c r="C17" s="5">
        <f t="shared" si="1"/>
        <v>69</v>
      </c>
      <c r="D17" s="4">
        <v>1253</v>
      </c>
      <c r="F17" s="7">
        <f t="shared" si="5"/>
        <v>42437</v>
      </c>
      <c r="G17" s="5">
        <f t="shared" si="2"/>
        <v>68</v>
      </c>
      <c r="H17" s="5" t="str">
        <f t="shared" si="4"/>
        <v>mar</v>
      </c>
      <c r="I17" s="4">
        <v>654</v>
      </c>
    </row>
    <row r="18" spans="1:9" x14ac:dyDescent="0.25">
      <c r="A18" s="7">
        <f t="shared" si="3"/>
        <v>42074</v>
      </c>
      <c r="B18" s="5" t="str">
        <f t="shared" si="0"/>
        <v>mer</v>
      </c>
      <c r="C18" s="5">
        <f t="shared" si="1"/>
        <v>70</v>
      </c>
      <c r="D18" s="4">
        <v>1479</v>
      </c>
      <c r="F18" s="7">
        <f t="shared" si="5"/>
        <v>42438</v>
      </c>
      <c r="G18" s="5">
        <f t="shared" si="2"/>
        <v>69</v>
      </c>
      <c r="H18" s="5" t="str">
        <f t="shared" si="4"/>
        <v>mer</v>
      </c>
      <c r="I18" s="4">
        <v>725</v>
      </c>
    </row>
    <row r="19" spans="1:9" x14ac:dyDescent="0.25">
      <c r="A19" s="7">
        <f t="shared" si="3"/>
        <v>42075</v>
      </c>
      <c r="B19" s="5" t="str">
        <f t="shared" si="0"/>
        <v>jeu</v>
      </c>
      <c r="C19" s="5">
        <f t="shared" si="1"/>
        <v>71</v>
      </c>
      <c r="D19" s="4">
        <v>631</v>
      </c>
      <c r="F19" s="7">
        <f t="shared" si="5"/>
        <v>42439</v>
      </c>
      <c r="G19" s="5">
        <f t="shared" si="2"/>
        <v>70</v>
      </c>
      <c r="H19" s="5" t="str">
        <f t="shared" si="4"/>
        <v>jeu</v>
      </c>
      <c r="I19" s="4">
        <v>1067</v>
      </c>
    </row>
    <row r="20" spans="1:9" x14ac:dyDescent="0.25">
      <c r="A20" s="7">
        <f t="shared" si="3"/>
        <v>42076</v>
      </c>
      <c r="B20" s="5" t="str">
        <f t="shared" si="0"/>
        <v>ven</v>
      </c>
      <c r="C20" s="5">
        <f t="shared" si="1"/>
        <v>72</v>
      </c>
      <c r="D20" s="4">
        <v>1054</v>
      </c>
      <c r="F20" s="7">
        <f t="shared" si="5"/>
        <v>42440</v>
      </c>
      <c r="G20" s="5">
        <f t="shared" si="2"/>
        <v>71</v>
      </c>
      <c r="H20" s="5" t="str">
        <f t="shared" si="4"/>
        <v>ven</v>
      </c>
      <c r="I20" s="4">
        <v>981</v>
      </c>
    </row>
    <row r="21" spans="1:9" x14ac:dyDescent="0.25">
      <c r="A21" s="7">
        <f t="shared" si="3"/>
        <v>42077</v>
      </c>
      <c r="B21" s="5" t="str">
        <f t="shared" si="0"/>
        <v>sam</v>
      </c>
      <c r="C21" s="5">
        <f t="shared" si="1"/>
        <v>73</v>
      </c>
      <c r="D21" s="4">
        <v>1053</v>
      </c>
      <c r="F21" s="7">
        <f t="shared" si="5"/>
        <v>42441</v>
      </c>
      <c r="G21" s="5">
        <f t="shared" si="2"/>
        <v>72</v>
      </c>
      <c r="H21" s="5" t="str">
        <f t="shared" si="4"/>
        <v>sam</v>
      </c>
      <c r="I21" s="4">
        <v>926</v>
      </c>
    </row>
    <row r="22" spans="1:9" x14ac:dyDescent="0.25">
      <c r="A22" s="7">
        <f t="shared" si="3"/>
        <v>42078</v>
      </c>
      <c r="B22" s="5" t="str">
        <f t="shared" si="0"/>
        <v>dim</v>
      </c>
      <c r="C22" s="5">
        <f t="shared" si="1"/>
        <v>74</v>
      </c>
      <c r="D22" s="4"/>
      <c r="F22" s="7">
        <f t="shared" si="5"/>
        <v>42442</v>
      </c>
      <c r="G22" s="5">
        <f t="shared" si="2"/>
        <v>73</v>
      </c>
      <c r="H22" s="5" t="str">
        <f t="shared" si="4"/>
        <v>dim</v>
      </c>
      <c r="I22" s="4">
        <v>1073</v>
      </c>
    </row>
    <row r="23" spans="1:9" x14ac:dyDescent="0.25">
      <c r="A23" s="8"/>
      <c r="B23" s="9"/>
      <c r="C23" s="9"/>
      <c r="D23" s="10">
        <f>SUM(D16:D22)</f>
        <v>6035</v>
      </c>
      <c r="F23" s="8"/>
      <c r="G23" s="9"/>
      <c r="H23" s="9"/>
      <c r="I23" s="10">
        <f>SUM(I16:I22)</f>
        <v>6234</v>
      </c>
    </row>
    <row r="24" spans="1:9" x14ac:dyDescent="0.25">
      <c r="A24" s="7">
        <f>A22+1</f>
        <v>42079</v>
      </c>
      <c r="B24" s="5" t="str">
        <f t="shared" si="0"/>
        <v>lun</v>
      </c>
      <c r="C24" s="5">
        <f t="shared" si="1"/>
        <v>75</v>
      </c>
      <c r="D24" s="4">
        <v>1209</v>
      </c>
      <c r="F24" s="7">
        <f>F22+1</f>
        <v>42443</v>
      </c>
      <c r="G24" s="5">
        <f t="shared" si="2"/>
        <v>74</v>
      </c>
      <c r="H24" s="5" t="str">
        <f t="shared" si="4"/>
        <v>lun</v>
      </c>
      <c r="I24" s="4">
        <v>810</v>
      </c>
    </row>
    <row r="25" spans="1:9" x14ac:dyDescent="0.25">
      <c r="A25" s="7">
        <f t="shared" si="3"/>
        <v>42080</v>
      </c>
      <c r="B25" s="5" t="str">
        <f t="shared" si="0"/>
        <v>mar</v>
      </c>
      <c r="C25" s="5">
        <f t="shared" si="1"/>
        <v>76</v>
      </c>
      <c r="D25" s="4">
        <v>590</v>
      </c>
      <c r="F25" s="7">
        <f t="shared" si="5"/>
        <v>42444</v>
      </c>
      <c r="G25" s="5">
        <f t="shared" si="2"/>
        <v>75</v>
      </c>
      <c r="H25" s="5" t="str">
        <f t="shared" si="4"/>
        <v>mar</v>
      </c>
      <c r="I25" s="4">
        <v>687</v>
      </c>
    </row>
    <row r="26" spans="1:9" x14ac:dyDescent="0.25">
      <c r="A26" s="7">
        <f t="shared" si="3"/>
        <v>42081</v>
      </c>
      <c r="B26" s="5" t="str">
        <f t="shared" si="0"/>
        <v>mer</v>
      </c>
      <c r="C26" s="5">
        <f t="shared" si="1"/>
        <v>77</v>
      </c>
      <c r="D26" s="4">
        <v>787</v>
      </c>
      <c r="F26" s="7">
        <f t="shared" si="5"/>
        <v>42445</v>
      </c>
      <c r="G26" s="5">
        <f t="shared" si="2"/>
        <v>76</v>
      </c>
      <c r="H26" s="5" t="str">
        <f t="shared" si="4"/>
        <v>mer</v>
      </c>
      <c r="I26" s="4">
        <v>1332</v>
      </c>
    </row>
    <row r="27" spans="1:9" x14ac:dyDescent="0.25">
      <c r="A27" s="7">
        <f t="shared" si="3"/>
        <v>42082</v>
      </c>
      <c r="B27" s="5" t="str">
        <f t="shared" si="0"/>
        <v>jeu</v>
      </c>
      <c r="C27" s="5">
        <f t="shared" si="1"/>
        <v>78</v>
      </c>
      <c r="D27" s="4">
        <v>1130</v>
      </c>
      <c r="F27" s="7">
        <f t="shared" si="5"/>
        <v>42446</v>
      </c>
      <c r="G27" s="5">
        <f t="shared" si="2"/>
        <v>77</v>
      </c>
      <c r="H27" s="5" t="str">
        <f t="shared" si="4"/>
        <v>jeu</v>
      </c>
      <c r="I27" s="4">
        <v>595</v>
      </c>
    </row>
    <row r="28" spans="1:9" x14ac:dyDescent="0.25">
      <c r="A28" s="7">
        <f t="shared" si="3"/>
        <v>42083</v>
      </c>
      <c r="B28" s="5" t="str">
        <f t="shared" si="0"/>
        <v>ven</v>
      </c>
      <c r="C28" s="5">
        <f t="shared" si="1"/>
        <v>79</v>
      </c>
      <c r="D28" s="4">
        <v>650</v>
      </c>
      <c r="F28" s="7">
        <f t="shared" si="5"/>
        <v>42447</v>
      </c>
      <c r="G28" s="5">
        <f t="shared" si="2"/>
        <v>78</v>
      </c>
      <c r="H28" s="5" t="str">
        <f t="shared" si="4"/>
        <v>ven</v>
      </c>
      <c r="I28" s="4">
        <v>1036</v>
      </c>
    </row>
    <row r="29" spans="1:9" x14ac:dyDescent="0.25">
      <c r="A29" s="7">
        <f t="shared" si="3"/>
        <v>42084</v>
      </c>
      <c r="B29" s="5" t="str">
        <f t="shared" si="0"/>
        <v>sam</v>
      </c>
      <c r="C29" s="5">
        <f t="shared" si="1"/>
        <v>80</v>
      </c>
      <c r="D29" s="4">
        <v>1177</v>
      </c>
      <c r="F29" s="7">
        <f t="shared" si="5"/>
        <v>42448</v>
      </c>
      <c r="G29" s="5">
        <f t="shared" si="2"/>
        <v>79</v>
      </c>
      <c r="H29" s="5" t="str">
        <f t="shared" si="4"/>
        <v>sam</v>
      </c>
      <c r="I29" s="4">
        <v>925</v>
      </c>
    </row>
    <row r="30" spans="1:9" x14ac:dyDescent="0.25">
      <c r="A30" s="7">
        <f t="shared" si="3"/>
        <v>42085</v>
      </c>
      <c r="B30" s="5" t="str">
        <f t="shared" si="0"/>
        <v>dim</v>
      </c>
      <c r="C30" s="5">
        <f t="shared" si="1"/>
        <v>81</v>
      </c>
      <c r="D30" s="4">
        <v>574</v>
      </c>
      <c r="F30" s="7">
        <f t="shared" si="5"/>
        <v>42449</v>
      </c>
      <c r="G30" s="5">
        <f t="shared" si="2"/>
        <v>80</v>
      </c>
      <c r="H30" s="5" t="str">
        <f t="shared" si="4"/>
        <v>dim</v>
      </c>
      <c r="I30" s="4"/>
    </row>
    <row r="31" spans="1:9" x14ac:dyDescent="0.25">
      <c r="A31" s="8"/>
      <c r="B31" s="9"/>
      <c r="C31" s="9"/>
      <c r="D31" s="10">
        <f>SUM(D24:D30)</f>
        <v>6117</v>
      </c>
      <c r="F31" s="8"/>
      <c r="G31" s="9"/>
      <c r="H31" s="9"/>
      <c r="I31" s="10">
        <f>SUM(I24:I30)</f>
        <v>5385</v>
      </c>
    </row>
    <row r="32" spans="1:9" x14ac:dyDescent="0.25">
      <c r="A32" s="7">
        <f>A30+1</f>
        <v>42086</v>
      </c>
      <c r="B32" s="5" t="str">
        <f t="shared" si="0"/>
        <v>lun</v>
      </c>
      <c r="C32" s="5">
        <f t="shared" si="1"/>
        <v>82</v>
      </c>
      <c r="D32" s="4">
        <v>935</v>
      </c>
      <c r="F32" s="7">
        <f>F30+1</f>
        <v>42450</v>
      </c>
      <c r="G32" s="5">
        <f t="shared" si="2"/>
        <v>81</v>
      </c>
      <c r="H32" s="5" t="str">
        <f t="shared" si="4"/>
        <v>lun</v>
      </c>
      <c r="I32" s="4">
        <v>1400</v>
      </c>
    </row>
    <row r="33" spans="1:9" x14ac:dyDescent="0.25">
      <c r="A33" s="7">
        <f t="shared" si="3"/>
        <v>42087</v>
      </c>
      <c r="B33" s="5" t="str">
        <f t="shared" si="0"/>
        <v>mar</v>
      </c>
      <c r="C33" s="5">
        <f t="shared" si="1"/>
        <v>83</v>
      </c>
      <c r="D33" s="4">
        <v>1154</v>
      </c>
      <c r="F33" s="7">
        <f t="shared" si="5"/>
        <v>42451</v>
      </c>
      <c r="G33" s="5">
        <f t="shared" si="2"/>
        <v>82</v>
      </c>
      <c r="H33" s="5" t="str">
        <f t="shared" si="4"/>
        <v>mar</v>
      </c>
      <c r="I33" s="4">
        <v>1344</v>
      </c>
    </row>
    <row r="34" spans="1:9" x14ac:dyDescent="0.25">
      <c r="A34" s="7">
        <f t="shared" si="3"/>
        <v>42088</v>
      </c>
      <c r="B34" s="5" t="str">
        <f t="shared" si="0"/>
        <v>mer</v>
      </c>
      <c r="C34" s="5">
        <f t="shared" si="1"/>
        <v>84</v>
      </c>
      <c r="D34" s="4">
        <v>956</v>
      </c>
      <c r="F34" s="7">
        <f t="shared" si="5"/>
        <v>42452</v>
      </c>
      <c r="G34" s="5">
        <f t="shared" si="2"/>
        <v>83</v>
      </c>
      <c r="H34" s="5" t="str">
        <f t="shared" si="4"/>
        <v>mer</v>
      </c>
      <c r="I34" s="4">
        <v>1392</v>
      </c>
    </row>
    <row r="35" spans="1:9" x14ac:dyDescent="0.25">
      <c r="A35" s="7">
        <f t="shared" si="3"/>
        <v>42089</v>
      </c>
      <c r="B35" s="5" t="str">
        <f t="shared" si="0"/>
        <v>jeu</v>
      </c>
      <c r="C35" s="5">
        <f t="shared" si="1"/>
        <v>85</v>
      </c>
      <c r="D35" s="4">
        <v>1286</v>
      </c>
      <c r="F35" s="7">
        <f t="shared" si="5"/>
        <v>42453</v>
      </c>
      <c r="G35" s="5">
        <f t="shared" si="2"/>
        <v>84</v>
      </c>
      <c r="H35" s="5" t="str">
        <f t="shared" si="4"/>
        <v>jeu</v>
      </c>
      <c r="I35" s="4">
        <v>735</v>
      </c>
    </row>
    <row r="36" spans="1:9" x14ac:dyDescent="0.25">
      <c r="A36" s="7">
        <f t="shared" si="3"/>
        <v>42090</v>
      </c>
      <c r="B36" s="5" t="str">
        <f t="shared" si="0"/>
        <v>ven</v>
      </c>
      <c r="C36" s="5">
        <f t="shared" si="1"/>
        <v>86</v>
      </c>
      <c r="D36" s="4">
        <v>954</v>
      </c>
      <c r="F36" s="7">
        <f t="shared" si="5"/>
        <v>42454</v>
      </c>
      <c r="G36" s="5">
        <f t="shared" si="2"/>
        <v>85</v>
      </c>
      <c r="H36" s="5" t="str">
        <f t="shared" si="4"/>
        <v>ven</v>
      </c>
      <c r="I36" s="4">
        <v>866</v>
      </c>
    </row>
    <row r="37" spans="1:9" x14ac:dyDescent="0.25">
      <c r="A37" s="7">
        <f t="shared" si="3"/>
        <v>42091</v>
      </c>
      <c r="B37" s="5" t="str">
        <f t="shared" si="0"/>
        <v>sam</v>
      </c>
      <c r="C37" s="5">
        <f t="shared" si="1"/>
        <v>87</v>
      </c>
      <c r="D37" s="4">
        <v>1249</v>
      </c>
      <c r="F37" s="7">
        <f t="shared" si="5"/>
        <v>42455</v>
      </c>
      <c r="G37" s="5">
        <f t="shared" si="2"/>
        <v>86</v>
      </c>
      <c r="H37" s="5" t="str">
        <f t="shared" si="4"/>
        <v>sam</v>
      </c>
      <c r="I37" s="4">
        <v>646</v>
      </c>
    </row>
    <row r="38" spans="1:9" x14ac:dyDescent="0.25">
      <c r="A38" s="7">
        <f t="shared" si="3"/>
        <v>42092</v>
      </c>
      <c r="B38" s="5" t="str">
        <f t="shared" si="0"/>
        <v>dim</v>
      </c>
      <c r="C38" s="5">
        <f t="shared" si="1"/>
        <v>88</v>
      </c>
      <c r="D38" s="4">
        <v>1261</v>
      </c>
      <c r="F38" s="7">
        <f t="shared" si="5"/>
        <v>42456</v>
      </c>
      <c r="G38" s="5">
        <f t="shared" si="2"/>
        <v>87</v>
      </c>
      <c r="H38" s="5" t="str">
        <f t="shared" si="4"/>
        <v>dim</v>
      </c>
      <c r="I38" s="4">
        <v>1262</v>
      </c>
    </row>
    <row r="39" spans="1:9" x14ac:dyDescent="0.25">
      <c r="A39" s="8"/>
      <c r="B39" s="9"/>
      <c r="C39" s="9"/>
      <c r="D39" s="10">
        <f>SUM(D32:D38)</f>
        <v>7795</v>
      </c>
      <c r="F39" s="8"/>
      <c r="G39" s="9"/>
      <c r="H39" s="9"/>
      <c r="I39" s="10">
        <f>SUM(I32:I38)</f>
        <v>7645</v>
      </c>
    </row>
    <row r="40" spans="1:9" x14ac:dyDescent="0.25">
      <c r="A40" s="7">
        <f>A38+1</f>
        <v>42093</v>
      </c>
      <c r="B40" s="5" t="str">
        <f t="shared" si="0"/>
        <v>lun</v>
      </c>
      <c r="C40" s="5">
        <f t="shared" si="1"/>
        <v>89</v>
      </c>
      <c r="D40" s="4">
        <v>1380</v>
      </c>
      <c r="F40" s="7">
        <f>F38+1</f>
        <v>42457</v>
      </c>
      <c r="G40" s="5">
        <f t="shared" si="2"/>
        <v>88</v>
      </c>
      <c r="H40" s="5" t="str">
        <f t="shared" si="4"/>
        <v>lun</v>
      </c>
      <c r="I40" s="4">
        <v>1076</v>
      </c>
    </row>
    <row r="41" spans="1:9" x14ac:dyDescent="0.25">
      <c r="A41" s="7">
        <f t="shared" si="3"/>
        <v>42094</v>
      </c>
      <c r="B41" s="5" t="str">
        <f t="shared" si="0"/>
        <v>mar</v>
      </c>
      <c r="C41" s="5">
        <f t="shared" si="1"/>
        <v>90</v>
      </c>
      <c r="D41" s="4">
        <v>630</v>
      </c>
      <c r="F41" s="7">
        <f t="shared" si="5"/>
        <v>42458</v>
      </c>
      <c r="G41" s="5">
        <f t="shared" si="2"/>
        <v>89</v>
      </c>
      <c r="H41" s="5" t="str">
        <f t="shared" si="4"/>
        <v>mar</v>
      </c>
      <c r="I41" s="4">
        <v>1235</v>
      </c>
    </row>
    <row r="42" spans="1:9" x14ac:dyDescent="0.25">
      <c r="A42" s="7"/>
      <c r="B42" s="5"/>
      <c r="C42" s="5"/>
      <c r="D42" s="4"/>
      <c r="F42" s="7">
        <f t="shared" si="5"/>
        <v>42459</v>
      </c>
      <c r="G42" s="5">
        <f t="shared" si="2"/>
        <v>90</v>
      </c>
      <c r="H42" s="5" t="str">
        <f t="shared" si="4"/>
        <v>mer</v>
      </c>
      <c r="I42" s="4">
        <v>1134</v>
      </c>
    </row>
    <row r="43" spans="1:9" x14ac:dyDescent="0.25">
      <c r="A43" s="7"/>
      <c r="B43" s="5"/>
      <c r="C43" s="5"/>
      <c r="D43" s="4"/>
      <c r="F43" s="7">
        <f t="shared" si="5"/>
        <v>42460</v>
      </c>
      <c r="G43" s="5">
        <f t="shared" si="2"/>
        <v>91</v>
      </c>
      <c r="H43" s="5" t="str">
        <f t="shared" si="4"/>
        <v>jeu</v>
      </c>
      <c r="I43" s="4">
        <v>1413</v>
      </c>
    </row>
    <row r="44" spans="1:9" x14ac:dyDescent="0.25">
      <c r="A44" s="7"/>
      <c r="B44" s="5"/>
      <c r="C44" s="5"/>
      <c r="D44" s="4"/>
      <c r="F44" s="7"/>
      <c r="G44" s="5"/>
      <c r="H44" s="5"/>
      <c r="I44" s="4"/>
    </row>
    <row r="45" spans="1:9" x14ac:dyDescent="0.25">
      <c r="A45" s="7"/>
      <c r="B45" s="5"/>
      <c r="C45" s="5"/>
      <c r="D45" s="4"/>
      <c r="F45" s="7"/>
      <c r="G45" s="5"/>
      <c r="H45" s="5"/>
      <c r="I45" s="4"/>
    </row>
    <row r="46" spans="1:9" x14ac:dyDescent="0.25">
      <c r="A46" s="7"/>
      <c r="B46" s="5"/>
      <c r="C46" s="5" t="str">
        <f t="shared" si="1"/>
        <v/>
      </c>
      <c r="D46" s="4"/>
      <c r="F46" s="7"/>
      <c r="G46" s="5"/>
      <c r="H46" s="5"/>
      <c r="I46" s="4"/>
    </row>
    <row r="47" spans="1:9" x14ac:dyDescent="0.25">
      <c r="A47" s="8"/>
      <c r="B47" s="9"/>
      <c r="C47" s="9"/>
      <c r="D47" s="10">
        <f>SUM(D40:D46)</f>
        <v>2010</v>
      </c>
      <c r="F47" s="8"/>
      <c r="G47" s="9"/>
      <c r="H47" s="9"/>
      <c r="I47" s="10">
        <f>SUM(I40:I46)</f>
        <v>4858</v>
      </c>
    </row>
    <row r="48" spans="1:9" x14ac:dyDescent="0.25">
      <c r="A48" s="8" t="s">
        <v>6</v>
      </c>
      <c r="B48" s="9"/>
      <c r="C48" s="9"/>
      <c r="D48" s="10">
        <f>SUM(D15,D23,D31,D39,D47)</f>
        <v>28107</v>
      </c>
      <c r="F48" s="8" t="s">
        <v>6</v>
      </c>
      <c r="G48" s="9"/>
      <c r="H48" s="9"/>
      <c r="I48" s="10">
        <f>SUM(I15,I23,I31,I39,I47)</f>
        <v>28275</v>
      </c>
    </row>
  </sheetData>
  <dataValidations count="2">
    <dataValidation type="list" allowBlank="1" showInputMessage="1" showErrorMessage="1" sqref="B2">
      <formula1>"1,2,3,4,5,6,7,8,9,10,11,12"</formula1>
    </dataValidation>
    <dataValidation type="list" allowBlank="1" showInputMessage="1" showErrorMessage="1" sqref="B1">
      <formula1>"2012,2013,2014,2015,2016,2017,2018"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8"/>
  <sheetViews>
    <sheetView showGridLines="0" tabSelected="1" topLeftCell="A4" workbookViewId="0">
      <selection activeCell="L22" sqref="L22"/>
    </sheetView>
  </sheetViews>
  <sheetFormatPr baseColWidth="10" defaultColWidth="9.140625" defaultRowHeight="15" x14ac:dyDescent="0.25"/>
  <cols>
    <col min="1" max="1" width="13.7109375" customWidth="1"/>
    <col min="2" max="3" width="6.7109375" style="6" customWidth="1"/>
    <col min="5" max="5" width="2.140625" customWidth="1"/>
    <col min="6" max="6" width="13.7109375" customWidth="1"/>
    <col min="7" max="8" width="6.7109375" style="6" customWidth="1"/>
  </cols>
  <sheetData>
    <row r="1" spans="1:9" x14ac:dyDescent="0.25">
      <c r="A1" s="11" t="s">
        <v>0</v>
      </c>
      <c r="B1" s="12">
        <v>2016</v>
      </c>
      <c r="D1" t="s">
        <v>8</v>
      </c>
    </row>
    <row r="2" spans="1:9" x14ac:dyDescent="0.25">
      <c r="A2" s="11" t="s">
        <v>1</v>
      </c>
      <c r="B2" s="12">
        <v>1</v>
      </c>
      <c r="D2" t="s">
        <v>7</v>
      </c>
    </row>
    <row r="3" spans="1:9" x14ac:dyDescent="0.25">
      <c r="A3" s="13">
        <f>DATE($B1-1,$B2,1)-WEEKDAY(DATE($B1-1,$B2,1),3)-6</f>
        <v>41996</v>
      </c>
      <c r="B3" s="14"/>
      <c r="F3" s="13">
        <f>DATE($B1,$B2,1)-WEEKDAY(DATE($B1,$B2,1),3)-6</f>
        <v>42360</v>
      </c>
      <c r="G3" s="14"/>
    </row>
    <row r="4" spans="1:9" x14ac:dyDescent="0.25">
      <c r="A4" s="1">
        <f>IF(B1&lt;&gt;"",B1-1,"N-1")</f>
        <v>2015</v>
      </c>
      <c r="B4" s="2"/>
      <c r="C4" s="2"/>
      <c r="D4" s="3"/>
      <c r="F4" s="1">
        <f>IF(B1&lt;&gt;"",B1,"N")</f>
        <v>2016</v>
      </c>
      <c r="G4" s="2"/>
      <c r="H4" s="2"/>
      <c r="I4" s="3"/>
    </row>
    <row r="5" spans="1:9" x14ac:dyDescent="0.25">
      <c r="A5" s="5" t="s">
        <v>3</v>
      </c>
      <c r="B5" s="5" t="s">
        <v>2</v>
      </c>
      <c r="C5" s="5" t="s">
        <v>5</v>
      </c>
      <c r="D5" s="5" t="s">
        <v>4</v>
      </c>
      <c r="F5" s="5" t="s">
        <v>3</v>
      </c>
      <c r="G5" s="5" t="s">
        <v>5</v>
      </c>
      <c r="H5" s="5" t="s">
        <v>2</v>
      </c>
      <c r="I5" s="5" t="s">
        <v>4</v>
      </c>
    </row>
    <row r="6" spans="1:9" x14ac:dyDescent="0.25">
      <c r="A6" s="7" t="str">
        <f>IF(MONTH(A$3+ROW()-COUNTIF(B$5:B5,"dim"))=$B$2,IF(B5="dim","",A$3+ROW()-COUNTIF(B$5:B5,"dim")),"")</f>
        <v/>
      </c>
      <c r="B6" s="15" t="str">
        <f t="shared" ref="B6:B46" si="0">TEXT(A6,"jjj")</f>
        <v/>
      </c>
      <c r="C6" s="4"/>
      <c r="D6" s="4"/>
      <c r="F6" s="7" t="str">
        <f>IF(MONTH(F$3+ROW()-COUNTIF(G$5:G5,"dim"))=$B$2,IF(G5="dim","",F$3+ROW()-COUNTIF(G$5:G5,"dim")),"")</f>
        <v/>
      </c>
      <c r="G6" s="15" t="str">
        <f t="shared" ref="G6:G46" si="1">TEXT(F6,"jjj")</f>
        <v/>
      </c>
      <c r="H6" s="4"/>
      <c r="I6" s="4"/>
    </row>
    <row r="7" spans="1:9" x14ac:dyDescent="0.25">
      <c r="A7" s="7" t="str">
        <f>IF(MONTH(A$3+ROW()-COUNTIF(B$5:B6,"dim"))=$B$2,IF(B6="dim","",A$3+ROW()-COUNTIF(B$5:B6,"dim")),"")</f>
        <v/>
      </c>
      <c r="B7" s="15" t="str">
        <f t="shared" si="0"/>
        <v/>
      </c>
      <c r="C7" s="4"/>
      <c r="D7" s="4"/>
      <c r="F7" s="7" t="str">
        <f>IF(MONTH(F$3+ROW()-COUNTIF(G$5:G6,"dim"))=$B$2,IF(G6="dim","",F$3+ROW()-COUNTIF(G$5:G6,"dim")),"")</f>
        <v/>
      </c>
      <c r="G7" s="15" t="str">
        <f t="shared" si="1"/>
        <v/>
      </c>
      <c r="H7" s="4"/>
      <c r="I7" s="4"/>
    </row>
    <row r="8" spans="1:9" x14ac:dyDescent="0.25">
      <c r="A8" s="7" t="str">
        <f>IF(MONTH(A$3+ROW()-COUNTIF(B$5:B7,"dim"))=$B$2,IF(B7="dim","",A$3+ROW()-COUNTIF(B$5:B7,"dim")),"")</f>
        <v/>
      </c>
      <c r="B8" s="15" t="str">
        <f t="shared" si="0"/>
        <v/>
      </c>
      <c r="C8" s="4"/>
      <c r="D8" s="4"/>
      <c r="F8" s="7" t="str">
        <f>IF(MONTH(F$3+ROW()-COUNTIF(G$5:G7,"dim"))=$B$2,IF(G7="dim","",F$3+ROW()-COUNTIF(G$5:G7,"dim")),"")</f>
        <v/>
      </c>
      <c r="G8" s="15" t="str">
        <f t="shared" si="1"/>
        <v/>
      </c>
      <c r="H8" s="4"/>
      <c r="I8" s="4"/>
    </row>
    <row r="9" spans="1:9" x14ac:dyDescent="0.25">
      <c r="A9" s="7">
        <f>IF(MONTH(A$3+ROW()-COUNTIF(B$5:B8,"dim"))=$B$2,IF(B8="dim","",A$3+ROW()-COUNTIF(B$5:B8,"dim")),"")</f>
        <v>42005</v>
      </c>
      <c r="B9" s="15" t="str">
        <f t="shared" si="0"/>
        <v>jeu</v>
      </c>
      <c r="C9" s="4"/>
      <c r="D9" s="4"/>
      <c r="F9" s="7" t="str">
        <f>IF(MONTH(F$3+ROW()-COUNTIF(G$5:G8,"dim"))=$B$2,IF(G8="dim","",F$3+ROW()-COUNTIF(G$5:G8,"dim")),"")</f>
        <v/>
      </c>
      <c r="G9" s="15" t="str">
        <f t="shared" si="1"/>
        <v/>
      </c>
      <c r="H9" s="4"/>
      <c r="I9" s="4"/>
    </row>
    <row r="10" spans="1:9" x14ac:dyDescent="0.25">
      <c r="A10" s="7">
        <f>IF(MONTH(A$3+ROW()-COUNTIF(B$5:B9,"dim"))=$B$2,IF(B9="dim","",A$3+ROW()-COUNTIF(B$5:B9,"dim")),"")</f>
        <v>42006</v>
      </c>
      <c r="B10" s="15" t="str">
        <f t="shared" si="0"/>
        <v>ven</v>
      </c>
      <c r="C10" s="4"/>
      <c r="D10" s="4"/>
      <c r="F10" s="7">
        <f>IF(MONTH(F$3+ROW()-COUNTIF(G$5:G9,"dim"))=$B$2,IF(G9="dim","",F$3+ROW()-COUNTIF(G$5:G9,"dim")),"")</f>
        <v>42370</v>
      </c>
      <c r="G10" s="15" t="str">
        <f t="shared" si="1"/>
        <v>ven</v>
      </c>
      <c r="H10" s="4"/>
      <c r="I10" s="4"/>
    </row>
    <row r="11" spans="1:9" x14ac:dyDescent="0.25">
      <c r="A11" s="7">
        <f>IF(MONTH(A$3+ROW()-COUNTIF(B$5:B10,"dim"))=$B$2,IF(B10="dim","",A$3+ROW()-COUNTIF(B$5:B10,"dim")),"")</f>
        <v>42007</v>
      </c>
      <c r="B11" s="15" t="str">
        <f t="shared" si="0"/>
        <v>sam</v>
      </c>
      <c r="C11" s="4"/>
      <c r="D11" s="4"/>
      <c r="F11" s="7">
        <f>IF(MONTH(F$3+ROW()-COUNTIF(G$5:G10,"dim"))=$B$2,IF(G10="dim","",F$3+ROW()-COUNTIF(G$5:G10,"dim")),"")</f>
        <v>42371</v>
      </c>
      <c r="G11" s="15" t="str">
        <f t="shared" si="1"/>
        <v>sam</v>
      </c>
      <c r="H11" s="4"/>
      <c r="I11" s="4"/>
    </row>
    <row r="12" spans="1:9" x14ac:dyDescent="0.25">
      <c r="A12" s="7">
        <f>IF(MONTH(A$3+ROW()-COUNTIF(B$5:B11,"dim"))=$B$2,IF(B11="dim","",A$3+ROW()-COUNTIF(B$5:B11,"dim")),"")</f>
        <v>42008</v>
      </c>
      <c r="B12" s="15" t="str">
        <f t="shared" si="0"/>
        <v>dim</v>
      </c>
      <c r="C12" s="4"/>
      <c r="D12" s="4"/>
      <c r="F12" s="7">
        <f>IF(MONTH(F$3+ROW()-COUNTIF(G$5:G11,"dim"))=$B$2,IF(G11="dim","",F$3+ROW()-COUNTIF(G$5:G11,"dim")),"")</f>
        <v>42372</v>
      </c>
      <c r="G12" s="15" t="str">
        <f t="shared" si="1"/>
        <v>dim</v>
      </c>
      <c r="H12" s="4"/>
      <c r="I12" s="4"/>
    </row>
    <row r="13" spans="1:9" x14ac:dyDescent="0.25">
      <c r="A13" s="7" t="str">
        <f>IF(MONTH(A$3+ROW()-COUNTIF(B$5:B12,"dim"))=$B$2,IF(B12="dim","",A$3+ROW()-COUNTIF(B$5:B12,"dim")),"")</f>
        <v/>
      </c>
      <c r="B13" s="15" t="str">
        <f t="shared" si="0"/>
        <v/>
      </c>
      <c r="C13" s="4"/>
      <c r="D13" s="4"/>
      <c r="F13" s="7" t="str">
        <f>IF(MONTH(F$3+ROW()-COUNTIF(G$5:G12,"dim"))=$B$2,IF(G12="dim","",F$3+ROW()-COUNTIF(G$5:G12,"dim")),"")</f>
        <v/>
      </c>
      <c r="G13" s="15" t="str">
        <f t="shared" si="1"/>
        <v/>
      </c>
      <c r="H13" s="4"/>
      <c r="I13" s="4"/>
    </row>
    <row r="14" spans="1:9" x14ac:dyDescent="0.25">
      <c r="A14" s="7">
        <f>IF(MONTH(A$3+ROW()-COUNTIF(B$5:B13,"dim"))=$B$2,IF(B13="dim","",A$3+ROW()-COUNTIF(B$5:B13,"dim")),"")</f>
        <v>42009</v>
      </c>
      <c r="B14" s="15" t="str">
        <f t="shared" si="0"/>
        <v>lun</v>
      </c>
      <c r="C14" s="4"/>
      <c r="D14" s="4"/>
      <c r="F14" s="7">
        <f>IF(MONTH(F$3+ROW()-COUNTIF(G$5:G13,"dim"))=$B$2,IF(G13="dim","",F$3+ROW()-COUNTIF(G$5:G13,"dim")),"")</f>
        <v>42373</v>
      </c>
      <c r="G14" s="15" t="str">
        <f t="shared" si="1"/>
        <v>lun</v>
      </c>
      <c r="H14" s="4"/>
      <c r="I14" s="4"/>
    </row>
    <row r="15" spans="1:9" x14ac:dyDescent="0.25">
      <c r="A15" s="7">
        <f>IF(MONTH(A$3+ROW()-COUNTIF(B$5:B14,"dim"))=$B$2,IF(B14="dim","",A$3+ROW()-COUNTIF(B$5:B14,"dim")),"")</f>
        <v>42010</v>
      </c>
      <c r="B15" s="15" t="str">
        <f t="shared" si="0"/>
        <v>mar</v>
      </c>
      <c r="C15" s="4"/>
      <c r="D15" s="4"/>
      <c r="F15" s="7">
        <f>IF(MONTH(F$3+ROW()-COUNTIF(G$5:G14,"dim"))=$B$2,IF(G14="dim","",F$3+ROW()-COUNTIF(G$5:G14,"dim")),"")</f>
        <v>42374</v>
      </c>
      <c r="G15" s="15" t="str">
        <f t="shared" si="1"/>
        <v>mar</v>
      </c>
      <c r="H15" s="4"/>
      <c r="I15" s="4"/>
    </row>
    <row r="16" spans="1:9" x14ac:dyDescent="0.25">
      <c r="A16" s="7">
        <f>IF(MONTH(A$3+ROW()-COUNTIF(B$5:B15,"dim"))=$B$2,IF(B15="dim","",A$3+ROW()-COUNTIF(B$5:B15,"dim")),"")</f>
        <v>42011</v>
      </c>
      <c r="B16" s="15" t="str">
        <f t="shared" si="0"/>
        <v>mer</v>
      </c>
      <c r="C16" s="4"/>
      <c r="D16" s="4"/>
      <c r="F16" s="7">
        <f>IF(MONTH(F$3+ROW()-COUNTIF(G$5:G15,"dim"))=$B$2,IF(G15="dim","",F$3+ROW()-COUNTIF(G$5:G15,"dim")),"")</f>
        <v>42375</v>
      </c>
      <c r="G16" s="15" t="str">
        <f t="shared" si="1"/>
        <v>mer</v>
      </c>
      <c r="H16" s="4"/>
      <c r="I16" s="4"/>
    </row>
    <row r="17" spans="1:9" x14ac:dyDescent="0.25">
      <c r="A17" s="7">
        <f>IF(MONTH(A$3+ROW()-COUNTIF(B$5:B16,"dim"))=$B$2,IF(B16="dim","",A$3+ROW()-COUNTIF(B$5:B16,"dim")),"")</f>
        <v>42012</v>
      </c>
      <c r="B17" s="15" t="str">
        <f t="shared" si="0"/>
        <v>jeu</v>
      </c>
      <c r="C17" s="4"/>
      <c r="D17" s="4"/>
      <c r="F17" s="7">
        <f>IF(MONTH(F$3+ROW()-COUNTIF(G$5:G16,"dim"))=$B$2,IF(G16="dim","",F$3+ROW()-COUNTIF(G$5:G16,"dim")),"")</f>
        <v>42376</v>
      </c>
      <c r="G17" s="15" t="str">
        <f t="shared" si="1"/>
        <v>jeu</v>
      </c>
      <c r="H17" s="4"/>
      <c r="I17" s="4"/>
    </row>
    <row r="18" spans="1:9" x14ac:dyDescent="0.25">
      <c r="A18" s="7">
        <f>IF(MONTH(A$3+ROW()-COUNTIF(B$5:B17,"dim"))=$B$2,IF(B17="dim","",A$3+ROW()-COUNTIF(B$5:B17,"dim")),"")</f>
        <v>42013</v>
      </c>
      <c r="B18" s="15" t="str">
        <f t="shared" si="0"/>
        <v>ven</v>
      </c>
      <c r="C18" s="4"/>
      <c r="D18" s="4"/>
      <c r="F18" s="7">
        <f>IF(MONTH(F$3+ROW()-COUNTIF(G$5:G17,"dim"))=$B$2,IF(G17="dim","",F$3+ROW()-COUNTIF(G$5:G17,"dim")),"")</f>
        <v>42377</v>
      </c>
      <c r="G18" s="15" t="str">
        <f t="shared" si="1"/>
        <v>ven</v>
      </c>
      <c r="H18" s="4"/>
      <c r="I18" s="4"/>
    </row>
    <row r="19" spans="1:9" x14ac:dyDescent="0.25">
      <c r="A19" s="7">
        <f>IF(MONTH(A$3+ROW()-COUNTIF(B$5:B18,"dim"))=$B$2,IF(B18="dim","",A$3+ROW()-COUNTIF(B$5:B18,"dim")),"")</f>
        <v>42014</v>
      </c>
      <c r="B19" s="15" t="str">
        <f t="shared" si="0"/>
        <v>sam</v>
      </c>
      <c r="C19" s="4"/>
      <c r="D19" s="4"/>
      <c r="F19" s="7">
        <f>IF(MONTH(F$3+ROW()-COUNTIF(G$5:G18,"dim"))=$B$2,IF(G18="dim","",F$3+ROW()-COUNTIF(G$5:G18,"dim")),"")</f>
        <v>42378</v>
      </c>
      <c r="G19" s="15" t="str">
        <f t="shared" si="1"/>
        <v>sam</v>
      </c>
      <c r="H19" s="4"/>
      <c r="I19" s="4"/>
    </row>
    <row r="20" spans="1:9" x14ac:dyDescent="0.25">
      <c r="A20" s="7">
        <f>IF(MONTH(A$3+ROW()-COUNTIF(B$5:B19,"dim"))=$B$2,IF(B19="dim","",A$3+ROW()-COUNTIF(B$5:B19,"dim")),"")</f>
        <v>42015</v>
      </c>
      <c r="B20" s="15" t="str">
        <f t="shared" si="0"/>
        <v>dim</v>
      </c>
      <c r="C20" s="4"/>
      <c r="D20" s="4"/>
      <c r="F20" s="7">
        <f>IF(MONTH(F$3+ROW()-COUNTIF(G$5:G19,"dim"))=$B$2,IF(G19="dim","",F$3+ROW()-COUNTIF(G$5:G19,"dim")),"")</f>
        <v>42379</v>
      </c>
      <c r="G20" s="15" t="str">
        <f t="shared" si="1"/>
        <v>dim</v>
      </c>
      <c r="H20" s="4"/>
      <c r="I20" s="4"/>
    </row>
    <row r="21" spans="1:9" x14ac:dyDescent="0.25">
      <c r="A21" s="7" t="str">
        <f>IF(MONTH(A$3+ROW()-COUNTIF(B$5:B20,"dim"))=$B$2,IF(B20="dim","",A$3+ROW()-COUNTIF(B$5:B20,"dim")),"")</f>
        <v/>
      </c>
      <c r="B21" s="15" t="str">
        <f t="shared" si="0"/>
        <v/>
      </c>
      <c r="C21" s="4"/>
      <c r="D21" s="4"/>
      <c r="F21" s="7" t="str">
        <f>IF(MONTH(F$3+ROW()-COUNTIF(G$5:G20,"dim"))=$B$2,IF(G20="dim","",F$3+ROW()-COUNTIF(G$5:G20,"dim")),"")</f>
        <v/>
      </c>
      <c r="G21" s="15" t="str">
        <f t="shared" si="1"/>
        <v/>
      </c>
      <c r="H21" s="4"/>
      <c r="I21" s="4"/>
    </row>
    <row r="22" spans="1:9" x14ac:dyDescent="0.25">
      <c r="A22" s="7">
        <f>IF(MONTH(A$3+ROW()-COUNTIF(B$5:B21,"dim"))=$B$2,IF(B21="dim","",A$3+ROW()-COUNTIF(B$5:B21,"dim")),"")</f>
        <v>42016</v>
      </c>
      <c r="B22" s="15" t="str">
        <f t="shared" si="0"/>
        <v>lun</v>
      </c>
      <c r="C22" s="4"/>
      <c r="D22" s="4"/>
      <c r="F22" s="7">
        <f>IF(MONTH(F$3+ROW()-COUNTIF(G$5:G21,"dim"))=$B$2,IF(G21="dim","",F$3+ROW()-COUNTIF(G$5:G21,"dim")),"")</f>
        <v>42380</v>
      </c>
      <c r="G22" s="15" t="str">
        <f t="shared" si="1"/>
        <v>lun</v>
      </c>
      <c r="H22" s="4"/>
      <c r="I22" s="4"/>
    </row>
    <row r="23" spans="1:9" x14ac:dyDescent="0.25">
      <c r="A23" s="7">
        <f>IF(MONTH(A$3+ROW()-COUNTIF(B$5:B22,"dim"))=$B$2,IF(B22="dim","",A$3+ROW()-COUNTIF(B$5:B22,"dim")),"")</f>
        <v>42017</v>
      </c>
      <c r="B23" s="15" t="str">
        <f t="shared" si="0"/>
        <v>mar</v>
      </c>
      <c r="C23" s="4"/>
      <c r="D23" s="4"/>
      <c r="F23" s="7">
        <f>IF(MONTH(F$3+ROW()-COUNTIF(G$5:G22,"dim"))=$B$2,IF(G22="dim","",F$3+ROW()-COUNTIF(G$5:G22,"dim")),"")</f>
        <v>42381</v>
      </c>
      <c r="G23" s="15" t="str">
        <f t="shared" si="1"/>
        <v>mar</v>
      </c>
      <c r="H23" s="4"/>
      <c r="I23" s="4"/>
    </row>
    <row r="24" spans="1:9" x14ac:dyDescent="0.25">
      <c r="A24" s="7">
        <f>IF(MONTH(A$3+ROW()-COUNTIF(B$5:B23,"dim"))=$B$2,IF(B23="dim","",A$3+ROW()-COUNTIF(B$5:B23,"dim")),"")</f>
        <v>42018</v>
      </c>
      <c r="B24" s="15" t="str">
        <f t="shared" si="0"/>
        <v>mer</v>
      </c>
      <c r="C24" s="4"/>
      <c r="D24" s="4"/>
      <c r="F24" s="7">
        <f>IF(MONTH(F$3+ROW()-COUNTIF(G$5:G23,"dim"))=$B$2,IF(G23="dim","",F$3+ROW()-COUNTIF(G$5:G23,"dim")),"")</f>
        <v>42382</v>
      </c>
      <c r="G24" s="15" t="str">
        <f t="shared" si="1"/>
        <v>mer</v>
      </c>
      <c r="H24" s="4"/>
      <c r="I24" s="4"/>
    </row>
    <row r="25" spans="1:9" x14ac:dyDescent="0.25">
      <c r="A25" s="7">
        <f>IF(MONTH(A$3+ROW()-COUNTIF(B$5:B24,"dim"))=$B$2,IF(B24="dim","",A$3+ROW()-COUNTIF(B$5:B24,"dim")),"")</f>
        <v>42019</v>
      </c>
      <c r="B25" s="15" t="str">
        <f t="shared" si="0"/>
        <v>jeu</v>
      </c>
      <c r="C25" s="4"/>
      <c r="D25" s="4"/>
      <c r="F25" s="7">
        <f>IF(MONTH(F$3+ROW()-COUNTIF(G$5:G24,"dim"))=$B$2,IF(G24="dim","",F$3+ROW()-COUNTIF(G$5:G24,"dim")),"")</f>
        <v>42383</v>
      </c>
      <c r="G25" s="15" t="str">
        <f t="shared" si="1"/>
        <v>jeu</v>
      </c>
      <c r="H25" s="4"/>
      <c r="I25" s="4"/>
    </row>
    <row r="26" spans="1:9" x14ac:dyDescent="0.25">
      <c r="A26" s="7">
        <f>IF(MONTH(A$3+ROW()-COUNTIF(B$5:B25,"dim"))=$B$2,IF(B25="dim","",A$3+ROW()-COUNTIF(B$5:B25,"dim")),"")</f>
        <v>42020</v>
      </c>
      <c r="B26" s="15" t="str">
        <f t="shared" si="0"/>
        <v>ven</v>
      </c>
      <c r="C26" s="4"/>
      <c r="D26" s="4"/>
      <c r="F26" s="7">
        <f>IF(MONTH(F$3+ROW()-COUNTIF(G$5:G25,"dim"))=$B$2,IF(G25="dim","",F$3+ROW()-COUNTIF(G$5:G25,"dim")),"")</f>
        <v>42384</v>
      </c>
      <c r="G26" s="15" t="str">
        <f t="shared" si="1"/>
        <v>ven</v>
      </c>
      <c r="H26" s="4"/>
      <c r="I26" s="4"/>
    </row>
    <row r="27" spans="1:9" x14ac:dyDescent="0.25">
      <c r="A27" s="7">
        <f>IF(MONTH(A$3+ROW()-COUNTIF(B$5:B26,"dim"))=$B$2,IF(B26="dim","",A$3+ROW()-COUNTIF(B$5:B26,"dim")),"")</f>
        <v>42021</v>
      </c>
      <c r="B27" s="15" t="str">
        <f t="shared" si="0"/>
        <v>sam</v>
      </c>
      <c r="C27" s="4"/>
      <c r="D27" s="4"/>
      <c r="F27" s="7">
        <f>IF(MONTH(F$3+ROW()-COUNTIF(G$5:G26,"dim"))=$B$2,IF(G26="dim","",F$3+ROW()-COUNTIF(G$5:G26,"dim")),"")</f>
        <v>42385</v>
      </c>
      <c r="G27" s="15" t="str">
        <f t="shared" si="1"/>
        <v>sam</v>
      </c>
      <c r="H27" s="4"/>
      <c r="I27" s="4"/>
    </row>
    <row r="28" spans="1:9" x14ac:dyDescent="0.25">
      <c r="A28" s="7">
        <f>IF(MONTH(A$3+ROW()-COUNTIF(B$5:B27,"dim"))=$B$2,IF(B27="dim","",A$3+ROW()-COUNTIF(B$5:B27,"dim")),"")</f>
        <v>42022</v>
      </c>
      <c r="B28" s="15" t="str">
        <f t="shared" si="0"/>
        <v>dim</v>
      </c>
      <c r="C28" s="4"/>
      <c r="D28" s="4"/>
      <c r="F28" s="7">
        <f>IF(MONTH(F$3+ROW()-COUNTIF(G$5:G27,"dim"))=$B$2,IF(G27="dim","",F$3+ROW()-COUNTIF(G$5:G27,"dim")),"")</f>
        <v>42386</v>
      </c>
      <c r="G28" s="15" t="str">
        <f t="shared" si="1"/>
        <v>dim</v>
      </c>
      <c r="H28" s="4"/>
      <c r="I28" s="4"/>
    </row>
    <row r="29" spans="1:9" x14ac:dyDescent="0.25">
      <c r="A29" s="7" t="str">
        <f>IF(MONTH(A$3+ROW()-COUNTIF(B$5:B28,"dim"))=$B$2,IF(B28="dim","",A$3+ROW()-COUNTIF(B$5:B28,"dim")),"")</f>
        <v/>
      </c>
      <c r="B29" s="15" t="str">
        <f t="shared" si="0"/>
        <v/>
      </c>
      <c r="C29" s="4"/>
      <c r="D29" s="4"/>
      <c r="F29" s="7" t="str">
        <f>IF(MONTH(F$3+ROW()-COUNTIF(G$5:G28,"dim"))=$B$2,IF(G28="dim","",F$3+ROW()-COUNTIF(G$5:G28,"dim")),"")</f>
        <v/>
      </c>
      <c r="G29" s="15" t="str">
        <f t="shared" si="1"/>
        <v/>
      </c>
      <c r="H29" s="4"/>
      <c r="I29" s="4"/>
    </row>
    <row r="30" spans="1:9" x14ac:dyDescent="0.25">
      <c r="A30" s="7">
        <f>IF(MONTH(A$3+ROW()-COUNTIF(B$5:B29,"dim"))=$B$2,IF(B29="dim","",A$3+ROW()-COUNTIF(B$5:B29,"dim")),"")</f>
        <v>42023</v>
      </c>
      <c r="B30" s="15" t="str">
        <f t="shared" si="0"/>
        <v>lun</v>
      </c>
      <c r="C30" s="4"/>
      <c r="D30" s="4"/>
      <c r="F30" s="7">
        <f>IF(MONTH(F$3+ROW()-COUNTIF(G$5:G29,"dim"))=$B$2,IF(G29="dim","",F$3+ROW()-COUNTIF(G$5:G29,"dim")),"")</f>
        <v>42387</v>
      </c>
      <c r="G30" s="15" t="str">
        <f t="shared" si="1"/>
        <v>lun</v>
      </c>
      <c r="H30" s="4"/>
      <c r="I30" s="4"/>
    </row>
    <row r="31" spans="1:9" x14ac:dyDescent="0.25">
      <c r="A31" s="7">
        <f>IF(MONTH(A$3+ROW()-COUNTIF(B$5:B30,"dim"))=$B$2,IF(B30="dim","",A$3+ROW()-COUNTIF(B$5:B30,"dim")),"")</f>
        <v>42024</v>
      </c>
      <c r="B31" s="15" t="str">
        <f t="shared" si="0"/>
        <v>mar</v>
      </c>
      <c r="C31" s="4"/>
      <c r="D31" s="4"/>
      <c r="F31" s="7">
        <f>IF(MONTH(F$3+ROW()-COUNTIF(G$5:G30,"dim"))=$B$2,IF(G30="dim","",F$3+ROW()-COUNTIF(G$5:G30,"dim")),"")</f>
        <v>42388</v>
      </c>
      <c r="G31" s="15" t="str">
        <f t="shared" si="1"/>
        <v>mar</v>
      </c>
      <c r="H31" s="4"/>
      <c r="I31" s="4"/>
    </row>
    <row r="32" spans="1:9" x14ac:dyDescent="0.25">
      <c r="A32" s="7">
        <f>IF(MONTH(A$3+ROW()-COUNTIF(B$5:B31,"dim"))=$B$2,IF(B31="dim","",A$3+ROW()-COUNTIF(B$5:B31,"dim")),"")</f>
        <v>42025</v>
      </c>
      <c r="B32" s="15" t="str">
        <f t="shared" si="0"/>
        <v>mer</v>
      </c>
      <c r="C32" s="4"/>
      <c r="D32" s="4"/>
      <c r="F32" s="7">
        <f>IF(MONTH(F$3+ROW()-COUNTIF(G$5:G31,"dim"))=$B$2,IF(G31="dim","",F$3+ROW()-COUNTIF(G$5:G31,"dim")),"")</f>
        <v>42389</v>
      </c>
      <c r="G32" s="15" t="str">
        <f t="shared" si="1"/>
        <v>mer</v>
      </c>
      <c r="H32" s="4"/>
      <c r="I32" s="4"/>
    </row>
    <row r="33" spans="1:9" x14ac:dyDescent="0.25">
      <c r="A33" s="7">
        <f>IF(MONTH(A$3+ROW()-COUNTIF(B$5:B32,"dim"))=$B$2,IF(B32="dim","",A$3+ROW()-COUNTIF(B$5:B32,"dim")),"")</f>
        <v>42026</v>
      </c>
      <c r="B33" s="15" t="str">
        <f t="shared" si="0"/>
        <v>jeu</v>
      </c>
      <c r="C33" s="4"/>
      <c r="D33" s="4"/>
      <c r="F33" s="7">
        <f>IF(MONTH(F$3+ROW()-COUNTIF(G$5:G32,"dim"))=$B$2,IF(G32="dim","",F$3+ROW()-COUNTIF(G$5:G32,"dim")),"")</f>
        <v>42390</v>
      </c>
      <c r="G33" s="15" t="str">
        <f t="shared" si="1"/>
        <v>jeu</v>
      </c>
      <c r="H33" s="4"/>
      <c r="I33" s="4"/>
    </row>
    <row r="34" spans="1:9" x14ac:dyDescent="0.25">
      <c r="A34" s="7">
        <f>IF(MONTH(A$3+ROW()-COUNTIF(B$5:B33,"dim"))=$B$2,IF(B33="dim","",A$3+ROW()-COUNTIF(B$5:B33,"dim")),"")</f>
        <v>42027</v>
      </c>
      <c r="B34" s="15" t="str">
        <f t="shared" si="0"/>
        <v>ven</v>
      </c>
      <c r="C34" s="4"/>
      <c r="D34" s="4"/>
      <c r="F34" s="7">
        <f>IF(MONTH(F$3+ROW()-COUNTIF(G$5:G33,"dim"))=$B$2,IF(G33="dim","",F$3+ROW()-COUNTIF(G$5:G33,"dim")),"")</f>
        <v>42391</v>
      </c>
      <c r="G34" s="15" t="str">
        <f t="shared" si="1"/>
        <v>ven</v>
      </c>
      <c r="H34" s="4"/>
      <c r="I34" s="4"/>
    </row>
    <row r="35" spans="1:9" x14ac:dyDescent="0.25">
      <c r="A35" s="7">
        <f>IF(MONTH(A$3+ROW()-COUNTIF(B$5:B34,"dim"))=$B$2,IF(B34="dim","",A$3+ROW()-COUNTIF(B$5:B34,"dim")),"")</f>
        <v>42028</v>
      </c>
      <c r="B35" s="15" t="str">
        <f t="shared" si="0"/>
        <v>sam</v>
      </c>
      <c r="C35" s="4"/>
      <c r="D35" s="4"/>
      <c r="F35" s="7">
        <f>IF(MONTH(F$3+ROW()-COUNTIF(G$5:G34,"dim"))=$B$2,IF(G34="dim","",F$3+ROW()-COUNTIF(G$5:G34,"dim")),"")</f>
        <v>42392</v>
      </c>
      <c r="G35" s="15" t="str">
        <f t="shared" si="1"/>
        <v>sam</v>
      </c>
      <c r="H35" s="4"/>
      <c r="I35" s="4"/>
    </row>
    <row r="36" spans="1:9" x14ac:dyDescent="0.25">
      <c r="A36" s="7">
        <f>IF(MONTH(A$3+ROW()-COUNTIF(B$5:B35,"dim"))=$B$2,IF(B35="dim","",A$3+ROW()-COUNTIF(B$5:B35,"dim")),"")</f>
        <v>42029</v>
      </c>
      <c r="B36" s="15" t="str">
        <f t="shared" si="0"/>
        <v>dim</v>
      </c>
      <c r="C36" s="4"/>
      <c r="D36" s="4"/>
      <c r="F36" s="7">
        <f>IF(MONTH(F$3+ROW()-COUNTIF(G$5:G35,"dim"))=$B$2,IF(G35="dim","",F$3+ROW()-COUNTIF(G$5:G35,"dim")),"")</f>
        <v>42393</v>
      </c>
      <c r="G36" s="15" t="str">
        <f t="shared" si="1"/>
        <v>dim</v>
      </c>
      <c r="H36" s="4"/>
      <c r="I36" s="4"/>
    </row>
    <row r="37" spans="1:9" x14ac:dyDescent="0.25">
      <c r="A37" s="7" t="str">
        <f>IF(MONTH(A$3+ROW()-COUNTIF(B$5:B36,"dim"))=$B$2,IF(B36="dim","",A$3+ROW()-COUNTIF(B$5:B36,"dim")),"")</f>
        <v/>
      </c>
      <c r="B37" s="15" t="str">
        <f t="shared" si="0"/>
        <v/>
      </c>
      <c r="C37" s="4"/>
      <c r="D37" s="4"/>
      <c r="F37" s="7" t="str">
        <f>IF(MONTH(F$3+ROW()-COUNTIF(G$5:G36,"dim"))=$B$2,IF(G36="dim","",F$3+ROW()-COUNTIF(G$5:G36,"dim")),"")</f>
        <v/>
      </c>
      <c r="G37" s="15" t="str">
        <f t="shared" si="1"/>
        <v/>
      </c>
      <c r="H37" s="4"/>
      <c r="I37" s="4"/>
    </row>
    <row r="38" spans="1:9" x14ac:dyDescent="0.25">
      <c r="A38" s="7">
        <f>IF(MONTH(A$3+ROW()-COUNTIF(B$5:B37,"dim"))=$B$2,IF(B37="dim","",A$3+ROW()-COUNTIF(B$5:B37,"dim")),"")</f>
        <v>42030</v>
      </c>
      <c r="B38" s="15" t="str">
        <f t="shared" si="0"/>
        <v>lun</v>
      </c>
      <c r="C38" s="4"/>
      <c r="D38" s="4"/>
      <c r="F38" s="7">
        <f>IF(MONTH(F$3+ROW()-COUNTIF(G$5:G37,"dim"))=$B$2,IF(G37="dim","",F$3+ROW()-COUNTIF(G$5:G37,"dim")),"")</f>
        <v>42394</v>
      </c>
      <c r="G38" s="15" t="str">
        <f t="shared" si="1"/>
        <v>lun</v>
      </c>
      <c r="H38" s="4"/>
      <c r="I38" s="4"/>
    </row>
    <row r="39" spans="1:9" x14ac:dyDescent="0.25">
      <c r="A39" s="7">
        <f>IF(MONTH(A$3+ROW()-COUNTIF(B$5:B38,"dim"))=$B$2,IF(B38="dim","",A$3+ROW()-COUNTIF(B$5:B38,"dim")),"")</f>
        <v>42031</v>
      </c>
      <c r="B39" s="15" t="str">
        <f t="shared" si="0"/>
        <v>mar</v>
      </c>
      <c r="C39" s="4"/>
      <c r="D39" s="4"/>
      <c r="F39" s="7">
        <f>IF(MONTH(F$3+ROW()-COUNTIF(G$5:G38,"dim"))=$B$2,IF(G38="dim","",F$3+ROW()-COUNTIF(G$5:G38,"dim")),"")</f>
        <v>42395</v>
      </c>
      <c r="G39" s="15" t="str">
        <f t="shared" si="1"/>
        <v>mar</v>
      </c>
      <c r="H39" s="4"/>
      <c r="I39" s="4"/>
    </row>
    <row r="40" spans="1:9" x14ac:dyDescent="0.25">
      <c r="A40" s="7">
        <f>IF(MONTH(A$3+ROW()-COUNTIF(B$5:B39,"dim"))=$B$2,IF(B39="dim","",A$3+ROW()-COUNTIF(B$5:B39,"dim")),"")</f>
        <v>42032</v>
      </c>
      <c r="B40" s="15" t="str">
        <f t="shared" si="0"/>
        <v>mer</v>
      </c>
      <c r="C40" s="4"/>
      <c r="D40" s="4"/>
      <c r="F40" s="7">
        <f>IF(MONTH(F$3+ROW()-COUNTIF(G$5:G39,"dim"))=$B$2,IF(G39="dim","",F$3+ROW()-COUNTIF(G$5:G39,"dim")),"")</f>
        <v>42396</v>
      </c>
      <c r="G40" s="15" t="str">
        <f t="shared" si="1"/>
        <v>mer</v>
      </c>
      <c r="H40" s="4"/>
      <c r="I40" s="4"/>
    </row>
    <row r="41" spans="1:9" x14ac:dyDescent="0.25">
      <c r="A41" s="7">
        <f>IF(MONTH(A$3+ROW()-COUNTIF(B$5:B40,"dim"))=$B$2,IF(B40="dim","",A$3+ROW()-COUNTIF(B$5:B40,"dim")),"")</f>
        <v>42033</v>
      </c>
      <c r="B41" s="15" t="str">
        <f t="shared" si="0"/>
        <v>jeu</v>
      </c>
      <c r="C41" s="4"/>
      <c r="D41" s="4"/>
      <c r="F41" s="7">
        <f>IF(MONTH(F$3+ROW()-COUNTIF(G$5:G40,"dim"))=$B$2,IF(G40="dim","",F$3+ROW()-COUNTIF(G$5:G40,"dim")),"")</f>
        <v>42397</v>
      </c>
      <c r="G41" s="15" t="str">
        <f t="shared" si="1"/>
        <v>jeu</v>
      </c>
      <c r="H41" s="4"/>
      <c r="I41" s="4"/>
    </row>
    <row r="42" spans="1:9" x14ac:dyDescent="0.25">
      <c r="A42" s="7">
        <f>IF(MONTH(A$3+ROW()-COUNTIF(B$5:B41,"dim"))=$B$2,IF(B41="dim","",A$3+ROW()-COUNTIF(B$5:B41,"dim")),"")</f>
        <v>42034</v>
      </c>
      <c r="B42" s="15" t="str">
        <f t="shared" si="0"/>
        <v>ven</v>
      </c>
      <c r="C42" s="4"/>
      <c r="D42" s="4"/>
      <c r="F42" s="7">
        <f>IF(MONTH(F$3+ROW()-COUNTIF(G$5:G41,"dim"))=$B$2,IF(G41="dim","",F$3+ROW()-COUNTIF(G$5:G41,"dim")),"")</f>
        <v>42398</v>
      </c>
      <c r="G42" s="15" t="str">
        <f t="shared" si="1"/>
        <v>ven</v>
      </c>
      <c r="H42" s="4"/>
      <c r="I42" s="4"/>
    </row>
    <row r="43" spans="1:9" x14ac:dyDescent="0.25">
      <c r="A43" s="7">
        <f>IF(MONTH(A$3+ROW()-COUNTIF(B$5:B42,"dim"))=$B$2,IF(B42="dim","",A$3+ROW()-COUNTIF(B$5:B42,"dim")),"")</f>
        <v>42035</v>
      </c>
      <c r="B43" s="15" t="str">
        <f t="shared" si="0"/>
        <v>sam</v>
      </c>
      <c r="C43" s="4"/>
      <c r="D43" s="4"/>
      <c r="F43" s="7">
        <f>IF(MONTH(F$3+ROW()-COUNTIF(G$5:G42,"dim"))=$B$2,IF(G42="dim","",F$3+ROW()-COUNTIF(G$5:G42,"dim")),"")</f>
        <v>42399</v>
      </c>
      <c r="G43" s="15" t="str">
        <f t="shared" si="1"/>
        <v>sam</v>
      </c>
      <c r="H43" s="4"/>
      <c r="I43" s="4"/>
    </row>
    <row r="44" spans="1:9" x14ac:dyDescent="0.25">
      <c r="A44" s="7" t="str">
        <f>IF(MONTH(A$3+ROW()-COUNTIF(B$5:B43,"dim"))=$B$2,IF(B43="dim","",A$3+ROW()-COUNTIF(B$5:B43,"dim")),"")</f>
        <v/>
      </c>
      <c r="B44" s="15" t="str">
        <f t="shared" si="0"/>
        <v/>
      </c>
      <c r="C44" s="4"/>
      <c r="D44" s="4"/>
      <c r="F44" s="7">
        <f>IF(MONTH(F$3+ROW()-COUNTIF(G$5:G43,"dim"))=$B$2,IF(G43="dim","",F$3+ROW()-COUNTIF(G$5:G43,"dim")),"")</f>
        <v>42400</v>
      </c>
      <c r="G44" s="15" t="str">
        <f t="shared" si="1"/>
        <v>dim</v>
      </c>
      <c r="H44" s="4"/>
      <c r="I44" s="4"/>
    </row>
    <row r="45" spans="1:9" x14ac:dyDescent="0.25">
      <c r="A45" s="7" t="str">
        <f>IF(MONTH(A$3+ROW()-COUNTIF(B$5:B44,"dim"))=$B$2,IF(B44="dim","",A$3+ROW()-COUNTIF(B$5:B44,"dim")),"")</f>
        <v/>
      </c>
      <c r="B45" s="15" t="str">
        <f t="shared" si="0"/>
        <v/>
      </c>
      <c r="C45" s="4"/>
      <c r="D45" s="4"/>
      <c r="F45" s="7" t="str">
        <f>IF(MONTH(F$3+ROW()-COUNTIF(G$5:G44,"dim"))=$B$2,IF(G44="dim","",F$3+ROW()-COUNTIF(G$5:G44,"dim")),"")</f>
        <v/>
      </c>
      <c r="G45" s="15" t="str">
        <f t="shared" si="1"/>
        <v/>
      </c>
      <c r="H45" s="4"/>
      <c r="I45" s="4"/>
    </row>
    <row r="46" spans="1:9" x14ac:dyDescent="0.25">
      <c r="A46" s="7" t="str">
        <f>IF(MONTH(A$3+ROW()-COUNTIF(B$5:B45,"dim"))=$B$2,IF(B45="dim","",A$3+ROW()-COUNTIF(B$5:B45,"dim")),"")</f>
        <v/>
      </c>
      <c r="B46" s="15" t="str">
        <f t="shared" si="0"/>
        <v/>
      </c>
      <c r="C46" s="4" t="str">
        <f t="shared" ref="C46" si="2">IF(A46&lt;&gt;"",A46-DATE($B$1-1,1,0),"")</f>
        <v/>
      </c>
      <c r="D46" s="4"/>
      <c r="F46" s="7" t="str">
        <f>IF(MONTH(F$3+ROW()-COUNTIF(G$5:G45,"dim"))=$B$2,IF(G45="dim","",F$3+ROW()-COUNTIF(G$5:G45,"dim")),"")</f>
        <v/>
      </c>
      <c r="G46" s="15" t="str">
        <f t="shared" si="1"/>
        <v/>
      </c>
      <c r="H46" s="4"/>
      <c r="I46" s="4"/>
    </row>
    <row r="47" spans="1:9" x14ac:dyDescent="0.25">
      <c r="A47" s="8"/>
      <c r="B47" s="9"/>
      <c r="C47" s="9"/>
      <c r="D47" s="10">
        <f>SUM(D40:D46)</f>
        <v>0</v>
      </c>
      <c r="F47" s="8"/>
      <c r="G47" s="9"/>
      <c r="H47" s="9"/>
      <c r="I47" s="10">
        <f>SUM(I40:I46)</f>
        <v>0</v>
      </c>
    </row>
    <row r="48" spans="1:9" x14ac:dyDescent="0.25">
      <c r="A48" s="8" t="s">
        <v>6</v>
      </c>
      <c r="B48" s="9"/>
      <c r="C48" s="9"/>
      <c r="D48" s="10">
        <f>SUM(D15,D23,D31,D39,D47)</f>
        <v>0</v>
      </c>
      <c r="F48" s="8" t="s">
        <v>6</v>
      </c>
      <c r="G48" s="9"/>
      <c r="H48" s="9"/>
      <c r="I48" s="10">
        <f>SUM(I15,I23,I31,I39,I47)</f>
        <v>0</v>
      </c>
    </row>
  </sheetData>
  <dataValidations disablePrompts="1" count="2">
    <dataValidation type="list" allowBlank="1" showInputMessage="1" showErrorMessage="1" sqref="B1">
      <formula1>"2012,2013,2014,2015,2016,2017,2018"</formula1>
    </dataValidation>
    <dataValidation type="list" allowBlank="1" showInputMessage="1" showErrorMessage="1" sqref="B2">
      <formula1>"1,2,3,4,5,6,7,8,9,10,11,12"</formula1>
    </dataValidation>
  </dataValidations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2016-05-13T08:45:32Z</dcterms:modified>
</cp:coreProperties>
</file>