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380" windowWidth="18720" windowHeight="6165" tabRatio="643" activeTab="1"/>
  </bookViews>
  <sheets>
    <sheet name="SELECTION_DATES" sheetId="11" r:id="rId1"/>
    <sheet name="Synthese" sheetId="23" r:id="rId2"/>
    <sheet name="Page de titre" sheetId="25" r:id="rId3"/>
    <sheet name="Calibres" sheetId="24" r:id="rId4"/>
  </sheets>
  <definedNames>
    <definedName name="Calibres">Calibres!$A$2:$A$21</definedName>
    <definedName name="Calibres2">Calibres!$C$2:$C$6</definedName>
    <definedName name="Calibres3">Calibres!$C$2:$C$21</definedName>
    <definedName name="Selection">Synthese!$AA$5:$AA$23</definedName>
    <definedName name="_xlnm.Print_Area" localSheetId="2">'Page de titre'!$A$1:$I$35</definedName>
    <definedName name="_xlnm.Print_Area" localSheetId="1">Synthese!$A$1:$U$79</definedName>
  </definedNames>
  <calcPr calcId="145621" calcMode="manual"/>
</workbook>
</file>

<file path=xl/calcChain.xml><?xml version="1.0" encoding="utf-8"?>
<calcChain xmlns="http://schemas.openxmlformats.org/spreadsheetml/2006/main">
  <c r="AB6" i="23" l="1"/>
  <c r="AB7" i="23"/>
  <c r="AB8" i="23"/>
  <c r="AB9" i="23"/>
  <c r="AB10" i="23"/>
  <c r="AB11" i="23"/>
  <c r="AB12" i="23"/>
  <c r="AB13" i="23"/>
  <c r="AB14" i="23"/>
  <c r="AB15" i="23"/>
  <c r="AB16" i="23"/>
  <c r="AB17" i="23"/>
  <c r="AB18" i="23"/>
  <c r="AB19" i="23"/>
  <c r="AB20" i="23"/>
  <c r="AB21" i="23"/>
  <c r="AB22" i="23"/>
  <c r="AB23" i="23"/>
  <c r="AB5" i="23"/>
  <c r="H101" i="25" l="1"/>
  <c r="H102" i="25"/>
  <c r="H103" i="25"/>
  <c r="H104" i="25"/>
  <c r="H105" i="25"/>
  <c r="H106" i="25"/>
  <c r="H107" i="25"/>
  <c r="H108" i="25"/>
  <c r="H109" i="25"/>
  <c r="H110" i="25"/>
  <c r="H100" i="25"/>
  <c r="G101" i="25"/>
  <c r="G102" i="25"/>
  <c r="G103" i="25"/>
  <c r="G104" i="25"/>
  <c r="G105" i="25"/>
  <c r="G106" i="25"/>
  <c r="G107" i="25"/>
  <c r="G108" i="25"/>
  <c r="G109" i="25"/>
  <c r="G110" i="25"/>
  <c r="G100" i="25"/>
  <c r="F101" i="25"/>
  <c r="F102" i="25"/>
  <c r="F103" i="25"/>
  <c r="F104" i="25"/>
  <c r="F105" i="25"/>
  <c r="F106" i="25"/>
  <c r="F107" i="25"/>
  <c r="F108" i="25"/>
  <c r="F109" i="25"/>
  <c r="F110" i="25"/>
  <c r="F100" i="25"/>
  <c r="D101" i="25"/>
  <c r="D102" i="25"/>
  <c r="D103" i="25"/>
  <c r="D104" i="25"/>
  <c r="D105" i="25"/>
  <c r="D106" i="25"/>
  <c r="D107" i="25"/>
  <c r="D108" i="25"/>
  <c r="D109" i="25"/>
  <c r="D110" i="25"/>
  <c r="D100" i="25"/>
  <c r="C101" i="25"/>
  <c r="C102" i="25"/>
  <c r="C103" i="25"/>
  <c r="C104" i="25"/>
  <c r="C105" i="25"/>
  <c r="C106" i="25"/>
  <c r="C107" i="25"/>
  <c r="C108" i="25"/>
  <c r="C109" i="25"/>
  <c r="C110" i="25"/>
  <c r="C100" i="25"/>
  <c r="B101" i="25"/>
  <c r="B102" i="25"/>
  <c r="B103" i="25"/>
  <c r="B104" i="25"/>
  <c r="B105" i="25"/>
  <c r="B106" i="25"/>
  <c r="B107" i="25"/>
  <c r="B108" i="25"/>
  <c r="B109" i="25"/>
  <c r="B110" i="25"/>
  <c r="B100" i="25"/>
  <c r="A100" i="25"/>
  <c r="A101" i="25"/>
  <c r="A102" i="25"/>
  <c r="A103" i="25"/>
  <c r="A104" i="25"/>
  <c r="A105" i="25"/>
  <c r="A106" i="25"/>
  <c r="A107" i="25"/>
  <c r="A108" i="25"/>
  <c r="A109" i="25"/>
  <c r="A110" i="25"/>
  <c r="A84" i="25"/>
  <c r="A83" i="25"/>
  <c r="A82" i="25"/>
  <c r="A81" i="25"/>
  <c r="A85" i="25"/>
  <c r="A86" i="25"/>
  <c r="A87" i="25"/>
  <c r="A88" i="25"/>
  <c r="A89" i="25"/>
  <c r="A90" i="25"/>
  <c r="A91" i="25"/>
  <c r="A92" i="25"/>
  <c r="A93" i="25"/>
  <c r="A94" i="25"/>
  <c r="A95" i="25"/>
  <c r="A96" i="25"/>
  <c r="A97" i="25"/>
  <c r="A98" i="25"/>
  <c r="A99" i="25"/>
  <c r="A80" i="25"/>
  <c r="F13" i="25" l="1"/>
  <c r="B20" i="25"/>
  <c r="B21" i="25"/>
  <c r="B22" i="25"/>
  <c r="B23" i="25"/>
  <c r="B24" i="25"/>
  <c r="B25" i="25"/>
  <c r="B26" i="25"/>
  <c r="B27" i="25"/>
  <c r="G18" i="25"/>
  <c r="G19" i="25"/>
  <c r="G20" i="25"/>
  <c r="G21" i="25"/>
  <c r="G22" i="25"/>
  <c r="G23" i="25"/>
  <c r="G24" i="25"/>
  <c r="G25" i="25"/>
  <c r="G26" i="25"/>
  <c r="G27" i="25"/>
  <c r="B19" i="25"/>
  <c r="B18" i="25"/>
  <c r="A18" i="25" s="1"/>
  <c r="F27" i="25" l="1"/>
  <c r="H27" i="25"/>
  <c r="I27" i="25"/>
  <c r="F23" i="25"/>
  <c r="H23" i="25"/>
  <c r="I23" i="25"/>
  <c r="F19" i="25"/>
  <c r="H19" i="25"/>
  <c r="I19" i="25"/>
  <c r="A25" i="25"/>
  <c r="D25" i="25"/>
  <c r="C25" i="25"/>
  <c r="F26" i="25"/>
  <c r="H26" i="25"/>
  <c r="I26" i="25"/>
  <c r="F18" i="25"/>
  <c r="H18" i="25"/>
  <c r="I18" i="25"/>
  <c r="A24" i="25"/>
  <c r="D24" i="25"/>
  <c r="C24" i="25"/>
  <c r="F25" i="25"/>
  <c r="I25" i="25"/>
  <c r="H25" i="25"/>
  <c r="F21" i="25"/>
  <c r="I21" i="25"/>
  <c r="H21" i="25"/>
  <c r="A27" i="25"/>
  <c r="D27" i="25"/>
  <c r="C27" i="25"/>
  <c r="A23" i="25"/>
  <c r="C23" i="25"/>
  <c r="D23" i="25"/>
  <c r="F24" i="25"/>
  <c r="H24" i="25"/>
  <c r="I24" i="25"/>
  <c r="F20" i="25"/>
  <c r="H20" i="25"/>
  <c r="I20" i="25"/>
  <c r="A26" i="25"/>
  <c r="D26" i="25"/>
  <c r="C26" i="25"/>
  <c r="A22" i="25"/>
  <c r="D22" i="25"/>
  <c r="C22" i="25"/>
  <c r="A21" i="25"/>
  <c r="D21" i="25"/>
  <c r="C21" i="25"/>
  <c r="F22" i="25"/>
  <c r="I22" i="25"/>
  <c r="H22" i="25"/>
  <c r="A19" i="25"/>
  <c r="A20" i="25"/>
  <c r="C3" i="24"/>
  <c r="C4" i="24"/>
  <c r="C5" i="24"/>
  <c r="C6" i="24"/>
  <c r="C7" i="24"/>
  <c r="C8" i="24"/>
  <c r="C9" i="24"/>
  <c r="C10" i="24"/>
  <c r="C11" i="24"/>
  <c r="C12" i="24"/>
  <c r="C13" i="24"/>
  <c r="C14" i="24"/>
  <c r="C15" i="24"/>
  <c r="C16" i="24"/>
  <c r="C17" i="24"/>
  <c r="C18" i="24"/>
  <c r="C19" i="24"/>
  <c r="C20" i="24"/>
  <c r="C21" i="24"/>
  <c r="C2" i="24"/>
  <c r="Q3" i="23" l="1"/>
  <c r="T3" i="23" s="1"/>
  <c r="Q4" i="23" l="1"/>
  <c r="B91" i="25"/>
  <c r="B87" i="25"/>
  <c r="Q8" i="23"/>
  <c r="B83" i="25"/>
  <c r="B86" i="25"/>
  <c r="B97" i="25"/>
  <c r="B81" i="25"/>
  <c r="B95" i="25"/>
  <c r="B82" i="25"/>
  <c r="B96" i="25"/>
  <c r="B80" i="25"/>
  <c r="B90" i="25"/>
  <c r="B88" i="25"/>
  <c r="Q10" i="23"/>
  <c r="B92" i="25"/>
  <c r="B99" i="25"/>
  <c r="B93" i="25"/>
  <c r="B84" i="25"/>
  <c r="B89" i="25"/>
  <c r="B85" i="25"/>
  <c r="B98" i="25"/>
  <c r="B94" i="25"/>
  <c r="P3" i="23" l="1"/>
  <c r="Q7" i="23"/>
  <c r="Q6" i="23"/>
  <c r="Q12" i="23"/>
  <c r="Q5" i="23"/>
  <c r="Q9" i="23" l="1"/>
  <c r="Q13" i="23"/>
  <c r="Q11" i="23"/>
  <c r="P4" i="23"/>
  <c r="O3" i="23"/>
  <c r="C89" i="25"/>
  <c r="C81" i="25"/>
  <c r="C85" i="25"/>
  <c r="C80" i="25"/>
  <c r="C93" i="25"/>
  <c r="C90" i="25"/>
  <c r="C95" i="25"/>
  <c r="C88" i="25"/>
  <c r="C82" i="25"/>
  <c r="C84" i="25"/>
  <c r="C91" i="25"/>
  <c r="C97" i="25"/>
  <c r="C92" i="25"/>
  <c r="C87" i="25"/>
  <c r="C94" i="25"/>
  <c r="C98" i="25"/>
  <c r="C86" i="25"/>
  <c r="C96" i="25"/>
  <c r="C83" i="25"/>
  <c r="C99" i="25"/>
  <c r="D81" i="25" l="1"/>
  <c r="D85" i="25"/>
  <c r="D89" i="25"/>
  <c r="D93" i="25"/>
  <c r="D97" i="25"/>
  <c r="D87" i="25"/>
  <c r="D82" i="25"/>
  <c r="D86" i="25"/>
  <c r="D90" i="25"/>
  <c r="D94" i="25"/>
  <c r="D98" i="25"/>
  <c r="D83" i="25"/>
  <c r="D84" i="25"/>
  <c r="D88" i="25"/>
  <c r="D92" i="25"/>
  <c r="D96" i="25"/>
  <c r="D91" i="25"/>
  <c r="D95" i="25"/>
  <c r="D99" i="25"/>
  <c r="D80" i="25"/>
  <c r="H39" i="23"/>
  <c r="T6" i="23"/>
  <c r="Q15" i="23"/>
  <c r="Q14" i="23" s="1"/>
  <c r="O4" i="23"/>
  <c r="N3" i="23"/>
  <c r="C20" i="25" l="1"/>
  <c r="C19" i="25"/>
  <c r="C18" i="25"/>
  <c r="I39" i="23"/>
  <c r="J39" i="23"/>
  <c r="P5" i="23"/>
  <c r="H48" i="23" l="1"/>
  <c r="H46" i="23"/>
  <c r="I46" i="23" s="1"/>
  <c r="H44" i="23"/>
  <c r="H43" i="23"/>
  <c r="J43" i="23" s="1"/>
  <c r="H41" i="23"/>
  <c r="J41" i="23" s="1"/>
  <c r="H40" i="23"/>
  <c r="K40" i="23" s="1"/>
  <c r="H42" i="23"/>
  <c r="H47" i="23"/>
  <c r="H45" i="23"/>
  <c r="J48" i="23" l="1"/>
  <c r="I48" i="23"/>
  <c r="K48" i="23"/>
  <c r="I42" i="23"/>
  <c r="J42" i="23"/>
  <c r="K42" i="23"/>
  <c r="K47" i="23"/>
  <c r="J47" i="23"/>
  <c r="I47" i="23"/>
  <c r="K45" i="23"/>
  <c r="I45" i="23"/>
  <c r="J45" i="23"/>
  <c r="J44" i="23" l="1"/>
  <c r="K46" i="23"/>
  <c r="K44" i="23"/>
  <c r="I44" i="23"/>
  <c r="J46" i="23"/>
  <c r="K39" i="23"/>
  <c r="K41" i="23"/>
  <c r="K43" i="23"/>
  <c r="I43" i="23"/>
  <c r="I41" i="23"/>
  <c r="I40" i="23"/>
  <c r="J40" i="23"/>
  <c r="P8" i="23"/>
  <c r="P9" i="23" l="1"/>
  <c r="L39" i="23" l="1"/>
  <c r="L40" i="23"/>
  <c r="L44" i="23"/>
  <c r="T11" i="23"/>
  <c r="N4" i="23"/>
  <c r="M3" i="23"/>
  <c r="P12" i="23"/>
  <c r="P7" i="23"/>
  <c r="P6" i="23"/>
  <c r="L46" i="23" l="1"/>
  <c r="L47" i="23"/>
  <c r="P10" i="23"/>
  <c r="L45" i="23" l="1"/>
  <c r="P11" i="23"/>
  <c r="P15" i="23"/>
  <c r="P14" i="23" s="1"/>
  <c r="L43" i="23"/>
  <c r="P13" i="23"/>
  <c r="M4" i="23"/>
  <c r="L3" i="23"/>
  <c r="L41" i="23" l="1"/>
  <c r="L42" i="23"/>
  <c r="O6" i="23"/>
  <c r="N12" i="23"/>
  <c r="N5" i="23"/>
  <c r="O7" i="23"/>
  <c r="O10" i="23"/>
  <c r="O12" i="23"/>
  <c r="O8" i="23"/>
  <c r="O5" i="23"/>
  <c r="N8" i="23"/>
  <c r="N9" i="23" l="1"/>
  <c r="O13" i="23"/>
  <c r="O11" i="23"/>
  <c r="L48" i="23"/>
  <c r="O9" i="23"/>
  <c r="M8" i="23"/>
  <c r="O15" i="23" l="1"/>
  <c r="M5" i="23"/>
  <c r="N7" i="23"/>
  <c r="N6" i="23"/>
  <c r="N10" i="23"/>
  <c r="O14" i="23" l="1"/>
  <c r="N15" i="23"/>
  <c r="N13" i="23"/>
  <c r="N11" i="23"/>
  <c r="M9" i="23"/>
  <c r="L4" i="23"/>
  <c r="K3" i="23"/>
  <c r="N14" i="23" l="1"/>
  <c r="K4" i="23"/>
  <c r="J3" i="23"/>
  <c r="M12" i="23"/>
  <c r="M10" i="23"/>
  <c r="M7" i="23"/>
  <c r="L5" i="23"/>
  <c r="M15" i="23" l="1"/>
  <c r="M13" i="23"/>
  <c r="M6" i="23"/>
  <c r="M14" i="23" l="1"/>
  <c r="M11" i="23"/>
  <c r="L12" i="23"/>
  <c r="L7" i="23"/>
  <c r="K5" i="23"/>
  <c r="L10" i="23"/>
  <c r="L6" i="23"/>
  <c r="L8" i="23"/>
  <c r="K8" i="23"/>
  <c r="L15" i="23" l="1"/>
  <c r="L9" i="23"/>
  <c r="L13" i="23"/>
  <c r="L11" i="23"/>
  <c r="K9" i="23"/>
  <c r="J4" i="23"/>
  <c r="I3" i="23"/>
  <c r="L14" i="23" l="1"/>
  <c r="I4" i="23"/>
  <c r="H3" i="23"/>
  <c r="G3" i="23" s="1"/>
  <c r="K6" i="23"/>
  <c r="K12" i="23"/>
  <c r="K10" i="23"/>
  <c r="K7" i="23"/>
  <c r="J8" i="23"/>
  <c r="K13" i="23" l="1"/>
  <c r="K15" i="23"/>
  <c r="K11" i="23"/>
  <c r="J6" i="23"/>
  <c r="I5" i="23"/>
  <c r="I8" i="23"/>
  <c r="J5" i="23"/>
  <c r="J12" i="23"/>
  <c r="J7" i="23"/>
  <c r="K14" i="23" l="1"/>
  <c r="J9" i="23"/>
  <c r="J13" i="23"/>
  <c r="I9" i="23"/>
  <c r="H4" i="23"/>
  <c r="J10" i="23"/>
  <c r="J11" i="23" l="1"/>
  <c r="I6" i="23"/>
  <c r="I12" i="23"/>
  <c r="J15" i="23" l="1"/>
  <c r="J14" i="23" l="1"/>
  <c r="I7" i="23"/>
  <c r="I10" i="23"/>
  <c r="I15" i="23" l="1"/>
  <c r="F3" i="23"/>
  <c r="G4" i="23"/>
  <c r="I13" i="23"/>
  <c r="I11" i="23"/>
  <c r="H8" i="23"/>
  <c r="H7" i="23"/>
  <c r="G8" i="23"/>
  <c r="H6" i="23"/>
  <c r="H12" i="23"/>
  <c r="H10" i="23"/>
  <c r="H5" i="23"/>
  <c r="I14" i="23" l="1"/>
  <c r="E3" i="23"/>
  <c r="E4" i="23" s="1"/>
  <c r="F4" i="23"/>
  <c r="H9" i="23"/>
  <c r="H13" i="23"/>
  <c r="H11" i="23"/>
  <c r="G81" i="25"/>
  <c r="G99" i="25"/>
  <c r="F90" i="25"/>
  <c r="F97" i="25"/>
  <c r="F82" i="25"/>
  <c r="G91" i="25"/>
  <c r="F91" i="25"/>
  <c r="F89" i="25"/>
  <c r="F96" i="25"/>
  <c r="F85" i="25"/>
  <c r="G90" i="25"/>
  <c r="G94" i="25"/>
  <c r="F86" i="25"/>
  <c r="G89" i="25"/>
  <c r="F84" i="25"/>
  <c r="F98" i="25"/>
  <c r="G95" i="25"/>
  <c r="F99" i="25"/>
  <c r="F81" i="25"/>
  <c r="G97" i="25"/>
  <c r="G83" i="25"/>
  <c r="F94" i="25"/>
  <c r="G85" i="25"/>
  <c r="G84" i="25"/>
  <c r="G88" i="25"/>
  <c r="G93" i="25"/>
  <c r="F95" i="25"/>
  <c r="G82" i="25"/>
  <c r="G86" i="25"/>
  <c r="F87" i="25"/>
  <c r="F93" i="25"/>
  <c r="F88" i="25"/>
  <c r="G96" i="25"/>
  <c r="G92" i="25"/>
  <c r="G87" i="25"/>
  <c r="F92" i="25"/>
  <c r="G98" i="25"/>
  <c r="F83" i="25"/>
  <c r="E12" i="23"/>
  <c r="E6" i="23"/>
  <c r="F80" i="25"/>
  <c r="G80" i="25"/>
  <c r="H83" i="25" l="1"/>
  <c r="H92" i="25"/>
  <c r="H88" i="25"/>
  <c r="H93" i="25"/>
  <c r="H87" i="25"/>
  <c r="D20" i="25" s="1"/>
  <c r="H95" i="25"/>
  <c r="H94" i="25"/>
  <c r="H81" i="25"/>
  <c r="H99" i="25"/>
  <c r="H98" i="25"/>
  <c r="H84" i="25"/>
  <c r="H86" i="25"/>
  <c r="H85" i="25"/>
  <c r="H96" i="25"/>
  <c r="H89" i="25"/>
  <c r="H91" i="25"/>
  <c r="H82" i="25"/>
  <c r="H97" i="25"/>
  <c r="H90" i="25"/>
  <c r="D19" i="25" s="1"/>
  <c r="H15" i="23"/>
  <c r="H80" i="25" l="1"/>
  <c r="D18" i="25" s="1"/>
  <c r="H14" i="23"/>
  <c r="F6" i="23"/>
  <c r="E10" i="23"/>
  <c r="G12" i="23"/>
  <c r="G7" i="23"/>
  <c r="G6" i="23"/>
  <c r="E7" i="23"/>
  <c r="F10" i="23"/>
  <c r="F5" i="23"/>
  <c r="E8" i="23"/>
  <c r="G10" i="23"/>
  <c r="F8" i="23"/>
  <c r="E5" i="23"/>
  <c r="F7" i="23"/>
  <c r="G5" i="23"/>
  <c r="F12" i="23"/>
  <c r="F13" i="23" l="1"/>
  <c r="G9" i="23"/>
  <c r="R7" i="23"/>
  <c r="R8" i="23"/>
  <c r="F9" i="23"/>
  <c r="G11" i="23"/>
  <c r="G15" i="23"/>
  <c r="G14" i="23" s="1"/>
  <c r="E9" i="23"/>
  <c r="R5" i="23"/>
  <c r="F11" i="23"/>
  <c r="R10" i="23"/>
  <c r="E13" i="23"/>
  <c r="G13" i="23"/>
  <c r="R12" i="23"/>
  <c r="E15" i="23"/>
  <c r="E14" i="23" s="1"/>
  <c r="E11" i="23"/>
  <c r="R6" i="23"/>
  <c r="F15" i="23" l="1"/>
  <c r="F14" i="23" s="1"/>
  <c r="T41" i="23"/>
  <c r="U41" i="23" s="1"/>
  <c r="R13" i="23"/>
  <c r="R9" i="23"/>
  <c r="T48" i="23"/>
  <c r="U48" i="23" s="1"/>
  <c r="T39" i="23"/>
  <c r="U39" i="23" s="1"/>
  <c r="T43" i="23"/>
  <c r="U43" i="23" s="1"/>
  <c r="T46" i="23"/>
  <c r="U46" i="23" s="1"/>
  <c r="T40" i="23"/>
  <c r="U40" i="23" s="1"/>
  <c r="R11" i="23"/>
  <c r="R15" i="23"/>
  <c r="R14" i="23" s="1"/>
  <c r="T44" i="23"/>
  <c r="U44" i="23" s="1"/>
  <c r="T42" i="23"/>
  <c r="U42" i="23" s="1"/>
  <c r="T45" i="23"/>
  <c r="U45" i="23" s="1"/>
  <c r="T47" i="23"/>
  <c r="U47" i="23" s="1"/>
  <c r="U11" i="23" l="1"/>
  <c r="U6" i="23"/>
</calcChain>
</file>

<file path=xl/sharedStrings.xml><?xml version="1.0" encoding="utf-8"?>
<sst xmlns="http://schemas.openxmlformats.org/spreadsheetml/2006/main" count="92" uniqueCount="76">
  <si>
    <t>-</t>
  </si>
  <si>
    <t>Défaut</t>
  </si>
  <si>
    <t>12 mois</t>
  </si>
  <si>
    <t>Non-Conformité</t>
  </si>
  <si>
    <t>[%]</t>
  </si>
  <si>
    <t>Top des défauts</t>
  </si>
  <si>
    <t>Mois en cours</t>
  </si>
  <si>
    <t>[%] Ext</t>
  </si>
  <si>
    <t>Journal de bord</t>
  </si>
  <si>
    <t>Type</t>
  </si>
  <si>
    <t>Calibres</t>
  </si>
  <si>
    <t>Omega</t>
  </si>
  <si>
    <t>Extern</t>
  </si>
  <si>
    <t>Total</t>
  </si>
  <si>
    <t>12m</t>
  </si>
  <si>
    <t>Sur les 12 derniers mois</t>
  </si>
  <si>
    <r>
      <t xml:space="preserve">[%] </t>
    </r>
    <r>
      <rPr>
        <sz val="10"/>
        <color theme="1"/>
        <rFont val="Calibri"/>
        <family val="2"/>
      </rPr>
      <t>Ω</t>
    </r>
  </si>
  <si>
    <t>Quant.</t>
  </si>
  <si>
    <t>[%] mois</t>
  </si>
  <si>
    <t>Date</t>
  </si>
  <si>
    <t>Etat</t>
  </si>
  <si>
    <t>Remarque</t>
  </si>
  <si>
    <t>Description</t>
  </si>
  <si>
    <t>Quantité tot.</t>
  </si>
  <si>
    <t>[%] NC Fonct.</t>
  </si>
  <si>
    <t>[%] NC Esth.</t>
  </si>
  <si>
    <t>Évolution</t>
  </si>
  <si>
    <t>Prod.</t>
  </si>
  <si>
    <t>Marche à suivre</t>
  </si>
  <si>
    <t>Fermer tous les fichiers Excel (excepté celui-ci)</t>
  </si>
  <si>
    <t>Entrer la date du dernier fichier Excel Pareto à jour sous la forme suivante : jj.mm.aa</t>
  </si>
  <si>
    <t>Aller dans l'onglet "Synthèse" et sélectionner le calibre souhaité à l'aide du menu déroulant</t>
  </si>
  <si>
    <t>Cliquer ensuite sur le bouton "Mise à jour des tableaux"</t>
  </si>
  <si>
    <t>Les tableaux et graphiques sont maintenant à jour en fonction de la date choisie ci-dessus</t>
  </si>
  <si>
    <t>Une nouvelle feuille Excel est créée. Vous pouvez maintenant remplir la partie Journal de bord</t>
  </si>
  <si>
    <t>1.</t>
  </si>
  <si>
    <t>2.</t>
  </si>
  <si>
    <t>3.</t>
  </si>
  <si>
    <t>4.</t>
  </si>
  <si>
    <t>5.</t>
  </si>
  <si>
    <t>6.</t>
  </si>
  <si>
    <t>7.</t>
  </si>
  <si>
    <t>8.</t>
  </si>
  <si>
    <t>9.</t>
  </si>
  <si>
    <t>NE PAS TOUCHER les cellules ci-dessous !!! (merci)</t>
  </si>
  <si>
    <t>CIBLE</t>
  </si>
  <si>
    <t>ÉVOLUTION</t>
  </si>
  <si>
    <t>INDICATEURS</t>
  </si>
  <si>
    <t>Ouvrir tous les classeurs Excel "PARETO MM.YY" des 13 derniers mois à l'aide du lien ci-après</t>
  </si>
  <si>
    <t>10.</t>
  </si>
  <si>
    <t>Pour exporter la feuille Excel et l'enregistrer sous un dossierd de votre choix, cliquer sur "Exporter"</t>
  </si>
  <si>
    <t>Vous pouvez directement imprimer la feuille calibre affichée (le format est pré-réglé)</t>
  </si>
  <si>
    <t>Vous pouvez imprimer toutes les feuilles en une fois en cliquant sur "Imprimer tous les calibres"</t>
  </si>
  <si>
    <r>
      <t xml:space="preserve">Veuillez d'abord choisir le type d'impression </t>
    </r>
    <r>
      <rPr>
        <b/>
        <u/>
        <sz val="11"/>
        <color rgb="FFFF0000"/>
        <rFont val="Calibri"/>
        <family val="2"/>
        <scheme val="minor"/>
      </rPr>
      <t>avant</t>
    </r>
    <r>
      <rPr>
        <sz val="11"/>
        <color theme="1"/>
        <rFont val="Calibri"/>
        <family val="2"/>
        <scheme val="minor"/>
      </rPr>
      <t xml:space="preserve"> (N°imprimante ou format PDF)</t>
    </r>
  </si>
  <si>
    <t>Selection</t>
  </si>
  <si>
    <t>SELECTION</t>
  </si>
  <si>
    <t>Dernières données disponibles :</t>
  </si>
  <si>
    <t>Période</t>
  </si>
  <si>
    <t>Calibres séléctionnés</t>
  </si>
  <si>
    <t>Objectifs</t>
  </si>
  <si>
    <t>Mois analysé</t>
  </si>
  <si>
    <t>&lt;</t>
  </si>
  <si>
    <t>=&gt;</t>
  </si>
  <si>
    <t>Evo.mois</t>
  </si>
  <si>
    <t>Evo.MAT1</t>
  </si>
  <si>
    <t>Calibre</t>
  </si>
  <si>
    <t>!!! choix utilisateur !!!</t>
  </si>
  <si>
    <t>Tableau récapitulatif</t>
  </si>
  <si>
    <t>% mois EC</t>
  </si>
  <si>
    <t>% mois PR</t>
  </si>
  <si>
    <t>% MAT EC</t>
  </si>
  <si>
    <t>% MAT PR</t>
  </si>
  <si>
    <t>Evo.MAT</t>
  </si>
  <si>
    <t>Remarques et notes personnelles</t>
  </si>
  <si>
    <t>Titre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</si>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</sst>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4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26"/>
      <color theme="5" tint="-0.249977111117893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</font>
    <font>
      <b/>
      <sz val="10"/>
      <color theme="5" tint="-0.249977111117893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9"/>
      <name val="Arial"/>
      <family val="2"/>
    </font>
    <font>
      <sz val="48"/>
      <color theme="1"/>
      <name val="Wingdings"/>
      <charset val="2"/>
    </font>
    <font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4"/>
      <color rgb="FF000000"/>
      <name val="Calibri"/>
      <family val="2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8"/>
      <color theme="1"/>
      <name val="OMEGA CT GOLD"/>
    </font>
    <font>
      <sz val="11"/>
      <color theme="1"/>
      <name val="OMEGA CT GOLD"/>
    </font>
    <font>
      <b/>
      <sz val="16"/>
      <color theme="5" tint="-0.249977111117893"/>
      <name val="OMEGA CT GOLD"/>
    </font>
    <font>
      <sz val="12"/>
      <color theme="1"/>
      <name val="OMEGA CT GOLD"/>
    </font>
    <font>
      <b/>
      <sz val="14"/>
      <color theme="1"/>
      <name val="OMEGA CT GOLD"/>
    </font>
    <font>
      <b/>
      <sz val="11"/>
      <color theme="1"/>
      <name val="OMEGA CT GOLD"/>
    </font>
    <font>
      <b/>
      <sz val="12"/>
      <color theme="1"/>
      <name val="OMEGA CT GOLD"/>
    </font>
    <font>
      <b/>
      <i/>
      <sz val="24"/>
      <color theme="5" tint="-0.249977111117893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9"/>
      <color rgb="FFFF0000"/>
      <name val="Calibri"/>
      <family val="2"/>
      <scheme val="minor"/>
    </font>
    <font>
      <sz val="10"/>
      <color theme="1"/>
      <name val="OMEGA CT GOLD"/>
    </font>
    <font>
      <i/>
      <sz val="8"/>
      <color theme="1"/>
      <name val="Calibri"/>
      <family val="2"/>
      <scheme val="minor"/>
    </font>
    <font>
      <sz val="12"/>
      <color rgb="FFFF0000"/>
      <name val="Calibri"/>
      <family val="2"/>
    </font>
    <font>
      <b/>
      <sz val="10"/>
      <color theme="1"/>
      <name val="OMEGA CT GOLD"/>
    </font>
  </fonts>
  <fills count="6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/>
      <bottom/>
      <diagonal/>
    </border>
    <border>
      <left style="double">
        <color rgb="FFFF0000"/>
      </left>
      <right style="double">
        <color rgb="FFFF0000"/>
      </right>
      <top style="thin">
        <color indexed="64"/>
      </top>
      <bottom style="thin">
        <color indexed="64"/>
      </bottom>
      <diagonal/>
    </border>
    <border>
      <left style="double">
        <color rgb="FFFF0000"/>
      </left>
      <right style="double">
        <color rgb="FFFF0000"/>
      </right>
      <top style="thin">
        <color indexed="64"/>
      </top>
      <bottom style="double">
        <color rgb="FFFF0000"/>
      </bottom>
      <diagonal/>
    </border>
    <border>
      <left/>
      <right/>
      <top/>
      <bottom style="thin">
        <color theme="5" tint="-0.24994659260841701"/>
      </bottom>
      <diagonal/>
    </border>
    <border>
      <left/>
      <right/>
      <top/>
      <bottom style="thick">
        <color theme="5" tint="-0.24994659260841701"/>
      </bottom>
      <diagonal/>
    </border>
    <border>
      <left/>
      <right/>
      <top/>
      <bottom style="double">
        <color theme="5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5" tint="-0.24994659260841701"/>
      </top>
      <bottom style="thin">
        <color indexed="64"/>
      </bottom>
      <diagonal/>
    </border>
    <border>
      <left/>
      <right/>
      <top style="thin">
        <color theme="5" tint="-0.24994659260841701"/>
      </top>
      <bottom/>
      <diagonal/>
    </border>
    <border>
      <left/>
      <right/>
      <top style="thick">
        <color theme="5" tint="-0.24994659260841701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  <border>
      <left/>
      <right/>
      <top style="double">
        <color theme="5" tint="-0.24994659260841701"/>
      </top>
      <bottom/>
      <diagonal/>
    </border>
    <border>
      <left/>
      <right style="thin">
        <color theme="0" tint="-0.34998626667073579"/>
      </right>
      <top/>
      <bottom/>
      <diagonal/>
    </border>
  </borders>
  <cellStyleXfs count="2">
    <xf numFmtId="0" fontId="0" fillId="0" borderId="0"/>
    <xf numFmtId="0" fontId="21" fillId="0" borderId="0" applyNumberFormat="0" applyFill="0" applyBorder="0" applyAlignment="0" applyProtection="0"/>
  </cellStyleXfs>
  <cellXfs count="163">
    <xf numFmtId="0" fontId="0" fillId="0" borderId="0" xfId="0"/>
    <xf numFmtId="0" fontId="0" fillId="0" borderId="0" xfId="0" applyBorder="1"/>
    <xf numFmtId="0" fontId="7" fillId="0" borderId="4" xfId="0" applyFont="1" applyFill="1" applyBorder="1" applyAlignment="1">
      <alignment vertical="center"/>
    </xf>
    <xf numFmtId="0" fontId="7" fillId="0" borderId="4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quotePrefix="1"/>
    <xf numFmtId="0" fontId="8" fillId="0" borderId="0" xfId="0" applyFont="1" applyFill="1" applyBorder="1" applyAlignment="1">
      <alignment horizontal="center"/>
    </xf>
    <xf numFmtId="0" fontId="0" fillId="0" borderId="0" xfId="0" applyFill="1" applyBorder="1"/>
    <xf numFmtId="0" fontId="10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/>
    <xf numFmtId="0" fontId="0" fillId="0" borderId="0" xfId="0" applyBorder="1" applyAlignment="1"/>
    <xf numFmtId="0" fontId="5" fillId="2" borderId="1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0" fontId="0" fillId="0" borderId="1" xfId="0" applyNumberFormat="1" applyBorder="1" applyAlignment="1">
      <alignment horizontal="center" vertical="center"/>
    </xf>
    <xf numFmtId="10" fontId="11" fillId="0" borderId="1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0" fontId="0" fillId="0" borderId="2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0" fontId="0" fillId="0" borderId="8" xfId="0" applyNumberFormat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0" fontId="0" fillId="0" borderId="15" xfId="0" applyNumberFormat="1" applyBorder="1" applyAlignment="1">
      <alignment horizontal="center" vertical="center"/>
    </xf>
    <xf numFmtId="0" fontId="13" fillId="0" borderId="0" xfId="0" applyFont="1" applyBorder="1" applyAlignment="1">
      <alignment horizontal="right"/>
    </xf>
    <xf numFmtId="0" fontId="13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13" fillId="0" borderId="0" xfId="0" applyFont="1" applyFill="1" applyBorder="1" applyAlignment="1"/>
    <xf numFmtId="0" fontId="16" fillId="0" borderId="0" xfId="0" applyFont="1" applyFill="1" applyBorder="1" applyAlignment="1"/>
    <xf numFmtId="164" fontId="13" fillId="0" borderId="1" xfId="0" applyNumberFormat="1" applyFont="1" applyBorder="1" applyAlignment="1">
      <alignment horizontal="center" vertical="center"/>
    </xf>
    <xf numFmtId="10" fontId="13" fillId="0" borderId="1" xfId="0" applyNumberFormat="1" applyFont="1" applyBorder="1" applyAlignment="1">
      <alignment horizontal="center" vertical="center"/>
    </xf>
    <xf numFmtId="10" fontId="13" fillId="0" borderId="0" xfId="0" applyNumberFormat="1" applyFont="1" applyBorder="1" applyAlignment="1">
      <alignment horizontal="center" vertical="center"/>
    </xf>
    <xf numFmtId="0" fontId="15" fillId="0" borderId="0" xfId="0" applyFont="1" applyFill="1" applyBorder="1" applyAlignment="1"/>
    <xf numFmtId="0" fontId="13" fillId="0" borderId="0" xfId="0" applyFont="1" applyBorder="1" applyAlignment="1">
      <alignment horizontal="left"/>
    </xf>
    <xf numFmtId="0" fontId="13" fillId="0" borderId="0" xfId="0" applyFont="1" applyBorder="1" applyAlignment="1">
      <alignment horizontal="center" vertical="center"/>
    </xf>
    <xf numFmtId="164" fontId="13" fillId="0" borderId="0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left"/>
    </xf>
    <xf numFmtId="0" fontId="13" fillId="0" borderId="0" xfId="0" applyFont="1" applyBorder="1" applyAlignment="1">
      <alignment horizontal="center"/>
    </xf>
    <xf numFmtId="0" fontId="12" fillId="0" borderId="0" xfId="0" applyFont="1" applyFill="1" applyBorder="1" applyAlignment="1">
      <alignment vertical="center" textRotation="90" wrapText="1"/>
    </xf>
    <xf numFmtId="0" fontId="7" fillId="0" borderId="0" xfId="0" applyNumberFormat="1" applyFont="1" applyFill="1" applyBorder="1" applyAlignment="1">
      <alignment vertical="center"/>
    </xf>
    <xf numFmtId="17" fontId="17" fillId="0" borderId="0" xfId="0" applyNumberFormat="1" applyFont="1" applyFill="1" applyBorder="1" applyAlignment="1">
      <alignment horizontal="center" vertical="center"/>
    </xf>
    <xf numFmtId="0" fontId="11" fillId="0" borderId="0" xfId="0" applyFont="1"/>
    <xf numFmtId="17" fontId="17" fillId="0" borderId="13" xfId="0" applyNumberFormat="1" applyFont="1" applyFill="1" applyBorder="1" applyAlignment="1">
      <alignment horizontal="center" vertical="center"/>
    </xf>
    <xf numFmtId="0" fontId="11" fillId="0" borderId="0" xfId="0" applyFont="1" applyBorder="1"/>
    <xf numFmtId="0" fontId="0" fillId="0" borderId="0" xfId="0" applyBorder="1" applyAlignment="1">
      <alignment horizontal="left"/>
    </xf>
    <xf numFmtId="0" fontId="2" fillId="0" borderId="0" xfId="0" applyFont="1"/>
    <xf numFmtId="10" fontId="11" fillId="0" borderId="0" xfId="0" applyNumberFormat="1" applyFont="1"/>
    <xf numFmtId="10" fontId="18" fillId="0" borderId="0" xfId="0" applyNumberFormat="1" applyFont="1"/>
    <xf numFmtId="10" fontId="18" fillId="0" borderId="0" xfId="0" applyNumberFormat="1" applyFont="1" applyBorder="1"/>
    <xf numFmtId="10" fontId="18" fillId="0" borderId="0" xfId="0" applyNumberFormat="1" applyFont="1" applyFill="1" applyBorder="1"/>
    <xf numFmtId="10" fontId="13" fillId="0" borderId="15" xfId="0" applyNumberFormat="1" applyFont="1" applyBorder="1" applyAlignment="1">
      <alignment horizontal="center" vertical="center"/>
    </xf>
    <xf numFmtId="10" fontId="13" fillId="0" borderId="0" xfId="0" applyNumberFormat="1" applyFont="1" applyAlignment="1">
      <alignment horizontal="center" vertical="center"/>
    </xf>
    <xf numFmtId="10" fontId="13" fillId="0" borderId="24" xfId="0" applyNumberFormat="1" applyFont="1" applyBorder="1" applyAlignment="1">
      <alignment horizontal="center" vertical="center"/>
    </xf>
    <xf numFmtId="0" fontId="1" fillId="0" borderId="12" xfId="0" applyFont="1" applyFill="1" applyBorder="1" applyAlignment="1">
      <alignment vertical="center" textRotation="90" wrapText="1"/>
    </xf>
    <xf numFmtId="10" fontId="13" fillId="0" borderId="16" xfId="0" applyNumberFormat="1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9" fillId="0" borderId="0" xfId="0" applyFont="1" applyFill="1" applyBorder="1" applyAlignment="1"/>
    <xf numFmtId="0" fontId="0" fillId="0" borderId="0" xfId="0" applyAlignment="1">
      <alignment horizontal="center" vertical="center"/>
    </xf>
    <xf numFmtId="0" fontId="1" fillId="0" borderId="0" xfId="0" quotePrefix="1" applyFont="1" applyAlignment="1">
      <alignment horizontal="right"/>
    </xf>
    <xf numFmtId="0" fontId="1" fillId="0" borderId="0" xfId="0" applyFont="1" applyAlignment="1">
      <alignment horizontal="center" vertical="center"/>
    </xf>
    <xf numFmtId="0" fontId="1" fillId="0" borderId="0" xfId="0" quotePrefix="1" applyFont="1" applyAlignment="1">
      <alignment horizontal="right" vertical="top"/>
    </xf>
    <xf numFmtId="0" fontId="20" fillId="0" borderId="0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13" fillId="0" borderId="26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12" fillId="0" borderId="1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17" fontId="12" fillId="0" borderId="1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7" fontId="7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wrapText="1"/>
    </xf>
    <xf numFmtId="0" fontId="20" fillId="0" borderId="0" xfId="0" applyFont="1" applyAlignment="1">
      <alignment horizontal="center"/>
    </xf>
    <xf numFmtId="0" fontId="29" fillId="0" borderId="0" xfId="0" applyFont="1"/>
    <xf numFmtId="0" fontId="29" fillId="0" borderId="28" xfId="0" applyFont="1" applyBorder="1" applyAlignment="1">
      <alignment horizontal="center" vertical="center"/>
    </xf>
    <xf numFmtId="0" fontId="27" fillId="0" borderId="0" xfId="0" applyFont="1" applyBorder="1" applyAlignment="1">
      <alignment horizontal="center" vertical="center"/>
    </xf>
    <xf numFmtId="0" fontId="22" fillId="0" borderId="0" xfId="0" applyFont="1" applyAlignment="1"/>
    <xf numFmtId="0" fontId="31" fillId="0" borderId="0" xfId="0" applyFont="1"/>
    <xf numFmtId="0" fontId="31" fillId="0" borderId="0" xfId="0" applyFont="1" applyAlignment="1">
      <alignment horizontal="center"/>
    </xf>
    <xf numFmtId="17" fontId="34" fillId="0" borderId="0" xfId="0" applyNumberFormat="1" applyFont="1" applyAlignment="1">
      <alignment horizontal="center" vertical="center"/>
    </xf>
    <xf numFmtId="0" fontId="30" fillId="0" borderId="0" xfId="0" applyFont="1" applyAlignment="1">
      <alignment horizontal="center"/>
    </xf>
    <xf numFmtId="10" fontId="36" fillId="0" borderId="0" xfId="0" applyNumberFormat="1" applyFont="1" applyAlignment="1">
      <alignment horizontal="left"/>
    </xf>
    <xf numFmtId="0" fontId="35" fillId="0" borderId="0" xfId="0" applyFont="1" applyAlignment="1">
      <alignment horizontal="center" vertical="center"/>
    </xf>
    <xf numFmtId="0" fontId="31" fillId="0" borderId="0" xfId="0" quotePrefix="1" applyFont="1" applyAlignment="1">
      <alignment horizontal="center" vertical="center"/>
    </xf>
    <xf numFmtId="0" fontId="38" fillId="0" borderId="0" xfId="0" applyFont="1" applyAlignment="1">
      <alignment horizontal="center" vertical="center"/>
    </xf>
    <xf numFmtId="0" fontId="31" fillId="0" borderId="0" xfId="0" applyFont="1" applyAlignment="1"/>
    <xf numFmtId="0" fontId="33" fillId="0" borderId="0" xfId="0" applyFont="1" applyAlignment="1"/>
    <xf numFmtId="0" fontId="31" fillId="0" borderId="0" xfId="0" applyFont="1" applyAlignment="1">
      <alignment horizontal="right" vertical="center" indent="1"/>
    </xf>
    <xf numFmtId="10" fontId="36" fillId="0" borderId="0" xfId="0" applyNumberFormat="1" applyFont="1" applyAlignment="1">
      <alignment horizontal="left" indent="2"/>
    </xf>
    <xf numFmtId="17" fontId="34" fillId="0" borderId="0" xfId="0" applyNumberFormat="1" applyFont="1" applyAlignment="1">
      <alignment horizontal="left" vertical="center" indent="1"/>
    </xf>
    <xf numFmtId="0" fontId="33" fillId="0" borderId="0" xfId="0" applyFont="1" applyAlignment="1">
      <alignment horizontal="right" indent="1"/>
    </xf>
    <xf numFmtId="17" fontId="4" fillId="0" borderId="3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0" fontId="0" fillId="0" borderId="0" xfId="0" applyNumberFormat="1"/>
    <xf numFmtId="0" fontId="0" fillId="5" borderId="10" xfId="0" applyFill="1" applyBorder="1" applyAlignment="1">
      <alignment horizontal="center" vertical="center"/>
    </xf>
    <xf numFmtId="10" fontId="13" fillId="0" borderId="0" xfId="0" applyNumberFormat="1" applyFont="1" applyBorder="1" applyAlignment="1">
      <alignment horizontal="center"/>
    </xf>
    <xf numFmtId="0" fontId="13" fillId="0" borderId="0" xfId="0" applyFont="1"/>
    <xf numFmtId="10" fontId="13" fillId="0" borderId="0" xfId="0" applyNumberFormat="1" applyFont="1" applyAlignment="1">
      <alignment horizontal="center"/>
    </xf>
    <xf numFmtId="0" fontId="0" fillId="0" borderId="33" xfId="0" applyBorder="1"/>
    <xf numFmtId="0" fontId="0" fillId="0" borderId="33" xfId="0" applyBorder="1" applyAlignment="1">
      <alignment horizontal="center" vertical="center"/>
    </xf>
    <xf numFmtId="49" fontId="41" fillId="0" borderId="0" xfId="0" applyNumberFormat="1" applyFont="1" applyBorder="1" applyAlignment="1">
      <alignment horizontal="center"/>
    </xf>
    <xf numFmtId="0" fontId="40" fillId="0" borderId="34" xfId="0" applyFont="1" applyBorder="1" applyAlignment="1">
      <alignment horizontal="left" vertical="center"/>
    </xf>
    <xf numFmtId="0" fontId="40" fillId="0" borderId="34" xfId="0" applyFont="1" applyBorder="1" applyAlignment="1">
      <alignment horizontal="center" vertical="center"/>
    </xf>
    <xf numFmtId="0" fontId="43" fillId="0" borderId="29" xfId="0" applyFont="1" applyBorder="1" applyAlignment="1">
      <alignment horizontal="center" vertical="center"/>
    </xf>
    <xf numFmtId="10" fontId="40" fillId="0" borderId="29" xfId="0" applyNumberFormat="1" applyFont="1" applyBorder="1" applyAlignment="1">
      <alignment horizontal="right" vertical="center"/>
    </xf>
    <xf numFmtId="0" fontId="40" fillId="0" borderId="29" xfId="0" applyFont="1" applyBorder="1" applyAlignment="1">
      <alignment horizontal="right" vertical="center"/>
    </xf>
    <xf numFmtId="0" fontId="9" fillId="0" borderId="19" xfId="0" applyFont="1" applyFill="1" applyBorder="1" applyAlignment="1">
      <alignment horizontal="center"/>
    </xf>
    <xf numFmtId="0" fontId="0" fillId="0" borderId="0" xfId="0" applyAlignment="1">
      <alignment horizontal="left" wrapText="1"/>
    </xf>
    <xf numFmtId="0" fontId="23" fillId="0" borderId="0" xfId="0" applyFont="1" applyAlignment="1">
      <alignment horizontal="center" vertical="center"/>
    </xf>
    <xf numFmtId="0" fontId="23" fillId="0" borderId="32" xfId="0" applyFont="1" applyBorder="1" applyAlignment="1">
      <alignment horizontal="center" vertical="center"/>
    </xf>
    <xf numFmtId="0" fontId="21" fillId="0" borderId="0" xfId="1" applyAlignment="1">
      <alignment horizontal="center" vertical="center" wrapText="1"/>
    </xf>
    <xf numFmtId="0" fontId="39" fillId="0" borderId="31" xfId="0" applyFont="1" applyBorder="1" applyAlignment="1">
      <alignment horizontal="center" vertical="center"/>
    </xf>
    <xf numFmtId="0" fontId="39" fillId="0" borderId="0" xfId="0" applyFont="1" applyAlignment="1">
      <alignment horizontal="center" vertical="center"/>
    </xf>
    <xf numFmtId="0" fontId="22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6" fillId="0" borderId="18" xfId="0" applyFont="1" applyFill="1" applyBorder="1" applyAlignment="1" applyProtection="1">
      <alignment horizontal="center" vertical="center"/>
      <protection locked="0"/>
    </xf>
    <xf numFmtId="0" fontId="25" fillId="0" borderId="27" xfId="0" applyFont="1" applyBorder="1" applyAlignment="1">
      <alignment horizontal="center"/>
    </xf>
    <xf numFmtId="0" fontId="19" fillId="0" borderId="1" xfId="0" applyFont="1" applyBorder="1" applyAlignment="1">
      <alignment horizontal="center" vertical="center"/>
    </xf>
    <xf numFmtId="10" fontId="24" fillId="0" borderId="1" xfId="0" applyNumberFormat="1" applyFont="1" applyBorder="1" applyAlignment="1">
      <alignment horizontal="center" vertical="center"/>
    </xf>
    <xf numFmtId="0" fontId="1" fillId="0" borderId="2" xfId="0" applyFont="1" applyFill="1" applyBorder="1" applyAlignment="1">
      <alignment horizontal="left" vertical="center" indent="1"/>
    </xf>
    <xf numFmtId="0" fontId="1" fillId="0" borderId="8" xfId="0" applyFont="1" applyFill="1" applyBorder="1" applyAlignment="1">
      <alignment horizontal="left" vertical="center" indent="1"/>
    </xf>
    <xf numFmtId="0" fontId="1" fillId="0" borderId="5" xfId="0" applyFont="1" applyFill="1" applyBorder="1" applyAlignment="1">
      <alignment horizontal="left" vertical="center" indent="1"/>
    </xf>
    <xf numFmtId="0" fontId="1" fillId="0" borderId="6" xfId="0" applyFont="1" applyFill="1" applyBorder="1" applyAlignment="1">
      <alignment horizontal="left" vertical="center" indent="1"/>
    </xf>
    <xf numFmtId="0" fontId="0" fillId="0" borderId="5" xfId="0" applyFont="1" applyFill="1" applyBorder="1" applyAlignment="1">
      <alignment horizontal="left" vertical="center" indent="2"/>
    </xf>
    <xf numFmtId="0" fontId="0" fillId="0" borderId="6" xfId="0" applyFont="1" applyFill="1" applyBorder="1" applyAlignment="1">
      <alignment horizontal="left" vertical="center" indent="2"/>
    </xf>
    <xf numFmtId="0" fontId="0" fillId="0" borderId="3" xfId="0" applyFont="1" applyFill="1" applyBorder="1" applyAlignment="1">
      <alignment horizontal="left" vertical="center" indent="2"/>
    </xf>
    <xf numFmtId="0" fontId="0" fillId="0" borderId="7" xfId="0" applyFont="1" applyFill="1" applyBorder="1" applyAlignment="1">
      <alignment horizontal="left" vertical="center" indent="2"/>
    </xf>
    <xf numFmtId="0" fontId="13" fillId="0" borderId="1" xfId="0" applyFont="1" applyBorder="1" applyAlignment="1">
      <alignment horizontal="left"/>
    </xf>
    <xf numFmtId="0" fontId="13" fillId="0" borderId="2" xfId="0" applyFont="1" applyBorder="1" applyAlignment="1">
      <alignment horizontal="left"/>
    </xf>
    <xf numFmtId="0" fontId="13" fillId="0" borderId="11" xfId="0" applyFont="1" applyBorder="1" applyAlignment="1">
      <alignment horizontal="left"/>
    </xf>
    <xf numFmtId="0" fontId="13" fillId="0" borderId="8" xfId="0" applyFont="1" applyBorder="1" applyAlignment="1">
      <alignment horizontal="left"/>
    </xf>
    <xf numFmtId="0" fontId="12" fillId="0" borderId="20" xfId="0" applyFont="1" applyFill="1" applyBorder="1" applyAlignment="1">
      <alignment horizontal="center" vertical="center" textRotation="90"/>
    </xf>
    <xf numFmtId="0" fontId="12" fillId="0" borderId="9" xfId="0" applyFont="1" applyFill="1" applyBorder="1" applyAlignment="1">
      <alignment horizontal="center" vertical="center" textRotation="90"/>
    </xf>
    <xf numFmtId="0" fontId="12" fillId="0" borderId="10" xfId="0" applyFont="1" applyFill="1" applyBorder="1" applyAlignment="1">
      <alignment horizontal="center" vertical="center" textRotation="90"/>
    </xf>
    <xf numFmtId="0" fontId="0" fillId="3" borderId="21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0" fontId="12" fillId="0" borderId="1" xfId="0" applyFont="1" applyFill="1" applyBorder="1" applyAlignment="1">
      <alignment horizontal="center" vertical="center" textRotation="90" wrapText="1"/>
    </xf>
    <xf numFmtId="0" fontId="1" fillId="0" borderId="3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5" fillId="0" borderId="17" xfId="0" applyFont="1" applyFill="1" applyBorder="1" applyAlignment="1">
      <alignment horizontal="center"/>
    </xf>
    <xf numFmtId="0" fontId="13" fillId="0" borderId="25" xfId="0" applyFont="1" applyFill="1" applyBorder="1" applyAlignment="1">
      <alignment horizontal="center"/>
    </xf>
    <xf numFmtId="0" fontId="13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left" indent="1"/>
    </xf>
    <xf numFmtId="0" fontId="1" fillId="0" borderId="6" xfId="0" applyFont="1" applyFill="1" applyBorder="1" applyAlignment="1">
      <alignment horizontal="left" indent="1"/>
    </xf>
    <xf numFmtId="0" fontId="1" fillId="0" borderId="3" xfId="0" applyFont="1" applyFill="1" applyBorder="1" applyAlignment="1">
      <alignment horizontal="left" indent="1"/>
    </xf>
    <xf numFmtId="0" fontId="1" fillId="0" borderId="7" xfId="0" applyFont="1" applyFill="1" applyBorder="1" applyAlignment="1">
      <alignment horizontal="left" indent="1"/>
    </xf>
    <xf numFmtId="0" fontId="11" fillId="0" borderId="2" xfId="0" applyFont="1" applyBorder="1" applyAlignment="1">
      <alignment horizontal="left"/>
    </xf>
    <xf numFmtId="0" fontId="11" fillId="0" borderId="11" xfId="0" applyFont="1" applyBorder="1" applyAlignment="1">
      <alignment horizontal="left"/>
    </xf>
    <xf numFmtId="0" fontId="11" fillId="0" borderId="8" xfId="0" applyFont="1" applyBorder="1" applyAlignment="1">
      <alignment horizontal="left"/>
    </xf>
    <xf numFmtId="0" fontId="0" fillId="0" borderId="11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1" fillId="0" borderId="1" xfId="0" applyFont="1" applyBorder="1" applyAlignment="1">
      <alignment horizontal="left"/>
    </xf>
    <xf numFmtId="0" fontId="37" fillId="0" borderId="18" xfId="0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>
      <alignment horizontal="center" vertical="center"/>
    </xf>
    <xf numFmtId="0" fontId="32" fillId="0" borderId="19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22">
    <dxf>
      <font>
        <b/>
        <i val="0"/>
        <color rgb="FF00B050"/>
      </font>
      <fill>
        <gradientFill type="path" left="0.5" right="0.5" top="0.5" bottom="0.5">
          <stop position="0">
            <color rgb="FF66FF66"/>
          </stop>
          <stop position="1">
            <color theme="0"/>
          </stop>
        </gradientFill>
      </fill>
    </dxf>
    <dxf>
      <font>
        <b/>
        <i val="0"/>
        <color theme="9" tint="-0.499984740745262"/>
      </font>
      <fill>
        <gradientFill type="path" left="0.5" right="0.5" top="0.5" bottom="0.5">
          <stop position="0">
            <color rgb="FFFFC000"/>
          </stop>
          <stop position="1">
            <color theme="0"/>
          </stop>
        </gradientFill>
      </fill>
    </dxf>
    <dxf>
      <font>
        <b/>
        <i val="0"/>
        <color rgb="FFC00000"/>
      </font>
      <fill>
        <gradientFill type="path" left="0.5" right="0.5" top="0.5" bottom="0.5">
          <stop position="0">
            <color rgb="FFFF5050"/>
          </stop>
          <stop position="1">
            <color theme="0"/>
          </stop>
        </gradient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9" tint="-0.24994659260841701"/>
        </patternFill>
      </fill>
      <border>
        <vertical/>
        <horizontal/>
      </border>
    </dxf>
    <dxf>
      <font>
        <color auto="1"/>
      </font>
      <fill>
        <patternFill>
          <bgColor rgb="FFFF0000"/>
        </patternFill>
      </fill>
      <border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00B050"/>
      </font>
      <fill>
        <gradientFill type="path" left="0.5" right="0.5" top="0.5" bottom="0.5">
          <stop position="0">
            <color rgb="FF66FF66"/>
          </stop>
          <stop position="1">
            <color theme="0"/>
          </stop>
        </gradientFill>
      </fill>
    </dxf>
    <dxf>
      <font>
        <b/>
        <i val="0"/>
        <color theme="9" tint="-0.499984740745262"/>
      </font>
      <fill>
        <gradientFill type="path" left="0.5" right="0.5" top="0.5" bottom="0.5">
          <stop position="0">
            <color rgb="FFFFC000"/>
          </stop>
          <stop position="1">
            <color theme="0"/>
          </stop>
        </gradientFill>
      </fill>
    </dxf>
    <dxf>
      <font>
        <b/>
        <i val="0"/>
        <color rgb="FFC00000"/>
      </font>
      <fill>
        <gradientFill type="path" left="0.5" right="0.5" top="0.5" bottom="0.5">
          <stop position="0">
            <color rgb="FFFF5050"/>
          </stop>
          <stop position="1">
            <color theme="0"/>
          </stop>
        </gradient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9" tint="-0.24994659260841701"/>
        </patternFill>
      </fill>
      <border>
        <vertical/>
        <horizontal/>
      </border>
    </dxf>
    <dxf>
      <font>
        <color auto="1"/>
      </font>
      <fill>
        <patternFill>
          <bgColor rgb="FFFF0000"/>
        </patternFill>
      </fill>
      <border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2" defaultTableStyle="TableStyleMedium2" defaultPivotStyle="PivotStyleLight16">
    <tableStyle name="Style de tableau 1" pivot="0" count="0"/>
    <tableStyle name="Style de tableau 2" pivot="0" count="1">
      <tableStyleElement type="wholeTable" dxfId="21"/>
    </tableStyle>
  </tableStyles>
  <colors>
    <mruColors>
      <color rgb="FFFF00FF"/>
      <color rgb="FFFC3210"/>
      <color rgb="FFE5F60E"/>
      <color rgb="FFFF5050"/>
      <color rgb="FF99FF99"/>
      <color rgb="FFFFFF99"/>
      <color rgb="FF66FF66"/>
      <color rgb="FF0099CC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438150</xdr:colOff>
          <xdr:row>4</xdr:row>
          <xdr:rowOff>142875</xdr:rowOff>
        </xdr:from>
        <xdr:to>
          <xdr:col>25</xdr:col>
          <xdr:colOff>361950</xdr:colOff>
          <xdr:row>8</xdr:row>
          <xdr:rowOff>104775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0" i="0" u="none" strike="noStrike" baseline="0">
                  <a:solidFill>
                    <a:srgbClr val="000000"/>
                  </a:solidFill>
                  <a:latin typeface="Calibri"/>
                </a:rPr>
                <a:t>Mise à jour </a:t>
              </a:r>
            </a:p>
            <a:p>
              <a:pPr algn="ctr" rtl="0">
                <a:defRPr sz="1000"/>
              </a:pPr>
              <a:r>
                <a:rPr lang="fr-CH" sz="1400" b="0" i="0" u="none" strike="noStrike" baseline="0">
                  <a:solidFill>
                    <a:srgbClr val="000000"/>
                  </a:solidFill>
                  <a:latin typeface="Calibri"/>
                </a:rPr>
                <a:t>des tableaux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438150</xdr:colOff>
          <xdr:row>9</xdr:row>
          <xdr:rowOff>85725</xdr:rowOff>
        </xdr:from>
        <xdr:to>
          <xdr:col>25</xdr:col>
          <xdr:colOff>361950</xdr:colOff>
          <xdr:row>13</xdr:row>
          <xdr:rowOff>38100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0" i="0" u="none" strike="noStrike" baseline="0">
                  <a:solidFill>
                    <a:srgbClr val="000000"/>
                  </a:solidFill>
                  <a:latin typeface="Calibri"/>
                </a:rPr>
                <a:t>Exporter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438150</xdr:colOff>
          <xdr:row>14</xdr:row>
          <xdr:rowOff>9525</xdr:rowOff>
        </xdr:from>
        <xdr:to>
          <xdr:col>25</xdr:col>
          <xdr:colOff>361950</xdr:colOff>
          <xdr:row>17</xdr:row>
          <xdr:rowOff>133350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  <a:p>
              <a:pPr algn="ctr" rtl="0">
                <a:defRPr sz="1000"/>
              </a:pPr>
              <a:r>
                <a:rPr lang="fr-CH" sz="1400" b="0" i="0" u="none" strike="noStrike" baseline="0">
                  <a:solidFill>
                    <a:srgbClr val="000000"/>
                  </a:solidFill>
                  <a:latin typeface="Calibri"/>
                </a:rPr>
                <a:t>tous les calibres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438150</xdr:colOff>
          <xdr:row>18</xdr:row>
          <xdr:rowOff>114300</xdr:rowOff>
        </xdr:from>
        <xdr:to>
          <xdr:col>25</xdr:col>
          <xdr:colOff>361950</xdr:colOff>
          <xdr:row>22</xdr:row>
          <xdr:rowOff>66675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FF0000"/>
                  </a:solidFill>
                  <a:latin typeface="Calibri"/>
                </a:rPr>
                <a:t>Imprimer</a:t>
              </a:r>
            </a:p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FF0000"/>
                  </a:solidFill>
                  <a:latin typeface="Calibri"/>
                </a:rPr>
                <a:t>le calibre affiché</a:t>
              </a:r>
            </a:p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FF0000"/>
                  </a:solidFill>
                  <a:latin typeface="Calibri"/>
                </a:rPr>
                <a:t>+ liste SELECTION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22</xdr:col>
      <xdr:colOff>313767</xdr:colOff>
      <xdr:row>4</xdr:row>
      <xdr:rowOff>44824</xdr:rowOff>
    </xdr:from>
    <xdr:to>
      <xdr:col>25</xdr:col>
      <xdr:colOff>481855</xdr:colOff>
      <xdr:row>22</xdr:row>
      <xdr:rowOff>179297</xdr:rowOff>
    </xdr:to>
    <xdr:sp macro="" textlink="">
      <xdr:nvSpPr>
        <xdr:cNvPr id="2" name="Cadre 1"/>
        <xdr:cNvSpPr/>
      </xdr:nvSpPr>
      <xdr:spPr>
        <a:xfrm>
          <a:off x="11889443" y="997324"/>
          <a:ext cx="2454088" cy="3585885"/>
        </a:xfrm>
        <a:prstGeom prst="frame">
          <a:avLst>
            <a:gd name="adj1" fmla="val 3538"/>
          </a:avLst>
        </a:prstGeom>
        <a:gradFill flip="none" rotWithShape="1">
          <a:gsLst>
            <a:gs pos="90000">
              <a:srgbClr val="C00000"/>
            </a:gs>
            <a:gs pos="100000">
              <a:schemeClr val="bg1"/>
            </a:gs>
          </a:gsLst>
          <a:path path="rect">
            <a:fillToRect l="50000" t="50000" r="50000" b="50000"/>
          </a:path>
          <a:tileRect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3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S27"/>
  <sheetViews>
    <sheetView zoomScale="115" zoomScaleNormal="115" workbookViewId="0">
      <selection activeCell="B12" sqref="B12:J12"/>
    </sheetView>
  </sheetViews>
  <sheetFormatPr baseColWidth="10" defaultColWidth="9.140625" defaultRowHeight="15" x14ac:dyDescent="0.25"/>
  <cols>
    <col min="1" max="1" width="4.7109375" customWidth="1"/>
    <col min="2" max="2" width="10.140625" bestFit="1" customWidth="1"/>
    <col min="8" max="8" width="16" bestFit="1" customWidth="1"/>
  </cols>
  <sheetData>
    <row r="2" spans="1:19" ht="9.9499999999999993" customHeight="1" x14ac:dyDescent="0.25"/>
    <row r="3" spans="1:19" ht="36" x14ac:dyDescent="0.55000000000000004">
      <c r="A3" s="116" t="s">
        <v>74</v>
      </c>
      <c r="B3" s="116"/>
      <c r="C3" s="116"/>
      <c r="D3" s="116"/>
      <c r="E3" s="116"/>
      <c r="F3" s="116"/>
      <c r="G3" s="116"/>
      <c r="H3" s="116"/>
      <c r="I3" s="116"/>
      <c r="J3" s="116"/>
    </row>
    <row r="4" spans="1:19" ht="15.75" thickBot="1" x14ac:dyDescent="0.3"/>
    <row r="5" spans="1:19" ht="33" thickTop="1" thickBot="1" x14ac:dyDescent="0.3">
      <c r="B5" s="111" t="s">
        <v>56</v>
      </c>
      <c r="C5" s="111"/>
      <c r="D5" s="111"/>
      <c r="E5" s="111"/>
      <c r="F5" s="111"/>
      <c r="G5" s="112"/>
      <c r="H5" s="94">
        <v>42309</v>
      </c>
      <c r="I5" s="114" t="s">
        <v>66</v>
      </c>
      <c r="J5" s="115"/>
    </row>
    <row r="6" spans="1:19" ht="15.75" thickTop="1" x14ac:dyDescent="0.25"/>
    <row r="7" spans="1:19" ht="21.75" thickBot="1" x14ac:dyDescent="0.4">
      <c r="A7" s="109" t="s">
        <v>28</v>
      </c>
      <c r="B7" s="109"/>
      <c r="C7" s="109"/>
      <c r="D7" s="109"/>
      <c r="E7" s="109"/>
      <c r="F7" s="109"/>
      <c r="G7" s="109"/>
      <c r="H7" s="109"/>
      <c r="I7" s="109"/>
      <c r="J7" s="109"/>
      <c r="K7" s="60"/>
      <c r="L7" s="60"/>
      <c r="M7" s="60"/>
      <c r="N7" s="60"/>
      <c r="O7" s="60"/>
      <c r="P7" s="60"/>
      <c r="Q7" s="60"/>
      <c r="R7" s="60"/>
      <c r="S7" s="60"/>
    </row>
    <row r="8" spans="1:19" ht="15.75" thickTop="1" x14ac:dyDescent="0.25"/>
    <row r="9" spans="1:19" x14ac:dyDescent="0.25">
      <c r="A9" s="62" t="s">
        <v>35</v>
      </c>
      <c r="B9" s="110" t="s">
        <v>29</v>
      </c>
      <c r="C9" s="110"/>
      <c r="D9" s="110"/>
      <c r="E9" s="110"/>
      <c r="F9" s="110"/>
      <c r="G9" s="110"/>
      <c r="H9" s="110"/>
      <c r="I9" s="110"/>
      <c r="J9" s="110"/>
    </row>
    <row r="10" spans="1:19" x14ac:dyDescent="0.25">
      <c r="A10" s="62" t="s">
        <v>36</v>
      </c>
      <c r="B10" s="110" t="s">
        <v>30</v>
      </c>
      <c r="C10" s="110"/>
      <c r="D10" s="110"/>
      <c r="E10" s="110"/>
      <c r="F10" s="110"/>
      <c r="G10" s="110"/>
      <c r="H10" s="110"/>
      <c r="I10" s="110"/>
      <c r="J10" s="110"/>
    </row>
    <row r="11" spans="1:19" x14ac:dyDescent="0.25">
      <c r="A11" s="62" t="s">
        <v>37</v>
      </c>
      <c r="B11" s="110" t="s">
        <v>48</v>
      </c>
      <c r="C11" s="110"/>
      <c r="D11" s="110"/>
      <c r="E11" s="110"/>
      <c r="F11" s="110"/>
      <c r="G11" s="110"/>
      <c r="H11" s="110"/>
      <c r="I11" s="110"/>
      <c r="J11" s="110"/>
    </row>
    <row r="12" spans="1:19" s="61" customFormat="1" ht="24.95" customHeight="1" x14ac:dyDescent="0.25">
      <c r="A12" s="63"/>
      <c r="B12" s="113" t="s">
        <v>75</v>
      </c>
      <c r="C12" s="113"/>
      <c r="D12" s="113"/>
      <c r="E12" s="113"/>
      <c r="F12" s="113"/>
      <c r="G12" s="113"/>
      <c r="H12" s="113"/>
      <c r="I12" s="113"/>
      <c r="J12" s="113"/>
    </row>
    <row r="13" spans="1:19" x14ac:dyDescent="0.25">
      <c r="A13" s="62" t="s">
        <v>38</v>
      </c>
      <c r="B13" s="110" t="s">
        <v>31</v>
      </c>
      <c r="C13" s="110"/>
      <c r="D13" s="110"/>
      <c r="E13" s="110"/>
      <c r="F13" s="110"/>
      <c r="G13" s="110"/>
      <c r="H13" s="110"/>
      <c r="I13" s="110"/>
      <c r="J13" s="110"/>
    </row>
    <row r="14" spans="1:19" x14ac:dyDescent="0.25">
      <c r="A14" s="62" t="s">
        <v>39</v>
      </c>
      <c r="B14" s="110" t="s">
        <v>32</v>
      </c>
      <c r="C14" s="110"/>
      <c r="D14" s="110"/>
      <c r="E14" s="110"/>
      <c r="F14" s="110"/>
      <c r="G14" s="110"/>
      <c r="H14" s="110"/>
      <c r="I14" s="110"/>
      <c r="J14" s="110"/>
    </row>
    <row r="15" spans="1:19" x14ac:dyDescent="0.25">
      <c r="A15" s="62" t="s">
        <v>40</v>
      </c>
      <c r="B15" s="110" t="s">
        <v>33</v>
      </c>
      <c r="C15" s="110"/>
      <c r="D15" s="110"/>
      <c r="E15" s="110"/>
      <c r="F15" s="110"/>
      <c r="G15" s="110"/>
      <c r="H15" s="110"/>
      <c r="I15" s="110"/>
      <c r="J15" s="110"/>
    </row>
    <row r="16" spans="1:19" x14ac:dyDescent="0.25">
      <c r="A16" s="62" t="s">
        <v>41</v>
      </c>
      <c r="B16" s="110" t="s">
        <v>50</v>
      </c>
      <c r="C16" s="110"/>
      <c r="D16" s="110"/>
      <c r="E16" s="110"/>
      <c r="F16" s="110"/>
      <c r="G16" s="110"/>
      <c r="H16" s="110"/>
      <c r="I16" s="110"/>
      <c r="J16" s="110"/>
    </row>
    <row r="17" spans="1:10" x14ac:dyDescent="0.25">
      <c r="A17" s="62" t="s">
        <v>42</v>
      </c>
      <c r="B17" s="110" t="s">
        <v>34</v>
      </c>
      <c r="C17" s="110"/>
      <c r="D17" s="110"/>
      <c r="E17" s="110"/>
      <c r="F17" s="110"/>
      <c r="G17" s="110"/>
      <c r="H17" s="110"/>
      <c r="I17" s="110"/>
      <c r="J17" s="110"/>
    </row>
    <row r="18" spans="1:10" ht="15" customHeight="1" x14ac:dyDescent="0.25">
      <c r="A18" s="64" t="s">
        <v>43</v>
      </c>
      <c r="B18" s="110" t="s">
        <v>51</v>
      </c>
      <c r="C18" s="110"/>
      <c r="D18" s="110"/>
      <c r="E18" s="110"/>
      <c r="F18" s="110"/>
      <c r="G18" s="110"/>
      <c r="H18" s="110"/>
      <c r="I18" s="110"/>
      <c r="J18" s="110"/>
    </row>
    <row r="19" spans="1:10" ht="15" customHeight="1" x14ac:dyDescent="0.25">
      <c r="A19" s="64" t="s">
        <v>49</v>
      </c>
      <c r="B19" s="110" t="s">
        <v>52</v>
      </c>
      <c r="C19" s="110"/>
      <c r="D19" s="110"/>
      <c r="E19" s="110"/>
      <c r="F19" s="110"/>
      <c r="G19" s="110"/>
      <c r="H19" s="110"/>
      <c r="I19" s="110"/>
      <c r="J19" s="110"/>
    </row>
    <row r="20" spans="1:10" ht="15" customHeight="1" x14ac:dyDescent="0.25">
      <c r="A20" s="64"/>
      <c r="B20" s="110" t="s">
        <v>53</v>
      </c>
      <c r="C20" s="110"/>
      <c r="D20" s="110"/>
      <c r="E20" s="110"/>
      <c r="F20" s="110"/>
      <c r="G20" s="110"/>
      <c r="H20" s="110"/>
      <c r="I20" s="110"/>
      <c r="J20" s="110"/>
    </row>
    <row r="21" spans="1:10" ht="15" customHeight="1" x14ac:dyDescent="0.25">
      <c r="A21" s="64"/>
      <c r="B21" s="110"/>
      <c r="C21" s="110"/>
      <c r="D21" s="110"/>
      <c r="E21" s="110"/>
      <c r="F21" s="110"/>
      <c r="G21" s="110"/>
      <c r="H21" s="110"/>
      <c r="I21" s="110"/>
      <c r="J21" s="110"/>
    </row>
    <row r="22" spans="1:10" ht="15" customHeight="1" x14ac:dyDescent="0.25">
      <c r="A22" s="64"/>
      <c r="B22" s="110"/>
      <c r="C22" s="110"/>
      <c r="D22" s="110"/>
      <c r="E22" s="110"/>
      <c r="F22" s="110"/>
      <c r="G22" s="110"/>
      <c r="H22" s="110"/>
      <c r="I22" s="110"/>
      <c r="J22" s="110"/>
    </row>
    <row r="23" spans="1:10" ht="15" customHeight="1" x14ac:dyDescent="0.25">
      <c r="A23" s="64"/>
      <c r="B23" s="74"/>
      <c r="C23" s="74"/>
      <c r="D23" s="74"/>
      <c r="E23" s="74"/>
      <c r="F23" s="74"/>
      <c r="G23" s="74"/>
      <c r="H23" s="74"/>
      <c r="I23" s="74"/>
      <c r="J23" s="74"/>
    </row>
    <row r="24" spans="1:10" ht="15" customHeight="1" x14ac:dyDescent="0.25">
      <c r="A24" s="64"/>
      <c r="B24" s="74"/>
      <c r="C24" s="74"/>
      <c r="D24" s="74"/>
      <c r="E24" s="74"/>
      <c r="F24" s="74"/>
      <c r="G24" s="74"/>
      <c r="H24" s="74"/>
      <c r="I24" s="74"/>
      <c r="J24" s="74"/>
    </row>
    <row r="25" spans="1:10" ht="15" customHeight="1" x14ac:dyDescent="0.25">
      <c r="A25" s="64"/>
      <c r="B25" s="74"/>
      <c r="C25" s="74"/>
      <c r="D25" s="74"/>
      <c r="E25" s="74"/>
      <c r="F25" s="74"/>
      <c r="G25" s="74"/>
      <c r="H25" s="74"/>
      <c r="I25" s="74"/>
      <c r="J25" s="74"/>
    </row>
    <row r="26" spans="1:10" ht="15" customHeight="1" x14ac:dyDescent="0.25">
      <c r="A26" s="64"/>
      <c r="B26" s="74"/>
      <c r="C26" s="74"/>
      <c r="D26" s="74"/>
      <c r="E26" s="74"/>
      <c r="F26" s="74"/>
      <c r="G26" s="74"/>
      <c r="H26" s="74"/>
      <c r="I26" s="74"/>
      <c r="J26" s="74"/>
    </row>
    <row r="27" spans="1:10" ht="15" customHeight="1" x14ac:dyDescent="0.25">
      <c r="A27" s="64"/>
      <c r="B27" s="74"/>
      <c r="C27" s="74"/>
      <c r="D27" s="74"/>
      <c r="E27" s="74"/>
      <c r="F27" s="74"/>
      <c r="G27" s="74"/>
      <c r="H27" s="74"/>
      <c r="I27" s="74"/>
      <c r="J27" s="74"/>
    </row>
  </sheetData>
  <mergeCells count="18">
    <mergeCell ref="I5:J5"/>
    <mergeCell ref="A3:J3"/>
    <mergeCell ref="A7:J7"/>
    <mergeCell ref="B10:J10"/>
    <mergeCell ref="B5:G5"/>
    <mergeCell ref="B14:J14"/>
    <mergeCell ref="B15:J15"/>
    <mergeCell ref="B16:J16"/>
    <mergeCell ref="B17:J17"/>
    <mergeCell ref="B18:J18"/>
    <mergeCell ref="B9:J9"/>
    <mergeCell ref="B11:J11"/>
    <mergeCell ref="B12:J12"/>
    <mergeCell ref="B13:J13"/>
    <mergeCell ref="B19:J19"/>
    <mergeCell ref="B20:J20"/>
    <mergeCell ref="B21:J21"/>
    <mergeCell ref="B22:J22"/>
  </mergeCells>
  <pageMargins left="0.39370078740157483" right="0.23622047244094491" top="0.55118110236220474" bottom="0.55118110236220474" header="0.11811023622047245" footer="0.11811023622047245"/>
  <pageSetup paperSize="9" orientation="portrait" r:id="rId1"/>
  <headerFooter>
    <oddHeader>&amp;L&amp;"-,Gras"&amp;16&amp;KC00000
Technical Office&amp;R&amp;G</oddHeader>
    <oddFooter>&amp;L&amp;BOmega SA Confidentiel&amp;B&amp;C&amp;D&amp;RPage &amp;P</oddFooter>
  </headerFooter>
  <ignoredErrors>
    <ignoredError sqref="A9:A11 A13:A19" numberStoredAsText="1"/>
  </ignoredErrors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B80"/>
  <sheetViews>
    <sheetView showGridLines="0" tabSelected="1" zoomScale="85" zoomScaleNormal="85" workbookViewId="0">
      <selection activeCell="W32" sqref="W32"/>
    </sheetView>
  </sheetViews>
  <sheetFormatPr baseColWidth="10" defaultRowHeight="15" x14ac:dyDescent="0.25"/>
  <cols>
    <col min="1" max="2" width="5.7109375" customWidth="1"/>
    <col min="3" max="3" width="4.28515625" customWidth="1"/>
    <col min="4" max="4" width="9.28515625" customWidth="1"/>
    <col min="5" max="18" width="7.85546875" customWidth="1"/>
    <col min="19" max="19" width="10.7109375" customWidth="1"/>
    <col min="20" max="20" width="10.7109375" style="45" customWidth="1"/>
    <col min="21" max="21" width="10.7109375" customWidth="1"/>
    <col min="22" max="22" width="5.7109375" customWidth="1"/>
  </cols>
  <sheetData>
    <row r="1" spans="1:28" ht="35.1" customHeight="1" thickBot="1" x14ac:dyDescent="0.3">
      <c r="A1" s="121">
        <v>2</v>
      </c>
      <c r="B1" s="121"/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AA1" s="96"/>
      <c r="AB1" s="96"/>
    </row>
    <row r="2" spans="1:28" ht="24.95" customHeight="1" thickTop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T2" s="122" t="s">
        <v>47</v>
      </c>
      <c r="U2" s="122"/>
    </row>
    <row r="3" spans="1:28" ht="15.75" thickTop="1" x14ac:dyDescent="0.25">
      <c r="A3" s="1"/>
      <c r="B3" s="43"/>
      <c r="C3" s="73"/>
      <c r="D3" s="70"/>
      <c r="E3" s="44">
        <f t="shared" ref="E3:P3" si="0">F3-28</f>
        <v>41973</v>
      </c>
      <c r="F3" s="44">
        <f t="shared" si="0"/>
        <v>42001</v>
      </c>
      <c r="G3" s="44">
        <f>H3-28</f>
        <v>42029</v>
      </c>
      <c r="H3" s="44">
        <f t="shared" si="0"/>
        <v>42057</v>
      </c>
      <c r="I3" s="44">
        <f t="shared" si="0"/>
        <v>42085</v>
      </c>
      <c r="J3" s="44">
        <f t="shared" si="0"/>
        <v>42113</v>
      </c>
      <c r="K3" s="44">
        <f t="shared" si="0"/>
        <v>42141</v>
      </c>
      <c r="L3" s="44">
        <f t="shared" si="0"/>
        <v>42169</v>
      </c>
      <c r="M3" s="44">
        <f t="shared" si="0"/>
        <v>42197</v>
      </c>
      <c r="N3" s="44">
        <f t="shared" si="0"/>
        <v>42225</v>
      </c>
      <c r="O3" s="44">
        <f t="shared" si="0"/>
        <v>42253</v>
      </c>
      <c r="P3" s="44">
        <f t="shared" si="0"/>
        <v>42281</v>
      </c>
      <c r="Q3" s="46">
        <f>SELECTION_DATES!H5</f>
        <v>42309</v>
      </c>
      <c r="R3" s="44" t="s">
        <v>2</v>
      </c>
      <c r="S3" s="1"/>
      <c r="T3" s="71">
        <f>$Q$3</f>
        <v>42309</v>
      </c>
      <c r="U3" s="69" t="s">
        <v>14</v>
      </c>
      <c r="AA3" s="78" t="s">
        <v>55</v>
      </c>
    </row>
    <row r="4" spans="1:28" ht="15" hidden="1" customHeight="1" x14ac:dyDescent="0.25">
      <c r="A4" s="1"/>
      <c r="B4" s="3"/>
      <c r="C4" s="2"/>
      <c r="D4" s="2"/>
      <c r="E4" s="4" t="str">
        <f>CONCATENATE(MID(YEAR(E3),3,2),".",IF(MONTH(E3)&lt;10,CONCATENATE(0,MONTH(E3)),MONTH(E3)))</f>
        <v>14.11</v>
      </c>
      <c r="F4" s="4" t="str">
        <f>CONCATENATE(MID(YEAR(F3),3,2),".",IF(MONTH(F3)&lt;10,CONCATENATE(0,MONTH(F3)),MONTH(F3)))</f>
        <v>14.12</v>
      </c>
      <c r="G4" s="4" t="str">
        <f>CONCATENATE(MID(YEAR(G3),3,2),".",IF(MONTH(G3)&lt;10,CONCATENATE(0,MONTH(G3)),MONTH(G3)))</f>
        <v>15.01</v>
      </c>
      <c r="H4" s="4" t="str">
        <f t="shared" ref="H4:P4" si="1">CONCATENATE(MID(YEAR(H3),3,2),".",IF(MONTH(H3)&lt;10,CONCATENATE(0,MONTH(H3)),MONTH(H3)))</f>
        <v>15.02</v>
      </c>
      <c r="I4" s="4" t="str">
        <f t="shared" si="1"/>
        <v>15.03</v>
      </c>
      <c r="J4" s="4" t="str">
        <f t="shared" si="1"/>
        <v>15.04</v>
      </c>
      <c r="K4" s="4" t="str">
        <f t="shared" si="1"/>
        <v>15.05</v>
      </c>
      <c r="L4" s="4" t="str">
        <f t="shared" si="1"/>
        <v>15.06</v>
      </c>
      <c r="M4" s="4" t="str">
        <f t="shared" si="1"/>
        <v>15.07</v>
      </c>
      <c r="N4" s="4" t="str">
        <f t="shared" si="1"/>
        <v>15.08</v>
      </c>
      <c r="O4" s="4" t="str">
        <f t="shared" si="1"/>
        <v>15.09</v>
      </c>
      <c r="P4" s="4" t="str">
        <f t="shared" si="1"/>
        <v>15.10</v>
      </c>
      <c r="Q4" s="24" t="str">
        <f>CONCATENATE(MID(YEAR(Q3),3,2),".",IF(MONTH(Q3)&lt;10,CONCATENATE(0,MONTH(Q3)),MONTH(Q3)))</f>
        <v>15.11</v>
      </c>
      <c r="R4" s="4" t="s">
        <v>0</v>
      </c>
      <c r="S4" s="1"/>
    </row>
    <row r="5" spans="1:28" ht="15" customHeight="1" x14ac:dyDescent="0.25">
      <c r="A5" s="1"/>
      <c r="B5" s="137" t="s">
        <v>27</v>
      </c>
      <c r="C5" s="125" t="s">
        <v>13</v>
      </c>
      <c r="D5" s="126"/>
      <c r="E5" s="5" t="str">
        <f t="shared" ref="E5:Q5" ca="1" si="2">IFERROR(INDIRECT("'[PARETO "&amp;E$4&amp;".xls]"&amp;$A$1&amp;"'!$L$4"),"")</f>
        <v/>
      </c>
      <c r="F5" s="5" t="str">
        <f t="shared" ca="1" si="2"/>
        <v/>
      </c>
      <c r="G5" s="5" t="str">
        <f t="shared" ca="1" si="2"/>
        <v/>
      </c>
      <c r="H5" s="5" t="str">
        <f t="shared" ca="1" si="2"/>
        <v/>
      </c>
      <c r="I5" s="5" t="str">
        <f t="shared" ca="1" si="2"/>
        <v/>
      </c>
      <c r="J5" s="5" t="str">
        <f t="shared" ca="1" si="2"/>
        <v/>
      </c>
      <c r="K5" s="5" t="str">
        <f t="shared" ca="1" si="2"/>
        <v/>
      </c>
      <c r="L5" s="5" t="str">
        <f t="shared" ca="1" si="2"/>
        <v/>
      </c>
      <c r="M5" s="5" t="str">
        <f t="shared" ca="1" si="2"/>
        <v/>
      </c>
      <c r="N5" s="5" t="str">
        <f t="shared" ca="1" si="2"/>
        <v/>
      </c>
      <c r="O5" s="5" t="str">
        <f t="shared" ca="1" si="2"/>
        <v/>
      </c>
      <c r="P5" s="20" t="str">
        <f t="shared" ca="1" si="2"/>
        <v/>
      </c>
      <c r="Q5" s="25" t="str">
        <f t="shared" ca="1" si="2"/>
        <v/>
      </c>
      <c r="R5" s="22">
        <f ca="1">SUM(F5:Q5)</f>
        <v>0</v>
      </c>
      <c r="S5" s="1"/>
      <c r="T5" s="158" t="s">
        <v>45</v>
      </c>
      <c r="U5" s="158"/>
      <c r="Z5" s="76">
        <v>2</v>
      </c>
      <c r="AA5" s="77">
        <v>11</v>
      </c>
      <c r="AB5">
        <f>IF($AA5&lt;&gt;"",1,0)</f>
        <v>1</v>
      </c>
    </row>
    <row r="6" spans="1:28" ht="15" customHeight="1" x14ac:dyDescent="0.25">
      <c r="A6" s="1"/>
      <c r="B6" s="138"/>
      <c r="C6" s="129" t="s">
        <v>11</v>
      </c>
      <c r="D6" s="130"/>
      <c r="E6" s="5" t="str">
        <f t="shared" ref="E6:Q6" ca="1" si="3">IFERROR(INDIRECT("'[PARETO "&amp;E$4&amp;".xls]"&amp;$A$1&amp;"'!$F$4"),"")</f>
        <v/>
      </c>
      <c r="F6" s="5" t="str">
        <f t="shared" ca="1" si="3"/>
        <v/>
      </c>
      <c r="G6" s="5" t="str">
        <f t="shared" ca="1" si="3"/>
        <v/>
      </c>
      <c r="H6" s="5" t="str">
        <f t="shared" ca="1" si="3"/>
        <v/>
      </c>
      <c r="I6" s="5" t="str">
        <f t="shared" ca="1" si="3"/>
        <v/>
      </c>
      <c r="J6" s="5" t="str">
        <f t="shared" ca="1" si="3"/>
        <v/>
      </c>
      <c r="K6" s="5" t="str">
        <f t="shared" ca="1" si="3"/>
        <v/>
      </c>
      <c r="L6" s="5" t="str">
        <f t="shared" ca="1" si="3"/>
        <v/>
      </c>
      <c r="M6" s="5" t="str">
        <f t="shared" ca="1" si="3"/>
        <v/>
      </c>
      <c r="N6" s="5" t="str">
        <f t="shared" ca="1" si="3"/>
        <v/>
      </c>
      <c r="O6" s="5" t="str">
        <f t="shared" ca="1" si="3"/>
        <v/>
      </c>
      <c r="P6" s="20" t="str">
        <f t="shared" ca="1" si="3"/>
        <v/>
      </c>
      <c r="Q6" s="25" t="str">
        <f t="shared" ca="1" si="3"/>
        <v/>
      </c>
      <c r="R6" s="22">
        <f ca="1">SUM(F6:Q6)</f>
        <v>0</v>
      </c>
      <c r="S6" s="1"/>
      <c r="T6" s="123" t="str">
        <f ca="1">IF($Q$9&lt;0.0251,"J",IF($Q$9&lt;0.0401,"K","L"))</f>
        <v>L</v>
      </c>
      <c r="U6" s="123" t="str">
        <f ca="1">IF($R$9&lt;0.0251,"J",IF($R$9&lt;0.0401,"K","L"))</f>
        <v>L</v>
      </c>
      <c r="X6" s="65"/>
      <c r="Z6" s="76">
        <v>3</v>
      </c>
      <c r="AA6" s="77">
        <v>8</v>
      </c>
      <c r="AB6">
        <f t="shared" ref="AB6:AB23" si="4">IF($AA6&lt;&gt;"",1,0)</f>
        <v>1</v>
      </c>
    </row>
    <row r="7" spans="1:28" ht="15" customHeight="1" x14ac:dyDescent="0.25">
      <c r="A7" s="1"/>
      <c r="B7" s="139"/>
      <c r="C7" s="131" t="s">
        <v>12</v>
      </c>
      <c r="D7" s="132"/>
      <c r="E7" s="5" t="str">
        <f t="shared" ref="E7:Q7" ca="1" si="5">IFERROR(INDIRECT("'[PARETO "&amp;E$4&amp;".xls]"&amp;$A$1&amp;"'!$I$4"),"")</f>
        <v/>
      </c>
      <c r="F7" s="5" t="str">
        <f t="shared" ca="1" si="5"/>
        <v/>
      </c>
      <c r="G7" s="5" t="str">
        <f t="shared" ca="1" si="5"/>
        <v/>
      </c>
      <c r="H7" s="5" t="str">
        <f t="shared" ca="1" si="5"/>
        <v/>
      </c>
      <c r="I7" s="5" t="str">
        <f t="shared" ca="1" si="5"/>
        <v/>
      </c>
      <c r="J7" s="5" t="str">
        <f t="shared" ca="1" si="5"/>
        <v/>
      </c>
      <c r="K7" s="5" t="str">
        <f t="shared" ca="1" si="5"/>
        <v/>
      </c>
      <c r="L7" s="5" t="str">
        <f t="shared" ca="1" si="5"/>
        <v/>
      </c>
      <c r="M7" s="5" t="str">
        <f t="shared" ca="1" si="5"/>
        <v/>
      </c>
      <c r="N7" s="5" t="str">
        <f t="shared" ca="1" si="5"/>
        <v/>
      </c>
      <c r="O7" s="5" t="str">
        <f t="shared" ca="1" si="5"/>
        <v/>
      </c>
      <c r="P7" s="20" t="str">
        <f t="shared" ca="1" si="5"/>
        <v/>
      </c>
      <c r="Q7" s="25" t="str">
        <f t="shared" ca="1" si="5"/>
        <v/>
      </c>
      <c r="R7" s="22">
        <f ca="1">SUM(F7:Q7)</f>
        <v>0</v>
      </c>
      <c r="S7" s="1"/>
      <c r="T7" s="123"/>
      <c r="U7" s="123"/>
      <c r="X7" s="10"/>
      <c r="Z7" s="76">
        <v>4</v>
      </c>
      <c r="AA7" s="77"/>
      <c r="AB7">
        <f t="shared" si="4"/>
        <v>0</v>
      </c>
    </row>
    <row r="8" spans="1:28" ht="15" customHeight="1" x14ac:dyDescent="0.25">
      <c r="A8" s="1"/>
      <c r="B8" s="143" t="s">
        <v>3</v>
      </c>
      <c r="C8" s="150" t="s">
        <v>23</v>
      </c>
      <c r="D8" s="151"/>
      <c r="E8" s="5" t="str">
        <f t="shared" ref="E8:P8" ca="1" si="6">IFERROR(SUM(INDIRECT("'[PARETO "&amp;E$4&amp;".xls]"&amp;$A$1&amp;"'!$J$8:$J$54")),"")</f>
        <v/>
      </c>
      <c r="F8" s="5" t="str">
        <f t="shared" ca="1" si="6"/>
        <v/>
      </c>
      <c r="G8" s="5" t="str">
        <f t="shared" ca="1" si="6"/>
        <v/>
      </c>
      <c r="H8" s="5" t="str">
        <f t="shared" ca="1" si="6"/>
        <v/>
      </c>
      <c r="I8" s="5" t="str">
        <f t="shared" ca="1" si="6"/>
        <v/>
      </c>
      <c r="J8" s="5" t="str">
        <f t="shared" ca="1" si="6"/>
        <v/>
      </c>
      <c r="K8" s="5" t="str">
        <f t="shared" ca="1" si="6"/>
        <v/>
      </c>
      <c r="L8" s="5" t="str">
        <f t="shared" ca="1" si="6"/>
        <v/>
      </c>
      <c r="M8" s="5" t="str">
        <f t="shared" ca="1" si="6"/>
        <v/>
      </c>
      <c r="N8" s="5" t="str">
        <f t="shared" ca="1" si="6"/>
        <v/>
      </c>
      <c r="O8" s="5" t="str">
        <f t="shared" ca="1" si="6"/>
        <v/>
      </c>
      <c r="P8" s="20" t="str">
        <f t="shared" ca="1" si="6"/>
        <v/>
      </c>
      <c r="Q8" s="25" t="str">
        <f ca="1">IFERROR(SUM(INDIRECT("'[PARETO "&amp;Q$4&amp;".xls]"&amp;$A$1&amp;"'!$J$8:$J$54")),"")</f>
        <v/>
      </c>
      <c r="R8" s="22">
        <f ca="1">SUM(F8:Q8)</f>
        <v>0</v>
      </c>
      <c r="S8" s="1"/>
      <c r="T8" s="123"/>
      <c r="U8" s="123"/>
      <c r="X8" s="10"/>
      <c r="Z8" s="76">
        <v>5</v>
      </c>
      <c r="AA8" s="77"/>
      <c r="AB8">
        <f t="shared" si="4"/>
        <v>0</v>
      </c>
    </row>
    <row r="9" spans="1:28" ht="15" customHeight="1" x14ac:dyDescent="0.25">
      <c r="A9" s="1"/>
      <c r="B9" s="143"/>
      <c r="C9" s="144" t="s">
        <v>4</v>
      </c>
      <c r="D9" s="145"/>
      <c r="E9" s="18" t="str">
        <f t="shared" ref="E9:P9" ca="1" si="7">IFERROR(E8/E5,"")</f>
        <v/>
      </c>
      <c r="F9" s="18" t="str">
        <f t="shared" ca="1" si="7"/>
        <v/>
      </c>
      <c r="G9" s="18" t="str">
        <f t="shared" ca="1" si="7"/>
        <v/>
      </c>
      <c r="H9" s="18" t="str">
        <f t="shared" ca="1" si="7"/>
        <v/>
      </c>
      <c r="I9" s="18" t="str">
        <f t="shared" ca="1" si="7"/>
        <v/>
      </c>
      <c r="J9" s="18" t="str">
        <f t="shared" ca="1" si="7"/>
        <v/>
      </c>
      <c r="K9" s="18" t="str">
        <f t="shared" ca="1" si="7"/>
        <v/>
      </c>
      <c r="L9" s="18" t="str">
        <f t="shared" ca="1" si="7"/>
        <v/>
      </c>
      <c r="M9" s="18" t="str">
        <f t="shared" ca="1" si="7"/>
        <v/>
      </c>
      <c r="N9" s="18" t="str">
        <f t="shared" ca="1" si="7"/>
        <v/>
      </c>
      <c r="O9" s="18" t="str">
        <f t="shared" ca="1" si="7"/>
        <v/>
      </c>
      <c r="P9" s="21" t="str">
        <f t="shared" ca="1" si="7"/>
        <v/>
      </c>
      <c r="Q9" s="26" t="str">
        <f ca="1">IFERROR(Q8/Q5,"")</f>
        <v/>
      </c>
      <c r="R9" s="23" t="str">
        <f ca="1">IFERROR(R8/R5,"")</f>
        <v/>
      </c>
      <c r="S9" s="1"/>
      <c r="T9" s="123"/>
      <c r="U9" s="123"/>
      <c r="X9" s="10"/>
      <c r="Z9" s="76">
        <v>6</v>
      </c>
      <c r="AA9" s="77"/>
      <c r="AB9">
        <f t="shared" si="4"/>
        <v>0</v>
      </c>
    </row>
    <row r="10" spans="1:28" ht="15" customHeight="1" x14ac:dyDescent="0.25">
      <c r="A10" s="1"/>
      <c r="B10" s="143"/>
      <c r="C10" s="127" t="s">
        <v>11</v>
      </c>
      <c r="D10" s="128"/>
      <c r="E10" s="5" t="str">
        <f t="shared" ref="E10:Q10" ca="1" si="8">IFERROR(SUM(INDIRECT("'[PARETO "&amp;E$4&amp;".xls]"&amp;$A$1&amp;"'!$D$8:$D$54")),"")</f>
        <v/>
      </c>
      <c r="F10" s="5" t="str">
        <f t="shared" ca="1" si="8"/>
        <v/>
      </c>
      <c r="G10" s="5" t="str">
        <f t="shared" ca="1" si="8"/>
        <v/>
      </c>
      <c r="H10" s="5" t="str">
        <f t="shared" ca="1" si="8"/>
        <v/>
      </c>
      <c r="I10" s="5" t="str">
        <f t="shared" ca="1" si="8"/>
        <v/>
      </c>
      <c r="J10" s="5" t="str">
        <f t="shared" ca="1" si="8"/>
        <v/>
      </c>
      <c r="K10" s="5" t="str">
        <f t="shared" ca="1" si="8"/>
        <v/>
      </c>
      <c r="L10" s="5" t="str">
        <f t="shared" ca="1" si="8"/>
        <v/>
      </c>
      <c r="M10" s="5" t="str">
        <f t="shared" ca="1" si="8"/>
        <v/>
      </c>
      <c r="N10" s="5" t="str">
        <f t="shared" ca="1" si="8"/>
        <v/>
      </c>
      <c r="O10" s="5" t="str">
        <f t="shared" ca="1" si="8"/>
        <v/>
      </c>
      <c r="P10" s="20" t="str">
        <f t="shared" ca="1" si="8"/>
        <v/>
      </c>
      <c r="Q10" s="25" t="str">
        <f t="shared" ca="1" si="8"/>
        <v/>
      </c>
      <c r="R10" s="22">
        <f ca="1">SUM(F10:Q10)</f>
        <v>0</v>
      </c>
      <c r="S10" s="1"/>
      <c r="T10" s="158" t="s">
        <v>46</v>
      </c>
      <c r="U10" s="158"/>
      <c r="X10" s="65"/>
      <c r="Z10" s="76">
        <v>7</v>
      </c>
      <c r="AA10" s="77"/>
      <c r="AB10">
        <f t="shared" si="4"/>
        <v>0</v>
      </c>
    </row>
    <row r="11" spans="1:28" ht="15" customHeight="1" x14ac:dyDescent="0.25">
      <c r="A11" s="1"/>
      <c r="B11" s="143"/>
      <c r="C11" s="144" t="s">
        <v>4</v>
      </c>
      <c r="D11" s="145"/>
      <c r="E11" s="18" t="str">
        <f ca="1">IFERROR(E$10/E$6,"")</f>
        <v/>
      </c>
      <c r="F11" s="18" t="str">
        <f ca="1">IFERROR(F$10/F$6,"")</f>
        <v/>
      </c>
      <c r="G11" s="18" t="str">
        <f ca="1">IFERROR(G$10/G$6,"")</f>
        <v/>
      </c>
      <c r="H11" s="18" t="str">
        <f ca="1">IFERROR(H$10/H$6,"")</f>
        <v/>
      </c>
      <c r="I11" s="18" t="str">
        <f t="shared" ref="I11:M11" ca="1" si="9">IFERROR(I$10/I$6,"")</f>
        <v/>
      </c>
      <c r="J11" s="18" t="str">
        <f t="shared" ca="1" si="9"/>
        <v/>
      </c>
      <c r="K11" s="18" t="str">
        <f t="shared" ca="1" si="9"/>
        <v/>
      </c>
      <c r="L11" s="18" t="str">
        <f t="shared" ca="1" si="9"/>
        <v/>
      </c>
      <c r="M11" s="18" t="str">
        <f t="shared" ca="1" si="9"/>
        <v/>
      </c>
      <c r="N11" s="18" t="str">
        <f ca="1">IFERROR(N$10/N$6,"")</f>
        <v/>
      </c>
      <c r="O11" s="18" t="str">
        <f ca="1">IFERROR(O$10/O$6,"")</f>
        <v/>
      </c>
      <c r="P11" s="21" t="str">
        <f ca="1">IFERROR(P$10/P$6,"")</f>
        <v/>
      </c>
      <c r="Q11" s="26" t="str">
        <f ca="1">IFERROR(Q$10/Q$6,"")</f>
        <v/>
      </c>
      <c r="R11" s="23" t="str">
        <f ca="1">IFERROR(R$10/R$6,"")</f>
        <v/>
      </c>
      <c r="S11" s="1"/>
      <c r="T11" s="124" t="e">
        <f ca="1">$Q$9-$P$9</f>
        <v>#VALUE!</v>
      </c>
      <c r="U11" s="124" t="e">
        <f ca="1">$R$9-(SUM($E$8:$P$8)/SUM($E$5:$P$5))</f>
        <v>#VALUE!</v>
      </c>
      <c r="X11" s="10"/>
      <c r="Z11" s="76">
        <v>8</v>
      </c>
      <c r="AA11" s="77"/>
      <c r="AB11">
        <f t="shared" si="4"/>
        <v>0</v>
      </c>
    </row>
    <row r="12" spans="1:28" ht="15" customHeight="1" x14ac:dyDescent="0.25">
      <c r="A12" s="1"/>
      <c r="B12" s="143"/>
      <c r="C12" s="127" t="s">
        <v>12</v>
      </c>
      <c r="D12" s="128"/>
      <c r="E12" s="5" t="str">
        <f t="shared" ref="E12:Q12" ca="1" si="10">IFERROR(SUM(INDIRECT("'[PARETO "&amp;E$4&amp;".xls]"&amp;$A$1&amp;"'!$G$8:$G$54")),"")</f>
        <v/>
      </c>
      <c r="F12" s="5" t="str">
        <f t="shared" ca="1" si="10"/>
        <v/>
      </c>
      <c r="G12" s="5" t="str">
        <f t="shared" ca="1" si="10"/>
        <v/>
      </c>
      <c r="H12" s="5" t="str">
        <f t="shared" ca="1" si="10"/>
        <v/>
      </c>
      <c r="I12" s="5" t="str">
        <f t="shared" ca="1" si="10"/>
        <v/>
      </c>
      <c r="J12" s="5" t="str">
        <f t="shared" ca="1" si="10"/>
        <v/>
      </c>
      <c r="K12" s="5" t="str">
        <f t="shared" ca="1" si="10"/>
        <v/>
      </c>
      <c r="L12" s="5" t="str">
        <f t="shared" ca="1" si="10"/>
        <v/>
      </c>
      <c r="M12" s="5" t="str">
        <f t="shared" ca="1" si="10"/>
        <v/>
      </c>
      <c r="N12" s="5" t="str">
        <f t="shared" ca="1" si="10"/>
        <v/>
      </c>
      <c r="O12" s="5" t="str">
        <f t="shared" ca="1" si="10"/>
        <v/>
      </c>
      <c r="P12" s="20" t="str">
        <f t="shared" ca="1" si="10"/>
        <v/>
      </c>
      <c r="Q12" s="25" t="str">
        <f t="shared" ca="1" si="10"/>
        <v/>
      </c>
      <c r="R12" s="22">
        <f ca="1">SUM(G12:Q12)</f>
        <v>0</v>
      </c>
      <c r="S12" s="1"/>
      <c r="T12" s="124"/>
      <c r="U12" s="124"/>
      <c r="X12" s="10"/>
      <c r="Z12" s="76">
        <v>9</v>
      </c>
      <c r="AA12" s="77"/>
      <c r="AB12">
        <f t="shared" si="4"/>
        <v>0</v>
      </c>
    </row>
    <row r="13" spans="1:28" ht="15" customHeight="1" x14ac:dyDescent="0.25">
      <c r="A13" s="1"/>
      <c r="B13" s="143"/>
      <c r="C13" s="144" t="s">
        <v>4</v>
      </c>
      <c r="D13" s="145"/>
      <c r="E13" s="18" t="str">
        <f t="shared" ref="E13:R13" ca="1" si="11">IFERROR(E$12/E$7,"")</f>
        <v/>
      </c>
      <c r="F13" s="18" t="str">
        <f t="shared" ca="1" si="11"/>
        <v/>
      </c>
      <c r="G13" s="18" t="str">
        <f t="shared" ca="1" si="11"/>
        <v/>
      </c>
      <c r="H13" s="18" t="str">
        <f t="shared" ca="1" si="11"/>
        <v/>
      </c>
      <c r="I13" s="18" t="str">
        <f t="shared" ca="1" si="11"/>
        <v/>
      </c>
      <c r="J13" s="18" t="str">
        <f t="shared" ca="1" si="11"/>
        <v/>
      </c>
      <c r="K13" s="18" t="str">
        <f t="shared" ca="1" si="11"/>
        <v/>
      </c>
      <c r="L13" s="18" t="str">
        <f t="shared" ca="1" si="11"/>
        <v/>
      </c>
      <c r="M13" s="18" t="str">
        <f t="shared" ca="1" si="11"/>
        <v/>
      </c>
      <c r="N13" s="18" t="str">
        <f t="shared" ca="1" si="11"/>
        <v/>
      </c>
      <c r="O13" s="18" t="str">
        <f t="shared" ca="1" si="11"/>
        <v/>
      </c>
      <c r="P13" s="21" t="str">
        <f t="shared" ca="1" si="11"/>
        <v/>
      </c>
      <c r="Q13" s="26" t="str">
        <f t="shared" ca="1" si="11"/>
        <v/>
      </c>
      <c r="R13" s="23" t="str">
        <f t="shared" ca="1" si="11"/>
        <v/>
      </c>
      <c r="S13" s="1"/>
      <c r="T13" s="124"/>
      <c r="U13" s="124"/>
      <c r="X13" s="10"/>
      <c r="Z13" s="76">
        <v>10</v>
      </c>
      <c r="AA13" s="77"/>
      <c r="AB13">
        <f t="shared" si="4"/>
        <v>0</v>
      </c>
    </row>
    <row r="14" spans="1:28" ht="15" customHeight="1" x14ac:dyDescent="0.25">
      <c r="A14" s="1"/>
      <c r="B14" s="143"/>
      <c r="C14" s="150" t="s">
        <v>24</v>
      </c>
      <c r="D14" s="151"/>
      <c r="E14" s="34" t="e">
        <f ca="1">1-E$15</f>
        <v>#REF!</v>
      </c>
      <c r="F14" s="34" t="e">
        <f t="shared" ref="F14:R14" ca="1" si="12">1-F$15</f>
        <v>#REF!</v>
      </c>
      <c r="G14" s="34" t="e">
        <f t="shared" ca="1" si="12"/>
        <v>#REF!</v>
      </c>
      <c r="H14" s="34" t="e">
        <f t="shared" ca="1" si="12"/>
        <v>#REF!</v>
      </c>
      <c r="I14" s="34" t="e">
        <f t="shared" ca="1" si="12"/>
        <v>#REF!</v>
      </c>
      <c r="J14" s="34" t="e">
        <f t="shared" ca="1" si="12"/>
        <v>#REF!</v>
      </c>
      <c r="K14" s="34" t="e">
        <f t="shared" ca="1" si="12"/>
        <v>#REF!</v>
      </c>
      <c r="L14" s="34" t="e">
        <f t="shared" ca="1" si="12"/>
        <v>#REF!</v>
      </c>
      <c r="M14" s="34" t="e">
        <f t="shared" ca="1" si="12"/>
        <v>#REF!</v>
      </c>
      <c r="N14" s="34" t="e">
        <f t="shared" ca="1" si="12"/>
        <v>#REF!</v>
      </c>
      <c r="O14" s="34" t="e">
        <f t="shared" ca="1" si="12"/>
        <v>#REF!</v>
      </c>
      <c r="P14" s="55" t="e">
        <f t="shared" ca="1" si="12"/>
        <v>#REF!</v>
      </c>
      <c r="Q14" s="54" t="e">
        <f ca="1">1-Q$15</f>
        <v>#REF!</v>
      </c>
      <c r="R14" s="56" t="e">
        <f t="shared" ca="1" si="12"/>
        <v>#REF!</v>
      </c>
      <c r="S14" s="1"/>
      <c r="T14" s="124"/>
      <c r="U14" s="124"/>
      <c r="Z14" s="76">
        <v>11</v>
      </c>
      <c r="AA14" s="77"/>
      <c r="AB14">
        <f t="shared" si="4"/>
        <v>0</v>
      </c>
    </row>
    <row r="15" spans="1:28" ht="15.75" customHeight="1" thickBot="1" x14ac:dyDescent="0.3">
      <c r="A15" s="1"/>
      <c r="B15" s="143"/>
      <c r="C15" s="152" t="s">
        <v>25</v>
      </c>
      <c r="D15" s="153"/>
      <c r="E15" s="34" t="e">
        <f ca="1">((SUM(#REF!)/E$10))</f>
        <v>#REF!</v>
      </c>
      <c r="F15" s="34" t="e">
        <f ca="1">((SUM(#REF!)/F$10))</f>
        <v>#REF!</v>
      </c>
      <c r="G15" s="34" t="e">
        <f ca="1">((SUM(#REF!)/G$10))</f>
        <v>#REF!</v>
      </c>
      <c r="H15" s="34" t="e">
        <f ca="1">((SUM(#REF!)/H$10))</f>
        <v>#REF!</v>
      </c>
      <c r="I15" s="34" t="e">
        <f ca="1">((SUM(#REF!)/I$10))</f>
        <v>#REF!</v>
      </c>
      <c r="J15" s="34" t="e">
        <f ca="1">((SUM(#REF!)/J$10))</f>
        <v>#REF!</v>
      </c>
      <c r="K15" s="34" t="e">
        <f ca="1">((SUM(#REF!)/K$10))</f>
        <v>#REF!</v>
      </c>
      <c r="L15" s="34" t="e">
        <f ca="1">((SUM(#REF!)/L$10))</f>
        <v>#REF!</v>
      </c>
      <c r="M15" s="34" t="e">
        <f ca="1">((SUM(#REF!)/M$10))</f>
        <v>#REF!</v>
      </c>
      <c r="N15" s="34" t="e">
        <f ca="1">((SUM(#REF!)/N$10))</f>
        <v>#REF!</v>
      </c>
      <c r="O15" s="34" t="e">
        <f ca="1">((SUM(#REF!)/O$10))</f>
        <v>#REF!</v>
      </c>
      <c r="P15" s="34" t="e">
        <f ca="1">((SUM(#REF!)/P$10))</f>
        <v>#REF!</v>
      </c>
      <c r="Q15" s="58" t="e">
        <f ca="1">((SUM(#REF!)/Q$10))</f>
        <v>#REF!</v>
      </c>
      <c r="R15" s="34" t="e">
        <f ca="1">SUM(#REF!)/$R$10</f>
        <v>#REF!</v>
      </c>
      <c r="S15" s="1"/>
      <c r="T15" s="124"/>
      <c r="U15" s="124"/>
      <c r="Z15" s="76">
        <v>12</v>
      </c>
      <c r="AA15" s="77"/>
      <c r="AB15">
        <f t="shared" si="4"/>
        <v>0</v>
      </c>
    </row>
    <row r="16" spans="1:28" ht="15.75" thickTop="1" x14ac:dyDescent="0.25">
      <c r="A16" s="1"/>
      <c r="B16" s="42"/>
      <c r="C16" s="57"/>
      <c r="S16" s="1"/>
      <c r="Z16" s="76">
        <v>13</v>
      </c>
      <c r="AA16" s="77"/>
      <c r="AB16">
        <f t="shared" si="4"/>
        <v>0</v>
      </c>
    </row>
    <row r="17" spans="1:28" x14ac:dyDescent="0.25">
      <c r="A17" s="1"/>
      <c r="B17" s="4"/>
      <c r="C17" s="4"/>
      <c r="D17" s="7"/>
      <c r="E17" s="7"/>
      <c r="F17" s="7"/>
      <c r="G17" s="8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Z17" s="76">
        <v>14</v>
      </c>
      <c r="AA17" s="77"/>
      <c r="AB17">
        <f t="shared" si="4"/>
        <v>0</v>
      </c>
    </row>
    <row r="18" spans="1:28" x14ac:dyDescent="0.25">
      <c r="A18" s="1"/>
      <c r="B18" s="4"/>
      <c r="C18" s="4"/>
      <c r="D18" s="7"/>
      <c r="E18" s="7"/>
      <c r="F18" s="7"/>
      <c r="G18" s="8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Z18" s="76">
        <v>15</v>
      </c>
      <c r="AA18" s="77"/>
      <c r="AB18">
        <f t="shared" si="4"/>
        <v>0</v>
      </c>
    </row>
    <row r="19" spans="1:28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Z19" s="76">
        <v>16</v>
      </c>
      <c r="AA19" s="77"/>
      <c r="AB19">
        <f t="shared" si="4"/>
        <v>0</v>
      </c>
    </row>
    <row r="20" spans="1:28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50"/>
      <c r="P20" s="49"/>
      <c r="Q20" s="1"/>
      <c r="R20" s="1"/>
      <c r="S20" s="1"/>
      <c r="Z20" s="76">
        <v>17</v>
      </c>
      <c r="AA20" s="77"/>
      <c r="AB20">
        <f t="shared" si="4"/>
        <v>0</v>
      </c>
    </row>
    <row r="21" spans="1:28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51"/>
      <c r="P21" s="49"/>
      <c r="Q21" s="49"/>
      <c r="R21" s="1"/>
      <c r="S21" s="1"/>
      <c r="Z21" s="76">
        <v>18</v>
      </c>
      <c r="AA21" s="77"/>
      <c r="AB21">
        <f t="shared" si="4"/>
        <v>0</v>
      </c>
    </row>
    <row r="22" spans="1:28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51"/>
      <c r="P22" s="49"/>
      <c r="Q22" s="49"/>
      <c r="R22" s="1"/>
      <c r="S22" s="1"/>
      <c r="Z22" s="76">
        <v>19</v>
      </c>
      <c r="AA22" s="77"/>
      <c r="AB22">
        <f t="shared" si="4"/>
        <v>0</v>
      </c>
    </row>
    <row r="23" spans="1:28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51"/>
      <c r="P23" s="49"/>
      <c r="Q23" s="49"/>
      <c r="R23" s="1"/>
      <c r="S23" s="1"/>
      <c r="X23" s="75"/>
      <c r="Z23" s="76">
        <v>20</v>
      </c>
      <c r="AA23" s="77"/>
      <c r="AB23">
        <f t="shared" si="4"/>
        <v>0</v>
      </c>
    </row>
    <row r="24" spans="1:28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</row>
    <row r="25" spans="1:28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50"/>
      <c r="P25" s="1"/>
      <c r="Q25" s="1"/>
      <c r="R25" s="1"/>
      <c r="S25" s="1"/>
    </row>
    <row r="26" spans="1:28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52"/>
      <c r="P26" s="1"/>
      <c r="Q26" s="1"/>
      <c r="R26" s="1"/>
      <c r="S26" s="1"/>
      <c r="V26" s="6"/>
    </row>
    <row r="27" spans="1:28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53"/>
      <c r="P27" s="1"/>
      <c r="Q27" s="1"/>
      <c r="R27" s="1"/>
      <c r="S27" s="1"/>
      <c r="V27" s="6"/>
    </row>
    <row r="28" spans="1:28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53"/>
      <c r="P28" s="1"/>
      <c r="Q28" s="1"/>
      <c r="R28" s="1"/>
      <c r="S28" s="1"/>
      <c r="V28" s="6"/>
    </row>
    <row r="29" spans="1:28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V29" s="6"/>
    </row>
    <row r="30" spans="1:28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</row>
    <row r="31" spans="1:28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</row>
    <row r="32" spans="1:28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</row>
    <row r="33" spans="1:22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</row>
    <row r="34" spans="1:22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</row>
    <row r="35" spans="1:22" ht="21.75" thickBot="1" x14ac:dyDescent="0.4">
      <c r="A35" s="1"/>
      <c r="B35" s="109" t="s">
        <v>5</v>
      </c>
      <c r="C35" s="109"/>
      <c r="D35" s="109"/>
      <c r="E35" s="109"/>
      <c r="F35" s="109"/>
      <c r="G35" s="109"/>
      <c r="H35" s="109"/>
      <c r="I35" s="109"/>
      <c r="J35" s="109"/>
      <c r="K35" s="109"/>
      <c r="L35" s="109"/>
      <c r="M35" s="109"/>
      <c r="N35" s="109"/>
      <c r="O35" s="109"/>
      <c r="P35" s="109"/>
      <c r="Q35" s="109"/>
      <c r="R35" s="109"/>
      <c r="S35" s="109"/>
      <c r="T35" s="109"/>
      <c r="U35" s="109"/>
    </row>
    <row r="36" spans="1:22" ht="5.0999999999999996" customHeight="1" thickTop="1" x14ac:dyDescent="0.35">
      <c r="A36" s="1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1"/>
    </row>
    <row r="37" spans="1:22" x14ac:dyDescent="0.25">
      <c r="A37" s="1"/>
      <c r="B37" s="147" t="s">
        <v>6</v>
      </c>
      <c r="C37" s="147"/>
      <c r="D37" s="147"/>
      <c r="E37" s="147"/>
      <c r="F37" s="147"/>
      <c r="G37" s="147"/>
      <c r="H37" s="147"/>
      <c r="I37" s="147"/>
      <c r="J37" s="147"/>
      <c r="K37" s="147"/>
      <c r="L37" s="147"/>
      <c r="M37" s="68"/>
      <c r="N37" s="32"/>
      <c r="O37" s="147" t="s">
        <v>15</v>
      </c>
      <c r="P37" s="147"/>
      <c r="Q37" s="147"/>
      <c r="R37" s="147"/>
      <c r="S37" s="147"/>
      <c r="T37" s="147"/>
      <c r="U37" s="147"/>
      <c r="V37" s="36"/>
    </row>
    <row r="38" spans="1:22" x14ac:dyDescent="0.25">
      <c r="A38" s="1"/>
      <c r="B38" s="149" t="s">
        <v>1</v>
      </c>
      <c r="C38" s="149"/>
      <c r="D38" s="149"/>
      <c r="E38" s="149"/>
      <c r="F38" s="149"/>
      <c r="G38" s="149"/>
      <c r="H38" s="30" t="s">
        <v>17</v>
      </c>
      <c r="I38" s="30" t="s">
        <v>16</v>
      </c>
      <c r="J38" s="30" t="s">
        <v>7</v>
      </c>
      <c r="K38" s="30" t="s">
        <v>18</v>
      </c>
      <c r="L38" s="67" t="s">
        <v>26</v>
      </c>
      <c r="M38" s="30"/>
      <c r="N38" s="31"/>
      <c r="O38" s="148" t="s">
        <v>1</v>
      </c>
      <c r="P38" s="148"/>
      <c r="Q38" s="148"/>
      <c r="R38" s="148"/>
      <c r="S38" s="148"/>
      <c r="T38" s="30" t="s">
        <v>17</v>
      </c>
      <c r="U38" s="59" t="s">
        <v>4</v>
      </c>
    </row>
    <row r="39" spans="1:22" x14ac:dyDescent="0.25">
      <c r="A39" s="27">
        <v>1</v>
      </c>
      <c r="B39" s="134"/>
      <c r="C39" s="135"/>
      <c r="D39" s="135"/>
      <c r="E39" s="135"/>
      <c r="F39" s="135"/>
      <c r="G39" s="136"/>
      <c r="H39" s="28" t="e">
        <f>#REF!</f>
        <v>#REF!</v>
      </c>
      <c r="I39" s="33" t="e">
        <f>#REF!/$H39</f>
        <v>#REF!</v>
      </c>
      <c r="J39" s="33" t="e">
        <f>#REF!/$H39</f>
        <v>#REF!</v>
      </c>
      <c r="K39" s="34" t="e">
        <f t="shared" ref="K39:K48" ca="1" si="13">$H39/$Q$5</f>
        <v>#REF!</v>
      </c>
      <c r="L39" s="66" t="e">
        <f>$H39-#REF!</f>
        <v>#REF!</v>
      </c>
      <c r="M39" s="72"/>
      <c r="N39" s="27">
        <v>1</v>
      </c>
      <c r="O39" s="154"/>
      <c r="P39" s="155"/>
      <c r="Q39" s="155"/>
      <c r="R39" s="155"/>
      <c r="S39" s="156"/>
      <c r="T39" s="29" t="str">
        <f>IFERROR(#REF!,"ERREUR")</f>
        <v>ERREUR</v>
      </c>
      <c r="U39" s="19" t="e">
        <f t="shared" ref="U39:U45" ca="1" si="14">T39/$R$5</f>
        <v>#VALUE!</v>
      </c>
      <c r="V39" s="1"/>
    </row>
    <row r="40" spans="1:22" x14ac:dyDescent="0.25">
      <c r="A40" s="27">
        <v>2</v>
      </c>
      <c r="B40" s="134"/>
      <c r="C40" s="135"/>
      <c r="D40" s="135"/>
      <c r="E40" s="135"/>
      <c r="F40" s="135"/>
      <c r="G40" s="136"/>
      <c r="H40" s="28" t="e">
        <f>#REF!</f>
        <v>#REF!</v>
      </c>
      <c r="I40" s="33" t="e">
        <f>#REF!/$H40</f>
        <v>#REF!</v>
      </c>
      <c r="J40" s="33" t="e">
        <f>#REF!/$H40</f>
        <v>#REF!</v>
      </c>
      <c r="K40" s="34" t="e">
        <f t="shared" ca="1" si="13"/>
        <v>#REF!</v>
      </c>
      <c r="L40" s="66" t="e">
        <f>$H40-#REF!</f>
        <v>#REF!</v>
      </c>
      <c r="M40" s="72"/>
      <c r="N40" s="27">
        <v>2</v>
      </c>
      <c r="O40" s="154"/>
      <c r="P40" s="155"/>
      <c r="Q40" s="155"/>
      <c r="R40" s="155"/>
      <c r="S40" s="156"/>
      <c r="T40" s="29" t="str">
        <f>IFERROR(#REF!,"ERREUR")</f>
        <v>ERREUR</v>
      </c>
      <c r="U40" s="19" t="e">
        <f t="shared" ca="1" si="14"/>
        <v>#VALUE!</v>
      </c>
      <c r="V40" s="1"/>
    </row>
    <row r="41" spans="1:22" x14ac:dyDescent="0.25">
      <c r="A41" s="27">
        <v>3</v>
      </c>
      <c r="B41" s="134"/>
      <c r="C41" s="135"/>
      <c r="D41" s="135"/>
      <c r="E41" s="135"/>
      <c r="F41" s="135"/>
      <c r="G41" s="136"/>
      <c r="H41" s="28" t="e">
        <f>#REF!</f>
        <v>#REF!</v>
      </c>
      <c r="I41" s="33" t="e">
        <f>#REF!/$H41</f>
        <v>#REF!</v>
      </c>
      <c r="J41" s="33" t="e">
        <f>#REF!/$H41</f>
        <v>#REF!</v>
      </c>
      <c r="K41" s="34" t="e">
        <f t="shared" ca="1" si="13"/>
        <v>#REF!</v>
      </c>
      <c r="L41" s="66" t="e">
        <f>$H41-#REF!</f>
        <v>#REF!</v>
      </c>
      <c r="M41" s="72"/>
      <c r="N41" s="27">
        <v>3</v>
      </c>
      <c r="O41" s="154"/>
      <c r="P41" s="155"/>
      <c r="Q41" s="155"/>
      <c r="R41" s="155"/>
      <c r="S41" s="156"/>
      <c r="T41" s="29" t="str">
        <f>IFERROR(#REF!,"ERREUR")</f>
        <v>ERREUR</v>
      </c>
      <c r="U41" s="19" t="e">
        <f t="shared" ca="1" si="14"/>
        <v>#VALUE!</v>
      </c>
      <c r="V41" s="1"/>
    </row>
    <row r="42" spans="1:22" x14ac:dyDescent="0.25">
      <c r="A42" s="27">
        <v>4</v>
      </c>
      <c r="B42" s="134"/>
      <c r="C42" s="135"/>
      <c r="D42" s="135"/>
      <c r="E42" s="135"/>
      <c r="F42" s="135"/>
      <c r="G42" s="136"/>
      <c r="H42" s="28" t="e">
        <f>#REF!</f>
        <v>#REF!</v>
      </c>
      <c r="I42" s="33" t="e">
        <f>#REF!/$H42</f>
        <v>#REF!</v>
      </c>
      <c r="J42" s="33" t="e">
        <f>#REF!/$H42</f>
        <v>#REF!</v>
      </c>
      <c r="K42" s="34" t="e">
        <f t="shared" ca="1" si="13"/>
        <v>#REF!</v>
      </c>
      <c r="L42" s="66" t="e">
        <f>$H42-#REF!</f>
        <v>#REF!</v>
      </c>
      <c r="M42" s="72"/>
      <c r="N42" s="27">
        <v>4</v>
      </c>
      <c r="O42" s="154"/>
      <c r="P42" s="155"/>
      <c r="Q42" s="155"/>
      <c r="R42" s="155"/>
      <c r="S42" s="156"/>
      <c r="T42" s="29" t="str">
        <f>IFERROR(#REF!,"ERREUR")</f>
        <v>ERREUR</v>
      </c>
      <c r="U42" s="19" t="e">
        <f t="shared" ca="1" si="14"/>
        <v>#VALUE!</v>
      </c>
      <c r="V42" s="1"/>
    </row>
    <row r="43" spans="1:22" x14ac:dyDescent="0.25">
      <c r="A43" s="27">
        <v>5</v>
      </c>
      <c r="B43" s="134"/>
      <c r="C43" s="135"/>
      <c r="D43" s="135"/>
      <c r="E43" s="135"/>
      <c r="F43" s="135"/>
      <c r="G43" s="136"/>
      <c r="H43" s="28" t="e">
        <f>#REF!</f>
        <v>#REF!</v>
      </c>
      <c r="I43" s="33" t="e">
        <f>#REF!/$H43</f>
        <v>#REF!</v>
      </c>
      <c r="J43" s="33" t="e">
        <f>#REF!/$H43</f>
        <v>#REF!</v>
      </c>
      <c r="K43" s="34" t="e">
        <f t="shared" ca="1" si="13"/>
        <v>#REF!</v>
      </c>
      <c r="L43" s="66" t="e">
        <f>$H43-#REF!</f>
        <v>#REF!</v>
      </c>
      <c r="M43" s="72"/>
      <c r="N43" s="27">
        <v>5</v>
      </c>
      <c r="O43" s="154"/>
      <c r="P43" s="155"/>
      <c r="Q43" s="155"/>
      <c r="R43" s="155"/>
      <c r="S43" s="156"/>
      <c r="T43" s="29" t="str">
        <f>IFERROR(#REF!,"ERREUR")</f>
        <v>ERREUR</v>
      </c>
      <c r="U43" s="19" t="e">
        <f t="shared" ca="1" si="14"/>
        <v>#VALUE!</v>
      </c>
      <c r="V43" s="1"/>
    </row>
    <row r="44" spans="1:22" x14ac:dyDescent="0.25">
      <c r="A44" s="27">
        <v>6</v>
      </c>
      <c r="B44" s="134"/>
      <c r="C44" s="135"/>
      <c r="D44" s="135"/>
      <c r="E44" s="135"/>
      <c r="F44" s="135"/>
      <c r="G44" s="136"/>
      <c r="H44" s="28" t="e">
        <f>#REF!</f>
        <v>#REF!</v>
      </c>
      <c r="I44" s="33" t="e">
        <f>#REF!/$H44</f>
        <v>#REF!</v>
      </c>
      <c r="J44" s="33" t="e">
        <f>#REF!/$H44</f>
        <v>#REF!</v>
      </c>
      <c r="K44" s="34" t="e">
        <f t="shared" ca="1" si="13"/>
        <v>#REF!</v>
      </c>
      <c r="L44" s="66" t="e">
        <f>$H44-#REF!</f>
        <v>#REF!</v>
      </c>
      <c r="M44" s="72"/>
      <c r="N44" s="27">
        <v>6</v>
      </c>
      <c r="O44" s="154"/>
      <c r="P44" s="155"/>
      <c r="Q44" s="155"/>
      <c r="R44" s="155"/>
      <c r="S44" s="156"/>
      <c r="T44" s="29" t="str">
        <f>IFERROR(#REF!,"ERREUR")</f>
        <v>ERREUR</v>
      </c>
      <c r="U44" s="19" t="e">
        <f t="shared" ca="1" si="14"/>
        <v>#VALUE!</v>
      </c>
      <c r="V44" s="1"/>
    </row>
    <row r="45" spans="1:22" x14ac:dyDescent="0.25">
      <c r="A45" s="27">
        <v>7</v>
      </c>
      <c r="B45" s="134"/>
      <c r="C45" s="135"/>
      <c r="D45" s="135"/>
      <c r="E45" s="135"/>
      <c r="F45" s="135"/>
      <c r="G45" s="136"/>
      <c r="H45" s="28" t="e">
        <f>#REF!</f>
        <v>#REF!</v>
      </c>
      <c r="I45" s="33" t="e">
        <f>#REF!/$H45</f>
        <v>#REF!</v>
      </c>
      <c r="J45" s="33" t="e">
        <f>#REF!/$H45</f>
        <v>#REF!</v>
      </c>
      <c r="K45" s="34" t="e">
        <f t="shared" ca="1" si="13"/>
        <v>#REF!</v>
      </c>
      <c r="L45" s="66" t="e">
        <f>$H45-#REF!</f>
        <v>#REF!</v>
      </c>
      <c r="M45" s="72"/>
      <c r="N45" s="27">
        <v>7</v>
      </c>
      <c r="O45" s="154"/>
      <c r="P45" s="155"/>
      <c r="Q45" s="155"/>
      <c r="R45" s="155"/>
      <c r="S45" s="156"/>
      <c r="T45" s="29" t="str">
        <f>IFERROR(#REF!,"ERREUR")</f>
        <v>ERREUR</v>
      </c>
      <c r="U45" s="19" t="e">
        <f t="shared" ca="1" si="14"/>
        <v>#VALUE!</v>
      </c>
      <c r="V45" s="1"/>
    </row>
    <row r="46" spans="1:22" x14ac:dyDescent="0.25">
      <c r="A46" s="27">
        <v>8</v>
      </c>
      <c r="B46" s="134"/>
      <c r="C46" s="135"/>
      <c r="D46" s="135"/>
      <c r="E46" s="135"/>
      <c r="F46" s="135"/>
      <c r="G46" s="136"/>
      <c r="H46" s="28" t="e">
        <f>#REF!</f>
        <v>#REF!</v>
      </c>
      <c r="I46" s="33" t="e">
        <f>#REF!/$H46</f>
        <v>#REF!</v>
      </c>
      <c r="J46" s="33" t="e">
        <f>#REF!/$H46</f>
        <v>#REF!</v>
      </c>
      <c r="K46" s="34" t="e">
        <f t="shared" ca="1" si="13"/>
        <v>#REF!</v>
      </c>
      <c r="L46" s="66" t="e">
        <f>$H46-#REF!</f>
        <v>#REF!</v>
      </c>
      <c r="M46" s="72"/>
      <c r="N46" s="27">
        <v>8</v>
      </c>
      <c r="O46" s="154"/>
      <c r="P46" s="155"/>
      <c r="Q46" s="155"/>
      <c r="R46" s="155"/>
      <c r="S46" s="156"/>
      <c r="T46" s="29" t="str">
        <f>IFERROR(#REF!,"ERREUR")</f>
        <v>ERREUR</v>
      </c>
      <c r="U46" s="19" t="e">
        <f t="shared" ref="U46" ca="1" si="15">T46/$R$5</f>
        <v>#VALUE!</v>
      </c>
      <c r="V46" s="1"/>
    </row>
    <row r="47" spans="1:22" x14ac:dyDescent="0.25">
      <c r="A47" s="27">
        <v>9</v>
      </c>
      <c r="B47" s="134"/>
      <c r="C47" s="135"/>
      <c r="D47" s="135"/>
      <c r="E47" s="135"/>
      <c r="F47" s="135"/>
      <c r="G47" s="136"/>
      <c r="H47" s="28" t="e">
        <f>#REF!</f>
        <v>#REF!</v>
      </c>
      <c r="I47" s="33" t="e">
        <f>#REF!/$H47</f>
        <v>#REF!</v>
      </c>
      <c r="J47" s="33" t="e">
        <f>#REF!/$H47</f>
        <v>#REF!</v>
      </c>
      <c r="K47" s="34" t="e">
        <f t="shared" ca="1" si="13"/>
        <v>#REF!</v>
      </c>
      <c r="L47" s="66" t="e">
        <f>$H47-#REF!</f>
        <v>#REF!</v>
      </c>
      <c r="M47" s="72"/>
      <c r="N47" s="27">
        <v>9</v>
      </c>
      <c r="O47" s="154"/>
      <c r="P47" s="155"/>
      <c r="Q47" s="155"/>
      <c r="R47" s="155"/>
      <c r="S47" s="156"/>
      <c r="T47" s="29" t="str">
        <f>IFERROR(#REF!,"ERREUR")</f>
        <v>ERREUR</v>
      </c>
      <c r="U47" s="19" t="e">
        <f ca="1">T47/$R$5</f>
        <v>#VALUE!</v>
      </c>
      <c r="V47" s="1"/>
    </row>
    <row r="48" spans="1:22" x14ac:dyDescent="0.25">
      <c r="A48" s="27">
        <v>10</v>
      </c>
      <c r="B48" s="133"/>
      <c r="C48" s="133"/>
      <c r="D48" s="133"/>
      <c r="E48" s="133"/>
      <c r="F48" s="133"/>
      <c r="G48" s="133"/>
      <c r="H48" s="28" t="e">
        <f>#REF!</f>
        <v>#REF!</v>
      </c>
      <c r="I48" s="33" t="e">
        <f>#REF!/$H48</f>
        <v>#REF!</v>
      </c>
      <c r="J48" s="33" t="e">
        <f>#REF!/$H48</f>
        <v>#REF!</v>
      </c>
      <c r="K48" s="34" t="e">
        <f t="shared" ca="1" si="13"/>
        <v>#REF!</v>
      </c>
      <c r="L48" s="66" t="e">
        <f>$H48-#REF!</f>
        <v>#REF!</v>
      </c>
      <c r="M48" s="72"/>
      <c r="N48" s="27">
        <v>10</v>
      </c>
      <c r="O48" s="159"/>
      <c r="P48" s="159"/>
      <c r="Q48" s="159"/>
      <c r="R48" s="159"/>
      <c r="S48" s="159"/>
      <c r="T48" s="29" t="str">
        <f>IFERROR(#REF!,"ERREUR")</f>
        <v>ERREUR</v>
      </c>
      <c r="U48" s="19" t="e">
        <f ca="1">T48/$R$5</f>
        <v>#VALUE!</v>
      </c>
      <c r="V48" s="1"/>
    </row>
    <row r="49" spans="1:21" x14ac:dyDescent="0.25">
      <c r="A49" s="27"/>
      <c r="B49" s="37"/>
      <c r="C49" s="37"/>
      <c r="D49" s="37"/>
      <c r="E49" s="37"/>
      <c r="F49" s="37"/>
      <c r="G49" s="37"/>
      <c r="H49" s="38"/>
      <c r="I49" s="39"/>
      <c r="J49" s="39"/>
      <c r="K49" s="35"/>
      <c r="L49" s="1"/>
      <c r="M49" s="27"/>
      <c r="N49" s="40"/>
      <c r="O49" s="40"/>
      <c r="P49" s="40"/>
      <c r="Q49" s="40"/>
      <c r="R49" s="40"/>
      <c r="S49" s="41"/>
      <c r="T49" s="47"/>
      <c r="U49" s="1"/>
    </row>
    <row r="50" spans="1:21" x14ac:dyDescent="0.25">
      <c r="A50" s="27"/>
      <c r="B50" s="37"/>
      <c r="C50" s="37"/>
      <c r="D50" s="37"/>
      <c r="E50" s="37"/>
      <c r="F50" s="37"/>
      <c r="G50" s="37"/>
      <c r="H50" s="38"/>
      <c r="I50" s="39"/>
      <c r="J50" s="39"/>
      <c r="K50" s="35"/>
      <c r="L50" s="1"/>
      <c r="M50" s="27"/>
      <c r="N50" s="40"/>
      <c r="O50" s="40"/>
      <c r="P50" s="40"/>
      <c r="Q50" s="40"/>
      <c r="R50" s="40"/>
      <c r="S50" s="41"/>
      <c r="T50" s="47"/>
      <c r="U50" s="1"/>
    </row>
    <row r="51" spans="1:21" x14ac:dyDescent="0.25">
      <c r="A51" s="27"/>
      <c r="B51" s="37"/>
      <c r="C51" s="37"/>
      <c r="D51" s="37"/>
      <c r="E51" s="37"/>
      <c r="F51" s="37"/>
      <c r="G51" s="37"/>
      <c r="H51" s="38"/>
      <c r="I51" s="39"/>
      <c r="J51" s="39"/>
      <c r="K51" s="35"/>
      <c r="L51" s="1"/>
      <c r="M51" s="27"/>
      <c r="N51" s="40"/>
      <c r="O51" s="40"/>
      <c r="P51" s="40"/>
      <c r="Q51" s="40"/>
      <c r="R51" s="40"/>
      <c r="S51" s="41"/>
      <c r="T51" s="47"/>
      <c r="U51" s="1"/>
    </row>
    <row r="52" spans="1:21" x14ac:dyDescent="0.25">
      <c r="A52" s="27"/>
      <c r="B52" s="37"/>
      <c r="C52" s="37"/>
      <c r="D52" s="37"/>
      <c r="E52" s="37"/>
      <c r="F52" s="37"/>
      <c r="G52" s="37"/>
      <c r="H52" s="38"/>
      <c r="I52" s="39"/>
      <c r="J52" s="39"/>
      <c r="K52" s="35"/>
      <c r="L52" s="1"/>
      <c r="M52" s="27"/>
      <c r="N52" s="40"/>
      <c r="O52" s="40"/>
      <c r="P52" s="40"/>
      <c r="Q52" s="40"/>
      <c r="R52" s="40"/>
      <c r="S52" s="41"/>
      <c r="T52" s="47"/>
      <c r="U52" s="1"/>
    </row>
    <row r="53" spans="1:21" x14ac:dyDescent="0.25">
      <c r="A53" s="27"/>
      <c r="B53" s="37"/>
      <c r="C53" s="37"/>
      <c r="D53" s="37"/>
      <c r="E53" s="37"/>
      <c r="F53" s="37"/>
      <c r="G53" s="37"/>
      <c r="H53" s="38"/>
      <c r="I53" s="39"/>
      <c r="J53" s="39"/>
      <c r="K53" s="35"/>
      <c r="L53" s="1"/>
      <c r="M53" s="27"/>
      <c r="N53" s="40"/>
      <c r="O53" s="40"/>
      <c r="P53" s="40"/>
      <c r="Q53" s="40"/>
      <c r="R53" s="40"/>
      <c r="S53" s="41"/>
      <c r="T53" s="47"/>
      <c r="U53" s="1"/>
    </row>
    <row r="54" spans="1:21" x14ac:dyDescent="0.25">
      <c r="A54" s="27"/>
      <c r="B54" s="37"/>
      <c r="C54" s="37"/>
      <c r="D54" s="37"/>
      <c r="E54" s="37"/>
      <c r="F54" s="37"/>
      <c r="G54" s="37"/>
      <c r="H54" s="38"/>
      <c r="I54" s="39"/>
      <c r="J54" s="39"/>
      <c r="K54" s="35"/>
      <c r="L54" s="1"/>
      <c r="M54" s="27"/>
      <c r="N54" s="40"/>
      <c r="O54" s="40"/>
      <c r="P54" s="40"/>
      <c r="Q54" s="40"/>
      <c r="R54" s="40"/>
      <c r="S54" s="41"/>
      <c r="T54" s="47"/>
      <c r="U54" s="1"/>
    </row>
    <row r="55" spans="1:21" x14ac:dyDescent="0.25">
      <c r="A55" s="27"/>
      <c r="B55" s="37"/>
      <c r="C55" s="37"/>
      <c r="D55" s="37"/>
      <c r="E55" s="37"/>
      <c r="F55" s="37"/>
      <c r="G55" s="37"/>
      <c r="H55" s="38"/>
      <c r="I55" s="39"/>
      <c r="J55" s="39"/>
      <c r="K55" s="35"/>
      <c r="L55" s="1"/>
      <c r="M55" s="27"/>
      <c r="N55" s="40"/>
      <c r="O55" s="40"/>
      <c r="P55" s="40"/>
      <c r="Q55" s="40"/>
      <c r="R55" s="40"/>
      <c r="S55" s="41"/>
      <c r="T55" s="47"/>
      <c r="U55" s="1"/>
    </row>
    <row r="56" spans="1:21" x14ac:dyDescent="0.25">
      <c r="A56" s="27"/>
      <c r="B56" s="37"/>
      <c r="C56" s="37"/>
      <c r="D56" s="37"/>
      <c r="E56" s="37"/>
      <c r="F56" s="37"/>
      <c r="G56" s="37"/>
      <c r="H56" s="38"/>
      <c r="I56" s="39"/>
      <c r="J56" s="39"/>
      <c r="K56" s="35"/>
      <c r="L56" s="1"/>
      <c r="M56" s="27"/>
      <c r="N56" s="40"/>
      <c r="O56" s="40"/>
      <c r="P56" s="40"/>
      <c r="Q56" s="40"/>
      <c r="R56" s="40"/>
      <c r="S56" s="41"/>
      <c r="T56" s="47"/>
      <c r="U56" s="1"/>
    </row>
    <row r="57" spans="1:21" x14ac:dyDescent="0.25">
      <c r="A57" s="27"/>
      <c r="B57" s="37"/>
      <c r="C57" s="37"/>
      <c r="D57" s="37"/>
      <c r="E57" s="37"/>
      <c r="F57" s="37"/>
      <c r="G57" s="37"/>
      <c r="H57" s="38"/>
      <c r="I57" s="39"/>
      <c r="J57" s="39"/>
      <c r="K57" s="35"/>
      <c r="L57" s="1"/>
      <c r="M57" s="27"/>
      <c r="N57" s="40"/>
      <c r="O57" s="40"/>
      <c r="P57" s="40"/>
      <c r="Q57" s="40"/>
      <c r="R57" s="40"/>
      <c r="S57" s="41"/>
      <c r="T57" s="47"/>
      <c r="U57" s="1"/>
    </row>
    <row r="58" spans="1:21" x14ac:dyDescent="0.25">
      <c r="A58" s="27"/>
      <c r="B58" s="37"/>
      <c r="C58" s="37"/>
      <c r="D58" s="37"/>
      <c r="E58" s="37"/>
      <c r="F58" s="37"/>
      <c r="G58" s="37"/>
      <c r="H58" s="38"/>
      <c r="I58" s="39"/>
      <c r="J58" s="39"/>
      <c r="K58" s="35"/>
      <c r="L58" s="1"/>
      <c r="M58" s="27"/>
      <c r="N58" s="40"/>
      <c r="O58" s="40"/>
      <c r="P58" s="40"/>
      <c r="Q58" s="40"/>
      <c r="R58" s="40"/>
      <c r="S58" s="41"/>
      <c r="T58" s="47"/>
      <c r="U58" s="1"/>
    </row>
    <row r="59" spans="1:21" x14ac:dyDescent="0.25">
      <c r="A59" s="27"/>
      <c r="B59" s="37"/>
      <c r="C59" s="37"/>
      <c r="D59" s="37"/>
      <c r="E59" s="37"/>
      <c r="F59" s="37"/>
      <c r="G59" s="37"/>
      <c r="H59" s="38"/>
      <c r="I59" s="39"/>
      <c r="J59" s="39"/>
      <c r="K59" s="35"/>
      <c r="L59" s="1"/>
      <c r="M59" s="27"/>
      <c r="N59" s="40"/>
      <c r="O59" s="40"/>
      <c r="P59" s="40"/>
      <c r="Q59" s="40"/>
      <c r="R59" s="40"/>
      <c r="S59" s="41"/>
      <c r="T59" s="47"/>
      <c r="U59" s="1"/>
    </row>
    <row r="60" spans="1:21" x14ac:dyDescent="0.25">
      <c r="A60" s="27"/>
      <c r="B60" s="37"/>
      <c r="C60" s="37"/>
      <c r="D60" s="37"/>
      <c r="E60" s="37"/>
      <c r="F60" s="37"/>
      <c r="G60" s="37"/>
      <c r="H60" s="38"/>
      <c r="I60" s="39"/>
      <c r="J60" s="39"/>
      <c r="K60" s="35"/>
      <c r="L60" s="1"/>
      <c r="M60" s="27"/>
      <c r="N60" s="40"/>
      <c r="O60" s="40"/>
      <c r="P60" s="40"/>
      <c r="Q60" s="40"/>
      <c r="R60" s="40"/>
      <c r="S60" s="41"/>
      <c r="T60" s="47"/>
      <c r="U60" s="1"/>
    </row>
    <row r="61" spans="1:21" x14ac:dyDescent="0.25">
      <c r="A61" s="27"/>
      <c r="B61" s="37"/>
      <c r="C61" s="37"/>
      <c r="D61" s="37"/>
      <c r="E61" s="37"/>
      <c r="F61" s="37"/>
      <c r="G61" s="37"/>
      <c r="H61" s="38"/>
      <c r="I61" s="39"/>
      <c r="J61" s="39"/>
      <c r="K61" s="35"/>
      <c r="L61" s="1"/>
      <c r="M61" s="27"/>
      <c r="N61" s="40"/>
      <c r="O61" s="40"/>
      <c r="P61" s="40"/>
      <c r="Q61" s="40"/>
      <c r="R61" s="40"/>
      <c r="S61" s="41"/>
      <c r="T61" s="47"/>
      <c r="U61" s="1"/>
    </row>
    <row r="62" spans="1:21" x14ac:dyDescent="0.25">
      <c r="A62" s="27"/>
      <c r="B62" s="37"/>
      <c r="C62" s="37"/>
      <c r="D62" s="37"/>
      <c r="E62" s="37"/>
      <c r="F62" s="37"/>
      <c r="G62" s="37"/>
      <c r="H62" s="38"/>
      <c r="I62" s="39"/>
      <c r="J62" s="39"/>
      <c r="K62" s="35"/>
      <c r="L62" s="1"/>
      <c r="M62" s="27"/>
      <c r="N62" s="40"/>
      <c r="O62" s="40"/>
      <c r="P62" s="40"/>
      <c r="Q62" s="40"/>
      <c r="R62" s="40"/>
      <c r="S62" s="41"/>
      <c r="T62" s="47"/>
      <c r="U62" s="1"/>
    </row>
    <row r="63" spans="1:21" x14ac:dyDescent="0.25">
      <c r="A63" s="27"/>
      <c r="B63" s="37"/>
      <c r="C63" s="37"/>
      <c r="D63" s="37"/>
      <c r="E63" s="37"/>
      <c r="F63" s="37"/>
      <c r="G63" s="37"/>
      <c r="H63" s="38"/>
      <c r="I63" s="39"/>
      <c r="J63" s="39"/>
      <c r="K63" s="35"/>
      <c r="L63" s="1"/>
      <c r="M63" s="27"/>
      <c r="N63" s="40"/>
      <c r="O63" s="40"/>
      <c r="P63" s="40"/>
      <c r="Q63" s="40"/>
      <c r="R63" s="40"/>
      <c r="S63" s="41"/>
      <c r="T63" s="47"/>
      <c r="U63" s="1"/>
    </row>
    <row r="64" spans="1:21" x14ac:dyDescent="0.25">
      <c r="A64" s="27"/>
      <c r="B64" s="37"/>
      <c r="C64" s="37"/>
      <c r="D64" s="37"/>
      <c r="E64" s="37"/>
      <c r="F64" s="37"/>
      <c r="G64" s="37"/>
      <c r="H64" s="38"/>
      <c r="I64" s="39"/>
      <c r="J64" s="39"/>
      <c r="K64" s="35"/>
      <c r="L64" s="1"/>
      <c r="M64" s="27"/>
      <c r="N64" s="40"/>
      <c r="O64" s="40"/>
      <c r="P64" s="40"/>
      <c r="Q64" s="40"/>
      <c r="R64" s="40"/>
      <c r="S64" s="41"/>
      <c r="T64" s="47"/>
      <c r="U64" s="1"/>
    </row>
    <row r="65" spans="1:21" x14ac:dyDescent="0.25">
      <c r="A65" s="27"/>
      <c r="B65" s="37"/>
      <c r="C65" s="37"/>
      <c r="D65" s="37"/>
      <c r="E65" s="37"/>
      <c r="F65" s="37"/>
      <c r="G65" s="37"/>
      <c r="H65" s="38"/>
      <c r="I65" s="39"/>
      <c r="J65" s="39"/>
      <c r="K65" s="35"/>
      <c r="L65" s="1"/>
      <c r="M65" s="27"/>
      <c r="N65" s="40"/>
      <c r="O65" s="40"/>
      <c r="P65" s="40"/>
      <c r="Q65" s="40"/>
      <c r="R65" s="40"/>
      <c r="S65" s="41"/>
      <c r="T65" s="47"/>
      <c r="U65" s="1"/>
    </row>
    <row r="66" spans="1:21" x14ac:dyDescent="0.25">
      <c r="A66" s="27"/>
      <c r="B66" s="37"/>
      <c r="C66" s="37"/>
      <c r="D66" s="37"/>
      <c r="E66" s="37"/>
      <c r="F66" s="37"/>
      <c r="G66" s="37"/>
      <c r="H66" s="38"/>
      <c r="I66" s="39"/>
      <c r="J66" s="39"/>
      <c r="K66" s="35"/>
      <c r="L66" s="1"/>
      <c r="M66" s="27"/>
      <c r="N66" s="40"/>
      <c r="O66" s="40"/>
      <c r="P66" s="40"/>
      <c r="Q66" s="40"/>
      <c r="R66" s="40"/>
      <c r="S66" s="41"/>
      <c r="T66" s="47"/>
      <c r="U66" s="1"/>
    </row>
    <row r="67" spans="1:21" x14ac:dyDescent="0.25">
      <c r="A67" s="27"/>
      <c r="B67" s="37"/>
      <c r="C67" s="37"/>
      <c r="D67" s="37"/>
      <c r="E67" s="37"/>
      <c r="F67" s="37"/>
      <c r="G67" s="37"/>
      <c r="H67" s="38"/>
      <c r="I67" s="39"/>
      <c r="J67" s="39"/>
      <c r="K67" s="35"/>
      <c r="L67" s="1"/>
      <c r="M67" s="27"/>
      <c r="N67" s="40"/>
      <c r="O67" s="40"/>
      <c r="P67" s="40"/>
      <c r="Q67" s="40"/>
      <c r="R67" s="40"/>
      <c r="S67" s="41"/>
      <c r="T67" s="47"/>
      <c r="U67" s="1"/>
    </row>
    <row r="68" spans="1:2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47"/>
    </row>
    <row r="69" spans="1:21" ht="21.75" thickBot="1" x14ac:dyDescent="0.4">
      <c r="A69" s="1"/>
      <c r="B69" s="109" t="s">
        <v>8</v>
      </c>
      <c r="C69" s="109"/>
      <c r="D69" s="109"/>
      <c r="E69" s="109"/>
      <c r="F69" s="109"/>
      <c r="G69" s="109"/>
      <c r="H69" s="109"/>
      <c r="I69" s="109"/>
      <c r="J69" s="109"/>
      <c r="K69" s="109"/>
      <c r="L69" s="109"/>
      <c r="M69" s="109"/>
      <c r="N69" s="109"/>
      <c r="O69" s="109"/>
      <c r="P69" s="109"/>
      <c r="Q69" s="109"/>
      <c r="R69" s="109"/>
      <c r="S69" s="109"/>
      <c r="T69" s="109"/>
      <c r="U69" s="109"/>
    </row>
    <row r="70" spans="1:21" ht="5.0999999999999996" customHeight="1" thickTop="1" x14ac:dyDescent="0.35">
      <c r="A70" s="1"/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1"/>
    </row>
    <row r="71" spans="1:21" s="12" customFormat="1" x14ac:dyDescent="0.25">
      <c r="A71" s="10"/>
      <c r="B71" s="120" t="s">
        <v>19</v>
      </c>
      <c r="C71" s="120"/>
      <c r="D71" s="11" t="s">
        <v>9</v>
      </c>
      <c r="E71" s="120" t="s">
        <v>22</v>
      </c>
      <c r="F71" s="120"/>
      <c r="G71" s="120"/>
      <c r="H71" s="120"/>
      <c r="I71" s="120"/>
      <c r="J71" s="120"/>
      <c r="K71" s="120"/>
      <c r="L71" s="11" t="s">
        <v>20</v>
      </c>
      <c r="M71" s="146" t="s">
        <v>21</v>
      </c>
      <c r="N71" s="146"/>
      <c r="O71" s="146"/>
      <c r="P71" s="146"/>
      <c r="Q71" s="146"/>
      <c r="R71" s="146"/>
      <c r="S71" s="146"/>
      <c r="T71" s="146"/>
    </row>
    <row r="72" spans="1:21" x14ac:dyDescent="0.25">
      <c r="A72" s="1"/>
      <c r="B72" s="117"/>
      <c r="C72" s="118"/>
      <c r="D72" s="13"/>
      <c r="E72" s="119"/>
      <c r="F72" s="119"/>
      <c r="G72" s="119"/>
      <c r="H72" s="119"/>
      <c r="I72" s="119"/>
      <c r="J72" s="119"/>
      <c r="K72" s="119"/>
      <c r="L72" s="13"/>
      <c r="M72" s="119"/>
      <c r="N72" s="119"/>
      <c r="O72" s="119"/>
      <c r="P72" s="119"/>
      <c r="Q72" s="119"/>
      <c r="R72" s="119"/>
      <c r="S72" s="119"/>
      <c r="T72" s="119"/>
      <c r="U72" s="119"/>
    </row>
    <row r="73" spans="1:21" x14ac:dyDescent="0.25">
      <c r="A73" s="1"/>
      <c r="B73" s="117"/>
      <c r="C73" s="118"/>
      <c r="D73" s="13"/>
      <c r="E73" s="119"/>
      <c r="F73" s="119"/>
      <c r="G73" s="119"/>
      <c r="H73" s="119"/>
      <c r="I73" s="119"/>
      <c r="J73" s="119"/>
      <c r="K73" s="119"/>
      <c r="L73" s="13"/>
      <c r="M73" s="119"/>
      <c r="N73" s="119"/>
      <c r="O73" s="119"/>
      <c r="P73" s="119"/>
      <c r="Q73" s="119"/>
      <c r="R73" s="119"/>
      <c r="S73" s="119"/>
      <c r="T73" s="119"/>
      <c r="U73" s="119"/>
    </row>
    <row r="74" spans="1:21" x14ac:dyDescent="0.25">
      <c r="A74" s="1"/>
      <c r="B74" s="117"/>
      <c r="C74" s="118"/>
      <c r="D74" s="13"/>
      <c r="E74" s="119"/>
      <c r="F74" s="119"/>
      <c r="G74" s="119"/>
      <c r="H74" s="119"/>
      <c r="I74" s="119"/>
      <c r="J74" s="119"/>
      <c r="K74" s="119"/>
      <c r="L74" s="13"/>
      <c r="M74" s="119"/>
      <c r="N74" s="119"/>
      <c r="O74" s="119"/>
      <c r="P74" s="119"/>
      <c r="Q74" s="119"/>
      <c r="R74" s="119"/>
      <c r="S74" s="119"/>
      <c r="T74" s="119"/>
      <c r="U74" s="119"/>
    </row>
    <row r="75" spans="1:21" x14ac:dyDescent="0.25">
      <c r="A75" s="1"/>
      <c r="B75" s="117"/>
      <c r="C75" s="118"/>
      <c r="D75" s="13"/>
      <c r="E75" s="119"/>
      <c r="F75" s="119"/>
      <c r="G75" s="119"/>
      <c r="H75" s="119"/>
      <c r="I75" s="119"/>
      <c r="J75" s="119"/>
      <c r="K75" s="119"/>
      <c r="L75" s="13"/>
      <c r="M75" s="119"/>
      <c r="N75" s="119"/>
      <c r="O75" s="119"/>
      <c r="P75" s="119"/>
      <c r="Q75" s="119"/>
      <c r="R75" s="119"/>
      <c r="S75" s="119"/>
      <c r="T75" s="119"/>
      <c r="U75" s="119"/>
    </row>
    <row r="76" spans="1:21" x14ac:dyDescent="0.25">
      <c r="A76" s="1"/>
      <c r="B76" s="117"/>
      <c r="C76" s="118"/>
      <c r="D76" s="13"/>
      <c r="E76" s="117"/>
      <c r="F76" s="157"/>
      <c r="G76" s="157"/>
      <c r="H76" s="157"/>
      <c r="I76" s="157"/>
      <c r="J76" s="157"/>
      <c r="K76" s="118"/>
      <c r="L76" s="13"/>
      <c r="M76" s="119"/>
      <c r="N76" s="119"/>
      <c r="O76" s="119"/>
      <c r="P76" s="119"/>
      <c r="Q76" s="119"/>
      <c r="R76" s="119"/>
      <c r="S76" s="119"/>
      <c r="T76" s="119"/>
      <c r="U76" s="119"/>
    </row>
    <row r="77" spans="1:21" x14ac:dyDescent="0.25">
      <c r="A77" s="1"/>
      <c r="B77" s="117"/>
      <c r="C77" s="118"/>
      <c r="D77" s="13"/>
      <c r="E77" s="119"/>
      <c r="F77" s="119"/>
      <c r="G77" s="119"/>
      <c r="H77" s="119"/>
      <c r="I77" s="119"/>
      <c r="J77" s="119"/>
      <c r="K77" s="119"/>
      <c r="L77" s="13"/>
      <c r="M77" s="119"/>
      <c r="N77" s="119"/>
      <c r="O77" s="119"/>
      <c r="P77" s="119"/>
      <c r="Q77" s="119"/>
      <c r="R77" s="119"/>
      <c r="S77" s="119"/>
      <c r="T77" s="119"/>
      <c r="U77" s="119"/>
    </row>
    <row r="78" spans="1:21" x14ac:dyDescent="0.25">
      <c r="A78" s="1"/>
      <c r="B78" s="117"/>
      <c r="C78" s="118"/>
      <c r="D78" s="13"/>
      <c r="E78" s="119"/>
      <c r="F78" s="119"/>
      <c r="G78" s="119"/>
      <c r="H78" s="119"/>
      <c r="I78" s="119"/>
      <c r="J78" s="119"/>
      <c r="K78" s="119"/>
      <c r="L78" s="13"/>
      <c r="M78" s="119"/>
      <c r="N78" s="119"/>
      <c r="O78" s="119"/>
      <c r="P78" s="119"/>
      <c r="Q78" s="119"/>
      <c r="R78" s="119"/>
      <c r="S78" s="119"/>
      <c r="T78" s="119"/>
      <c r="U78" s="119"/>
    </row>
    <row r="79" spans="1:21" x14ac:dyDescent="0.25">
      <c r="A79" s="1"/>
      <c r="B79" s="10"/>
      <c r="C79" s="10"/>
      <c r="D79" s="14"/>
      <c r="E79" s="10"/>
      <c r="F79" s="10"/>
      <c r="G79" s="10"/>
      <c r="H79" s="10"/>
      <c r="I79" s="10"/>
      <c r="J79" s="10"/>
      <c r="K79" s="10"/>
      <c r="L79" s="14"/>
      <c r="M79" s="48"/>
      <c r="N79" s="48"/>
      <c r="O79" s="48"/>
      <c r="P79" s="48"/>
      <c r="Q79" s="48"/>
      <c r="R79" s="48"/>
      <c r="S79" s="48"/>
    </row>
    <row r="80" spans="1:21" x14ac:dyDescent="0.25">
      <c r="A80" s="1"/>
      <c r="B80" s="1"/>
      <c r="C80" s="1"/>
      <c r="D80" s="14"/>
      <c r="E80" s="10"/>
      <c r="F80" s="10"/>
      <c r="G80" s="10"/>
      <c r="H80" s="10"/>
      <c r="I80" s="10"/>
      <c r="J80" s="10"/>
      <c r="K80" s="10"/>
      <c r="L80" s="14"/>
      <c r="M80" s="10"/>
      <c r="N80" s="10"/>
      <c r="O80" s="10"/>
      <c r="P80" s="10"/>
      <c r="Q80" s="10"/>
      <c r="R80" s="10"/>
      <c r="S80" s="1"/>
    </row>
  </sheetData>
  <sheetProtection sort="0" autoFilter="0"/>
  <mergeCells count="71">
    <mergeCell ref="T5:U5"/>
    <mergeCell ref="T10:U10"/>
    <mergeCell ref="O48:S48"/>
    <mergeCell ref="O47:S47"/>
    <mergeCell ref="O46:S46"/>
    <mergeCell ref="O45:S45"/>
    <mergeCell ref="O44:S44"/>
    <mergeCell ref="O41:S41"/>
    <mergeCell ref="O40:S40"/>
    <mergeCell ref="O39:S39"/>
    <mergeCell ref="B8:B15"/>
    <mergeCell ref="C13:D13"/>
    <mergeCell ref="M71:T71"/>
    <mergeCell ref="O37:U37"/>
    <mergeCell ref="O38:S38"/>
    <mergeCell ref="B38:G38"/>
    <mergeCell ref="C8:D8"/>
    <mergeCell ref="C9:D9"/>
    <mergeCell ref="C11:D11"/>
    <mergeCell ref="C14:D14"/>
    <mergeCell ref="C15:D15"/>
    <mergeCell ref="B37:L37"/>
    <mergeCell ref="O43:S43"/>
    <mergeCell ref="O42:S42"/>
    <mergeCell ref="E76:K76"/>
    <mergeCell ref="B74:C74"/>
    <mergeCell ref="E74:K74"/>
    <mergeCell ref="B75:C75"/>
    <mergeCell ref="E75:K75"/>
    <mergeCell ref="E71:K71"/>
    <mergeCell ref="B72:C72"/>
    <mergeCell ref="E72:K72"/>
    <mergeCell ref="C10:D10"/>
    <mergeCell ref="C12:D12"/>
    <mergeCell ref="C6:D6"/>
    <mergeCell ref="C7:D7"/>
    <mergeCell ref="B48:G48"/>
    <mergeCell ref="B42:G42"/>
    <mergeCell ref="B43:G43"/>
    <mergeCell ref="B5:B7"/>
    <mergeCell ref="B39:G39"/>
    <mergeCell ref="B40:G40"/>
    <mergeCell ref="B47:G47"/>
    <mergeCell ref="B46:G46"/>
    <mergeCell ref="B45:G45"/>
    <mergeCell ref="B44:G44"/>
    <mergeCell ref="B41:G41"/>
    <mergeCell ref="M74:U74"/>
    <mergeCell ref="E77:K77"/>
    <mergeCell ref="B71:C71"/>
    <mergeCell ref="A1:V1"/>
    <mergeCell ref="B35:U35"/>
    <mergeCell ref="B69:U69"/>
    <mergeCell ref="M72:U72"/>
    <mergeCell ref="M73:U73"/>
    <mergeCell ref="T2:U2"/>
    <mergeCell ref="T6:T9"/>
    <mergeCell ref="T11:T15"/>
    <mergeCell ref="U6:U9"/>
    <mergeCell ref="U11:U15"/>
    <mergeCell ref="B73:C73"/>
    <mergeCell ref="E73:K73"/>
    <mergeCell ref="C5:D5"/>
    <mergeCell ref="B78:C78"/>
    <mergeCell ref="M78:U78"/>
    <mergeCell ref="M77:U77"/>
    <mergeCell ref="M76:U76"/>
    <mergeCell ref="M75:U75"/>
    <mergeCell ref="E78:K78"/>
    <mergeCell ref="B77:C77"/>
    <mergeCell ref="B76:C76"/>
  </mergeCells>
  <conditionalFormatting sqref="U18">
    <cfRule type="iconSet" priority="49">
      <iconSet iconSet="3TrafficLights2">
        <cfvo type="percent" val="0"/>
        <cfvo type="percent" val="33"/>
        <cfvo type="percent" val="67"/>
      </iconSet>
    </cfRule>
  </conditionalFormatting>
  <conditionalFormatting sqref="E9:R9">
    <cfRule type="cellIs" dxfId="20" priority="42" operator="lessThan">
      <formula>0.02509</formula>
    </cfRule>
    <cfRule type="cellIs" dxfId="19" priority="43" operator="between">
      <formula>0.0251</formula>
      <formula>0.04</formula>
    </cfRule>
    <cfRule type="cellIs" dxfId="18" priority="44" operator="greaterThan">
      <formula>0.04</formula>
    </cfRule>
  </conditionalFormatting>
  <conditionalFormatting sqref="T6">
    <cfRule type="cellIs" dxfId="17" priority="19" operator="equal">
      <formula>"L"</formula>
    </cfRule>
    <cfRule type="cellIs" dxfId="16" priority="20" operator="equal">
      <formula>"K"</formula>
    </cfRule>
    <cfRule type="cellIs" dxfId="15" priority="21" operator="equal">
      <formula>"J"</formula>
    </cfRule>
  </conditionalFormatting>
  <conditionalFormatting sqref="T11">
    <cfRule type="cellIs" dxfId="14" priority="16" operator="greaterThan">
      <formula>0.005</formula>
    </cfRule>
    <cfRule type="cellIs" dxfId="13" priority="17" operator="between">
      <formula>0</formula>
      <formula>0.005</formula>
    </cfRule>
    <cfRule type="cellIs" dxfId="12" priority="18" operator="lessThan">
      <formula>0</formula>
    </cfRule>
  </conditionalFormatting>
  <conditionalFormatting sqref="E11:R11">
    <cfRule type="cellIs" dxfId="11" priority="12" operator="lessThan">
      <formula>0.02509</formula>
    </cfRule>
    <cfRule type="cellIs" dxfId="10" priority="13" operator="between">
      <formula>0.0251</formula>
      <formula>0.04</formula>
    </cfRule>
    <cfRule type="cellIs" dxfId="9" priority="14" operator="greaterThan">
      <formula>0.04</formula>
    </cfRule>
  </conditionalFormatting>
  <conditionalFormatting sqref="E13:R13">
    <cfRule type="cellIs" dxfId="8" priority="9" operator="lessThan">
      <formula>0.02509</formula>
    </cfRule>
    <cfRule type="cellIs" dxfId="7" priority="10" operator="between">
      <formula>0.0251</formula>
      <formula>0.04</formula>
    </cfRule>
    <cfRule type="cellIs" dxfId="6" priority="11" operator="greaterThan">
      <formula>0.04</formula>
    </cfRule>
  </conditionalFormatting>
  <conditionalFormatting sqref="L39:M48">
    <cfRule type="colorScale" priority="7">
      <colorScale>
        <cfvo type="num" val="0"/>
        <cfvo type="num" val="3"/>
        <cfvo type="num" val="10"/>
        <color rgb="FF00B050"/>
        <color rgb="FFFFFF00"/>
        <color rgb="FFFF0000"/>
      </colorScale>
    </cfRule>
  </conditionalFormatting>
  <conditionalFormatting sqref="U6">
    <cfRule type="cellIs" dxfId="5" priority="4" operator="equal">
      <formula>"L"</formula>
    </cfRule>
    <cfRule type="cellIs" dxfId="4" priority="5" operator="equal">
      <formula>"K"</formula>
    </cfRule>
    <cfRule type="cellIs" dxfId="3" priority="6" operator="equal">
      <formula>"J"</formula>
    </cfRule>
  </conditionalFormatting>
  <conditionalFormatting sqref="U11">
    <cfRule type="cellIs" dxfId="2" priority="1" operator="greaterThan">
      <formula>0.005</formula>
    </cfRule>
    <cfRule type="cellIs" dxfId="1" priority="2" operator="between">
      <formula>0</formula>
      <formula>0.005</formula>
    </cfRule>
    <cfRule type="cellIs" dxfId="0" priority="3" operator="lessThan">
      <formula>0</formula>
    </cfRule>
  </conditionalFormatting>
  <dataValidations xWindow="510" yWindow="269" count="2">
    <dataValidation type="list" allowBlank="1" showInputMessage="1" showErrorMessage="1" sqref="AA4:AA23">
      <formula1>Calibres</formula1>
    </dataValidation>
    <dataValidation type="list" allowBlank="1" showInputMessage="1" showErrorMessage="1" errorTitle="Erreur" error="Le calibre séléctionné n'est pas existant ou pas disponible." promptTitle="Sélection du calibre" prompt="Veuillez choisir le calibre que vous souhaitez afficher." sqref="A1:V1">
      <formula1>Calibres</formula1>
    </dataValidation>
  </dataValidations>
  <pageMargins left="0.31496062992125984" right="0.31496062992125984" top="0.78740157480314965" bottom="0.55118110236220474" header="0.27559055118110237" footer="0.39370078740157483"/>
  <pageSetup paperSize="9" scale="58" orientation="portrait" r:id="rId1"/>
  <headerFooter>
    <oddHeader>&amp;L&amp;"OMEGA CT,Gras"
&amp;14T&amp;11ECHNICAL &amp;14O&amp;11FFICE&amp;R&amp;G</oddHeader>
    <oddFooter>&amp;L&amp;BOmega SA Confidentiel&amp;B&amp;C&amp;D&amp;RPage &amp;P</oddFooter>
  </headerFooter>
  <ignoredErrors>
    <ignoredError sqref="R9" formula="1"/>
    <ignoredError sqref="I42:J42" evalError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MàJ">
                <anchor moveWithCells="1" sizeWithCells="1">
                  <from>
                    <xdr:col>22</xdr:col>
                    <xdr:colOff>438150</xdr:colOff>
                    <xdr:row>4</xdr:row>
                    <xdr:rowOff>142875</xdr:rowOff>
                  </from>
                  <to>
                    <xdr:col>25</xdr:col>
                    <xdr:colOff>361950</xdr:colOff>
                    <xdr:row>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6" name="Button 22">
              <controlPr defaultSize="0" print="0" autoFill="0" autoPict="0" macro="[0]!Exporter">
                <anchor moveWithCells="1" sizeWithCells="1">
                  <from>
                    <xdr:col>22</xdr:col>
                    <xdr:colOff>438150</xdr:colOff>
                    <xdr:row>9</xdr:row>
                    <xdr:rowOff>85725</xdr:rowOff>
                  </from>
                  <to>
                    <xdr:col>25</xdr:col>
                    <xdr:colOff>361950</xdr:colOff>
                    <xdr:row>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7" name="Button 23">
              <controlPr defaultSize="0" print="0" autoFill="0" autoPict="0" macro="[0]!imprimTout">
                <anchor moveWithCells="1" sizeWithCells="1">
                  <from>
                    <xdr:col>22</xdr:col>
                    <xdr:colOff>438150</xdr:colOff>
                    <xdr:row>14</xdr:row>
                    <xdr:rowOff>9525</xdr:rowOff>
                  </from>
                  <to>
                    <xdr:col>25</xdr:col>
                    <xdr:colOff>361950</xdr:colOff>
                    <xdr:row>17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8" name="Button 26">
              <controlPr defaultSize="0" print="0" autoFill="0" autoPict="0" macro="[0]!imprimSelec">
                <anchor moveWithCells="1" sizeWithCells="1">
                  <from>
                    <xdr:col>22</xdr:col>
                    <xdr:colOff>438150</xdr:colOff>
                    <xdr:row>18</xdr:row>
                    <xdr:rowOff>114300</xdr:rowOff>
                  </from>
                  <to>
                    <xdr:col>25</xdr:col>
                    <xdr:colOff>361950</xdr:colOff>
                    <xdr:row>22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5" id="{935087E8-53E2-4642-A7B4-BCD4D7FD3474}">
            <x14:iconSet iconSet="3Symbols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10</xm:f>
              </x14:cfvo>
              <x14:cfIcon iconSet="3ArrowsGray" iconId="0"/>
              <x14:cfIcon iconSet="3ArrowsGray" iconId="1"/>
              <x14:cfIcon iconSet="3ArrowsGray" iconId="2"/>
            </x14:iconSet>
          </x14:cfRule>
          <xm:sqref>L39:M48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W111"/>
  <sheetViews>
    <sheetView topLeftCell="A58" workbookViewId="0">
      <selection activeCell="A3" sqref="A3"/>
    </sheetView>
  </sheetViews>
  <sheetFormatPr baseColWidth="10" defaultRowHeight="15" x14ac:dyDescent="0.25"/>
  <cols>
    <col min="1" max="1" width="7.7109375" customWidth="1"/>
    <col min="5" max="5" width="2.7109375" customWidth="1"/>
    <col min="6" max="6" width="11.7109375" bestFit="1" customWidth="1"/>
  </cols>
  <sheetData>
    <row r="2" spans="1:11" ht="36.75" thickBot="1" x14ac:dyDescent="0.6">
      <c r="A2" s="160" t="s">
        <v>74</v>
      </c>
      <c r="B2" s="160"/>
      <c r="C2" s="160"/>
      <c r="D2" s="160"/>
      <c r="E2" s="160"/>
      <c r="F2" s="160"/>
      <c r="G2" s="160"/>
      <c r="H2" s="160"/>
      <c r="I2" s="160"/>
      <c r="J2" s="79"/>
      <c r="K2" s="79"/>
    </row>
    <row r="3" spans="1:11" ht="30" customHeight="1" thickTop="1" x14ac:dyDescent="0.55000000000000004">
      <c r="A3" s="83"/>
      <c r="B3" s="83"/>
      <c r="C3" s="83"/>
      <c r="D3" s="83"/>
      <c r="E3" s="83"/>
      <c r="F3" s="83"/>
      <c r="G3" s="83"/>
      <c r="H3" s="83"/>
      <c r="I3" s="83"/>
      <c r="J3" s="79"/>
      <c r="K3" s="79"/>
    </row>
    <row r="4" spans="1:11" ht="21" thickBot="1" x14ac:dyDescent="0.35">
      <c r="A4" s="162" t="s">
        <v>59</v>
      </c>
      <c r="B4" s="162"/>
      <c r="C4" s="162"/>
      <c r="D4" s="162"/>
      <c r="E4" s="162"/>
      <c r="F4" s="162"/>
      <c r="G4" s="162"/>
      <c r="H4" s="162"/>
      <c r="I4" s="162"/>
    </row>
    <row r="5" spans="1:11" ht="9" customHeight="1" thickTop="1" x14ac:dyDescent="0.25">
      <c r="A5" s="80"/>
      <c r="B5" s="80"/>
      <c r="C5" s="80"/>
      <c r="D5" s="80"/>
      <c r="E5" s="80"/>
      <c r="F5" s="80"/>
      <c r="G5" s="80"/>
      <c r="H5" s="80"/>
      <c r="I5" s="80"/>
    </row>
    <row r="6" spans="1:11" ht="15.75" x14ac:dyDescent="0.25">
      <c r="A6" s="80"/>
      <c r="C6" s="88"/>
      <c r="D6" s="90"/>
      <c r="E6" s="85" t="s">
        <v>61</v>
      </c>
      <c r="F6" s="91">
        <v>0.03</v>
      </c>
      <c r="H6" s="80"/>
      <c r="I6" s="80"/>
    </row>
    <row r="7" spans="1:11" ht="15.75" x14ac:dyDescent="0.25">
      <c r="A7" s="80"/>
      <c r="C7" s="88"/>
      <c r="D7" s="90"/>
      <c r="E7" s="85" t="s">
        <v>61</v>
      </c>
      <c r="F7" s="91">
        <v>2.5000000000000001E-2</v>
      </c>
      <c r="H7" s="80"/>
      <c r="I7" s="80"/>
    </row>
    <row r="8" spans="1:11" ht="15.75" x14ac:dyDescent="0.25">
      <c r="A8" s="80"/>
      <c r="C8" s="88"/>
      <c r="D8" s="90"/>
      <c r="E8" s="85" t="s">
        <v>61</v>
      </c>
      <c r="F8" s="91">
        <v>0.02</v>
      </c>
      <c r="H8" s="80"/>
      <c r="I8" s="80"/>
    </row>
    <row r="9" spans="1:11" ht="15.75" x14ac:dyDescent="0.25">
      <c r="A9" s="80"/>
      <c r="C9" s="88"/>
      <c r="D9" s="90"/>
      <c r="E9" s="85" t="s">
        <v>61</v>
      </c>
      <c r="F9" s="91">
        <v>0.01</v>
      </c>
      <c r="H9" s="80"/>
      <c r="I9" s="80"/>
    </row>
    <row r="10" spans="1:11" ht="9" customHeight="1" x14ac:dyDescent="0.25">
      <c r="A10" s="80"/>
      <c r="B10" s="81"/>
      <c r="C10" s="81"/>
      <c r="D10" s="85"/>
      <c r="E10" s="85"/>
      <c r="F10" s="84"/>
      <c r="G10" s="80"/>
      <c r="H10" s="80"/>
      <c r="I10" s="80"/>
    </row>
    <row r="11" spans="1:11" ht="21" thickBot="1" x14ac:dyDescent="0.35">
      <c r="A11" s="162" t="s">
        <v>57</v>
      </c>
      <c r="B11" s="162"/>
      <c r="C11" s="162"/>
      <c r="D11" s="162"/>
      <c r="E11" s="162"/>
      <c r="F11" s="162"/>
      <c r="G11" s="162"/>
      <c r="H11" s="162"/>
      <c r="I11" s="162"/>
    </row>
    <row r="12" spans="1:11" ht="15.75" thickTop="1" x14ac:dyDescent="0.25"/>
    <row r="13" spans="1:11" ht="18.75" x14ac:dyDescent="0.25">
      <c r="C13" s="89"/>
      <c r="D13" s="93" t="s">
        <v>60</v>
      </c>
      <c r="E13" s="86" t="s">
        <v>62</v>
      </c>
      <c r="F13" s="92">
        <f>SELECTION_DATES!H5</f>
        <v>42309</v>
      </c>
    </row>
    <row r="14" spans="1:11" ht="15" customHeight="1" x14ac:dyDescent="0.25">
      <c r="B14" s="81"/>
      <c r="C14" s="82"/>
      <c r="D14" s="81"/>
      <c r="E14" s="81"/>
      <c r="F14" s="82"/>
    </row>
    <row r="15" spans="1:11" ht="21" thickBot="1" x14ac:dyDescent="0.35">
      <c r="A15" s="162" t="s">
        <v>58</v>
      </c>
      <c r="B15" s="162"/>
      <c r="C15" s="162"/>
      <c r="D15" s="162"/>
      <c r="E15" s="162"/>
      <c r="F15" s="162"/>
      <c r="G15" s="162"/>
      <c r="H15" s="162"/>
      <c r="I15" s="162"/>
    </row>
    <row r="16" spans="1:11" ht="15.75" thickTop="1" x14ac:dyDescent="0.25"/>
    <row r="17" spans="1:9" x14ac:dyDescent="0.25">
      <c r="B17" s="87" t="s">
        <v>65</v>
      </c>
      <c r="C17" s="87" t="s">
        <v>63</v>
      </c>
      <c r="D17" s="87" t="s">
        <v>64</v>
      </c>
      <c r="E17" s="87"/>
      <c r="F17" s="87"/>
      <c r="G17" s="87" t="s">
        <v>65</v>
      </c>
      <c r="H17" s="87" t="s">
        <v>63</v>
      </c>
      <c r="I17" s="87" t="s">
        <v>64</v>
      </c>
    </row>
    <row r="18" spans="1:9" ht="20.100000000000001" customHeight="1" x14ac:dyDescent="0.25">
      <c r="A18" s="104" t="str">
        <f>IF(B18&lt;&gt;"","Page 2","")</f>
        <v>Page 2</v>
      </c>
      <c r="B18" s="106">
        <f>IF(Synthese!A1=0,"",Synthese!A1)</f>
        <v>2</v>
      </c>
      <c r="C18" s="107" t="e">
        <f ca="1">IF($B18&lt;&gt;"",VLOOKUP($B18,$A$80:$H$110,4,FALSE),"")</f>
        <v>#VALUE!</v>
      </c>
      <c r="D18" s="107" t="e">
        <f ca="1">IF($B18&lt;&gt;"",VLOOKUP($B18,$A$80:$H$110,8,FALSE),"")</f>
        <v>#VALUE!</v>
      </c>
      <c r="E18" s="61"/>
      <c r="F18" s="105" t="str">
        <f>IF(G18&lt;&gt;"","Page 12","")</f>
        <v/>
      </c>
      <c r="G18" s="106" t="str">
        <f>IF(Synthese!AA14=0,"",Synthese!AA14)</f>
        <v/>
      </c>
      <c r="H18" s="108" t="str">
        <f>IF($G18&lt;&gt;"",VLOOKUP($G18,$A$80:$H$110,4,FALSE),"")</f>
        <v/>
      </c>
      <c r="I18" s="108" t="str">
        <f>IF($G18&lt;&gt;"",VLOOKUP($G18,$A$80:$H$110,8,FALSE),"")</f>
        <v/>
      </c>
    </row>
    <row r="19" spans="1:9" ht="20.100000000000001" customHeight="1" x14ac:dyDescent="0.25">
      <c r="A19" s="104" t="str">
        <f>IF(B19&lt;&gt;"","Page 3","")</f>
        <v>Page 3</v>
      </c>
      <c r="B19" s="106">
        <f>IF(Synthese!AA5=0,"",Synthese!AA5)</f>
        <v>11</v>
      </c>
      <c r="C19" s="107" t="e">
        <f t="shared" ref="C19:C27" ca="1" si="0">IF($B19&lt;&gt;"",VLOOKUP($B19,$A$80:$H$110,4,FALSE),"")</f>
        <v>#VALUE!</v>
      </c>
      <c r="D19" s="107" t="e">
        <f t="shared" ref="D19:D26" ca="1" si="1">IF($B19&lt;&gt;"",VLOOKUP($B19,$A$80:$H$110,8,FALSE),"")</f>
        <v>#VALUE!</v>
      </c>
      <c r="E19" s="61"/>
      <c r="F19" s="105" t="str">
        <f>IF(G19&lt;&gt;"","Page 13","")</f>
        <v/>
      </c>
      <c r="G19" s="106" t="str">
        <f>IF(Synthese!AA15=0,"",Synthese!AA15)</f>
        <v/>
      </c>
      <c r="H19" s="108" t="str">
        <f t="shared" ref="H19:H26" si="2">IF($G19&lt;&gt;"",VLOOKUP($G19,$A$80:$H$110,4,FALSE),"")</f>
        <v/>
      </c>
      <c r="I19" s="108" t="str">
        <f t="shared" ref="I19:I27" si="3">IF($G19&lt;&gt;"",VLOOKUP($G19,$A$80:$H$110,8,FALSE),"")</f>
        <v/>
      </c>
    </row>
    <row r="20" spans="1:9" ht="20.100000000000001" customHeight="1" x14ac:dyDescent="0.25">
      <c r="A20" s="104" t="str">
        <f>IF(B20&lt;&gt;"","Page 4","")</f>
        <v>Page 4</v>
      </c>
      <c r="B20" s="106">
        <f>IF(Synthese!AA6=0,"",Synthese!AA6)</f>
        <v>8</v>
      </c>
      <c r="C20" s="107" t="e">
        <f t="shared" ca="1" si="0"/>
        <v>#VALUE!</v>
      </c>
      <c r="D20" s="107" t="e">
        <f t="shared" ca="1" si="1"/>
        <v>#VALUE!</v>
      </c>
      <c r="E20" s="61"/>
      <c r="F20" s="105" t="str">
        <f>IF(G20&lt;&gt;"","Page 14","")</f>
        <v/>
      </c>
      <c r="G20" s="106" t="str">
        <f>IF(Synthese!AA16=0,"",Synthese!AA16)</f>
        <v/>
      </c>
      <c r="H20" s="108" t="str">
        <f t="shared" si="2"/>
        <v/>
      </c>
      <c r="I20" s="108" t="str">
        <f t="shared" si="3"/>
        <v/>
      </c>
    </row>
    <row r="21" spans="1:9" ht="20.100000000000001" customHeight="1" x14ac:dyDescent="0.25">
      <c r="A21" s="104" t="str">
        <f>IF(B21&lt;&gt;"","Page 5","")</f>
        <v/>
      </c>
      <c r="B21" s="106" t="str">
        <f>IF(Synthese!AA7=0,"",Synthese!AA7)</f>
        <v/>
      </c>
      <c r="C21" s="107" t="str">
        <f t="shared" si="0"/>
        <v/>
      </c>
      <c r="D21" s="107" t="str">
        <f t="shared" si="1"/>
        <v/>
      </c>
      <c r="E21" s="61"/>
      <c r="F21" s="105" t="str">
        <f>IF(G21&lt;&gt;"","Page 15","")</f>
        <v/>
      </c>
      <c r="G21" s="106" t="str">
        <f>IF(Synthese!AA17=0,"",Synthese!AA17)</f>
        <v/>
      </c>
      <c r="H21" s="108" t="str">
        <f t="shared" si="2"/>
        <v/>
      </c>
      <c r="I21" s="108" t="str">
        <f t="shared" si="3"/>
        <v/>
      </c>
    </row>
    <row r="22" spans="1:9" ht="20.100000000000001" customHeight="1" x14ac:dyDescent="0.25">
      <c r="A22" s="104" t="str">
        <f>IF(B22&lt;&gt;"","Page 6","")</f>
        <v/>
      </c>
      <c r="B22" s="106" t="str">
        <f>IF(Synthese!AA8=0,"",Synthese!AA8)</f>
        <v/>
      </c>
      <c r="C22" s="107" t="str">
        <f t="shared" si="0"/>
        <v/>
      </c>
      <c r="D22" s="107" t="str">
        <f t="shared" si="1"/>
        <v/>
      </c>
      <c r="E22" s="61"/>
      <c r="F22" s="105" t="str">
        <f>IF(G22&lt;&gt;"","Page 16","")</f>
        <v/>
      </c>
      <c r="G22" s="106" t="str">
        <f>IF(Synthese!AA18=0,"",Synthese!AA18)</f>
        <v/>
      </c>
      <c r="H22" s="108" t="str">
        <f t="shared" si="2"/>
        <v/>
      </c>
      <c r="I22" s="108" t="str">
        <f t="shared" si="3"/>
        <v/>
      </c>
    </row>
    <row r="23" spans="1:9" ht="20.100000000000001" customHeight="1" x14ac:dyDescent="0.25">
      <c r="A23" s="104" t="str">
        <f>IF(B23&lt;&gt;"","Page 7","")</f>
        <v/>
      </c>
      <c r="B23" s="106" t="str">
        <f>IF(Synthese!AA9=0,"",Synthese!AA9)</f>
        <v/>
      </c>
      <c r="C23" s="107" t="str">
        <f t="shared" si="0"/>
        <v/>
      </c>
      <c r="D23" s="107" t="str">
        <f t="shared" si="1"/>
        <v/>
      </c>
      <c r="E23" s="61"/>
      <c r="F23" s="105" t="str">
        <f>IF(G23&lt;&gt;"","Page 17","")</f>
        <v/>
      </c>
      <c r="G23" s="106" t="str">
        <f>IF(Synthese!AA19=0,"",Synthese!AA19)</f>
        <v/>
      </c>
      <c r="H23" s="108" t="str">
        <f t="shared" si="2"/>
        <v/>
      </c>
      <c r="I23" s="108" t="str">
        <f t="shared" si="3"/>
        <v/>
      </c>
    </row>
    <row r="24" spans="1:9" ht="20.100000000000001" customHeight="1" x14ac:dyDescent="0.25">
      <c r="A24" s="104" t="str">
        <f>IF(B24&lt;&gt;"","Page 8","")</f>
        <v/>
      </c>
      <c r="B24" s="106" t="str">
        <f>IF(Synthese!AA10=0,"",Synthese!AA10)</f>
        <v/>
      </c>
      <c r="C24" s="107" t="str">
        <f t="shared" si="0"/>
        <v/>
      </c>
      <c r="D24" s="107" t="str">
        <f t="shared" si="1"/>
        <v/>
      </c>
      <c r="E24" s="61"/>
      <c r="F24" s="105" t="str">
        <f>IF(G24&lt;&gt;"","Page 18","")</f>
        <v/>
      </c>
      <c r="G24" s="106" t="str">
        <f>IF(Synthese!AA20=0,"",Synthese!AA20)</f>
        <v/>
      </c>
      <c r="H24" s="108" t="str">
        <f t="shared" si="2"/>
        <v/>
      </c>
      <c r="I24" s="108" t="str">
        <f t="shared" si="3"/>
        <v/>
      </c>
    </row>
    <row r="25" spans="1:9" ht="20.100000000000001" customHeight="1" x14ac:dyDescent="0.25">
      <c r="A25" s="104" t="str">
        <f>IF(B25&lt;&gt;"","Page 9","")</f>
        <v/>
      </c>
      <c r="B25" s="106" t="str">
        <f>IF(Synthese!AA11=0,"",Synthese!AA11)</f>
        <v/>
      </c>
      <c r="C25" s="107" t="str">
        <f t="shared" si="0"/>
        <v/>
      </c>
      <c r="D25" s="107" t="str">
        <f t="shared" si="1"/>
        <v/>
      </c>
      <c r="E25" s="61"/>
      <c r="F25" s="105" t="str">
        <f>IF(G25&lt;&gt;"","Page 19","")</f>
        <v/>
      </c>
      <c r="G25" s="106" t="str">
        <f>IF(Synthese!AA21=0,"",Synthese!AA21)</f>
        <v/>
      </c>
      <c r="H25" s="108" t="str">
        <f t="shared" si="2"/>
        <v/>
      </c>
      <c r="I25" s="108" t="str">
        <f t="shared" si="3"/>
        <v/>
      </c>
    </row>
    <row r="26" spans="1:9" ht="20.100000000000001" customHeight="1" x14ac:dyDescent="0.25">
      <c r="A26" s="104" t="str">
        <f>IF(B26&lt;&gt;"","Page 10","")</f>
        <v/>
      </c>
      <c r="B26" s="106" t="str">
        <f>IF(Synthese!AA12=0,"",Synthese!AA12)</f>
        <v/>
      </c>
      <c r="C26" s="107" t="str">
        <f t="shared" si="0"/>
        <v/>
      </c>
      <c r="D26" s="107" t="str">
        <f t="shared" si="1"/>
        <v/>
      </c>
      <c r="E26" s="61"/>
      <c r="F26" s="105" t="str">
        <f>IF(G26&lt;&gt;"","Page 20","")</f>
        <v/>
      </c>
      <c r="G26" s="106" t="str">
        <f>IF(Synthese!AA22=0,"",Synthese!AA22)</f>
        <v/>
      </c>
      <c r="H26" s="108" t="str">
        <f t="shared" si="2"/>
        <v/>
      </c>
      <c r="I26" s="108" t="str">
        <f t="shared" si="3"/>
        <v/>
      </c>
    </row>
    <row r="27" spans="1:9" ht="20.100000000000001" customHeight="1" x14ac:dyDescent="0.25">
      <c r="A27" s="104" t="str">
        <f>IF(B27&lt;&gt;"","Page 11","")</f>
        <v/>
      </c>
      <c r="B27" s="106" t="str">
        <f>IF(Synthese!AA13=0,"",Synthese!AA13)</f>
        <v/>
      </c>
      <c r="C27" s="107" t="str">
        <f t="shared" si="0"/>
        <v/>
      </c>
      <c r="D27" s="107" t="str">
        <f>IF($B27&lt;&gt;"",VLOOKUP($B27,$A$80:$H$110,8,FALSE),"")</f>
        <v/>
      </c>
      <c r="E27" s="61"/>
      <c r="F27" s="105" t="str">
        <f>IF(G27&lt;&gt;"","Page 21","")</f>
        <v/>
      </c>
      <c r="G27" s="106" t="str">
        <f>IF(Synthese!AA23=0,"",Synthese!AA23)</f>
        <v/>
      </c>
      <c r="H27" s="108" t="str">
        <f>IF($G27&lt;&gt;"",VLOOKUP($G27,$A$80:$H$110,4,FALSE),"")</f>
        <v/>
      </c>
      <c r="I27" s="108" t="str">
        <f t="shared" si="3"/>
        <v/>
      </c>
    </row>
    <row r="28" spans="1:9" x14ac:dyDescent="0.25">
      <c r="B28" s="61"/>
    </row>
    <row r="30" spans="1:9" ht="21" thickBot="1" x14ac:dyDescent="0.35">
      <c r="A30" s="162" t="s">
        <v>73</v>
      </c>
      <c r="B30" s="162"/>
      <c r="C30" s="162"/>
      <c r="D30" s="162"/>
      <c r="E30" s="162"/>
      <c r="F30" s="162"/>
      <c r="G30" s="162"/>
      <c r="H30" s="162"/>
      <c r="I30" s="162"/>
    </row>
    <row r="31" spans="1:9" ht="15.75" thickTop="1" x14ac:dyDescent="0.25">
      <c r="A31" s="101"/>
      <c r="B31" s="102"/>
      <c r="C31" s="101"/>
      <c r="D31" s="101"/>
      <c r="E31" s="101"/>
      <c r="F31" s="101"/>
      <c r="G31" s="101"/>
      <c r="H31" s="101"/>
      <c r="I31" s="101"/>
    </row>
    <row r="32" spans="1:9" x14ac:dyDescent="0.25">
      <c r="A32" s="1"/>
      <c r="B32" s="95"/>
      <c r="C32" s="1"/>
      <c r="D32" s="1"/>
      <c r="E32" s="1"/>
      <c r="F32" s="1"/>
      <c r="G32" s="1"/>
      <c r="H32" s="1"/>
      <c r="I32" s="1"/>
    </row>
    <row r="33" spans="1:9" x14ac:dyDescent="0.25">
      <c r="A33" s="1"/>
      <c r="B33" s="95"/>
      <c r="C33" s="1"/>
      <c r="D33" s="1"/>
      <c r="E33" s="1"/>
      <c r="F33" s="1"/>
      <c r="G33" s="1"/>
      <c r="H33" s="1"/>
      <c r="I33" s="1"/>
    </row>
    <row r="34" spans="1:9" x14ac:dyDescent="0.25">
      <c r="A34" s="1"/>
      <c r="B34" s="95"/>
      <c r="C34" s="1"/>
      <c r="D34" s="1"/>
      <c r="E34" s="1"/>
      <c r="F34" s="1"/>
      <c r="G34" s="1"/>
      <c r="H34" s="1"/>
      <c r="I34" s="1"/>
    </row>
    <row r="35" spans="1:9" x14ac:dyDescent="0.25">
      <c r="A35" s="1"/>
      <c r="B35" s="95"/>
      <c r="C35" s="1"/>
      <c r="D35" s="1"/>
      <c r="E35" s="1"/>
      <c r="F35" s="1"/>
      <c r="G35" s="1"/>
      <c r="H35" s="1"/>
      <c r="I35" s="1"/>
    </row>
    <row r="36" spans="1:9" x14ac:dyDescent="0.25">
      <c r="B36" s="61"/>
    </row>
    <row r="75" spans="1:23" ht="15.75" thickBot="1" x14ac:dyDescent="0.3"/>
    <row r="76" spans="1:23" ht="15.75" thickBot="1" x14ac:dyDescent="0.3">
      <c r="A76" s="140" t="s">
        <v>44</v>
      </c>
      <c r="B76" s="141"/>
      <c r="C76" s="141"/>
      <c r="D76" s="141"/>
      <c r="E76" s="141"/>
      <c r="F76" s="141"/>
      <c r="G76" s="141"/>
      <c r="H76" s="141"/>
      <c r="I76" s="141"/>
      <c r="J76" s="141"/>
      <c r="K76" s="141"/>
      <c r="L76" s="141"/>
      <c r="M76" s="141"/>
      <c r="N76" s="141"/>
      <c r="O76" s="141"/>
      <c r="P76" s="141"/>
      <c r="Q76" s="141"/>
      <c r="R76" s="141"/>
      <c r="S76" s="141"/>
      <c r="T76" s="141"/>
      <c r="U76" s="141"/>
      <c r="V76" s="141"/>
      <c r="W76" s="142"/>
    </row>
    <row r="78" spans="1:23" x14ac:dyDescent="0.25">
      <c r="A78" s="161" t="s">
        <v>67</v>
      </c>
      <c r="B78" s="161"/>
      <c r="C78" s="161"/>
      <c r="D78" s="161"/>
      <c r="E78" s="161"/>
      <c r="F78" s="161"/>
      <c r="G78" s="161"/>
      <c r="H78" s="161"/>
    </row>
    <row r="79" spans="1:23" x14ac:dyDescent="0.25">
      <c r="A79" s="97" t="s">
        <v>10</v>
      </c>
      <c r="B79" s="97" t="s">
        <v>68</v>
      </c>
      <c r="C79" s="97" t="s">
        <v>69</v>
      </c>
      <c r="D79" s="97" t="s">
        <v>63</v>
      </c>
      <c r="F79" s="97" t="s">
        <v>70</v>
      </c>
      <c r="G79" s="97" t="s">
        <v>71</v>
      </c>
      <c r="H79" s="97" t="s">
        <v>72</v>
      </c>
    </row>
    <row r="80" spans="1:23" x14ac:dyDescent="0.25">
      <c r="A80" s="103">
        <f>Calibres!A2</f>
        <v>1</v>
      </c>
      <c r="B80" s="35" t="e">
        <f ca="1">IFERROR(SUM(INDIRECT("'[PARETO "&amp;Synthese!$Q$4&amp;".xls]"&amp;$A80&amp;"'!$J$8:$J$54")),"")/IFERROR(INDIRECT("'[PARETO "&amp;Synthese!$Q$4&amp;".xls]"&amp;$A80&amp;"'!$L$4"),"")</f>
        <v>#VALUE!</v>
      </c>
      <c r="C80" s="35" t="e">
        <f ca="1">IFERROR(SUM(INDIRECT("'[PARETO "&amp;Synthese!$P$4&amp;".xls]"&amp;$A80&amp;"'!$J$8:$J$54")),"")/IFERROR(INDIRECT("'[PARETO "&amp;Synthese!$P$4&amp;".xls]"&amp;$A80&amp;"'!$L$4"),"")</f>
        <v>#VALUE!</v>
      </c>
      <c r="D80" s="98" t="e">
        <f ca="1">$B80-$C80</f>
        <v>#VALUE!</v>
      </c>
      <c r="E80" s="99"/>
      <c r="F80" s="55" t="e">
        <f ca="1">(IFERROR(SUM(INDIRECT("'[PARETO "&amp;Synthese!$F$4&amp;".xls]"&amp;$A80&amp;"'!$J$8:$J$54")),"")+IFERROR(SUM(INDIRECT("'[PARETO "&amp;Synthese!$G$4&amp;".xls]"&amp;$A80&amp;"'!$J$8:$J$54")),"")+IFERROR(SUM(INDIRECT("'[PARETO "&amp;Synthese!$H$4&amp;".xls]"&amp;$A80&amp;"'!$J$8:$J$54")),"")+IFERROR(SUM(INDIRECT("'[PARETO "&amp;Synthese!$I$4&amp;".xls]"&amp;$A80&amp;"'!$J$8:$J$54")),"")+IFERROR(SUM(INDIRECT("'[PARETO "&amp;Synthese!$J$4&amp;".xls]"&amp;$A80&amp;"'!$J$8:$J$54")),"")+IFERROR(SUM(INDIRECT("'[PARETO "&amp;Synthese!$K$4&amp;".xls]"&amp;$A80&amp;"'!$J$8:$J$54")),"")+IFERROR(SUM(INDIRECT("'[PARETO "&amp;Synthese!$L$4&amp;".xls]"&amp;$A80&amp;"'!$J$8:$J$54")),"")+IFERROR(SUM(INDIRECT("'[PARETO "&amp;Synthese!$M$4&amp;".xls]"&amp;$A80&amp;"'!$J$8:$J$54")),"")+IFERROR(SUM(INDIRECT("'[PARETO "&amp;Synthese!$N$4&amp;".xls]"&amp;$A80&amp;"'!$J$8:$J$54")),"")+IFERROR(SUM(INDIRECT("'[PARETO "&amp;Synthese!$O$4&amp;".xls]"&amp;$A80&amp;"'!$J$8:$J$54")),"")+IFERROR(SUM(INDIRECT("'[PARETO "&amp;Synthese!$P$4&amp;".xls]"&amp;$A80&amp;"'!$J$8:$J$54")),"")+IFERROR(SUM(INDIRECT("'[PARETO "&amp;Synthese!$Q$4&amp;".xls]"&amp;$A80&amp;"'!$J$8:$J$54")),""))/(IFERROR(SUM(INDIRECT("'[PARETO "&amp;Synthese!$F$4&amp;".xls]"&amp;$A80&amp;"'!$L$4")),"")+IFERROR(SUM(INDIRECT("'[PARETO "&amp;Synthese!$G$4&amp;".xls]"&amp;$A80&amp;"'!$L$4")),"")+IFERROR(SUM(INDIRECT("'[PARETO "&amp;Synthese!$H$4&amp;".xls]"&amp;$A80&amp;"'!$L$4")),"")+IFERROR(SUM(INDIRECT("'[PARETO "&amp;Synthese!$I$4&amp;".xls]"&amp;$A80&amp;"'!$L$4")),"")+IFERROR(SUM(INDIRECT("'[PARETO "&amp;Synthese!$J$4&amp;".xls]"&amp;$A80&amp;"'!$L$4")),"")+IFERROR(SUM(INDIRECT("'[PARETO "&amp;Synthese!$K$4&amp;".xls]"&amp;$A80&amp;"'!$L$4")),"")+IFERROR(SUM(INDIRECT("'[PARETO "&amp;Synthese!$L$4&amp;".xls]"&amp;$A80&amp;"'!$L$4")),"")+IFERROR(SUM(INDIRECT("'[PARETO "&amp;Synthese!$M$4&amp;".xls]"&amp;$A80&amp;"'!$L$4")),"")+IFERROR(SUM(INDIRECT("'[PARETO "&amp;Synthese!$N$4&amp;".xls]"&amp;$A80&amp;"'!$L$4")),"")+IFERROR(SUM(INDIRECT("'[PARETO "&amp;Synthese!$O$4&amp;".xls]"&amp;$A80&amp;"'!$L$4")),"")+IFERROR(SUM(INDIRECT("'[PARETO "&amp;Synthese!$P$4&amp;".xls]"&amp;$A80&amp;"'!$L$4")),"")+IFERROR(SUM(INDIRECT("'[PARETO "&amp;Synthese!$Q$4&amp;".xls]"&amp;$A80&amp;"'!$L$4")),""))</f>
        <v>#VALUE!</v>
      </c>
      <c r="G80" s="55" t="e">
        <f ca="1">(IFERROR(SUM(INDIRECT("'[PARETO "&amp;Synthese!$F$4&amp;".xls]"&amp;$A80&amp;"'!$J$8:$J$54")),"")+IFERROR(SUM(INDIRECT("'[PARETO "&amp;Synthese!$G$4&amp;".xls]"&amp;$A80&amp;"'!$J$8:$J$54")),"")+IFERROR(SUM(INDIRECT("'[PARETO "&amp;Synthese!$H$4&amp;".xls]"&amp;$A80&amp;"'!$J$8:$J$54")),"")+IFERROR(SUM(INDIRECT("'[PARETO "&amp;Synthese!$I$4&amp;".xls]"&amp;$A80&amp;"'!$J$8:$J$54")),"")+IFERROR(SUM(INDIRECT("'[PARETO "&amp;Synthese!$J$4&amp;".xls]"&amp;$A80&amp;"'!$J$8:$J$54")),"")+IFERROR(SUM(INDIRECT("'[PARETO "&amp;Synthese!$K$4&amp;".xls]"&amp;$A80&amp;"'!$J$8:$J$54")),"")+IFERROR(SUM(INDIRECT("'[PARETO "&amp;Synthese!$L$4&amp;".xls]"&amp;$A80&amp;"'!$J$8:$J$54")),"")+IFERROR(SUM(INDIRECT("'[PARETO "&amp;Synthese!$M$4&amp;".xls]"&amp;$A80&amp;"'!$J$8:$J$54")),"")+IFERROR(SUM(INDIRECT("'[PARETO "&amp;Synthese!$N$4&amp;".xls]"&amp;$A80&amp;"'!$J$8:$J$54")),"")+IFERROR(SUM(INDIRECT("'[PARETO "&amp;Synthese!$O$4&amp;".xls]"&amp;$A80&amp;"'!$J$8:$J$54")),"")+IFERROR(SUM(INDIRECT("'[PARETO "&amp;Synthese!$P$4&amp;".xls]"&amp;$A80&amp;"'!$J$8:$J$54")),"")+IFERROR(SUM(INDIRECT("'[PARETO "&amp;Synthese!$E$4&amp;".xls]"&amp;$A80&amp;"'!$J$8:$J$54")),""))/(IFERROR(SUM(INDIRECT("'[PARETO "&amp;Synthese!$F$4&amp;".xls]"&amp;$A80&amp;"'!$L$4")),"")+IFERROR(SUM(INDIRECT("'[PARETO "&amp;Synthese!$G$4&amp;".xls]"&amp;$A80&amp;"'!$L$4")),"")+IFERROR(SUM(INDIRECT("'[PARETO "&amp;Synthese!$H$4&amp;".xls]"&amp;$A80&amp;"'!$L$4")),"")+IFERROR(SUM(INDIRECT("'[PARETO "&amp;Synthese!$I$4&amp;".xls]"&amp;$A80&amp;"'!$L$4")),"")+IFERROR(SUM(INDIRECT("'[PARETO "&amp;Synthese!$J$4&amp;".xls]"&amp;$A80&amp;"'!$L$4")),"")+IFERROR(SUM(INDIRECT("'[PARETO "&amp;Synthese!$K$4&amp;".xls]"&amp;$A80&amp;"'!$L$4")),"")+IFERROR(SUM(INDIRECT("'[PARETO "&amp;Synthese!$L$4&amp;".xls]"&amp;$A80&amp;"'!$L$4")),"")+IFERROR(SUM(INDIRECT("'[PARETO "&amp;Synthese!$M$4&amp;".xls]"&amp;$A80&amp;"'!$L$4")),"")+IFERROR(SUM(INDIRECT("'[PARETO "&amp;Synthese!$N$4&amp;".xls]"&amp;$A80&amp;"'!$L$4")),"")+IFERROR(SUM(INDIRECT("'[PARETO "&amp;Synthese!$O$4&amp;".xls]"&amp;$A80&amp;"'!$L$4")),"")+IFERROR(SUM(INDIRECT("'[PARETO "&amp;Synthese!$P$4&amp;".xls]"&amp;$A80&amp;"'!$L$4")),"")+IFERROR(SUM(INDIRECT("'[PARETO "&amp;Synthese!$E$4&amp;".xls]"&amp;$A80&amp;"'!$L$4")),""))</f>
        <v>#VALUE!</v>
      </c>
      <c r="H80" s="100" t="e">
        <f ca="1">$F80-$G80</f>
        <v>#VALUE!</v>
      </c>
    </row>
    <row r="81" spans="1:8" x14ac:dyDescent="0.25">
      <c r="A81" s="103">
        <f>Calibres!A3</f>
        <v>2</v>
      </c>
      <c r="B81" s="35" t="e">
        <f ca="1">IFERROR(SUM(INDIRECT("'[PARETO "&amp;Synthese!$Q$4&amp;".xls]"&amp;$A81&amp;"'!$J$8:$J$54")),"")/IFERROR(INDIRECT("'[PARETO "&amp;Synthese!$Q$4&amp;".xls]"&amp;$A81&amp;"'!$L$4"),"")</f>
        <v>#VALUE!</v>
      </c>
      <c r="C81" s="35" t="e">
        <f ca="1">IFERROR(SUM(INDIRECT("'[PARETO "&amp;Synthese!$P$4&amp;".xls]"&amp;$A81&amp;"'!$J$8:$J$54")),"")/IFERROR(INDIRECT("'[PARETO "&amp;Synthese!$P$4&amp;".xls]"&amp;$A81&amp;"'!$L$4"),"")</f>
        <v>#VALUE!</v>
      </c>
      <c r="D81" s="98" t="e">
        <f t="shared" ref="D81:D99" ca="1" si="4">$B81-$C81</f>
        <v>#VALUE!</v>
      </c>
      <c r="E81" s="99"/>
      <c r="F81" s="55" t="e">
        <f ca="1">(IFERROR(SUM(INDIRECT("'[PARETO "&amp;Synthese!$F$4&amp;".xls]"&amp;$A81&amp;"'!$J$8:$J$54")),"")+IFERROR(SUM(INDIRECT("'[PARETO "&amp;Synthese!$G$4&amp;".xls]"&amp;$A81&amp;"'!$J$8:$J$54")),"")+IFERROR(SUM(INDIRECT("'[PARETO "&amp;Synthese!$H$4&amp;".xls]"&amp;$A81&amp;"'!$J$8:$J$54")),"")+IFERROR(SUM(INDIRECT("'[PARETO "&amp;Synthese!$I$4&amp;".xls]"&amp;$A81&amp;"'!$J$8:$J$54")),"")+IFERROR(SUM(INDIRECT("'[PARETO "&amp;Synthese!$J$4&amp;".xls]"&amp;$A81&amp;"'!$J$8:$J$54")),"")+IFERROR(SUM(INDIRECT("'[PARETO "&amp;Synthese!$K$4&amp;".xls]"&amp;$A81&amp;"'!$J$8:$J$54")),"")+IFERROR(SUM(INDIRECT("'[PARETO "&amp;Synthese!$L$4&amp;".xls]"&amp;$A81&amp;"'!$J$8:$J$54")),"")+IFERROR(SUM(INDIRECT("'[PARETO "&amp;Synthese!$M$4&amp;".xls]"&amp;$A81&amp;"'!$J$8:$J$54")),"")+IFERROR(SUM(INDIRECT("'[PARETO "&amp;Synthese!$N$4&amp;".xls]"&amp;$A81&amp;"'!$J$8:$J$54")),"")+IFERROR(SUM(INDIRECT("'[PARETO "&amp;Synthese!$O$4&amp;".xls]"&amp;$A81&amp;"'!$J$8:$J$54")),"")+IFERROR(SUM(INDIRECT("'[PARETO "&amp;Synthese!$P$4&amp;".xls]"&amp;$A81&amp;"'!$J$8:$J$54")),"")+IFERROR(SUM(INDIRECT("'[PARETO "&amp;Synthese!$Q$4&amp;".xls]"&amp;$A81&amp;"'!$J$8:$J$54")),""))/(IFERROR(SUM(INDIRECT("'[PARETO "&amp;Synthese!$F$4&amp;".xls]"&amp;$A81&amp;"'!$L$4")),"")+IFERROR(SUM(INDIRECT("'[PARETO "&amp;Synthese!$G$4&amp;".xls]"&amp;$A81&amp;"'!$L$4")),"")+IFERROR(SUM(INDIRECT("'[PARETO "&amp;Synthese!$H$4&amp;".xls]"&amp;$A81&amp;"'!$L$4")),"")+IFERROR(SUM(INDIRECT("'[PARETO "&amp;Synthese!$I$4&amp;".xls]"&amp;$A81&amp;"'!$L$4")),"")+IFERROR(SUM(INDIRECT("'[PARETO "&amp;Synthese!$J$4&amp;".xls]"&amp;$A81&amp;"'!$L$4")),"")+IFERROR(SUM(INDIRECT("'[PARETO "&amp;Synthese!$K$4&amp;".xls]"&amp;$A81&amp;"'!$L$4")),"")+IFERROR(SUM(INDIRECT("'[PARETO "&amp;Synthese!$L$4&amp;".xls]"&amp;$A81&amp;"'!$L$4")),"")+IFERROR(SUM(INDIRECT("'[PARETO "&amp;Synthese!$M$4&amp;".xls]"&amp;$A81&amp;"'!$L$4")),"")+IFERROR(SUM(INDIRECT("'[PARETO "&amp;Synthese!$N$4&amp;".xls]"&amp;$A81&amp;"'!$L$4")),"")+IFERROR(SUM(INDIRECT("'[PARETO "&amp;Synthese!$O$4&amp;".xls]"&amp;$A81&amp;"'!$L$4")),"")+IFERROR(SUM(INDIRECT("'[PARETO "&amp;Synthese!$P$4&amp;".xls]"&amp;$A81&amp;"'!$L$4")),"")+IFERROR(SUM(INDIRECT("'[PARETO "&amp;Synthese!$Q$4&amp;".xls]"&amp;$A81&amp;"'!$L$4")),""))</f>
        <v>#VALUE!</v>
      </c>
      <c r="G81" s="55" t="e">
        <f ca="1">(IFERROR(SUM(INDIRECT("'[PARETO "&amp;Synthese!$F$4&amp;".xls]"&amp;$A81&amp;"'!$J$8:$J$54")),"")+IFERROR(SUM(INDIRECT("'[PARETO "&amp;Synthese!$G$4&amp;".xls]"&amp;$A81&amp;"'!$J$8:$J$54")),"")+IFERROR(SUM(INDIRECT("'[PARETO "&amp;Synthese!$H$4&amp;".xls]"&amp;$A81&amp;"'!$J$8:$J$54")),"")+IFERROR(SUM(INDIRECT("'[PARETO "&amp;Synthese!$I$4&amp;".xls]"&amp;$A81&amp;"'!$J$8:$J$54")),"")+IFERROR(SUM(INDIRECT("'[PARETO "&amp;Synthese!$J$4&amp;".xls]"&amp;$A81&amp;"'!$J$8:$J$54")),"")+IFERROR(SUM(INDIRECT("'[PARETO "&amp;Synthese!$K$4&amp;".xls]"&amp;$A81&amp;"'!$J$8:$J$54")),"")+IFERROR(SUM(INDIRECT("'[PARETO "&amp;Synthese!$L$4&amp;".xls]"&amp;$A81&amp;"'!$J$8:$J$54")),"")+IFERROR(SUM(INDIRECT("'[PARETO "&amp;Synthese!$M$4&amp;".xls]"&amp;$A81&amp;"'!$J$8:$J$54")),"")+IFERROR(SUM(INDIRECT("'[PARETO "&amp;Synthese!$N$4&amp;".xls]"&amp;$A81&amp;"'!$J$8:$J$54")),"")+IFERROR(SUM(INDIRECT("'[PARETO "&amp;Synthese!$O$4&amp;".xls]"&amp;$A81&amp;"'!$J$8:$J$54")),"")+IFERROR(SUM(INDIRECT("'[PARETO "&amp;Synthese!$P$4&amp;".xls]"&amp;$A81&amp;"'!$J$8:$J$54")),"")+IFERROR(SUM(INDIRECT("'[PARETO "&amp;Synthese!$E$4&amp;".xls]"&amp;$A81&amp;"'!$J$8:$J$54")),""))/(IFERROR(SUM(INDIRECT("'[PARETO "&amp;Synthese!$F$4&amp;".xls]"&amp;$A81&amp;"'!$L$4")),"")+IFERROR(SUM(INDIRECT("'[PARETO "&amp;Synthese!$G$4&amp;".xls]"&amp;$A81&amp;"'!$L$4")),"")+IFERROR(SUM(INDIRECT("'[PARETO "&amp;Synthese!$H$4&amp;".xls]"&amp;$A81&amp;"'!$L$4")),"")+IFERROR(SUM(INDIRECT("'[PARETO "&amp;Synthese!$I$4&amp;".xls]"&amp;$A81&amp;"'!$L$4")),"")+IFERROR(SUM(INDIRECT("'[PARETO "&amp;Synthese!$J$4&amp;".xls]"&amp;$A81&amp;"'!$L$4")),"")+IFERROR(SUM(INDIRECT("'[PARETO "&amp;Synthese!$K$4&amp;".xls]"&amp;$A81&amp;"'!$L$4")),"")+IFERROR(SUM(INDIRECT("'[PARETO "&amp;Synthese!$L$4&amp;".xls]"&amp;$A81&amp;"'!$L$4")),"")+IFERROR(SUM(INDIRECT("'[PARETO "&amp;Synthese!$M$4&amp;".xls]"&amp;$A81&amp;"'!$L$4")),"")+IFERROR(SUM(INDIRECT("'[PARETO "&amp;Synthese!$N$4&amp;".xls]"&amp;$A81&amp;"'!$L$4")),"")+IFERROR(SUM(INDIRECT("'[PARETO "&amp;Synthese!$O$4&amp;".xls]"&amp;$A81&amp;"'!$L$4")),"")+IFERROR(SUM(INDIRECT("'[PARETO "&amp;Synthese!$P$4&amp;".xls]"&amp;$A81&amp;"'!$L$4")),"")+IFERROR(SUM(INDIRECT("'[PARETO "&amp;Synthese!$E$4&amp;".xls]"&amp;$A81&amp;"'!$L$4")),""))</f>
        <v>#VALUE!</v>
      </c>
      <c r="H81" s="100" t="e">
        <f t="shared" ref="H81:H99" ca="1" si="5">$F81-$G81</f>
        <v>#VALUE!</v>
      </c>
    </row>
    <row r="82" spans="1:8" x14ac:dyDescent="0.25">
      <c r="A82" s="103">
        <f>Calibres!A4</f>
        <v>3</v>
      </c>
      <c r="B82" s="35" t="e">
        <f ca="1">IFERROR(SUM(INDIRECT("'[PARETO "&amp;Synthese!$Q$4&amp;".xls]"&amp;$A82&amp;"'!$J$8:$J$54")),"")/IFERROR(INDIRECT("'[PARETO "&amp;Synthese!$Q$4&amp;".xls]"&amp;$A82&amp;"'!$L$4"),"")</f>
        <v>#VALUE!</v>
      </c>
      <c r="C82" s="35" t="e">
        <f ca="1">IFERROR(SUM(INDIRECT("'[PARETO "&amp;Synthese!$P$4&amp;".xls]"&amp;$A82&amp;"'!$J$8:$J$54")),"")/IFERROR(INDIRECT("'[PARETO "&amp;Synthese!$P$4&amp;".xls]"&amp;$A82&amp;"'!$L$4"),"")</f>
        <v>#VALUE!</v>
      </c>
      <c r="D82" s="98" t="e">
        <f t="shared" ca="1" si="4"/>
        <v>#VALUE!</v>
      </c>
      <c r="E82" s="99"/>
      <c r="F82" s="55" t="e">
        <f ca="1">(IFERROR(SUM(INDIRECT("'[PARETO "&amp;Synthese!$F$4&amp;".xls]"&amp;$A82&amp;"'!$J$8:$J$54")),"")+IFERROR(SUM(INDIRECT("'[PARETO "&amp;Synthese!$G$4&amp;".xls]"&amp;$A82&amp;"'!$J$8:$J$54")),"")+IFERROR(SUM(INDIRECT("'[PARETO "&amp;Synthese!$H$4&amp;".xls]"&amp;$A82&amp;"'!$J$8:$J$54")),"")+IFERROR(SUM(INDIRECT("'[PARETO "&amp;Synthese!$I$4&amp;".xls]"&amp;$A82&amp;"'!$J$8:$J$54")),"")+IFERROR(SUM(INDIRECT("'[PARETO "&amp;Synthese!$J$4&amp;".xls]"&amp;$A82&amp;"'!$J$8:$J$54")),"")+IFERROR(SUM(INDIRECT("'[PARETO "&amp;Synthese!$K$4&amp;".xls]"&amp;$A82&amp;"'!$J$8:$J$54")),"")+IFERROR(SUM(INDIRECT("'[PARETO "&amp;Synthese!$L$4&amp;".xls]"&amp;$A82&amp;"'!$J$8:$J$54")),"")+IFERROR(SUM(INDIRECT("'[PARETO "&amp;Synthese!$M$4&amp;".xls]"&amp;$A82&amp;"'!$J$8:$J$54")),"")+IFERROR(SUM(INDIRECT("'[PARETO "&amp;Synthese!$N$4&amp;".xls]"&amp;$A82&amp;"'!$J$8:$J$54")),"")+IFERROR(SUM(INDIRECT("'[PARETO "&amp;Synthese!$O$4&amp;".xls]"&amp;$A82&amp;"'!$J$8:$J$54")),"")+IFERROR(SUM(INDIRECT("'[PARETO "&amp;Synthese!$P$4&amp;".xls]"&amp;$A82&amp;"'!$J$8:$J$54")),"")+IFERROR(SUM(INDIRECT("'[PARETO "&amp;Synthese!$Q$4&amp;".xls]"&amp;$A82&amp;"'!$J$8:$J$54")),""))/(IFERROR(SUM(INDIRECT("'[PARETO "&amp;Synthese!$F$4&amp;".xls]"&amp;$A82&amp;"'!$L$4")),"")+IFERROR(SUM(INDIRECT("'[PARETO "&amp;Synthese!$G$4&amp;".xls]"&amp;$A82&amp;"'!$L$4")),"")+IFERROR(SUM(INDIRECT("'[PARETO "&amp;Synthese!$H$4&amp;".xls]"&amp;$A82&amp;"'!$L$4")),"")+IFERROR(SUM(INDIRECT("'[PARETO "&amp;Synthese!$I$4&amp;".xls]"&amp;$A82&amp;"'!$L$4")),"")+IFERROR(SUM(INDIRECT("'[PARETO "&amp;Synthese!$J$4&amp;".xls]"&amp;$A82&amp;"'!$L$4")),"")+IFERROR(SUM(INDIRECT("'[PARETO "&amp;Synthese!$K$4&amp;".xls]"&amp;$A82&amp;"'!$L$4")),"")+IFERROR(SUM(INDIRECT("'[PARETO "&amp;Synthese!$L$4&amp;".xls]"&amp;$A82&amp;"'!$L$4")),"")+IFERROR(SUM(INDIRECT("'[PARETO "&amp;Synthese!$M$4&amp;".xls]"&amp;$A82&amp;"'!$L$4")),"")+IFERROR(SUM(INDIRECT("'[PARETO "&amp;Synthese!$N$4&amp;".xls]"&amp;$A82&amp;"'!$L$4")),"")+IFERROR(SUM(INDIRECT("'[PARETO "&amp;Synthese!$O$4&amp;".xls]"&amp;$A82&amp;"'!$L$4")),"")+IFERROR(SUM(INDIRECT("'[PARETO "&amp;Synthese!$P$4&amp;".xls]"&amp;$A82&amp;"'!$L$4")),"")+IFERROR(SUM(INDIRECT("'[PARETO "&amp;Synthese!$Q$4&amp;".xls]"&amp;$A82&amp;"'!$L$4")),""))</f>
        <v>#VALUE!</v>
      </c>
      <c r="G82" s="55" t="e">
        <f ca="1">(IFERROR(SUM(INDIRECT("'[PARETO "&amp;Synthese!$F$4&amp;".xls]"&amp;$A82&amp;"'!$J$8:$J$54")),"")+IFERROR(SUM(INDIRECT("'[PARETO "&amp;Synthese!$G$4&amp;".xls]"&amp;$A82&amp;"'!$J$8:$J$54")),"")+IFERROR(SUM(INDIRECT("'[PARETO "&amp;Synthese!$H$4&amp;".xls]"&amp;$A82&amp;"'!$J$8:$J$54")),"")+IFERROR(SUM(INDIRECT("'[PARETO "&amp;Synthese!$I$4&amp;".xls]"&amp;$A82&amp;"'!$J$8:$J$54")),"")+IFERROR(SUM(INDIRECT("'[PARETO "&amp;Synthese!$J$4&amp;".xls]"&amp;$A82&amp;"'!$J$8:$J$54")),"")+IFERROR(SUM(INDIRECT("'[PARETO "&amp;Synthese!$K$4&amp;".xls]"&amp;$A82&amp;"'!$J$8:$J$54")),"")+IFERROR(SUM(INDIRECT("'[PARETO "&amp;Synthese!$L$4&amp;".xls]"&amp;$A82&amp;"'!$J$8:$J$54")),"")+IFERROR(SUM(INDIRECT("'[PARETO "&amp;Synthese!$M$4&amp;".xls]"&amp;$A82&amp;"'!$J$8:$J$54")),"")+IFERROR(SUM(INDIRECT("'[PARETO "&amp;Synthese!$N$4&amp;".xls]"&amp;$A82&amp;"'!$J$8:$J$54")),"")+IFERROR(SUM(INDIRECT("'[PARETO "&amp;Synthese!$O$4&amp;".xls]"&amp;$A82&amp;"'!$J$8:$J$54")),"")+IFERROR(SUM(INDIRECT("'[PARETO "&amp;Synthese!$P$4&amp;".xls]"&amp;$A82&amp;"'!$J$8:$J$54")),"")+IFERROR(SUM(INDIRECT("'[PARETO "&amp;Synthese!$E$4&amp;".xls]"&amp;$A82&amp;"'!$J$8:$J$54")),""))/(IFERROR(SUM(INDIRECT("'[PARETO "&amp;Synthese!$F$4&amp;".xls]"&amp;$A82&amp;"'!$L$4")),"")+IFERROR(SUM(INDIRECT("'[PARETO "&amp;Synthese!$G$4&amp;".xls]"&amp;$A82&amp;"'!$L$4")),"")+IFERROR(SUM(INDIRECT("'[PARETO "&amp;Synthese!$H$4&amp;".xls]"&amp;$A82&amp;"'!$L$4")),"")+IFERROR(SUM(INDIRECT("'[PARETO "&amp;Synthese!$I$4&amp;".xls]"&amp;$A82&amp;"'!$L$4")),"")+IFERROR(SUM(INDIRECT("'[PARETO "&amp;Synthese!$J$4&amp;".xls]"&amp;$A82&amp;"'!$L$4")),"")+IFERROR(SUM(INDIRECT("'[PARETO "&amp;Synthese!$K$4&amp;".xls]"&amp;$A82&amp;"'!$L$4")),"")+IFERROR(SUM(INDIRECT("'[PARETO "&amp;Synthese!$L$4&amp;".xls]"&amp;$A82&amp;"'!$L$4")),"")+IFERROR(SUM(INDIRECT("'[PARETO "&amp;Synthese!$M$4&amp;".xls]"&amp;$A82&amp;"'!$L$4")),"")+IFERROR(SUM(INDIRECT("'[PARETO "&amp;Synthese!$N$4&amp;".xls]"&amp;$A82&amp;"'!$L$4")),"")+IFERROR(SUM(INDIRECT("'[PARETO "&amp;Synthese!$O$4&amp;".xls]"&amp;$A82&amp;"'!$L$4")),"")+IFERROR(SUM(INDIRECT("'[PARETO "&amp;Synthese!$P$4&amp;".xls]"&amp;$A82&amp;"'!$L$4")),"")+IFERROR(SUM(INDIRECT("'[PARETO "&amp;Synthese!$E$4&amp;".xls]"&amp;$A82&amp;"'!$L$4")),""))</f>
        <v>#VALUE!</v>
      </c>
      <c r="H82" s="100" t="e">
        <f t="shared" ca="1" si="5"/>
        <v>#VALUE!</v>
      </c>
    </row>
    <row r="83" spans="1:8" x14ac:dyDescent="0.25">
      <c r="A83" s="103">
        <f>Calibres!A5</f>
        <v>4</v>
      </c>
      <c r="B83" s="35" t="e">
        <f ca="1">IFERROR(SUM(INDIRECT("'[PARETO "&amp;Synthese!$Q$4&amp;".xls]"&amp;$A83&amp;"'!$J$8:$J$54")),"")/IFERROR(INDIRECT("'[PARETO "&amp;Synthese!$Q$4&amp;".xls]"&amp;$A83&amp;"'!$L$4"),"")</f>
        <v>#VALUE!</v>
      </c>
      <c r="C83" s="35" t="e">
        <f ca="1">IFERROR(SUM(INDIRECT("'[PARETO "&amp;Synthese!$P$4&amp;".xls]"&amp;$A83&amp;"'!$J$8:$J$54")),"")/IFERROR(INDIRECT("'[PARETO "&amp;Synthese!$P$4&amp;".xls]"&amp;$A83&amp;"'!$L$4"),"")</f>
        <v>#VALUE!</v>
      </c>
      <c r="D83" s="98" t="e">
        <f t="shared" ca="1" si="4"/>
        <v>#VALUE!</v>
      </c>
      <c r="E83" s="99"/>
      <c r="F83" s="55" t="e">
        <f ca="1">(IFERROR(SUM(INDIRECT("'[PARETO "&amp;Synthese!$F$4&amp;".xls]"&amp;$A83&amp;"'!$J$8:$J$54")),"")+IFERROR(SUM(INDIRECT("'[PARETO "&amp;Synthese!$G$4&amp;".xls]"&amp;$A83&amp;"'!$J$8:$J$54")),"")+IFERROR(SUM(INDIRECT("'[PARETO "&amp;Synthese!$H$4&amp;".xls]"&amp;$A83&amp;"'!$J$8:$J$54")),"")+IFERROR(SUM(INDIRECT("'[PARETO "&amp;Synthese!$I$4&amp;".xls]"&amp;$A83&amp;"'!$J$8:$J$54")),"")+IFERROR(SUM(INDIRECT("'[PARETO "&amp;Synthese!$J$4&amp;".xls]"&amp;$A83&amp;"'!$J$8:$J$54")),"")+IFERROR(SUM(INDIRECT("'[PARETO "&amp;Synthese!$K$4&amp;".xls]"&amp;$A83&amp;"'!$J$8:$J$54")),"")+IFERROR(SUM(INDIRECT("'[PARETO "&amp;Synthese!$L$4&amp;".xls]"&amp;$A83&amp;"'!$J$8:$J$54")),"")+IFERROR(SUM(INDIRECT("'[PARETO "&amp;Synthese!$M$4&amp;".xls]"&amp;$A83&amp;"'!$J$8:$J$54")),"")+IFERROR(SUM(INDIRECT("'[PARETO "&amp;Synthese!$N$4&amp;".xls]"&amp;$A83&amp;"'!$J$8:$J$54")),"")+IFERROR(SUM(INDIRECT("'[PARETO "&amp;Synthese!$O$4&amp;".xls]"&amp;$A83&amp;"'!$J$8:$J$54")),"")+IFERROR(SUM(INDIRECT("'[PARETO "&amp;Synthese!$P$4&amp;".xls]"&amp;$A83&amp;"'!$J$8:$J$54")),"")+IFERROR(SUM(INDIRECT("'[PARETO "&amp;Synthese!$Q$4&amp;".xls]"&amp;$A83&amp;"'!$J$8:$J$54")),""))/(IFERROR(SUM(INDIRECT("'[PARETO "&amp;Synthese!$F$4&amp;".xls]"&amp;$A83&amp;"'!$L$4")),"")+IFERROR(SUM(INDIRECT("'[PARETO "&amp;Synthese!$G$4&amp;".xls]"&amp;$A83&amp;"'!$L$4")),"")+IFERROR(SUM(INDIRECT("'[PARETO "&amp;Synthese!$H$4&amp;".xls]"&amp;$A83&amp;"'!$L$4")),"")+IFERROR(SUM(INDIRECT("'[PARETO "&amp;Synthese!$I$4&amp;".xls]"&amp;$A83&amp;"'!$L$4")),"")+IFERROR(SUM(INDIRECT("'[PARETO "&amp;Synthese!$J$4&amp;".xls]"&amp;$A83&amp;"'!$L$4")),"")+IFERROR(SUM(INDIRECT("'[PARETO "&amp;Synthese!$K$4&amp;".xls]"&amp;$A83&amp;"'!$L$4")),"")+IFERROR(SUM(INDIRECT("'[PARETO "&amp;Synthese!$L$4&amp;".xls]"&amp;$A83&amp;"'!$L$4")),"")+IFERROR(SUM(INDIRECT("'[PARETO "&amp;Synthese!$M$4&amp;".xls]"&amp;$A83&amp;"'!$L$4")),"")+IFERROR(SUM(INDIRECT("'[PARETO "&amp;Synthese!$N$4&amp;".xls]"&amp;$A83&amp;"'!$L$4")),"")+IFERROR(SUM(INDIRECT("'[PARETO "&amp;Synthese!$O$4&amp;".xls]"&amp;$A83&amp;"'!$L$4")),"")+IFERROR(SUM(INDIRECT("'[PARETO "&amp;Synthese!$P$4&amp;".xls]"&amp;$A83&amp;"'!$L$4")),"")+IFERROR(SUM(INDIRECT("'[PARETO "&amp;Synthese!$Q$4&amp;".xls]"&amp;$A83&amp;"'!$L$4")),""))</f>
        <v>#VALUE!</v>
      </c>
      <c r="G83" s="55" t="e">
        <f ca="1">(IFERROR(SUM(INDIRECT("'[PARETO "&amp;Synthese!$F$4&amp;".xls]"&amp;$A83&amp;"'!$J$8:$J$54")),"")+IFERROR(SUM(INDIRECT("'[PARETO "&amp;Synthese!$G$4&amp;".xls]"&amp;$A83&amp;"'!$J$8:$J$54")),"")+IFERROR(SUM(INDIRECT("'[PARETO "&amp;Synthese!$H$4&amp;".xls]"&amp;$A83&amp;"'!$J$8:$J$54")),"")+IFERROR(SUM(INDIRECT("'[PARETO "&amp;Synthese!$I$4&amp;".xls]"&amp;$A83&amp;"'!$J$8:$J$54")),"")+IFERROR(SUM(INDIRECT("'[PARETO "&amp;Synthese!$J$4&amp;".xls]"&amp;$A83&amp;"'!$J$8:$J$54")),"")+IFERROR(SUM(INDIRECT("'[PARETO "&amp;Synthese!$K$4&amp;".xls]"&amp;$A83&amp;"'!$J$8:$J$54")),"")+IFERROR(SUM(INDIRECT("'[PARETO "&amp;Synthese!$L$4&amp;".xls]"&amp;$A83&amp;"'!$J$8:$J$54")),"")+IFERROR(SUM(INDIRECT("'[PARETO "&amp;Synthese!$M$4&amp;".xls]"&amp;$A83&amp;"'!$J$8:$J$54")),"")+IFERROR(SUM(INDIRECT("'[PARETO "&amp;Synthese!$N$4&amp;".xls]"&amp;$A83&amp;"'!$J$8:$J$54")),"")+IFERROR(SUM(INDIRECT("'[PARETO "&amp;Synthese!$O$4&amp;".xls]"&amp;$A83&amp;"'!$J$8:$J$54")),"")+IFERROR(SUM(INDIRECT("'[PARETO "&amp;Synthese!$P$4&amp;".xls]"&amp;$A83&amp;"'!$J$8:$J$54")),"")+IFERROR(SUM(INDIRECT("'[PARETO "&amp;Synthese!$E$4&amp;".xls]"&amp;$A83&amp;"'!$J$8:$J$54")),""))/(IFERROR(SUM(INDIRECT("'[PARETO "&amp;Synthese!$F$4&amp;".xls]"&amp;$A83&amp;"'!$L$4")),"")+IFERROR(SUM(INDIRECT("'[PARETO "&amp;Synthese!$G$4&amp;".xls]"&amp;$A83&amp;"'!$L$4")),"")+IFERROR(SUM(INDIRECT("'[PARETO "&amp;Synthese!$H$4&amp;".xls]"&amp;$A83&amp;"'!$L$4")),"")+IFERROR(SUM(INDIRECT("'[PARETO "&amp;Synthese!$I$4&amp;".xls]"&amp;$A83&amp;"'!$L$4")),"")+IFERROR(SUM(INDIRECT("'[PARETO "&amp;Synthese!$J$4&amp;".xls]"&amp;$A83&amp;"'!$L$4")),"")+IFERROR(SUM(INDIRECT("'[PARETO "&amp;Synthese!$K$4&amp;".xls]"&amp;$A83&amp;"'!$L$4")),"")+IFERROR(SUM(INDIRECT("'[PARETO "&amp;Synthese!$L$4&amp;".xls]"&amp;$A83&amp;"'!$L$4")),"")+IFERROR(SUM(INDIRECT("'[PARETO "&amp;Synthese!$M$4&amp;".xls]"&amp;$A83&amp;"'!$L$4")),"")+IFERROR(SUM(INDIRECT("'[PARETO "&amp;Synthese!$N$4&amp;".xls]"&amp;$A83&amp;"'!$L$4")),"")+IFERROR(SUM(INDIRECT("'[PARETO "&amp;Synthese!$O$4&amp;".xls]"&amp;$A83&amp;"'!$L$4")),"")+IFERROR(SUM(INDIRECT("'[PARETO "&amp;Synthese!$P$4&amp;".xls]"&amp;$A83&amp;"'!$L$4")),"")+IFERROR(SUM(INDIRECT("'[PARETO "&amp;Synthese!$E$4&amp;".xls]"&amp;$A83&amp;"'!$L$4")),""))</f>
        <v>#VALUE!</v>
      </c>
      <c r="H83" s="100" t="e">
        <f t="shared" ca="1" si="5"/>
        <v>#VALUE!</v>
      </c>
    </row>
    <row r="84" spans="1:8" x14ac:dyDescent="0.25">
      <c r="A84" s="103">
        <f>Calibres!A6</f>
        <v>5</v>
      </c>
      <c r="B84" s="35" t="e">
        <f ca="1">IFERROR(SUM(INDIRECT("'[PARETO "&amp;Synthese!$Q$4&amp;".xls]"&amp;$A84&amp;"'!$J$8:$J$54")),"")/IFERROR(INDIRECT("'[PARETO "&amp;Synthese!$Q$4&amp;".xls]"&amp;$A84&amp;"'!$L$4"),"")</f>
        <v>#VALUE!</v>
      </c>
      <c r="C84" s="35" t="e">
        <f ca="1">IFERROR(SUM(INDIRECT("'[PARETO "&amp;Synthese!$P$4&amp;".xls]"&amp;$A84&amp;"'!$J$8:$J$54")),"")/IFERROR(INDIRECT("'[PARETO "&amp;Synthese!$P$4&amp;".xls]"&amp;$A84&amp;"'!$L$4"),"")</f>
        <v>#VALUE!</v>
      </c>
      <c r="D84" s="98" t="e">
        <f t="shared" ca="1" si="4"/>
        <v>#VALUE!</v>
      </c>
      <c r="E84" s="99"/>
      <c r="F84" s="55" t="e">
        <f ca="1">(IFERROR(SUM(INDIRECT("'[PARETO "&amp;Synthese!$F$4&amp;".xls]"&amp;$A84&amp;"'!$J$8:$J$54")),"")+IFERROR(SUM(INDIRECT("'[PARETO "&amp;Synthese!$G$4&amp;".xls]"&amp;$A84&amp;"'!$J$8:$J$54")),"")+IFERROR(SUM(INDIRECT("'[PARETO "&amp;Synthese!$H$4&amp;".xls]"&amp;$A84&amp;"'!$J$8:$J$54")),"")+IFERROR(SUM(INDIRECT("'[PARETO "&amp;Synthese!$I$4&amp;".xls]"&amp;$A84&amp;"'!$J$8:$J$54")),"")+IFERROR(SUM(INDIRECT("'[PARETO "&amp;Synthese!$J$4&amp;".xls]"&amp;$A84&amp;"'!$J$8:$J$54")),"")+IFERROR(SUM(INDIRECT("'[PARETO "&amp;Synthese!$K$4&amp;".xls]"&amp;$A84&amp;"'!$J$8:$J$54")),"")+IFERROR(SUM(INDIRECT("'[PARETO "&amp;Synthese!$L$4&amp;".xls]"&amp;$A84&amp;"'!$J$8:$J$54")),"")+IFERROR(SUM(INDIRECT("'[PARETO "&amp;Synthese!$M$4&amp;".xls]"&amp;$A84&amp;"'!$J$8:$J$54")),"")+IFERROR(SUM(INDIRECT("'[PARETO "&amp;Synthese!$N$4&amp;".xls]"&amp;$A84&amp;"'!$J$8:$J$54")),"")+IFERROR(SUM(INDIRECT("'[PARETO "&amp;Synthese!$O$4&amp;".xls]"&amp;$A84&amp;"'!$J$8:$J$54")),"")+IFERROR(SUM(INDIRECT("'[PARETO "&amp;Synthese!$P$4&amp;".xls]"&amp;$A84&amp;"'!$J$8:$J$54")),"")+IFERROR(SUM(INDIRECT("'[PARETO "&amp;Synthese!$Q$4&amp;".xls]"&amp;$A84&amp;"'!$J$8:$J$54")),""))/(IFERROR(SUM(INDIRECT("'[PARETO "&amp;Synthese!$F$4&amp;".xls]"&amp;$A84&amp;"'!$L$4")),"")+IFERROR(SUM(INDIRECT("'[PARETO "&amp;Synthese!$G$4&amp;".xls]"&amp;$A84&amp;"'!$L$4")),"")+IFERROR(SUM(INDIRECT("'[PARETO "&amp;Synthese!$H$4&amp;".xls]"&amp;$A84&amp;"'!$L$4")),"")+IFERROR(SUM(INDIRECT("'[PARETO "&amp;Synthese!$I$4&amp;".xls]"&amp;$A84&amp;"'!$L$4")),"")+IFERROR(SUM(INDIRECT("'[PARETO "&amp;Synthese!$J$4&amp;".xls]"&amp;$A84&amp;"'!$L$4")),"")+IFERROR(SUM(INDIRECT("'[PARETO "&amp;Synthese!$K$4&amp;".xls]"&amp;$A84&amp;"'!$L$4")),"")+IFERROR(SUM(INDIRECT("'[PARETO "&amp;Synthese!$L$4&amp;".xls]"&amp;$A84&amp;"'!$L$4")),"")+IFERROR(SUM(INDIRECT("'[PARETO "&amp;Synthese!$M$4&amp;".xls]"&amp;$A84&amp;"'!$L$4")),"")+IFERROR(SUM(INDIRECT("'[PARETO "&amp;Synthese!$N$4&amp;".xls]"&amp;$A84&amp;"'!$L$4")),"")+IFERROR(SUM(INDIRECT("'[PARETO "&amp;Synthese!$O$4&amp;".xls]"&amp;$A84&amp;"'!$L$4")),"")+IFERROR(SUM(INDIRECT("'[PARETO "&amp;Synthese!$P$4&amp;".xls]"&amp;$A84&amp;"'!$L$4")),"")+IFERROR(SUM(INDIRECT("'[PARETO "&amp;Synthese!$Q$4&amp;".xls]"&amp;$A84&amp;"'!$L$4")),""))</f>
        <v>#VALUE!</v>
      </c>
      <c r="G84" s="55" t="e">
        <f ca="1">(IFERROR(SUM(INDIRECT("'[PARETO "&amp;Synthese!$F$4&amp;".xls]"&amp;$A84&amp;"'!$J$8:$J$54")),"")+IFERROR(SUM(INDIRECT("'[PARETO "&amp;Synthese!$G$4&amp;".xls]"&amp;$A84&amp;"'!$J$8:$J$54")),"")+IFERROR(SUM(INDIRECT("'[PARETO "&amp;Synthese!$H$4&amp;".xls]"&amp;$A84&amp;"'!$J$8:$J$54")),"")+IFERROR(SUM(INDIRECT("'[PARETO "&amp;Synthese!$I$4&amp;".xls]"&amp;$A84&amp;"'!$J$8:$J$54")),"")+IFERROR(SUM(INDIRECT("'[PARETO "&amp;Synthese!$J$4&amp;".xls]"&amp;$A84&amp;"'!$J$8:$J$54")),"")+IFERROR(SUM(INDIRECT("'[PARETO "&amp;Synthese!$K$4&amp;".xls]"&amp;$A84&amp;"'!$J$8:$J$54")),"")+IFERROR(SUM(INDIRECT("'[PARETO "&amp;Synthese!$L$4&amp;".xls]"&amp;$A84&amp;"'!$J$8:$J$54")),"")+IFERROR(SUM(INDIRECT("'[PARETO "&amp;Synthese!$M$4&amp;".xls]"&amp;$A84&amp;"'!$J$8:$J$54")),"")+IFERROR(SUM(INDIRECT("'[PARETO "&amp;Synthese!$N$4&amp;".xls]"&amp;$A84&amp;"'!$J$8:$J$54")),"")+IFERROR(SUM(INDIRECT("'[PARETO "&amp;Synthese!$O$4&amp;".xls]"&amp;$A84&amp;"'!$J$8:$J$54")),"")+IFERROR(SUM(INDIRECT("'[PARETO "&amp;Synthese!$P$4&amp;".xls]"&amp;$A84&amp;"'!$J$8:$J$54")),"")+IFERROR(SUM(INDIRECT("'[PARETO "&amp;Synthese!$E$4&amp;".xls]"&amp;$A84&amp;"'!$J$8:$J$54")),""))/(IFERROR(SUM(INDIRECT("'[PARETO "&amp;Synthese!$F$4&amp;".xls]"&amp;$A84&amp;"'!$L$4")),"")+IFERROR(SUM(INDIRECT("'[PARETO "&amp;Synthese!$G$4&amp;".xls]"&amp;$A84&amp;"'!$L$4")),"")+IFERROR(SUM(INDIRECT("'[PARETO "&amp;Synthese!$H$4&amp;".xls]"&amp;$A84&amp;"'!$L$4")),"")+IFERROR(SUM(INDIRECT("'[PARETO "&amp;Synthese!$I$4&amp;".xls]"&amp;$A84&amp;"'!$L$4")),"")+IFERROR(SUM(INDIRECT("'[PARETO "&amp;Synthese!$J$4&amp;".xls]"&amp;$A84&amp;"'!$L$4")),"")+IFERROR(SUM(INDIRECT("'[PARETO "&amp;Synthese!$K$4&amp;".xls]"&amp;$A84&amp;"'!$L$4")),"")+IFERROR(SUM(INDIRECT("'[PARETO "&amp;Synthese!$L$4&amp;".xls]"&amp;$A84&amp;"'!$L$4")),"")+IFERROR(SUM(INDIRECT("'[PARETO "&amp;Synthese!$M$4&amp;".xls]"&amp;$A84&amp;"'!$L$4")),"")+IFERROR(SUM(INDIRECT("'[PARETO "&amp;Synthese!$N$4&amp;".xls]"&amp;$A84&amp;"'!$L$4")),"")+IFERROR(SUM(INDIRECT("'[PARETO "&amp;Synthese!$O$4&amp;".xls]"&amp;$A84&amp;"'!$L$4")),"")+IFERROR(SUM(INDIRECT("'[PARETO "&amp;Synthese!$P$4&amp;".xls]"&amp;$A84&amp;"'!$L$4")),"")+IFERROR(SUM(INDIRECT("'[PARETO "&amp;Synthese!$E$4&amp;".xls]"&amp;$A84&amp;"'!$L$4")),""))</f>
        <v>#VALUE!</v>
      </c>
      <c r="H84" s="100" t="e">
        <f t="shared" ca="1" si="5"/>
        <v>#VALUE!</v>
      </c>
    </row>
    <row r="85" spans="1:8" x14ac:dyDescent="0.25">
      <c r="A85" s="103">
        <f>Calibres!A7</f>
        <v>6</v>
      </c>
      <c r="B85" s="35" t="e">
        <f ca="1">IFERROR(SUM(INDIRECT("'[PARETO "&amp;Synthese!$Q$4&amp;".xls]"&amp;$A85&amp;"'!$J$8:$J$54")),"")/IFERROR(INDIRECT("'[PARETO "&amp;Synthese!$Q$4&amp;".xls]"&amp;$A85&amp;"'!$L$4"),"")</f>
        <v>#VALUE!</v>
      </c>
      <c r="C85" s="35" t="e">
        <f ca="1">IFERROR(SUM(INDIRECT("'[PARETO "&amp;Synthese!$P$4&amp;".xls]"&amp;$A85&amp;"'!$J$8:$J$54")),"")/IFERROR(INDIRECT("'[PARETO "&amp;Synthese!$P$4&amp;".xls]"&amp;$A85&amp;"'!$L$4"),"")</f>
        <v>#VALUE!</v>
      </c>
      <c r="D85" s="98" t="e">
        <f t="shared" ca="1" si="4"/>
        <v>#VALUE!</v>
      </c>
      <c r="E85" s="99"/>
      <c r="F85" s="55" t="e">
        <f ca="1">(IFERROR(SUM(INDIRECT("'[PARETO "&amp;Synthese!$F$4&amp;".xls]"&amp;$A85&amp;"'!$J$8:$J$54")),"")+IFERROR(SUM(INDIRECT("'[PARETO "&amp;Synthese!$G$4&amp;".xls]"&amp;$A85&amp;"'!$J$8:$J$54")),"")+IFERROR(SUM(INDIRECT("'[PARETO "&amp;Synthese!$H$4&amp;".xls]"&amp;$A85&amp;"'!$J$8:$J$54")),"")+IFERROR(SUM(INDIRECT("'[PARETO "&amp;Synthese!$I$4&amp;".xls]"&amp;$A85&amp;"'!$J$8:$J$54")),"")+IFERROR(SUM(INDIRECT("'[PARETO "&amp;Synthese!$J$4&amp;".xls]"&amp;$A85&amp;"'!$J$8:$J$54")),"")+IFERROR(SUM(INDIRECT("'[PARETO "&amp;Synthese!$K$4&amp;".xls]"&amp;$A85&amp;"'!$J$8:$J$54")),"")+IFERROR(SUM(INDIRECT("'[PARETO "&amp;Synthese!$L$4&amp;".xls]"&amp;$A85&amp;"'!$J$8:$J$54")),"")+IFERROR(SUM(INDIRECT("'[PARETO "&amp;Synthese!$M$4&amp;".xls]"&amp;$A85&amp;"'!$J$8:$J$54")),"")+IFERROR(SUM(INDIRECT("'[PARETO "&amp;Synthese!$N$4&amp;".xls]"&amp;$A85&amp;"'!$J$8:$J$54")),"")+IFERROR(SUM(INDIRECT("'[PARETO "&amp;Synthese!$O$4&amp;".xls]"&amp;$A85&amp;"'!$J$8:$J$54")),"")+IFERROR(SUM(INDIRECT("'[PARETO "&amp;Synthese!$P$4&amp;".xls]"&amp;$A85&amp;"'!$J$8:$J$54")),"")+IFERROR(SUM(INDIRECT("'[PARETO "&amp;Synthese!$Q$4&amp;".xls]"&amp;$A85&amp;"'!$J$8:$J$54")),""))/(IFERROR(SUM(INDIRECT("'[PARETO "&amp;Synthese!$F$4&amp;".xls]"&amp;$A85&amp;"'!$L$4")),"")+IFERROR(SUM(INDIRECT("'[PARETO "&amp;Synthese!$G$4&amp;".xls]"&amp;$A85&amp;"'!$L$4")),"")+IFERROR(SUM(INDIRECT("'[PARETO "&amp;Synthese!$H$4&amp;".xls]"&amp;$A85&amp;"'!$L$4")),"")+IFERROR(SUM(INDIRECT("'[PARETO "&amp;Synthese!$I$4&amp;".xls]"&amp;$A85&amp;"'!$L$4")),"")+IFERROR(SUM(INDIRECT("'[PARETO "&amp;Synthese!$J$4&amp;".xls]"&amp;$A85&amp;"'!$L$4")),"")+IFERROR(SUM(INDIRECT("'[PARETO "&amp;Synthese!$K$4&amp;".xls]"&amp;$A85&amp;"'!$L$4")),"")+IFERROR(SUM(INDIRECT("'[PARETO "&amp;Synthese!$L$4&amp;".xls]"&amp;$A85&amp;"'!$L$4")),"")+IFERROR(SUM(INDIRECT("'[PARETO "&amp;Synthese!$M$4&amp;".xls]"&amp;$A85&amp;"'!$L$4")),"")+IFERROR(SUM(INDIRECT("'[PARETO "&amp;Synthese!$N$4&amp;".xls]"&amp;$A85&amp;"'!$L$4")),"")+IFERROR(SUM(INDIRECT("'[PARETO "&amp;Synthese!$O$4&amp;".xls]"&amp;$A85&amp;"'!$L$4")),"")+IFERROR(SUM(INDIRECT("'[PARETO "&amp;Synthese!$P$4&amp;".xls]"&amp;$A85&amp;"'!$L$4")),"")+IFERROR(SUM(INDIRECT("'[PARETO "&amp;Synthese!$Q$4&amp;".xls]"&amp;$A85&amp;"'!$L$4")),""))</f>
        <v>#VALUE!</v>
      </c>
      <c r="G85" s="55" t="e">
        <f ca="1">(IFERROR(SUM(INDIRECT("'[PARETO "&amp;Synthese!$F$4&amp;".xls]"&amp;$A85&amp;"'!$J$8:$J$54")),"")+IFERROR(SUM(INDIRECT("'[PARETO "&amp;Synthese!$G$4&amp;".xls]"&amp;$A85&amp;"'!$J$8:$J$54")),"")+IFERROR(SUM(INDIRECT("'[PARETO "&amp;Synthese!$H$4&amp;".xls]"&amp;$A85&amp;"'!$J$8:$J$54")),"")+IFERROR(SUM(INDIRECT("'[PARETO "&amp;Synthese!$I$4&amp;".xls]"&amp;$A85&amp;"'!$J$8:$J$54")),"")+IFERROR(SUM(INDIRECT("'[PARETO "&amp;Synthese!$J$4&amp;".xls]"&amp;$A85&amp;"'!$J$8:$J$54")),"")+IFERROR(SUM(INDIRECT("'[PARETO "&amp;Synthese!$K$4&amp;".xls]"&amp;$A85&amp;"'!$J$8:$J$54")),"")+IFERROR(SUM(INDIRECT("'[PARETO "&amp;Synthese!$L$4&amp;".xls]"&amp;$A85&amp;"'!$J$8:$J$54")),"")+IFERROR(SUM(INDIRECT("'[PARETO "&amp;Synthese!$M$4&amp;".xls]"&amp;$A85&amp;"'!$J$8:$J$54")),"")+IFERROR(SUM(INDIRECT("'[PARETO "&amp;Synthese!$N$4&amp;".xls]"&amp;$A85&amp;"'!$J$8:$J$54")),"")+IFERROR(SUM(INDIRECT("'[PARETO "&amp;Synthese!$O$4&amp;".xls]"&amp;$A85&amp;"'!$J$8:$J$54")),"")+IFERROR(SUM(INDIRECT("'[PARETO "&amp;Synthese!$P$4&amp;".xls]"&amp;$A85&amp;"'!$J$8:$J$54")),"")+IFERROR(SUM(INDIRECT("'[PARETO "&amp;Synthese!$E$4&amp;".xls]"&amp;$A85&amp;"'!$J$8:$J$54")),""))/(IFERROR(SUM(INDIRECT("'[PARETO "&amp;Synthese!$F$4&amp;".xls]"&amp;$A85&amp;"'!$L$4")),"")+IFERROR(SUM(INDIRECT("'[PARETO "&amp;Synthese!$G$4&amp;".xls]"&amp;$A85&amp;"'!$L$4")),"")+IFERROR(SUM(INDIRECT("'[PARETO "&amp;Synthese!$H$4&amp;".xls]"&amp;$A85&amp;"'!$L$4")),"")+IFERROR(SUM(INDIRECT("'[PARETO "&amp;Synthese!$I$4&amp;".xls]"&amp;$A85&amp;"'!$L$4")),"")+IFERROR(SUM(INDIRECT("'[PARETO "&amp;Synthese!$J$4&amp;".xls]"&amp;$A85&amp;"'!$L$4")),"")+IFERROR(SUM(INDIRECT("'[PARETO "&amp;Synthese!$K$4&amp;".xls]"&amp;$A85&amp;"'!$L$4")),"")+IFERROR(SUM(INDIRECT("'[PARETO "&amp;Synthese!$L$4&amp;".xls]"&amp;$A85&amp;"'!$L$4")),"")+IFERROR(SUM(INDIRECT("'[PARETO "&amp;Synthese!$M$4&amp;".xls]"&amp;$A85&amp;"'!$L$4")),"")+IFERROR(SUM(INDIRECT("'[PARETO "&amp;Synthese!$N$4&amp;".xls]"&amp;$A85&amp;"'!$L$4")),"")+IFERROR(SUM(INDIRECT("'[PARETO "&amp;Synthese!$O$4&amp;".xls]"&amp;$A85&amp;"'!$L$4")),"")+IFERROR(SUM(INDIRECT("'[PARETO "&amp;Synthese!$P$4&amp;".xls]"&amp;$A85&amp;"'!$L$4")),"")+IFERROR(SUM(INDIRECT("'[PARETO "&amp;Synthese!$E$4&amp;".xls]"&amp;$A85&amp;"'!$L$4")),""))</f>
        <v>#VALUE!</v>
      </c>
      <c r="H85" s="100" t="e">
        <f t="shared" ca="1" si="5"/>
        <v>#VALUE!</v>
      </c>
    </row>
    <row r="86" spans="1:8" x14ac:dyDescent="0.25">
      <c r="A86" s="103">
        <f>Calibres!A8</f>
        <v>7</v>
      </c>
      <c r="B86" s="35" t="e">
        <f ca="1">IFERROR(SUM(INDIRECT("'[PARETO "&amp;Synthese!$Q$4&amp;".xls]"&amp;$A86&amp;"'!$J$8:$J$54")),"")/IFERROR(INDIRECT("'[PARETO "&amp;Synthese!$Q$4&amp;".xls]"&amp;$A86&amp;"'!$L$4"),"")</f>
        <v>#VALUE!</v>
      </c>
      <c r="C86" s="35" t="e">
        <f ca="1">IFERROR(SUM(INDIRECT("'[PARETO "&amp;Synthese!$P$4&amp;".xls]"&amp;$A86&amp;"'!$J$8:$J$54")),"")/IFERROR(INDIRECT("'[PARETO "&amp;Synthese!$P$4&amp;".xls]"&amp;$A86&amp;"'!$L$4"),"")</f>
        <v>#VALUE!</v>
      </c>
      <c r="D86" s="98" t="e">
        <f t="shared" ca="1" si="4"/>
        <v>#VALUE!</v>
      </c>
      <c r="E86" s="99"/>
      <c r="F86" s="55" t="e">
        <f ca="1">(IFERROR(SUM(INDIRECT("'[PARETO "&amp;Synthese!$F$4&amp;".xls]"&amp;$A86&amp;"'!$J$8:$J$54")),"")+IFERROR(SUM(INDIRECT("'[PARETO "&amp;Synthese!$G$4&amp;".xls]"&amp;$A86&amp;"'!$J$8:$J$54")),"")+IFERROR(SUM(INDIRECT("'[PARETO "&amp;Synthese!$H$4&amp;".xls]"&amp;$A86&amp;"'!$J$8:$J$54")),"")+IFERROR(SUM(INDIRECT("'[PARETO "&amp;Synthese!$I$4&amp;".xls]"&amp;$A86&amp;"'!$J$8:$J$54")),"")+IFERROR(SUM(INDIRECT("'[PARETO "&amp;Synthese!$J$4&amp;".xls]"&amp;$A86&amp;"'!$J$8:$J$54")),"")+IFERROR(SUM(INDIRECT("'[PARETO "&amp;Synthese!$K$4&amp;".xls]"&amp;$A86&amp;"'!$J$8:$J$54")),"")+IFERROR(SUM(INDIRECT("'[PARETO "&amp;Synthese!$L$4&amp;".xls]"&amp;$A86&amp;"'!$J$8:$J$54")),"")+IFERROR(SUM(INDIRECT("'[PARETO "&amp;Synthese!$M$4&amp;".xls]"&amp;$A86&amp;"'!$J$8:$J$54")),"")+IFERROR(SUM(INDIRECT("'[PARETO "&amp;Synthese!$N$4&amp;".xls]"&amp;$A86&amp;"'!$J$8:$J$54")),"")+IFERROR(SUM(INDIRECT("'[PARETO "&amp;Synthese!$O$4&amp;".xls]"&amp;$A86&amp;"'!$J$8:$J$54")),"")+IFERROR(SUM(INDIRECT("'[PARETO "&amp;Synthese!$P$4&amp;".xls]"&amp;$A86&amp;"'!$J$8:$J$54")),"")+IFERROR(SUM(INDIRECT("'[PARETO "&amp;Synthese!$Q$4&amp;".xls]"&amp;$A86&amp;"'!$J$8:$J$54")),""))/(IFERROR(SUM(INDIRECT("'[PARETO "&amp;Synthese!$F$4&amp;".xls]"&amp;$A86&amp;"'!$L$4")),"")+IFERROR(SUM(INDIRECT("'[PARETO "&amp;Synthese!$G$4&amp;".xls]"&amp;$A86&amp;"'!$L$4")),"")+IFERROR(SUM(INDIRECT("'[PARETO "&amp;Synthese!$H$4&amp;".xls]"&amp;$A86&amp;"'!$L$4")),"")+IFERROR(SUM(INDIRECT("'[PARETO "&amp;Synthese!$I$4&amp;".xls]"&amp;$A86&amp;"'!$L$4")),"")+IFERROR(SUM(INDIRECT("'[PARETO "&amp;Synthese!$J$4&amp;".xls]"&amp;$A86&amp;"'!$L$4")),"")+IFERROR(SUM(INDIRECT("'[PARETO "&amp;Synthese!$K$4&amp;".xls]"&amp;$A86&amp;"'!$L$4")),"")+IFERROR(SUM(INDIRECT("'[PARETO "&amp;Synthese!$L$4&amp;".xls]"&amp;$A86&amp;"'!$L$4")),"")+IFERROR(SUM(INDIRECT("'[PARETO "&amp;Synthese!$M$4&amp;".xls]"&amp;$A86&amp;"'!$L$4")),"")+IFERROR(SUM(INDIRECT("'[PARETO "&amp;Synthese!$N$4&amp;".xls]"&amp;$A86&amp;"'!$L$4")),"")+IFERROR(SUM(INDIRECT("'[PARETO "&amp;Synthese!$O$4&amp;".xls]"&amp;$A86&amp;"'!$L$4")),"")+IFERROR(SUM(INDIRECT("'[PARETO "&amp;Synthese!$P$4&amp;".xls]"&amp;$A86&amp;"'!$L$4")),"")+IFERROR(SUM(INDIRECT("'[PARETO "&amp;Synthese!$Q$4&amp;".xls]"&amp;$A86&amp;"'!$L$4")),""))</f>
        <v>#VALUE!</v>
      </c>
      <c r="G86" s="55" t="e">
        <f ca="1">(IFERROR(SUM(INDIRECT("'[PARETO "&amp;Synthese!$F$4&amp;".xls]"&amp;$A86&amp;"'!$J$8:$J$54")),"")+IFERROR(SUM(INDIRECT("'[PARETO "&amp;Synthese!$G$4&amp;".xls]"&amp;$A86&amp;"'!$J$8:$J$54")),"")+IFERROR(SUM(INDIRECT("'[PARETO "&amp;Synthese!$H$4&amp;".xls]"&amp;$A86&amp;"'!$J$8:$J$54")),"")+IFERROR(SUM(INDIRECT("'[PARETO "&amp;Synthese!$I$4&amp;".xls]"&amp;$A86&amp;"'!$J$8:$J$54")),"")+IFERROR(SUM(INDIRECT("'[PARETO "&amp;Synthese!$J$4&amp;".xls]"&amp;$A86&amp;"'!$J$8:$J$54")),"")+IFERROR(SUM(INDIRECT("'[PARETO "&amp;Synthese!$K$4&amp;".xls]"&amp;$A86&amp;"'!$J$8:$J$54")),"")+IFERROR(SUM(INDIRECT("'[PARETO "&amp;Synthese!$L$4&amp;".xls]"&amp;$A86&amp;"'!$J$8:$J$54")),"")+IFERROR(SUM(INDIRECT("'[PARETO "&amp;Synthese!$M$4&amp;".xls]"&amp;$A86&amp;"'!$J$8:$J$54")),"")+IFERROR(SUM(INDIRECT("'[PARETO "&amp;Synthese!$N$4&amp;".xls]"&amp;$A86&amp;"'!$J$8:$J$54")),"")+IFERROR(SUM(INDIRECT("'[PARETO "&amp;Synthese!$O$4&amp;".xls]"&amp;$A86&amp;"'!$J$8:$J$54")),"")+IFERROR(SUM(INDIRECT("'[PARETO "&amp;Synthese!$P$4&amp;".xls]"&amp;$A86&amp;"'!$J$8:$J$54")),"")+IFERROR(SUM(INDIRECT("'[PARETO "&amp;Synthese!$E$4&amp;".xls]"&amp;$A86&amp;"'!$J$8:$J$54")),""))/(IFERROR(SUM(INDIRECT("'[PARETO "&amp;Synthese!$F$4&amp;".xls]"&amp;$A86&amp;"'!$L$4")),"")+IFERROR(SUM(INDIRECT("'[PARETO "&amp;Synthese!$G$4&amp;".xls]"&amp;$A86&amp;"'!$L$4")),"")+IFERROR(SUM(INDIRECT("'[PARETO "&amp;Synthese!$H$4&amp;".xls]"&amp;$A86&amp;"'!$L$4")),"")+IFERROR(SUM(INDIRECT("'[PARETO "&amp;Synthese!$I$4&amp;".xls]"&amp;$A86&amp;"'!$L$4")),"")+IFERROR(SUM(INDIRECT("'[PARETO "&amp;Synthese!$J$4&amp;".xls]"&amp;$A86&amp;"'!$L$4")),"")+IFERROR(SUM(INDIRECT("'[PARETO "&amp;Synthese!$K$4&amp;".xls]"&amp;$A86&amp;"'!$L$4")),"")+IFERROR(SUM(INDIRECT("'[PARETO "&amp;Synthese!$L$4&amp;".xls]"&amp;$A86&amp;"'!$L$4")),"")+IFERROR(SUM(INDIRECT("'[PARETO "&amp;Synthese!$M$4&amp;".xls]"&amp;$A86&amp;"'!$L$4")),"")+IFERROR(SUM(INDIRECT("'[PARETO "&amp;Synthese!$N$4&amp;".xls]"&amp;$A86&amp;"'!$L$4")),"")+IFERROR(SUM(INDIRECT("'[PARETO "&amp;Synthese!$O$4&amp;".xls]"&amp;$A86&amp;"'!$L$4")),"")+IFERROR(SUM(INDIRECT("'[PARETO "&amp;Synthese!$P$4&amp;".xls]"&amp;$A86&amp;"'!$L$4")),"")+IFERROR(SUM(INDIRECT("'[PARETO "&amp;Synthese!$E$4&amp;".xls]"&amp;$A86&amp;"'!$L$4")),""))</f>
        <v>#VALUE!</v>
      </c>
      <c r="H86" s="100" t="e">
        <f t="shared" ca="1" si="5"/>
        <v>#VALUE!</v>
      </c>
    </row>
    <row r="87" spans="1:8" x14ac:dyDescent="0.25">
      <c r="A87" s="103">
        <f>Calibres!A9</f>
        <v>8</v>
      </c>
      <c r="B87" s="35" t="e">
        <f ca="1">IFERROR(SUM(INDIRECT("'[PARETO "&amp;Synthese!$Q$4&amp;".xls]"&amp;$A87&amp;"'!$J$8:$J$54")),"")/IFERROR(INDIRECT("'[PARETO "&amp;Synthese!$Q$4&amp;".xls]"&amp;$A87&amp;"'!$L$4"),"")</f>
        <v>#VALUE!</v>
      </c>
      <c r="C87" s="35" t="e">
        <f ca="1">IFERROR(SUM(INDIRECT("'[PARETO "&amp;Synthese!$P$4&amp;".xls]"&amp;$A87&amp;"'!$J$8:$J$54")),"")/IFERROR(INDIRECT("'[PARETO "&amp;Synthese!$P$4&amp;".xls]"&amp;$A87&amp;"'!$L$4"),"")</f>
        <v>#VALUE!</v>
      </c>
      <c r="D87" s="98" t="e">
        <f t="shared" ca="1" si="4"/>
        <v>#VALUE!</v>
      </c>
      <c r="E87" s="99"/>
      <c r="F87" s="55" t="e">
        <f ca="1">(IFERROR(SUM(INDIRECT("'[PARETO "&amp;Synthese!$F$4&amp;".xls]"&amp;$A87&amp;"'!$J$8:$J$54")),"")+IFERROR(SUM(INDIRECT("'[PARETO "&amp;Synthese!$G$4&amp;".xls]"&amp;$A87&amp;"'!$J$8:$J$54")),"")+IFERROR(SUM(INDIRECT("'[PARETO "&amp;Synthese!$H$4&amp;".xls]"&amp;$A87&amp;"'!$J$8:$J$54")),"")+IFERROR(SUM(INDIRECT("'[PARETO "&amp;Synthese!$I$4&amp;".xls]"&amp;$A87&amp;"'!$J$8:$J$54")),"")+IFERROR(SUM(INDIRECT("'[PARETO "&amp;Synthese!$J$4&amp;".xls]"&amp;$A87&amp;"'!$J$8:$J$54")),"")+IFERROR(SUM(INDIRECT("'[PARETO "&amp;Synthese!$K$4&amp;".xls]"&amp;$A87&amp;"'!$J$8:$J$54")),"")+IFERROR(SUM(INDIRECT("'[PARETO "&amp;Synthese!$L$4&amp;".xls]"&amp;$A87&amp;"'!$J$8:$J$54")),"")+IFERROR(SUM(INDIRECT("'[PARETO "&amp;Synthese!$M$4&amp;".xls]"&amp;$A87&amp;"'!$J$8:$J$54")),"")+IFERROR(SUM(INDIRECT("'[PARETO "&amp;Synthese!$N$4&amp;".xls]"&amp;$A87&amp;"'!$J$8:$J$54")),"")+IFERROR(SUM(INDIRECT("'[PARETO "&amp;Synthese!$O$4&amp;".xls]"&amp;$A87&amp;"'!$J$8:$J$54")),"")+IFERROR(SUM(INDIRECT("'[PARETO "&amp;Synthese!$P$4&amp;".xls]"&amp;$A87&amp;"'!$J$8:$J$54")),"")+IFERROR(SUM(INDIRECT("'[PARETO "&amp;Synthese!$Q$4&amp;".xls]"&amp;$A87&amp;"'!$J$8:$J$54")),""))/(IFERROR(SUM(INDIRECT("'[PARETO "&amp;Synthese!$F$4&amp;".xls]"&amp;$A87&amp;"'!$L$4")),"")+IFERROR(SUM(INDIRECT("'[PARETO "&amp;Synthese!$G$4&amp;".xls]"&amp;$A87&amp;"'!$L$4")),"")+IFERROR(SUM(INDIRECT("'[PARETO "&amp;Synthese!$H$4&amp;".xls]"&amp;$A87&amp;"'!$L$4")),"")+IFERROR(SUM(INDIRECT("'[PARETO "&amp;Synthese!$I$4&amp;".xls]"&amp;$A87&amp;"'!$L$4")),"")+IFERROR(SUM(INDIRECT("'[PARETO "&amp;Synthese!$J$4&amp;".xls]"&amp;$A87&amp;"'!$L$4")),"")+IFERROR(SUM(INDIRECT("'[PARETO "&amp;Synthese!$K$4&amp;".xls]"&amp;$A87&amp;"'!$L$4")),"")+IFERROR(SUM(INDIRECT("'[PARETO "&amp;Synthese!$L$4&amp;".xls]"&amp;$A87&amp;"'!$L$4")),"")+IFERROR(SUM(INDIRECT("'[PARETO "&amp;Synthese!$M$4&amp;".xls]"&amp;$A87&amp;"'!$L$4")),"")+IFERROR(SUM(INDIRECT("'[PARETO "&amp;Synthese!$N$4&amp;".xls]"&amp;$A87&amp;"'!$L$4")),"")+IFERROR(SUM(INDIRECT("'[PARETO "&amp;Synthese!$O$4&amp;".xls]"&amp;$A87&amp;"'!$L$4")),"")+IFERROR(SUM(INDIRECT("'[PARETO "&amp;Synthese!$P$4&amp;".xls]"&amp;$A87&amp;"'!$L$4")),"")+IFERROR(SUM(INDIRECT("'[PARETO "&amp;Synthese!$Q$4&amp;".xls]"&amp;$A87&amp;"'!$L$4")),""))</f>
        <v>#VALUE!</v>
      </c>
      <c r="G87" s="55" t="e">
        <f ca="1">(IFERROR(SUM(INDIRECT("'[PARETO "&amp;Synthese!$F$4&amp;".xls]"&amp;$A87&amp;"'!$J$8:$J$54")),"")+IFERROR(SUM(INDIRECT("'[PARETO "&amp;Synthese!$G$4&amp;".xls]"&amp;$A87&amp;"'!$J$8:$J$54")),"")+IFERROR(SUM(INDIRECT("'[PARETO "&amp;Synthese!$H$4&amp;".xls]"&amp;$A87&amp;"'!$J$8:$J$54")),"")+IFERROR(SUM(INDIRECT("'[PARETO "&amp;Synthese!$I$4&amp;".xls]"&amp;$A87&amp;"'!$J$8:$J$54")),"")+IFERROR(SUM(INDIRECT("'[PARETO "&amp;Synthese!$J$4&amp;".xls]"&amp;$A87&amp;"'!$J$8:$J$54")),"")+IFERROR(SUM(INDIRECT("'[PARETO "&amp;Synthese!$K$4&amp;".xls]"&amp;$A87&amp;"'!$J$8:$J$54")),"")+IFERROR(SUM(INDIRECT("'[PARETO "&amp;Synthese!$L$4&amp;".xls]"&amp;$A87&amp;"'!$J$8:$J$54")),"")+IFERROR(SUM(INDIRECT("'[PARETO "&amp;Synthese!$M$4&amp;".xls]"&amp;$A87&amp;"'!$J$8:$J$54")),"")+IFERROR(SUM(INDIRECT("'[PARETO "&amp;Synthese!$N$4&amp;".xls]"&amp;$A87&amp;"'!$J$8:$J$54")),"")+IFERROR(SUM(INDIRECT("'[PARETO "&amp;Synthese!$O$4&amp;".xls]"&amp;$A87&amp;"'!$J$8:$J$54")),"")+IFERROR(SUM(INDIRECT("'[PARETO "&amp;Synthese!$P$4&amp;".xls]"&amp;$A87&amp;"'!$J$8:$J$54")),"")+IFERROR(SUM(INDIRECT("'[PARETO "&amp;Synthese!$E$4&amp;".xls]"&amp;$A87&amp;"'!$J$8:$J$54")),""))/(IFERROR(SUM(INDIRECT("'[PARETO "&amp;Synthese!$F$4&amp;".xls]"&amp;$A87&amp;"'!$L$4")),"")+IFERROR(SUM(INDIRECT("'[PARETO "&amp;Synthese!$G$4&amp;".xls]"&amp;$A87&amp;"'!$L$4")),"")+IFERROR(SUM(INDIRECT("'[PARETO "&amp;Synthese!$H$4&amp;".xls]"&amp;$A87&amp;"'!$L$4")),"")+IFERROR(SUM(INDIRECT("'[PARETO "&amp;Synthese!$I$4&amp;".xls]"&amp;$A87&amp;"'!$L$4")),"")+IFERROR(SUM(INDIRECT("'[PARETO "&amp;Synthese!$J$4&amp;".xls]"&amp;$A87&amp;"'!$L$4")),"")+IFERROR(SUM(INDIRECT("'[PARETO "&amp;Synthese!$K$4&amp;".xls]"&amp;$A87&amp;"'!$L$4")),"")+IFERROR(SUM(INDIRECT("'[PARETO "&amp;Synthese!$L$4&amp;".xls]"&amp;$A87&amp;"'!$L$4")),"")+IFERROR(SUM(INDIRECT("'[PARETO "&amp;Synthese!$M$4&amp;".xls]"&amp;$A87&amp;"'!$L$4")),"")+IFERROR(SUM(INDIRECT("'[PARETO "&amp;Synthese!$N$4&amp;".xls]"&amp;$A87&amp;"'!$L$4")),"")+IFERROR(SUM(INDIRECT("'[PARETO "&amp;Synthese!$O$4&amp;".xls]"&amp;$A87&amp;"'!$L$4")),"")+IFERROR(SUM(INDIRECT("'[PARETO "&amp;Synthese!$P$4&amp;".xls]"&amp;$A87&amp;"'!$L$4")),"")+IFERROR(SUM(INDIRECT("'[PARETO "&amp;Synthese!$E$4&amp;".xls]"&amp;$A87&amp;"'!$L$4")),""))</f>
        <v>#VALUE!</v>
      </c>
      <c r="H87" s="100" t="e">
        <f t="shared" ca="1" si="5"/>
        <v>#VALUE!</v>
      </c>
    </row>
    <row r="88" spans="1:8" x14ac:dyDescent="0.25">
      <c r="A88" s="103">
        <f>Calibres!A10</f>
        <v>9</v>
      </c>
      <c r="B88" s="35" t="e">
        <f ca="1">IFERROR(SUM(INDIRECT("'[PARETO "&amp;Synthese!$Q$4&amp;".xls]"&amp;$A88&amp;"'!$J$8:$J$54")),"")/IFERROR(INDIRECT("'[PARETO "&amp;Synthese!$Q$4&amp;".xls]"&amp;$A88&amp;"'!$L$4"),"")</f>
        <v>#VALUE!</v>
      </c>
      <c r="C88" s="35" t="e">
        <f ca="1">IFERROR(SUM(INDIRECT("'[PARETO "&amp;Synthese!$P$4&amp;".xls]"&amp;$A88&amp;"'!$J$8:$J$54")),"")/IFERROR(INDIRECT("'[PARETO "&amp;Synthese!$P$4&amp;".xls]"&amp;$A88&amp;"'!$L$4"),"")</f>
        <v>#VALUE!</v>
      </c>
      <c r="D88" s="98" t="e">
        <f t="shared" ca="1" si="4"/>
        <v>#VALUE!</v>
      </c>
      <c r="E88" s="99"/>
      <c r="F88" s="55" t="e">
        <f ca="1">(IFERROR(SUM(INDIRECT("'[PARETO "&amp;Synthese!$F$4&amp;".xls]"&amp;$A88&amp;"'!$J$8:$J$54")),"")+IFERROR(SUM(INDIRECT("'[PARETO "&amp;Synthese!$G$4&amp;".xls]"&amp;$A88&amp;"'!$J$8:$J$54")),"")+IFERROR(SUM(INDIRECT("'[PARETO "&amp;Synthese!$H$4&amp;".xls]"&amp;$A88&amp;"'!$J$8:$J$54")),"")+IFERROR(SUM(INDIRECT("'[PARETO "&amp;Synthese!$I$4&amp;".xls]"&amp;$A88&amp;"'!$J$8:$J$54")),"")+IFERROR(SUM(INDIRECT("'[PARETO "&amp;Synthese!$J$4&amp;".xls]"&amp;$A88&amp;"'!$J$8:$J$54")),"")+IFERROR(SUM(INDIRECT("'[PARETO "&amp;Synthese!$K$4&amp;".xls]"&amp;$A88&amp;"'!$J$8:$J$54")),"")+IFERROR(SUM(INDIRECT("'[PARETO "&amp;Synthese!$L$4&amp;".xls]"&amp;$A88&amp;"'!$J$8:$J$54")),"")+IFERROR(SUM(INDIRECT("'[PARETO "&amp;Synthese!$M$4&amp;".xls]"&amp;$A88&amp;"'!$J$8:$J$54")),"")+IFERROR(SUM(INDIRECT("'[PARETO "&amp;Synthese!$N$4&amp;".xls]"&amp;$A88&amp;"'!$J$8:$J$54")),"")+IFERROR(SUM(INDIRECT("'[PARETO "&amp;Synthese!$O$4&amp;".xls]"&amp;$A88&amp;"'!$J$8:$J$54")),"")+IFERROR(SUM(INDIRECT("'[PARETO "&amp;Synthese!$P$4&amp;".xls]"&amp;$A88&amp;"'!$J$8:$J$54")),"")+IFERROR(SUM(INDIRECT("'[PARETO "&amp;Synthese!$Q$4&amp;".xls]"&amp;$A88&amp;"'!$J$8:$J$54")),""))/(IFERROR(SUM(INDIRECT("'[PARETO "&amp;Synthese!$F$4&amp;".xls]"&amp;$A88&amp;"'!$L$4")),"")+IFERROR(SUM(INDIRECT("'[PARETO "&amp;Synthese!$G$4&amp;".xls]"&amp;$A88&amp;"'!$L$4")),"")+IFERROR(SUM(INDIRECT("'[PARETO "&amp;Synthese!$H$4&amp;".xls]"&amp;$A88&amp;"'!$L$4")),"")+IFERROR(SUM(INDIRECT("'[PARETO "&amp;Synthese!$I$4&amp;".xls]"&amp;$A88&amp;"'!$L$4")),"")+IFERROR(SUM(INDIRECT("'[PARETO "&amp;Synthese!$J$4&amp;".xls]"&amp;$A88&amp;"'!$L$4")),"")+IFERROR(SUM(INDIRECT("'[PARETO "&amp;Synthese!$K$4&amp;".xls]"&amp;$A88&amp;"'!$L$4")),"")+IFERROR(SUM(INDIRECT("'[PARETO "&amp;Synthese!$L$4&amp;".xls]"&amp;$A88&amp;"'!$L$4")),"")+IFERROR(SUM(INDIRECT("'[PARETO "&amp;Synthese!$M$4&amp;".xls]"&amp;$A88&amp;"'!$L$4")),"")+IFERROR(SUM(INDIRECT("'[PARETO "&amp;Synthese!$N$4&amp;".xls]"&amp;$A88&amp;"'!$L$4")),"")+IFERROR(SUM(INDIRECT("'[PARETO "&amp;Synthese!$O$4&amp;".xls]"&amp;$A88&amp;"'!$L$4")),"")+IFERROR(SUM(INDIRECT("'[PARETO "&amp;Synthese!$P$4&amp;".xls]"&amp;$A88&amp;"'!$L$4")),"")+IFERROR(SUM(INDIRECT("'[PARETO "&amp;Synthese!$Q$4&amp;".xls]"&amp;$A88&amp;"'!$L$4")),""))</f>
        <v>#VALUE!</v>
      </c>
      <c r="G88" s="55" t="e">
        <f ca="1">(IFERROR(SUM(INDIRECT("'[PARETO "&amp;Synthese!$F$4&amp;".xls]"&amp;$A88&amp;"'!$J$8:$J$54")),"")+IFERROR(SUM(INDIRECT("'[PARETO "&amp;Synthese!$G$4&amp;".xls]"&amp;$A88&amp;"'!$J$8:$J$54")),"")+IFERROR(SUM(INDIRECT("'[PARETO "&amp;Synthese!$H$4&amp;".xls]"&amp;$A88&amp;"'!$J$8:$J$54")),"")+IFERROR(SUM(INDIRECT("'[PARETO "&amp;Synthese!$I$4&amp;".xls]"&amp;$A88&amp;"'!$J$8:$J$54")),"")+IFERROR(SUM(INDIRECT("'[PARETO "&amp;Synthese!$J$4&amp;".xls]"&amp;$A88&amp;"'!$J$8:$J$54")),"")+IFERROR(SUM(INDIRECT("'[PARETO "&amp;Synthese!$K$4&amp;".xls]"&amp;$A88&amp;"'!$J$8:$J$54")),"")+IFERROR(SUM(INDIRECT("'[PARETO "&amp;Synthese!$L$4&amp;".xls]"&amp;$A88&amp;"'!$J$8:$J$54")),"")+IFERROR(SUM(INDIRECT("'[PARETO "&amp;Synthese!$M$4&amp;".xls]"&amp;$A88&amp;"'!$J$8:$J$54")),"")+IFERROR(SUM(INDIRECT("'[PARETO "&amp;Synthese!$N$4&amp;".xls]"&amp;$A88&amp;"'!$J$8:$J$54")),"")+IFERROR(SUM(INDIRECT("'[PARETO "&amp;Synthese!$O$4&amp;".xls]"&amp;$A88&amp;"'!$J$8:$J$54")),"")+IFERROR(SUM(INDIRECT("'[PARETO "&amp;Synthese!$P$4&amp;".xls]"&amp;$A88&amp;"'!$J$8:$J$54")),"")+IFERROR(SUM(INDIRECT("'[PARETO "&amp;Synthese!$E$4&amp;".xls]"&amp;$A88&amp;"'!$J$8:$J$54")),""))/(IFERROR(SUM(INDIRECT("'[PARETO "&amp;Synthese!$F$4&amp;".xls]"&amp;$A88&amp;"'!$L$4")),"")+IFERROR(SUM(INDIRECT("'[PARETO "&amp;Synthese!$G$4&amp;".xls]"&amp;$A88&amp;"'!$L$4")),"")+IFERROR(SUM(INDIRECT("'[PARETO "&amp;Synthese!$H$4&amp;".xls]"&amp;$A88&amp;"'!$L$4")),"")+IFERROR(SUM(INDIRECT("'[PARETO "&amp;Synthese!$I$4&amp;".xls]"&amp;$A88&amp;"'!$L$4")),"")+IFERROR(SUM(INDIRECT("'[PARETO "&amp;Synthese!$J$4&amp;".xls]"&amp;$A88&amp;"'!$L$4")),"")+IFERROR(SUM(INDIRECT("'[PARETO "&amp;Synthese!$K$4&amp;".xls]"&amp;$A88&amp;"'!$L$4")),"")+IFERROR(SUM(INDIRECT("'[PARETO "&amp;Synthese!$L$4&amp;".xls]"&amp;$A88&amp;"'!$L$4")),"")+IFERROR(SUM(INDIRECT("'[PARETO "&amp;Synthese!$M$4&amp;".xls]"&amp;$A88&amp;"'!$L$4")),"")+IFERROR(SUM(INDIRECT("'[PARETO "&amp;Synthese!$N$4&amp;".xls]"&amp;$A88&amp;"'!$L$4")),"")+IFERROR(SUM(INDIRECT("'[PARETO "&amp;Synthese!$O$4&amp;".xls]"&amp;$A88&amp;"'!$L$4")),"")+IFERROR(SUM(INDIRECT("'[PARETO "&amp;Synthese!$P$4&amp;".xls]"&amp;$A88&amp;"'!$L$4")),"")+IFERROR(SUM(INDIRECT("'[PARETO "&amp;Synthese!$E$4&amp;".xls]"&amp;$A88&amp;"'!$L$4")),""))</f>
        <v>#VALUE!</v>
      </c>
      <c r="H88" s="100" t="e">
        <f t="shared" ca="1" si="5"/>
        <v>#VALUE!</v>
      </c>
    </row>
    <row r="89" spans="1:8" x14ac:dyDescent="0.25">
      <c r="A89" s="103">
        <f>Calibres!A11</f>
        <v>10</v>
      </c>
      <c r="B89" s="35" t="e">
        <f ca="1">IFERROR(SUM(INDIRECT("'[PARETO "&amp;Synthese!$Q$4&amp;".xls]"&amp;$A89&amp;"'!$J$8:$J$54")),"")/IFERROR(INDIRECT("'[PARETO "&amp;Synthese!$Q$4&amp;".xls]"&amp;$A89&amp;"'!$L$4"),"")</f>
        <v>#VALUE!</v>
      </c>
      <c r="C89" s="35" t="e">
        <f ca="1">IFERROR(SUM(INDIRECT("'[PARETO "&amp;Synthese!$P$4&amp;".xls]"&amp;$A89&amp;"'!$J$8:$J$54")),"")/IFERROR(INDIRECT("'[PARETO "&amp;Synthese!$P$4&amp;".xls]"&amp;$A89&amp;"'!$L$4"),"")</f>
        <v>#VALUE!</v>
      </c>
      <c r="D89" s="98" t="e">
        <f t="shared" ca="1" si="4"/>
        <v>#VALUE!</v>
      </c>
      <c r="E89" s="99"/>
      <c r="F89" s="55" t="e">
        <f ca="1">(IFERROR(SUM(INDIRECT("'[PARETO "&amp;Synthese!$F$4&amp;".xls]"&amp;$A89&amp;"'!$J$8:$J$54")),"")+IFERROR(SUM(INDIRECT("'[PARETO "&amp;Synthese!$G$4&amp;".xls]"&amp;$A89&amp;"'!$J$8:$J$54")),"")+IFERROR(SUM(INDIRECT("'[PARETO "&amp;Synthese!$H$4&amp;".xls]"&amp;$A89&amp;"'!$J$8:$J$54")),"")+IFERROR(SUM(INDIRECT("'[PARETO "&amp;Synthese!$I$4&amp;".xls]"&amp;$A89&amp;"'!$J$8:$J$54")),"")+IFERROR(SUM(INDIRECT("'[PARETO "&amp;Synthese!$J$4&amp;".xls]"&amp;$A89&amp;"'!$J$8:$J$54")),"")+IFERROR(SUM(INDIRECT("'[PARETO "&amp;Synthese!$K$4&amp;".xls]"&amp;$A89&amp;"'!$J$8:$J$54")),"")+IFERROR(SUM(INDIRECT("'[PARETO "&amp;Synthese!$L$4&amp;".xls]"&amp;$A89&amp;"'!$J$8:$J$54")),"")+IFERROR(SUM(INDIRECT("'[PARETO "&amp;Synthese!$M$4&amp;".xls]"&amp;$A89&amp;"'!$J$8:$J$54")),"")+IFERROR(SUM(INDIRECT("'[PARETO "&amp;Synthese!$N$4&amp;".xls]"&amp;$A89&amp;"'!$J$8:$J$54")),"")+IFERROR(SUM(INDIRECT("'[PARETO "&amp;Synthese!$O$4&amp;".xls]"&amp;$A89&amp;"'!$J$8:$J$54")),"")+IFERROR(SUM(INDIRECT("'[PARETO "&amp;Synthese!$P$4&amp;".xls]"&amp;$A89&amp;"'!$J$8:$J$54")),"")+IFERROR(SUM(INDIRECT("'[PARETO "&amp;Synthese!$Q$4&amp;".xls]"&amp;$A89&amp;"'!$J$8:$J$54")),""))/(IFERROR(SUM(INDIRECT("'[PARETO "&amp;Synthese!$F$4&amp;".xls]"&amp;$A89&amp;"'!$L$4")),"")+IFERROR(SUM(INDIRECT("'[PARETO "&amp;Synthese!$G$4&amp;".xls]"&amp;$A89&amp;"'!$L$4")),"")+IFERROR(SUM(INDIRECT("'[PARETO "&amp;Synthese!$H$4&amp;".xls]"&amp;$A89&amp;"'!$L$4")),"")+IFERROR(SUM(INDIRECT("'[PARETO "&amp;Synthese!$I$4&amp;".xls]"&amp;$A89&amp;"'!$L$4")),"")+IFERROR(SUM(INDIRECT("'[PARETO "&amp;Synthese!$J$4&amp;".xls]"&amp;$A89&amp;"'!$L$4")),"")+IFERROR(SUM(INDIRECT("'[PARETO "&amp;Synthese!$K$4&amp;".xls]"&amp;$A89&amp;"'!$L$4")),"")+IFERROR(SUM(INDIRECT("'[PARETO "&amp;Synthese!$L$4&amp;".xls]"&amp;$A89&amp;"'!$L$4")),"")+IFERROR(SUM(INDIRECT("'[PARETO "&amp;Synthese!$M$4&amp;".xls]"&amp;$A89&amp;"'!$L$4")),"")+IFERROR(SUM(INDIRECT("'[PARETO "&amp;Synthese!$N$4&amp;".xls]"&amp;$A89&amp;"'!$L$4")),"")+IFERROR(SUM(INDIRECT("'[PARETO "&amp;Synthese!$O$4&amp;".xls]"&amp;$A89&amp;"'!$L$4")),"")+IFERROR(SUM(INDIRECT("'[PARETO "&amp;Synthese!$P$4&amp;".xls]"&amp;$A89&amp;"'!$L$4")),"")+IFERROR(SUM(INDIRECT("'[PARETO "&amp;Synthese!$Q$4&amp;".xls]"&amp;$A89&amp;"'!$L$4")),""))</f>
        <v>#VALUE!</v>
      </c>
      <c r="G89" s="55" t="e">
        <f ca="1">(IFERROR(SUM(INDIRECT("'[PARETO "&amp;Synthese!$F$4&amp;".xls]"&amp;$A89&amp;"'!$J$8:$J$54")),"")+IFERROR(SUM(INDIRECT("'[PARETO "&amp;Synthese!$G$4&amp;".xls]"&amp;$A89&amp;"'!$J$8:$J$54")),"")+IFERROR(SUM(INDIRECT("'[PARETO "&amp;Synthese!$H$4&amp;".xls]"&amp;$A89&amp;"'!$J$8:$J$54")),"")+IFERROR(SUM(INDIRECT("'[PARETO "&amp;Synthese!$I$4&amp;".xls]"&amp;$A89&amp;"'!$J$8:$J$54")),"")+IFERROR(SUM(INDIRECT("'[PARETO "&amp;Synthese!$J$4&amp;".xls]"&amp;$A89&amp;"'!$J$8:$J$54")),"")+IFERROR(SUM(INDIRECT("'[PARETO "&amp;Synthese!$K$4&amp;".xls]"&amp;$A89&amp;"'!$J$8:$J$54")),"")+IFERROR(SUM(INDIRECT("'[PARETO "&amp;Synthese!$L$4&amp;".xls]"&amp;$A89&amp;"'!$J$8:$J$54")),"")+IFERROR(SUM(INDIRECT("'[PARETO "&amp;Synthese!$M$4&amp;".xls]"&amp;$A89&amp;"'!$J$8:$J$54")),"")+IFERROR(SUM(INDIRECT("'[PARETO "&amp;Synthese!$N$4&amp;".xls]"&amp;$A89&amp;"'!$J$8:$J$54")),"")+IFERROR(SUM(INDIRECT("'[PARETO "&amp;Synthese!$O$4&amp;".xls]"&amp;$A89&amp;"'!$J$8:$J$54")),"")+IFERROR(SUM(INDIRECT("'[PARETO "&amp;Synthese!$P$4&amp;".xls]"&amp;$A89&amp;"'!$J$8:$J$54")),"")+IFERROR(SUM(INDIRECT("'[PARETO "&amp;Synthese!$E$4&amp;".xls]"&amp;$A89&amp;"'!$J$8:$J$54")),""))/(IFERROR(SUM(INDIRECT("'[PARETO "&amp;Synthese!$F$4&amp;".xls]"&amp;$A89&amp;"'!$L$4")),"")+IFERROR(SUM(INDIRECT("'[PARETO "&amp;Synthese!$G$4&amp;".xls]"&amp;$A89&amp;"'!$L$4")),"")+IFERROR(SUM(INDIRECT("'[PARETO "&amp;Synthese!$H$4&amp;".xls]"&amp;$A89&amp;"'!$L$4")),"")+IFERROR(SUM(INDIRECT("'[PARETO "&amp;Synthese!$I$4&amp;".xls]"&amp;$A89&amp;"'!$L$4")),"")+IFERROR(SUM(INDIRECT("'[PARETO "&amp;Synthese!$J$4&amp;".xls]"&amp;$A89&amp;"'!$L$4")),"")+IFERROR(SUM(INDIRECT("'[PARETO "&amp;Synthese!$K$4&amp;".xls]"&amp;$A89&amp;"'!$L$4")),"")+IFERROR(SUM(INDIRECT("'[PARETO "&amp;Synthese!$L$4&amp;".xls]"&amp;$A89&amp;"'!$L$4")),"")+IFERROR(SUM(INDIRECT("'[PARETO "&amp;Synthese!$M$4&amp;".xls]"&amp;$A89&amp;"'!$L$4")),"")+IFERROR(SUM(INDIRECT("'[PARETO "&amp;Synthese!$N$4&amp;".xls]"&amp;$A89&amp;"'!$L$4")),"")+IFERROR(SUM(INDIRECT("'[PARETO "&amp;Synthese!$O$4&amp;".xls]"&amp;$A89&amp;"'!$L$4")),"")+IFERROR(SUM(INDIRECT("'[PARETO "&amp;Synthese!$P$4&amp;".xls]"&amp;$A89&amp;"'!$L$4")),"")+IFERROR(SUM(INDIRECT("'[PARETO "&amp;Synthese!$E$4&amp;".xls]"&amp;$A89&amp;"'!$L$4")),""))</f>
        <v>#VALUE!</v>
      </c>
      <c r="H89" s="100" t="e">
        <f t="shared" ca="1" si="5"/>
        <v>#VALUE!</v>
      </c>
    </row>
    <row r="90" spans="1:8" x14ac:dyDescent="0.25">
      <c r="A90" s="103">
        <f>Calibres!A12</f>
        <v>11</v>
      </c>
      <c r="B90" s="35" t="e">
        <f ca="1">IFERROR(SUM(INDIRECT("'[PARETO "&amp;Synthese!$Q$4&amp;".xls]"&amp;$A90&amp;"'!$J$8:$J$54")),"")/IFERROR(INDIRECT("'[PARETO "&amp;Synthese!$Q$4&amp;".xls]"&amp;$A90&amp;"'!$L$4"),"")</f>
        <v>#VALUE!</v>
      </c>
      <c r="C90" s="35" t="e">
        <f ca="1">IFERROR(SUM(INDIRECT("'[PARETO "&amp;Synthese!$P$4&amp;".xls]"&amp;$A90&amp;"'!$J$8:$J$54")),"")/IFERROR(INDIRECT("'[PARETO "&amp;Synthese!$P$4&amp;".xls]"&amp;$A90&amp;"'!$L$4"),"")</f>
        <v>#VALUE!</v>
      </c>
      <c r="D90" s="98" t="e">
        <f t="shared" ca="1" si="4"/>
        <v>#VALUE!</v>
      </c>
      <c r="E90" s="99"/>
      <c r="F90" s="55" t="e">
        <f ca="1">(IFERROR(SUM(INDIRECT("'[PARETO "&amp;Synthese!$F$4&amp;".xls]"&amp;$A90&amp;"'!$J$8:$J$54")),"")+IFERROR(SUM(INDIRECT("'[PARETO "&amp;Synthese!$G$4&amp;".xls]"&amp;$A90&amp;"'!$J$8:$J$54")),"")+IFERROR(SUM(INDIRECT("'[PARETO "&amp;Synthese!$H$4&amp;".xls]"&amp;$A90&amp;"'!$J$8:$J$54")),"")+IFERROR(SUM(INDIRECT("'[PARETO "&amp;Synthese!$I$4&amp;".xls]"&amp;$A90&amp;"'!$J$8:$J$54")),"")+IFERROR(SUM(INDIRECT("'[PARETO "&amp;Synthese!$J$4&amp;".xls]"&amp;$A90&amp;"'!$J$8:$J$54")),"")+IFERROR(SUM(INDIRECT("'[PARETO "&amp;Synthese!$K$4&amp;".xls]"&amp;$A90&amp;"'!$J$8:$J$54")),"")+IFERROR(SUM(INDIRECT("'[PARETO "&amp;Synthese!$L$4&amp;".xls]"&amp;$A90&amp;"'!$J$8:$J$54")),"")+IFERROR(SUM(INDIRECT("'[PARETO "&amp;Synthese!$M$4&amp;".xls]"&amp;$A90&amp;"'!$J$8:$J$54")),"")+IFERROR(SUM(INDIRECT("'[PARETO "&amp;Synthese!$N$4&amp;".xls]"&amp;$A90&amp;"'!$J$8:$J$54")),"")+IFERROR(SUM(INDIRECT("'[PARETO "&amp;Synthese!$O$4&amp;".xls]"&amp;$A90&amp;"'!$J$8:$J$54")),"")+IFERROR(SUM(INDIRECT("'[PARETO "&amp;Synthese!$P$4&amp;".xls]"&amp;$A90&amp;"'!$J$8:$J$54")),"")+IFERROR(SUM(INDIRECT("'[PARETO "&amp;Synthese!$Q$4&amp;".xls]"&amp;$A90&amp;"'!$J$8:$J$54")),""))/(IFERROR(SUM(INDIRECT("'[PARETO "&amp;Synthese!$F$4&amp;".xls]"&amp;$A90&amp;"'!$L$4")),"")+IFERROR(SUM(INDIRECT("'[PARETO "&amp;Synthese!$G$4&amp;".xls]"&amp;$A90&amp;"'!$L$4")),"")+IFERROR(SUM(INDIRECT("'[PARETO "&amp;Synthese!$H$4&amp;".xls]"&amp;$A90&amp;"'!$L$4")),"")+IFERROR(SUM(INDIRECT("'[PARETO "&amp;Synthese!$I$4&amp;".xls]"&amp;$A90&amp;"'!$L$4")),"")+IFERROR(SUM(INDIRECT("'[PARETO "&amp;Synthese!$J$4&amp;".xls]"&amp;$A90&amp;"'!$L$4")),"")+IFERROR(SUM(INDIRECT("'[PARETO "&amp;Synthese!$K$4&amp;".xls]"&amp;$A90&amp;"'!$L$4")),"")+IFERROR(SUM(INDIRECT("'[PARETO "&amp;Synthese!$L$4&amp;".xls]"&amp;$A90&amp;"'!$L$4")),"")+IFERROR(SUM(INDIRECT("'[PARETO "&amp;Synthese!$M$4&amp;".xls]"&amp;$A90&amp;"'!$L$4")),"")+IFERROR(SUM(INDIRECT("'[PARETO "&amp;Synthese!$N$4&amp;".xls]"&amp;$A90&amp;"'!$L$4")),"")+IFERROR(SUM(INDIRECT("'[PARETO "&amp;Synthese!$O$4&amp;".xls]"&amp;$A90&amp;"'!$L$4")),"")+IFERROR(SUM(INDIRECT("'[PARETO "&amp;Synthese!$P$4&amp;".xls]"&amp;$A90&amp;"'!$L$4")),"")+IFERROR(SUM(INDIRECT("'[PARETO "&amp;Synthese!$Q$4&amp;".xls]"&amp;$A90&amp;"'!$L$4")),""))</f>
        <v>#VALUE!</v>
      </c>
      <c r="G90" s="55" t="e">
        <f ca="1">(IFERROR(SUM(INDIRECT("'[PARETO "&amp;Synthese!$F$4&amp;".xls]"&amp;$A90&amp;"'!$J$8:$J$54")),"")+IFERROR(SUM(INDIRECT("'[PARETO "&amp;Synthese!$G$4&amp;".xls]"&amp;$A90&amp;"'!$J$8:$J$54")),"")+IFERROR(SUM(INDIRECT("'[PARETO "&amp;Synthese!$H$4&amp;".xls]"&amp;$A90&amp;"'!$J$8:$J$54")),"")+IFERROR(SUM(INDIRECT("'[PARETO "&amp;Synthese!$I$4&amp;".xls]"&amp;$A90&amp;"'!$J$8:$J$54")),"")+IFERROR(SUM(INDIRECT("'[PARETO "&amp;Synthese!$J$4&amp;".xls]"&amp;$A90&amp;"'!$J$8:$J$54")),"")+IFERROR(SUM(INDIRECT("'[PARETO "&amp;Synthese!$K$4&amp;".xls]"&amp;$A90&amp;"'!$J$8:$J$54")),"")+IFERROR(SUM(INDIRECT("'[PARETO "&amp;Synthese!$L$4&amp;".xls]"&amp;$A90&amp;"'!$J$8:$J$54")),"")+IFERROR(SUM(INDIRECT("'[PARETO "&amp;Synthese!$M$4&amp;".xls]"&amp;$A90&amp;"'!$J$8:$J$54")),"")+IFERROR(SUM(INDIRECT("'[PARETO "&amp;Synthese!$N$4&amp;".xls]"&amp;$A90&amp;"'!$J$8:$J$54")),"")+IFERROR(SUM(INDIRECT("'[PARETO "&amp;Synthese!$O$4&amp;".xls]"&amp;$A90&amp;"'!$J$8:$J$54")),"")+IFERROR(SUM(INDIRECT("'[PARETO "&amp;Synthese!$P$4&amp;".xls]"&amp;$A90&amp;"'!$J$8:$J$54")),"")+IFERROR(SUM(INDIRECT("'[PARETO "&amp;Synthese!$E$4&amp;".xls]"&amp;$A90&amp;"'!$J$8:$J$54")),""))/(IFERROR(SUM(INDIRECT("'[PARETO "&amp;Synthese!$F$4&amp;".xls]"&amp;$A90&amp;"'!$L$4")),"")+IFERROR(SUM(INDIRECT("'[PARETO "&amp;Synthese!$G$4&amp;".xls]"&amp;$A90&amp;"'!$L$4")),"")+IFERROR(SUM(INDIRECT("'[PARETO "&amp;Synthese!$H$4&amp;".xls]"&amp;$A90&amp;"'!$L$4")),"")+IFERROR(SUM(INDIRECT("'[PARETO "&amp;Synthese!$I$4&amp;".xls]"&amp;$A90&amp;"'!$L$4")),"")+IFERROR(SUM(INDIRECT("'[PARETO "&amp;Synthese!$J$4&amp;".xls]"&amp;$A90&amp;"'!$L$4")),"")+IFERROR(SUM(INDIRECT("'[PARETO "&amp;Synthese!$K$4&amp;".xls]"&amp;$A90&amp;"'!$L$4")),"")+IFERROR(SUM(INDIRECT("'[PARETO "&amp;Synthese!$L$4&amp;".xls]"&amp;$A90&amp;"'!$L$4")),"")+IFERROR(SUM(INDIRECT("'[PARETO "&amp;Synthese!$M$4&amp;".xls]"&amp;$A90&amp;"'!$L$4")),"")+IFERROR(SUM(INDIRECT("'[PARETO "&amp;Synthese!$N$4&amp;".xls]"&amp;$A90&amp;"'!$L$4")),"")+IFERROR(SUM(INDIRECT("'[PARETO "&amp;Synthese!$O$4&amp;".xls]"&amp;$A90&amp;"'!$L$4")),"")+IFERROR(SUM(INDIRECT("'[PARETO "&amp;Synthese!$P$4&amp;".xls]"&amp;$A90&amp;"'!$L$4")),"")+IFERROR(SUM(INDIRECT("'[PARETO "&amp;Synthese!$E$4&amp;".xls]"&amp;$A90&amp;"'!$L$4")),""))</f>
        <v>#VALUE!</v>
      </c>
      <c r="H90" s="100" t="e">
        <f t="shared" ca="1" si="5"/>
        <v>#VALUE!</v>
      </c>
    </row>
    <row r="91" spans="1:8" x14ac:dyDescent="0.25">
      <c r="A91" s="103">
        <f>Calibres!A13</f>
        <v>12</v>
      </c>
      <c r="B91" s="35" t="e">
        <f ca="1">IFERROR(SUM(INDIRECT("'[PARETO "&amp;Synthese!$Q$4&amp;".xls]"&amp;$A91&amp;"'!$J$8:$J$54")),"")/IFERROR(INDIRECT("'[PARETO "&amp;Synthese!$Q$4&amp;".xls]"&amp;$A91&amp;"'!$L$4"),"")</f>
        <v>#VALUE!</v>
      </c>
      <c r="C91" s="35" t="e">
        <f ca="1">IFERROR(SUM(INDIRECT("'[PARETO "&amp;Synthese!$P$4&amp;".xls]"&amp;$A91&amp;"'!$J$8:$J$54")),"")/IFERROR(INDIRECT("'[PARETO "&amp;Synthese!$P$4&amp;".xls]"&amp;$A91&amp;"'!$L$4"),"")</f>
        <v>#VALUE!</v>
      </c>
      <c r="D91" s="98" t="e">
        <f t="shared" ca="1" si="4"/>
        <v>#VALUE!</v>
      </c>
      <c r="E91" s="99"/>
      <c r="F91" s="55" t="e">
        <f ca="1">(IFERROR(SUM(INDIRECT("'[PARETO "&amp;Synthese!$F$4&amp;".xls]"&amp;$A91&amp;"'!$J$8:$J$54")),"")+IFERROR(SUM(INDIRECT("'[PARETO "&amp;Synthese!$G$4&amp;".xls]"&amp;$A91&amp;"'!$J$8:$J$54")),"")+IFERROR(SUM(INDIRECT("'[PARETO "&amp;Synthese!$H$4&amp;".xls]"&amp;$A91&amp;"'!$J$8:$J$54")),"")+IFERROR(SUM(INDIRECT("'[PARETO "&amp;Synthese!$I$4&amp;".xls]"&amp;$A91&amp;"'!$J$8:$J$54")),"")+IFERROR(SUM(INDIRECT("'[PARETO "&amp;Synthese!$J$4&amp;".xls]"&amp;$A91&amp;"'!$J$8:$J$54")),"")+IFERROR(SUM(INDIRECT("'[PARETO "&amp;Synthese!$K$4&amp;".xls]"&amp;$A91&amp;"'!$J$8:$J$54")),"")+IFERROR(SUM(INDIRECT("'[PARETO "&amp;Synthese!$L$4&amp;".xls]"&amp;$A91&amp;"'!$J$8:$J$54")),"")+IFERROR(SUM(INDIRECT("'[PARETO "&amp;Synthese!$M$4&amp;".xls]"&amp;$A91&amp;"'!$J$8:$J$54")),"")+IFERROR(SUM(INDIRECT("'[PARETO "&amp;Synthese!$N$4&amp;".xls]"&amp;$A91&amp;"'!$J$8:$J$54")),"")+IFERROR(SUM(INDIRECT("'[PARETO "&amp;Synthese!$O$4&amp;".xls]"&amp;$A91&amp;"'!$J$8:$J$54")),"")+IFERROR(SUM(INDIRECT("'[PARETO "&amp;Synthese!$P$4&amp;".xls]"&amp;$A91&amp;"'!$J$8:$J$54")),"")+IFERROR(SUM(INDIRECT("'[PARETO "&amp;Synthese!$Q$4&amp;".xls]"&amp;$A91&amp;"'!$J$8:$J$54")),""))/(IFERROR(SUM(INDIRECT("'[PARETO "&amp;Synthese!$F$4&amp;".xls]"&amp;$A91&amp;"'!$L$4")),"")+IFERROR(SUM(INDIRECT("'[PARETO "&amp;Synthese!$G$4&amp;".xls]"&amp;$A91&amp;"'!$L$4")),"")+IFERROR(SUM(INDIRECT("'[PARETO "&amp;Synthese!$H$4&amp;".xls]"&amp;$A91&amp;"'!$L$4")),"")+IFERROR(SUM(INDIRECT("'[PARETO "&amp;Synthese!$I$4&amp;".xls]"&amp;$A91&amp;"'!$L$4")),"")+IFERROR(SUM(INDIRECT("'[PARETO "&amp;Synthese!$J$4&amp;".xls]"&amp;$A91&amp;"'!$L$4")),"")+IFERROR(SUM(INDIRECT("'[PARETO "&amp;Synthese!$K$4&amp;".xls]"&amp;$A91&amp;"'!$L$4")),"")+IFERROR(SUM(INDIRECT("'[PARETO "&amp;Synthese!$L$4&amp;".xls]"&amp;$A91&amp;"'!$L$4")),"")+IFERROR(SUM(INDIRECT("'[PARETO "&amp;Synthese!$M$4&amp;".xls]"&amp;$A91&amp;"'!$L$4")),"")+IFERROR(SUM(INDIRECT("'[PARETO "&amp;Synthese!$N$4&amp;".xls]"&amp;$A91&amp;"'!$L$4")),"")+IFERROR(SUM(INDIRECT("'[PARETO "&amp;Synthese!$O$4&amp;".xls]"&amp;$A91&amp;"'!$L$4")),"")+IFERROR(SUM(INDIRECT("'[PARETO "&amp;Synthese!$P$4&amp;".xls]"&amp;$A91&amp;"'!$L$4")),"")+IFERROR(SUM(INDIRECT("'[PARETO "&amp;Synthese!$Q$4&amp;".xls]"&amp;$A91&amp;"'!$L$4")),""))</f>
        <v>#VALUE!</v>
      </c>
      <c r="G91" s="55" t="e">
        <f ca="1">(IFERROR(SUM(INDIRECT("'[PARETO "&amp;Synthese!$F$4&amp;".xls]"&amp;$A91&amp;"'!$J$8:$J$54")),"")+IFERROR(SUM(INDIRECT("'[PARETO "&amp;Synthese!$G$4&amp;".xls]"&amp;$A91&amp;"'!$J$8:$J$54")),"")+IFERROR(SUM(INDIRECT("'[PARETO "&amp;Synthese!$H$4&amp;".xls]"&amp;$A91&amp;"'!$J$8:$J$54")),"")+IFERROR(SUM(INDIRECT("'[PARETO "&amp;Synthese!$I$4&amp;".xls]"&amp;$A91&amp;"'!$J$8:$J$54")),"")+IFERROR(SUM(INDIRECT("'[PARETO "&amp;Synthese!$J$4&amp;".xls]"&amp;$A91&amp;"'!$J$8:$J$54")),"")+IFERROR(SUM(INDIRECT("'[PARETO "&amp;Synthese!$K$4&amp;".xls]"&amp;$A91&amp;"'!$J$8:$J$54")),"")+IFERROR(SUM(INDIRECT("'[PARETO "&amp;Synthese!$L$4&amp;".xls]"&amp;$A91&amp;"'!$J$8:$J$54")),"")+IFERROR(SUM(INDIRECT("'[PARETO "&amp;Synthese!$M$4&amp;".xls]"&amp;$A91&amp;"'!$J$8:$J$54")),"")+IFERROR(SUM(INDIRECT("'[PARETO "&amp;Synthese!$N$4&amp;".xls]"&amp;$A91&amp;"'!$J$8:$J$54")),"")+IFERROR(SUM(INDIRECT("'[PARETO "&amp;Synthese!$O$4&amp;".xls]"&amp;$A91&amp;"'!$J$8:$J$54")),"")+IFERROR(SUM(INDIRECT("'[PARETO "&amp;Synthese!$P$4&amp;".xls]"&amp;$A91&amp;"'!$J$8:$J$54")),"")+IFERROR(SUM(INDIRECT("'[PARETO "&amp;Synthese!$E$4&amp;".xls]"&amp;$A91&amp;"'!$J$8:$J$54")),""))/(IFERROR(SUM(INDIRECT("'[PARETO "&amp;Synthese!$F$4&amp;".xls]"&amp;$A91&amp;"'!$L$4")),"")+IFERROR(SUM(INDIRECT("'[PARETO "&amp;Synthese!$G$4&amp;".xls]"&amp;$A91&amp;"'!$L$4")),"")+IFERROR(SUM(INDIRECT("'[PARETO "&amp;Synthese!$H$4&amp;".xls]"&amp;$A91&amp;"'!$L$4")),"")+IFERROR(SUM(INDIRECT("'[PARETO "&amp;Synthese!$I$4&amp;".xls]"&amp;$A91&amp;"'!$L$4")),"")+IFERROR(SUM(INDIRECT("'[PARETO "&amp;Synthese!$J$4&amp;".xls]"&amp;$A91&amp;"'!$L$4")),"")+IFERROR(SUM(INDIRECT("'[PARETO "&amp;Synthese!$K$4&amp;".xls]"&amp;$A91&amp;"'!$L$4")),"")+IFERROR(SUM(INDIRECT("'[PARETO "&amp;Synthese!$L$4&amp;".xls]"&amp;$A91&amp;"'!$L$4")),"")+IFERROR(SUM(INDIRECT("'[PARETO "&amp;Synthese!$M$4&amp;".xls]"&amp;$A91&amp;"'!$L$4")),"")+IFERROR(SUM(INDIRECT("'[PARETO "&amp;Synthese!$N$4&amp;".xls]"&amp;$A91&amp;"'!$L$4")),"")+IFERROR(SUM(INDIRECT("'[PARETO "&amp;Synthese!$O$4&amp;".xls]"&amp;$A91&amp;"'!$L$4")),"")+IFERROR(SUM(INDIRECT("'[PARETO "&amp;Synthese!$P$4&amp;".xls]"&amp;$A91&amp;"'!$L$4")),"")+IFERROR(SUM(INDIRECT("'[PARETO "&amp;Synthese!$E$4&amp;".xls]"&amp;$A91&amp;"'!$L$4")),""))</f>
        <v>#VALUE!</v>
      </c>
      <c r="H91" s="100" t="e">
        <f t="shared" ca="1" si="5"/>
        <v>#VALUE!</v>
      </c>
    </row>
    <row r="92" spans="1:8" x14ac:dyDescent="0.25">
      <c r="A92" s="103">
        <f>Calibres!A14</f>
        <v>13</v>
      </c>
      <c r="B92" s="35" t="e">
        <f ca="1">IFERROR(SUM(INDIRECT("'[PARETO "&amp;Synthese!$Q$4&amp;".xls]"&amp;$A92&amp;"'!$J$8:$J$54")),"")/IFERROR(INDIRECT("'[PARETO "&amp;Synthese!$Q$4&amp;".xls]"&amp;$A92&amp;"'!$L$4"),"")</f>
        <v>#VALUE!</v>
      </c>
      <c r="C92" s="35" t="e">
        <f ca="1">IFERROR(SUM(INDIRECT("'[PARETO "&amp;Synthese!$P$4&amp;".xls]"&amp;$A92&amp;"'!$J$8:$J$54")),"")/IFERROR(INDIRECT("'[PARETO "&amp;Synthese!$P$4&amp;".xls]"&amp;$A92&amp;"'!$L$4"),"")</f>
        <v>#VALUE!</v>
      </c>
      <c r="D92" s="98" t="e">
        <f t="shared" ca="1" si="4"/>
        <v>#VALUE!</v>
      </c>
      <c r="E92" s="99"/>
      <c r="F92" s="55" t="e">
        <f ca="1">(IFERROR(SUM(INDIRECT("'[PARETO "&amp;Synthese!$F$4&amp;".xls]"&amp;$A92&amp;"'!$J$8:$J$54")),"")+IFERROR(SUM(INDIRECT("'[PARETO "&amp;Synthese!$G$4&amp;".xls]"&amp;$A92&amp;"'!$J$8:$J$54")),"")+IFERROR(SUM(INDIRECT("'[PARETO "&amp;Synthese!$H$4&amp;".xls]"&amp;$A92&amp;"'!$J$8:$J$54")),"")+IFERROR(SUM(INDIRECT("'[PARETO "&amp;Synthese!$I$4&amp;".xls]"&amp;$A92&amp;"'!$J$8:$J$54")),"")+IFERROR(SUM(INDIRECT("'[PARETO "&amp;Synthese!$J$4&amp;".xls]"&amp;$A92&amp;"'!$J$8:$J$54")),"")+IFERROR(SUM(INDIRECT("'[PARETO "&amp;Synthese!$K$4&amp;".xls]"&amp;$A92&amp;"'!$J$8:$J$54")),"")+IFERROR(SUM(INDIRECT("'[PARETO "&amp;Synthese!$L$4&amp;".xls]"&amp;$A92&amp;"'!$J$8:$J$54")),"")+IFERROR(SUM(INDIRECT("'[PARETO "&amp;Synthese!$M$4&amp;".xls]"&amp;$A92&amp;"'!$J$8:$J$54")),"")+IFERROR(SUM(INDIRECT("'[PARETO "&amp;Synthese!$N$4&amp;".xls]"&amp;$A92&amp;"'!$J$8:$J$54")),"")+IFERROR(SUM(INDIRECT("'[PARETO "&amp;Synthese!$O$4&amp;".xls]"&amp;$A92&amp;"'!$J$8:$J$54")),"")+IFERROR(SUM(INDIRECT("'[PARETO "&amp;Synthese!$P$4&amp;".xls]"&amp;$A92&amp;"'!$J$8:$J$54")),"")+IFERROR(SUM(INDIRECT("'[PARETO "&amp;Synthese!$Q$4&amp;".xls]"&amp;$A92&amp;"'!$J$8:$J$54")),""))/(IFERROR(SUM(INDIRECT("'[PARETO "&amp;Synthese!$F$4&amp;".xls]"&amp;$A92&amp;"'!$L$4")),"")+IFERROR(SUM(INDIRECT("'[PARETO "&amp;Synthese!$G$4&amp;".xls]"&amp;$A92&amp;"'!$L$4")),"")+IFERROR(SUM(INDIRECT("'[PARETO "&amp;Synthese!$H$4&amp;".xls]"&amp;$A92&amp;"'!$L$4")),"")+IFERROR(SUM(INDIRECT("'[PARETO "&amp;Synthese!$I$4&amp;".xls]"&amp;$A92&amp;"'!$L$4")),"")+IFERROR(SUM(INDIRECT("'[PARETO "&amp;Synthese!$J$4&amp;".xls]"&amp;$A92&amp;"'!$L$4")),"")+IFERROR(SUM(INDIRECT("'[PARETO "&amp;Synthese!$K$4&amp;".xls]"&amp;$A92&amp;"'!$L$4")),"")+IFERROR(SUM(INDIRECT("'[PARETO "&amp;Synthese!$L$4&amp;".xls]"&amp;$A92&amp;"'!$L$4")),"")+IFERROR(SUM(INDIRECT("'[PARETO "&amp;Synthese!$M$4&amp;".xls]"&amp;$A92&amp;"'!$L$4")),"")+IFERROR(SUM(INDIRECT("'[PARETO "&amp;Synthese!$N$4&amp;".xls]"&amp;$A92&amp;"'!$L$4")),"")+IFERROR(SUM(INDIRECT("'[PARETO "&amp;Synthese!$O$4&amp;".xls]"&amp;$A92&amp;"'!$L$4")),"")+IFERROR(SUM(INDIRECT("'[PARETO "&amp;Synthese!$P$4&amp;".xls]"&amp;$A92&amp;"'!$L$4")),"")+IFERROR(SUM(INDIRECT("'[PARETO "&amp;Synthese!$Q$4&amp;".xls]"&amp;$A92&amp;"'!$L$4")),""))</f>
        <v>#VALUE!</v>
      </c>
      <c r="G92" s="55" t="e">
        <f ca="1">(IFERROR(SUM(INDIRECT("'[PARETO "&amp;Synthese!$F$4&amp;".xls]"&amp;$A92&amp;"'!$J$8:$J$54")),"")+IFERROR(SUM(INDIRECT("'[PARETO "&amp;Synthese!$G$4&amp;".xls]"&amp;$A92&amp;"'!$J$8:$J$54")),"")+IFERROR(SUM(INDIRECT("'[PARETO "&amp;Synthese!$H$4&amp;".xls]"&amp;$A92&amp;"'!$J$8:$J$54")),"")+IFERROR(SUM(INDIRECT("'[PARETO "&amp;Synthese!$I$4&amp;".xls]"&amp;$A92&amp;"'!$J$8:$J$54")),"")+IFERROR(SUM(INDIRECT("'[PARETO "&amp;Synthese!$J$4&amp;".xls]"&amp;$A92&amp;"'!$J$8:$J$54")),"")+IFERROR(SUM(INDIRECT("'[PARETO "&amp;Synthese!$K$4&amp;".xls]"&amp;$A92&amp;"'!$J$8:$J$54")),"")+IFERROR(SUM(INDIRECT("'[PARETO "&amp;Synthese!$L$4&amp;".xls]"&amp;$A92&amp;"'!$J$8:$J$54")),"")+IFERROR(SUM(INDIRECT("'[PARETO "&amp;Synthese!$M$4&amp;".xls]"&amp;$A92&amp;"'!$J$8:$J$54")),"")+IFERROR(SUM(INDIRECT("'[PARETO "&amp;Synthese!$N$4&amp;".xls]"&amp;$A92&amp;"'!$J$8:$J$54")),"")+IFERROR(SUM(INDIRECT("'[PARETO "&amp;Synthese!$O$4&amp;".xls]"&amp;$A92&amp;"'!$J$8:$J$54")),"")+IFERROR(SUM(INDIRECT("'[PARETO "&amp;Synthese!$P$4&amp;".xls]"&amp;$A92&amp;"'!$J$8:$J$54")),"")+IFERROR(SUM(INDIRECT("'[PARETO "&amp;Synthese!$E$4&amp;".xls]"&amp;$A92&amp;"'!$J$8:$J$54")),""))/(IFERROR(SUM(INDIRECT("'[PARETO "&amp;Synthese!$F$4&amp;".xls]"&amp;$A92&amp;"'!$L$4")),"")+IFERROR(SUM(INDIRECT("'[PARETO "&amp;Synthese!$G$4&amp;".xls]"&amp;$A92&amp;"'!$L$4")),"")+IFERROR(SUM(INDIRECT("'[PARETO "&amp;Synthese!$H$4&amp;".xls]"&amp;$A92&amp;"'!$L$4")),"")+IFERROR(SUM(INDIRECT("'[PARETO "&amp;Synthese!$I$4&amp;".xls]"&amp;$A92&amp;"'!$L$4")),"")+IFERROR(SUM(INDIRECT("'[PARETO "&amp;Synthese!$J$4&amp;".xls]"&amp;$A92&amp;"'!$L$4")),"")+IFERROR(SUM(INDIRECT("'[PARETO "&amp;Synthese!$K$4&amp;".xls]"&amp;$A92&amp;"'!$L$4")),"")+IFERROR(SUM(INDIRECT("'[PARETO "&amp;Synthese!$L$4&amp;".xls]"&amp;$A92&amp;"'!$L$4")),"")+IFERROR(SUM(INDIRECT("'[PARETO "&amp;Synthese!$M$4&amp;".xls]"&amp;$A92&amp;"'!$L$4")),"")+IFERROR(SUM(INDIRECT("'[PARETO "&amp;Synthese!$N$4&amp;".xls]"&amp;$A92&amp;"'!$L$4")),"")+IFERROR(SUM(INDIRECT("'[PARETO "&amp;Synthese!$O$4&amp;".xls]"&amp;$A92&amp;"'!$L$4")),"")+IFERROR(SUM(INDIRECT("'[PARETO "&amp;Synthese!$P$4&amp;".xls]"&amp;$A92&amp;"'!$L$4")),"")+IFERROR(SUM(INDIRECT("'[PARETO "&amp;Synthese!$E$4&amp;".xls]"&amp;$A92&amp;"'!$L$4")),""))</f>
        <v>#VALUE!</v>
      </c>
      <c r="H92" s="100" t="e">
        <f t="shared" ca="1" si="5"/>
        <v>#VALUE!</v>
      </c>
    </row>
    <row r="93" spans="1:8" x14ac:dyDescent="0.25">
      <c r="A93" s="103">
        <f>Calibres!A15</f>
        <v>14</v>
      </c>
      <c r="B93" s="35" t="e">
        <f ca="1">IFERROR(SUM(INDIRECT("'[PARETO "&amp;Synthese!$Q$4&amp;".xls]"&amp;$A93&amp;"'!$J$8:$J$54")),"")/IFERROR(INDIRECT("'[PARETO "&amp;Synthese!$Q$4&amp;".xls]"&amp;$A93&amp;"'!$L$4"),"")</f>
        <v>#VALUE!</v>
      </c>
      <c r="C93" s="35" t="e">
        <f ca="1">IFERROR(SUM(INDIRECT("'[PARETO "&amp;Synthese!$P$4&amp;".xls]"&amp;$A93&amp;"'!$J$8:$J$54")),"")/IFERROR(INDIRECT("'[PARETO "&amp;Synthese!$P$4&amp;".xls]"&amp;$A93&amp;"'!$L$4"),"")</f>
        <v>#VALUE!</v>
      </c>
      <c r="D93" s="98" t="e">
        <f t="shared" ca="1" si="4"/>
        <v>#VALUE!</v>
      </c>
      <c r="E93" s="99"/>
      <c r="F93" s="55" t="e">
        <f ca="1">(IFERROR(SUM(INDIRECT("'[PARETO "&amp;Synthese!$F$4&amp;".xls]"&amp;$A93&amp;"'!$J$8:$J$54")),"")+IFERROR(SUM(INDIRECT("'[PARETO "&amp;Synthese!$G$4&amp;".xls]"&amp;$A93&amp;"'!$J$8:$J$54")),"")+IFERROR(SUM(INDIRECT("'[PARETO "&amp;Synthese!$H$4&amp;".xls]"&amp;$A93&amp;"'!$J$8:$J$54")),"")+IFERROR(SUM(INDIRECT("'[PARETO "&amp;Synthese!$I$4&amp;".xls]"&amp;$A93&amp;"'!$J$8:$J$54")),"")+IFERROR(SUM(INDIRECT("'[PARETO "&amp;Synthese!$J$4&amp;".xls]"&amp;$A93&amp;"'!$J$8:$J$54")),"")+IFERROR(SUM(INDIRECT("'[PARETO "&amp;Synthese!$K$4&amp;".xls]"&amp;$A93&amp;"'!$J$8:$J$54")),"")+IFERROR(SUM(INDIRECT("'[PARETO "&amp;Synthese!$L$4&amp;".xls]"&amp;$A93&amp;"'!$J$8:$J$54")),"")+IFERROR(SUM(INDIRECT("'[PARETO "&amp;Synthese!$M$4&amp;".xls]"&amp;$A93&amp;"'!$J$8:$J$54")),"")+IFERROR(SUM(INDIRECT("'[PARETO "&amp;Synthese!$N$4&amp;".xls]"&amp;$A93&amp;"'!$J$8:$J$54")),"")+IFERROR(SUM(INDIRECT("'[PARETO "&amp;Synthese!$O$4&amp;".xls]"&amp;$A93&amp;"'!$J$8:$J$54")),"")+IFERROR(SUM(INDIRECT("'[PARETO "&amp;Synthese!$P$4&amp;".xls]"&amp;$A93&amp;"'!$J$8:$J$54")),"")+IFERROR(SUM(INDIRECT("'[PARETO "&amp;Synthese!$Q$4&amp;".xls]"&amp;$A93&amp;"'!$J$8:$J$54")),""))/(IFERROR(SUM(INDIRECT("'[PARETO "&amp;Synthese!$F$4&amp;".xls]"&amp;$A93&amp;"'!$L$4")),"")+IFERROR(SUM(INDIRECT("'[PARETO "&amp;Synthese!$G$4&amp;".xls]"&amp;$A93&amp;"'!$L$4")),"")+IFERROR(SUM(INDIRECT("'[PARETO "&amp;Synthese!$H$4&amp;".xls]"&amp;$A93&amp;"'!$L$4")),"")+IFERROR(SUM(INDIRECT("'[PARETO "&amp;Synthese!$I$4&amp;".xls]"&amp;$A93&amp;"'!$L$4")),"")+IFERROR(SUM(INDIRECT("'[PARETO "&amp;Synthese!$J$4&amp;".xls]"&amp;$A93&amp;"'!$L$4")),"")+IFERROR(SUM(INDIRECT("'[PARETO "&amp;Synthese!$K$4&amp;".xls]"&amp;$A93&amp;"'!$L$4")),"")+IFERROR(SUM(INDIRECT("'[PARETO "&amp;Synthese!$L$4&amp;".xls]"&amp;$A93&amp;"'!$L$4")),"")+IFERROR(SUM(INDIRECT("'[PARETO "&amp;Synthese!$M$4&amp;".xls]"&amp;$A93&amp;"'!$L$4")),"")+IFERROR(SUM(INDIRECT("'[PARETO "&amp;Synthese!$N$4&amp;".xls]"&amp;$A93&amp;"'!$L$4")),"")+IFERROR(SUM(INDIRECT("'[PARETO "&amp;Synthese!$O$4&amp;".xls]"&amp;$A93&amp;"'!$L$4")),"")+IFERROR(SUM(INDIRECT("'[PARETO "&amp;Synthese!$P$4&amp;".xls]"&amp;$A93&amp;"'!$L$4")),"")+IFERROR(SUM(INDIRECT("'[PARETO "&amp;Synthese!$Q$4&amp;".xls]"&amp;$A93&amp;"'!$L$4")),""))</f>
        <v>#VALUE!</v>
      </c>
      <c r="G93" s="55" t="e">
        <f ca="1">(IFERROR(SUM(INDIRECT("'[PARETO "&amp;Synthese!$F$4&amp;".xls]"&amp;$A93&amp;"'!$J$8:$J$54")),"")+IFERROR(SUM(INDIRECT("'[PARETO "&amp;Synthese!$G$4&amp;".xls]"&amp;$A93&amp;"'!$J$8:$J$54")),"")+IFERROR(SUM(INDIRECT("'[PARETO "&amp;Synthese!$H$4&amp;".xls]"&amp;$A93&amp;"'!$J$8:$J$54")),"")+IFERROR(SUM(INDIRECT("'[PARETO "&amp;Synthese!$I$4&amp;".xls]"&amp;$A93&amp;"'!$J$8:$J$54")),"")+IFERROR(SUM(INDIRECT("'[PARETO "&amp;Synthese!$J$4&amp;".xls]"&amp;$A93&amp;"'!$J$8:$J$54")),"")+IFERROR(SUM(INDIRECT("'[PARETO "&amp;Synthese!$K$4&amp;".xls]"&amp;$A93&amp;"'!$J$8:$J$54")),"")+IFERROR(SUM(INDIRECT("'[PARETO "&amp;Synthese!$L$4&amp;".xls]"&amp;$A93&amp;"'!$J$8:$J$54")),"")+IFERROR(SUM(INDIRECT("'[PARETO "&amp;Synthese!$M$4&amp;".xls]"&amp;$A93&amp;"'!$J$8:$J$54")),"")+IFERROR(SUM(INDIRECT("'[PARETO "&amp;Synthese!$N$4&amp;".xls]"&amp;$A93&amp;"'!$J$8:$J$54")),"")+IFERROR(SUM(INDIRECT("'[PARETO "&amp;Synthese!$O$4&amp;".xls]"&amp;$A93&amp;"'!$J$8:$J$54")),"")+IFERROR(SUM(INDIRECT("'[PARETO "&amp;Synthese!$P$4&amp;".xls]"&amp;$A93&amp;"'!$J$8:$J$54")),"")+IFERROR(SUM(INDIRECT("'[PARETO "&amp;Synthese!$E$4&amp;".xls]"&amp;$A93&amp;"'!$J$8:$J$54")),""))/(IFERROR(SUM(INDIRECT("'[PARETO "&amp;Synthese!$F$4&amp;".xls]"&amp;$A93&amp;"'!$L$4")),"")+IFERROR(SUM(INDIRECT("'[PARETO "&amp;Synthese!$G$4&amp;".xls]"&amp;$A93&amp;"'!$L$4")),"")+IFERROR(SUM(INDIRECT("'[PARETO "&amp;Synthese!$H$4&amp;".xls]"&amp;$A93&amp;"'!$L$4")),"")+IFERROR(SUM(INDIRECT("'[PARETO "&amp;Synthese!$I$4&amp;".xls]"&amp;$A93&amp;"'!$L$4")),"")+IFERROR(SUM(INDIRECT("'[PARETO "&amp;Synthese!$J$4&amp;".xls]"&amp;$A93&amp;"'!$L$4")),"")+IFERROR(SUM(INDIRECT("'[PARETO "&amp;Synthese!$K$4&amp;".xls]"&amp;$A93&amp;"'!$L$4")),"")+IFERROR(SUM(INDIRECT("'[PARETO "&amp;Synthese!$L$4&amp;".xls]"&amp;$A93&amp;"'!$L$4")),"")+IFERROR(SUM(INDIRECT("'[PARETO "&amp;Synthese!$M$4&amp;".xls]"&amp;$A93&amp;"'!$L$4")),"")+IFERROR(SUM(INDIRECT("'[PARETO "&amp;Synthese!$N$4&amp;".xls]"&amp;$A93&amp;"'!$L$4")),"")+IFERROR(SUM(INDIRECT("'[PARETO "&amp;Synthese!$O$4&amp;".xls]"&amp;$A93&amp;"'!$L$4")),"")+IFERROR(SUM(INDIRECT("'[PARETO "&amp;Synthese!$P$4&amp;".xls]"&amp;$A93&amp;"'!$L$4")),"")+IFERROR(SUM(INDIRECT("'[PARETO "&amp;Synthese!$E$4&amp;".xls]"&amp;$A93&amp;"'!$L$4")),""))</f>
        <v>#VALUE!</v>
      </c>
      <c r="H93" s="100" t="e">
        <f t="shared" ca="1" si="5"/>
        <v>#VALUE!</v>
      </c>
    </row>
    <row r="94" spans="1:8" x14ac:dyDescent="0.25">
      <c r="A94" s="103">
        <f>Calibres!A16</f>
        <v>15</v>
      </c>
      <c r="B94" s="35" t="e">
        <f ca="1">IFERROR(SUM(INDIRECT("'[PARETO "&amp;Synthese!$Q$4&amp;".xls]"&amp;$A94&amp;"'!$J$8:$J$54")),"")/IFERROR(INDIRECT("'[PARETO "&amp;Synthese!$Q$4&amp;".xls]"&amp;$A94&amp;"'!$L$4"),"")</f>
        <v>#VALUE!</v>
      </c>
      <c r="C94" s="35" t="e">
        <f ca="1">IFERROR(SUM(INDIRECT("'[PARETO "&amp;Synthese!$P$4&amp;".xls]"&amp;$A94&amp;"'!$J$8:$J$54")),"")/IFERROR(INDIRECT("'[PARETO "&amp;Synthese!$P$4&amp;".xls]"&amp;$A94&amp;"'!$L$4"),"")</f>
        <v>#VALUE!</v>
      </c>
      <c r="D94" s="98" t="e">
        <f t="shared" ca="1" si="4"/>
        <v>#VALUE!</v>
      </c>
      <c r="E94" s="99"/>
      <c r="F94" s="55" t="e">
        <f ca="1">(IFERROR(SUM(INDIRECT("'[PARETO "&amp;Synthese!$F$4&amp;".xls]"&amp;$A94&amp;"'!$J$8:$J$54")),"")+IFERROR(SUM(INDIRECT("'[PARETO "&amp;Synthese!$G$4&amp;".xls]"&amp;$A94&amp;"'!$J$8:$J$54")),"")+IFERROR(SUM(INDIRECT("'[PARETO "&amp;Synthese!$H$4&amp;".xls]"&amp;$A94&amp;"'!$J$8:$J$54")),"")+IFERROR(SUM(INDIRECT("'[PARETO "&amp;Synthese!$I$4&amp;".xls]"&amp;$A94&amp;"'!$J$8:$J$54")),"")+IFERROR(SUM(INDIRECT("'[PARETO "&amp;Synthese!$J$4&amp;".xls]"&amp;$A94&amp;"'!$J$8:$J$54")),"")+IFERROR(SUM(INDIRECT("'[PARETO "&amp;Synthese!$K$4&amp;".xls]"&amp;$A94&amp;"'!$J$8:$J$54")),"")+IFERROR(SUM(INDIRECT("'[PARETO "&amp;Synthese!$L$4&amp;".xls]"&amp;$A94&amp;"'!$J$8:$J$54")),"")+IFERROR(SUM(INDIRECT("'[PARETO "&amp;Synthese!$M$4&amp;".xls]"&amp;$A94&amp;"'!$J$8:$J$54")),"")+IFERROR(SUM(INDIRECT("'[PARETO "&amp;Synthese!$N$4&amp;".xls]"&amp;$A94&amp;"'!$J$8:$J$54")),"")+IFERROR(SUM(INDIRECT("'[PARETO "&amp;Synthese!$O$4&amp;".xls]"&amp;$A94&amp;"'!$J$8:$J$54")),"")+IFERROR(SUM(INDIRECT("'[PARETO "&amp;Synthese!$P$4&amp;".xls]"&amp;$A94&amp;"'!$J$8:$J$54")),"")+IFERROR(SUM(INDIRECT("'[PARETO "&amp;Synthese!$Q$4&amp;".xls]"&amp;$A94&amp;"'!$J$8:$J$54")),""))/(IFERROR(SUM(INDIRECT("'[PARETO "&amp;Synthese!$F$4&amp;".xls]"&amp;$A94&amp;"'!$L$4")),"")+IFERROR(SUM(INDIRECT("'[PARETO "&amp;Synthese!$G$4&amp;".xls]"&amp;$A94&amp;"'!$L$4")),"")+IFERROR(SUM(INDIRECT("'[PARETO "&amp;Synthese!$H$4&amp;".xls]"&amp;$A94&amp;"'!$L$4")),"")+IFERROR(SUM(INDIRECT("'[PARETO "&amp;Synthese!$I$4&amp;".xls]"&amp;$A94&amp;"'!$L$4")),"")+IFERROR(SUM(INDIRECT("'[PARETO "&amp;Synthese!$J$4&amp;".xls]"&amp;$A94&amp;"'!$L$4")),"")+IFERROR(SUM(INDIRECT("'[PARETO "&amp;Synthese!$K$4&amp;".xls]"&amp;$A94&amp;"'!$L$4")),"")+IFERROR(SUM(INDIRECT("'[PARETO "&amp;Synthese!$L$4&amp;".xls]"&amp;$A94&amp;"'!$L$4")),"")+IFERROR(SUM(INDIRECT("'[PARETO "&amp;Synthese!$M$4&amp;".xls]"&amp;$A94&amp;"'!$L$4")),"")+IFERROR(SUM(INDIRECT("'[PARETO "&amp;Synthese!$N$4&amp;".xls]"&amp;$A94&amp;"'!$L$4")),"")+IFERROR(SUM(INDIRECT("'[PARETO "&amp;Synthese!$O$4&amp;".xls]"&amp;$A94&amp;"'!$L$4")),"")+IFERROR(SUM(INDIRECT("'[PARETO "&amp;Synthese!$P$4&amp;".xls]"&amp;$A94&amp;"'!$L$4")),"")+IFERROR(SUM(INDIRECT("'[PARETO "&amp;Synthese!$Q$4&amp;".xls]"&amp;$A94&amp;"'!$L$4")),""))</f>
        <v>#VALUE!</v>
      </c>
      <c r="G94" s="55" t="e">
        <f ca="1">(IFERROR(SUM(INDIRECT("'[PARETO "&amp;Synthese!$F$4&amp;".xls]"&amp;$A94&amp;"'!$J$8:$J$54")),"")+IFERROR(SUM(INDIRECT("'[PARETO "&amp;Synthese!$G$4&amp;".xls]"&amp;$A94&amp;"'!$J$8:$J$54")),"")+IFERROR(SUM(INDIRECT("'[PARETO "&amp;Synthese!$H$4&amp;".xls]"&amp;$A94&amp;"'!$J$8:$J$54")),"")+IFERROR(SUM(INDIRECT("'[PARETO "&amp;Synthese!$I$4&amp;".xls]"&amp;$A94&amp;"'!$J$8:$J$54")),"")+IFERROR(SUM(INDIRECT("'[PARETO "&amp;Synthese!$J$4&amp;".xls]"&amp;$A94&amp;"'!$J$8:$J$54")),"")+IFERROR(SUM(INDIRECT("'[PARETO "&amp;Synthese!$K$4&amp;".xls]"&amp;$A94&amp;"'!$J$8:$J$54")),"")+IFERROR(SUM(INDIRECT("'[PARETO "&amp;Synthese!$L$4&amp;".xls]"&amp;$A94&amp;"'!$J$8:$J$54")),"")+IFERROR(SUM(INDIRECT("'[PARETO "&amp;Synthese!$M$4&amp;".xls]"&amp;$A94&amp;"'!$J$8:$J$54")),"")+IFERROR(SUM(INDIRECT("'[PARETO "&amp;Synthese!$N$4&amp;".xls]"&amp;$A94&amp;"'!$J$8:$J$54")),"")+IFERROR(SUM(INDIRECT("'[PARETO "&amp;Synthese!$O$4&amp;".xls]"&amp;$A94&amp;"'!$J$8:$J$54")),"")+IFERROR(SUM(INDIRECT("'[PARETO "&amp;Synthese!$P$4&amp;".xls]"&amp;$A94&amp;"'!$J$8:$J$54")),"")+IFERROR(SUM(INDIRECT("'[PARETO "&amp;Synthese!$E$4&amp;".xls]"&amp;$A94&amp;"'!$J$8:$J$54")),""))/(IFERROR(SUM(INDIRECT("'[PARETO "&amp;Synthese!$F$4&amp;".xls]"&amp;$A94&amp;"'!$L$4")),"")+IFERROR(SUM(INDIRECT("'[PARETO "&amp;Synthese!$G$4&amp;".xls]"&amp;$A94&amp;"'!$L$4")),"")+IFERROR(SUM(INDIRECT("'[PARETO "&amp;Synthese!$H$4&amp;".xls]"&amp;$A94&amp;"'!$L$4")),"")+IFERROR(SUM(INDIRECT("'[PARETO "&amp;Synthese!$I$4&amp;".xls]"&amp;$A94&amp;"'!$L$4")),"")+IFERROR(SUM(INDIRECT("'[PARETO "&amp;Synthese!$J$4&amp;".xls]"&amp;$A94&amp;"'!$L$4")),"")+IFERROR(SUM(INDIRECT("'[PARETO "&amp;Synthese!$K$4&amp;".xls]"&amp;$A94&amp;"'!$L$4")),"")+IFERROR(SUM(INDIRECT("'[PARETO "&amp;Synthese!$L$4&amp;".xls]"&amp;$A94&amp;"'!$L$4")),"")+IFERROR(SUM(INDIRECT("'[PARETO "&amp;Synthese!$M$4&amp;".xls]"&amp;$A94&amp;"'!$L$4")),"")+IFERROR(SUM(INDIRECT("'[PARETO "&amp;Synthese!$N$4&amp;".xls]"&amp;$A94&amp;"'!$L$4")),"")+IFERROR(SUM(INDIRECT("'[PARETO "&amp;Synthese!$O$4&amp;".xls]"&amp;$A94&amp;"'!$L$4")),"")+IFERROR(SUM(INDIRECT("'[PARETO "&amp;Synthese!$P$4&amp;".xls]"&amp;$A94&amp;"'!$L$4")),"")+IFERROR(SUM(INDIRECT("'[PARETO "&amp;Synthese!$E$4&amp;".xls]"&amp;$A94&amp;"'!$L$4")),""))</f>
        <v>#VALUE!</v>
      </c>
      <c r="H94" s="100" t="e">
        <f t="shared" ca="1" si="5"/>
        <v>#VALUE!</v>
      </c>
    </row>
    <row r="95" spans="1:8" x14ac:dyDescent="0.25">
      <c r="A95" s="103">
        <f>Calibres!A17</f>
        <v>16</v>
      </c>
      <c r="B95" s="35" t="e">
        <f ca="1">IFERROR(SUM(INDIRECT("'[PARETO "&amp;Synthese!$Q$4&amp;".xls]"&amp;$A95&amp;"'!$J$8:$J$54")),"")/IFERROR(INDIRECT("'[PARETO "&amp;Synthese!$Q$4&amp;".xls]"&amp;$A95&amp;"'!$L$4"),"")</f>
        <v>#VALUE!</v>
      </c>
      <c r="C95" s="35" t="e">
        <f ca="1">IFERROR(SUM(INDIRECT("'[PARETO "&amp;Synthese!$P$4&amp;".xls]"&amp;$A95&amp;"'!$J$8:$J$54")),"")/IFERROR(INDIRECT("'[PARETO "&amp;Synthese!$P$4&amp;".xls]"&amp;$A95&amp;"'!$L$4"),"")</f>
        <v>#VALUE!</v>
      </c>
      <c r="D95" s="98" t="e">
        <f t="shared" ca="1" si="4"/>
        <v>#VALUE!</v>
      </c>
      <c r="E95" s="99"/>
      <c r="F95" s="55" t="e">
        <f ca="1">(IFERROR(SUM(INDIRECT("'[PARETO "&amp;Synthese!$F$4&amp;".xls]"&amp;$A95&amp;"'!$J$8:$J$54")),"")+IFERROR(SUM(INDIRECT("'[PARETO "&amp;Synthese!$G$4&amp;".xls]"&amp;$A95&amp;"'!$J$8:$J$54")),"")+IFERROR(SUM(INDIRECT("'[PARETO "&amp;Synthese!$H$4&amp;".xls]"&amp;$A95&amp;"'!$J$8:$J$54")),"")+IFERROR(SUM(INDIRECT("'[PARETO "&amp;Synthese!$I$4&amp;".xls]"&amp;$A95&amp;"'!$J$8:$J$54")),"")+IFERROR(SUM(INDIRECT("'[PARETO "&amp;Synthese!$J$4&amp;".xls]"&amp;$A95&amp;"'!$J$8:$J$54")),"")+IFERROR(SUM(INDIRECT("'[PARETO "&amp;Synthese!$K$4&amp;".xls]"&amp;$A95&amp;"'!$J$8:$J$54")),"")+IFERROR(SUM(INDIRECT("'[PARETO "&amp;Synthese!$L$4&amp;".xls]"&amp;$A95&amp;"'!$J$8:$J$54")),"")+IFERROR(SUM(INDIRECT("'[PARETO "&amp;Synthese!$M$4&amp;".xls]"&amp;$A95&amp;"'!$J$8:$J$54")),"")+IFERROR(SUM(INDIRECT("'[PARETO "&amp;Synthese!$N$4&amp;".xls]"&amp;$A95&amp;"'!$J$8:$J$54")),"")+IFERROR(SUM(INDIRECT("'[PARETO "&amp;Synthese!$O$4&amp;".xls]"&amp;$A95&amp;"'!$J$8:$J$54")),"")+IFERROR(SUM(INDIRECT("'[PARETO "&amp;Synthese!$P$4&amp;".xls]"&amp;$A95&amp;"'!$J$8:$J$54")),"")+IFERROR(SUM(INDIRECT("'[PARETO "&amp;Synthese!$Q$4&amp;".xls]"&amp;$A95&amp;"'!$J$8:$J$54")),""))/(IFERROR(SUM(INDIRECT("'[PARETO "&amp;Synthese!$F$4&amp;".xls]"&amp;$A95&amp;"'!$L$4")),"")+IFERROR(SUM(INDIRECT("'[PARETO "&amp;Synthese!$G$4&amp;".xls]"&amp;$A95&amp;"'!$L$4")),"")+IFERROR(SUM(INDIRECT("'[PARETO "&amp;Synthese!$H$4&amp;".xls]"&amp;$A95&amp;"'!$L$4")),"")+IFERROR(SUM(INDIRECT("'[PARETO "&amp;Synthese!$I$4&amp;".xls]"&amp;$A95&amp;"'!$L$4")),"")+IFERROR(SUM(INDIRECT("'[PARETO "&amp;Synthese!$J$4&amp;".xls]"&amp;$A95&amp;"'!$L$4")),"")+IFERROR(SUM(INDIRECT("'[PARETO "&amp;Synthese!$K$4&amp;".xls]"&amp;$A95&amp;"'!$L$4")),"")+IFERROR(SUM(INDIRECT("'[PARETO "&amp;Synthese!$L$4&amp;".xls]"&amp;$A95&amp;"'!$L$4")),"")+IFERROR(SUM(INDIRECT("'[PARETO "&amp;Synthese!$M$4&amp;".xls]"&amp;$A95&amp;"'!$L$4")),"")+IFERROR(SUM(INDIRECT("'[PARETO "&amp;Synthese!$N$4&amp;".xls]"&amp;$A95&amp;"'!$L$4")),"")+IFERROR(SUM(INDIRECT("'[PARETO "&amp;Synthese!$O$4&amp;".xls]"&amp;$A95&amp;"'!$L$4")),"")+IFERROR(SUM(INDIRECT("'[PARETO "&amp;Synthese!$P$4&amp;".xls]"&amp;$A95&amp;"'!$L$4")),"")+IFERROR(SUM(INDIRECT("'[PARETO "&amp;Synthese!$Q$4&amp;".xls]"&amp;$A95&amp;"'!$L$4")),""))</f>
        <v>#VALUE!</v>
      </c>
      <c r="G95" s="55" t="e">
        <f ca="1">(IFERROR(SUM(INDIRECT("'[PARETO "&amp;Synthese!$F$4&amp;".xls]"&amp;$A95&amp;"'!$J$8:$J$54")),"")+IFERROR(SUM(INDIRECT("'[PARETO "&amp;Synthese!$G$4&amp;".xls]"&amp;$A95&amp;"'!$J$8:$J$54")),"")+IFERROR(SUM(INDIRECT("'[PARETO "&amp;Synthese!$H$4&amp;".xls]"&amp;$A95&amp;"'!$J$8:$J$54")),"")+IFERROR(SUM(INDIRECT("'[PARETO "&amp;Synthese!$I$4&amp;".xls]"&amp;$A95&amp;"'!$J$8:$J$54")),"")+IFERROR(SUM(INDIRECT("'[PARETO "&amp;Synthese!$J$4&amp;".xls]"&amp;$A95&amp;"'!$J$8:$J$54")),"")+IFERROR(SUM(INDIRECT("'[PARETO "&amp;Synthese!$K$4&amp;".xls]"&amp;$A95&amp;"'!$J$8:$J$54")),"")+IFERROR(SUM(INDIRECT("'[PARETO "&amp;Synthese!$L$4&amp;".xls]"&amp;$A95&amp;"'!$J$8:$J$54")),"")+IFERROR(SUM(INDIRECT("'[PARETO "&amp;Synthese!$M$4&amp;".xls]"&amp;$A95&amp;"'!$J$8:$J$54")),"")+IFERROR(SUM(INDIRECT("'[PARETO "&amp;Synthese!$N$4&amp;".xls]"&amp;$A95&amp;"'!$J$8:$J$54")),"")+IFERROR(SUM(INDIRECT("'[PARETO "&amp;Synthese!$O$4&amp;".xls]"&amp;$A95&amp;"'!$J$8:$J$54")),"")+IFERROR(SUM(INDIRECT("'[PARETO "&amp;Synthese!$P$4&amp;".xls]"&amp;$A95&amp;"'!$J$8:$J$54")),"")+IFERROR(SUM(INDIRECT("'[PARETO "&amp;Synthese!$E$4&amp;".xls]"&amp;$A95&amp;"'!$J$8:$J$54")),""))/(IFERROR(SUM(INDIRECT("'[PARETO "&amp;Synthese!$F$4&amp;".xls]"&amp;$A95&amp;"'!$L$4")),"")+IFERROR(SUM(INDIRECT("'[PARETO "&amp;Synthese!$G$4&amp;".xls]"&amp;$A95&amp;"'!$L$4")),"")+IFERROR(SUM(INDIRECT("'[PARETO "&amp;Synthese!$H$4&amp;".xls]"&amp;$A95&amp;"'!$L$4")),"")+IFERROR(SUM(INDIRECT("'[PARETO "&amp;Synthese!$I$4&amp;".xls]"&amp;$A95&amp;"'!$L$4")),"")+IFERROR(SUM(INDIRECT("'[PARETO "&amp;Synthese!$J$4&amp;".xls]"&amp;$A95&amp;"'!$L$4")),"")+IFERROR(SUM(INDIRECT("'[PARETO "&amp;Synthese!$K$4&amp;".xls]"&amp;$A95&amp;"'!$L$4")),"")+IFERROR(SUM(INDIRECT("'[PARETO "&amp;Synthese!$L$4&amp;".xls]"&amp;$A95&amp;"'!$L$4")),"")+IFERROR(SUM(INDIRECT("'[PARETO "&amp;Synthese!$M$4&amp;".xls]"&amp;$A95&amp;"'!$L$4")),"")+IFERROR(SUM(INDIRECT("'[PARETO "&amp;Synthese!$N$4&amp;".xls]"&amp;$A95&amp;"'!$L$4")),"")+IFERROR(SUM(INDIRECT("'[PARETO "&amp;Synthese!$O$4&amp;".xls]"&amp;$A95&amp;"'!$L$4")),"")+IFERROR(SUM(INDIRECT("'[PARETO "&amp;Synthese!$P$4&amp;".xls]"&amp;$A95&amp;"'!$L$4")),"")+IFERROR(SUM(INDIRECT("'[PARETO "&amp;Synthese!$E$4&amp;".xls]"&amp;$A95&amp;"'!$L$4")),""))</f>
        <v>#VALUE!</v>
      </c>
      <c r="H95" s="100" t="e">
        <f t="shared" ca="1" si="5"/>
        <v>#VALUE!</v>
      </c>
    </row>
    <row r="96" spans="1:8" x14ac:dyDescent="0.25">
      <c r="A96" s="103">
        <f>Calibres!A18</f>
        <v>17</v>
      </c>
      <c r="B96" s="35" t="e">
        <f ca="1">IFERROR(SUM(INDIRECT("'[PARETO "&amp;Synthese!$Q$4&amp;".xls]"&amp;$A96&amp;"'!$J$8:$J$54")),"")/IFERROR(INDIRECT("'[PARETO "&amp;Synthese!$Q$4&amp;".xls]"&amp;$A96&amp;"'!$L$4"),"")</f>
        <v>#VALUE!</v>
      </c>
      <c r="C96" s="35" t="e">
        <f ca="1">IFERROR(SUM(INDIRECT("'[PARETO "&amp;Synthese!$P$4&amp;".xls]"&amp;$A96&amp;"'!$J$8:$J$54")),"")/IFERROR(INDIRECT("'[PARETO "&amp;Synthese!$P$4&amp;".xls]"&amp;$A96&amp;"'!$L$4"),"")</f>
        <v>#VALUE!</v>
      </c>
      <c r="D96" s="98" t="e">
        <f t="shared" ca="1" si="4"/>
        <v>#VALUE!</v>
      </c>
      <c r="E96" s="99"/>
      <c r="F96" s="55" t="e">
        <f ca="1">(IFERROR(SUM(INDIRECT("'[PARETO "&amp;Synthese!$F$4&amp;".xls]"&amp;$A96&amp;"'!$J$8:$J$54")),"")+IFERROR(SUM(INDIRECT("'[PARETO "&amp;Synthese!$G$4&amp;".xls]"&amp;$A96&amp;"'!$J$8:$J$54")),"")+IFERROR(SUM(INDIRECT("'[PARETO "&amp;Synthese!$H$4&amp;".xls]"&amp;$A96&amp;"'!$J$8:$J$54")),"")+IFERROR(SUM(INDIRECT("'[PARETO "&amp;Synthese!$I$4&amp;".xls]"&amp;$A96&amp;"'!$J$8:$J$54")),"")+IFERROR(SUM(INDIRECT("'[PARETO "&amp;Synthese!$J$4&amp;".xls]"&amp;$A96&amp;"'!$J$8:$J$54")),"")+IFERROR(SUM(INDIRECT("'[PARETO "&amp;Synthese!$K$4&amp;".xls]"&amp;$A96&amp;"'!$J$8:$J$54")),"")+IFERROR(SUM(INDIRECT("'[PARETO "&amp;Synthese!$L$4&amp;".xls]"&amp;$A96&amp;"'!$J$8:$J$54")),"")+IFERROR(SUM(INDIRECT("'[PARETO "&amp;Synthese!$M$4&amp;".xls]"&amp;$A96&amp;"'!$J$8:$J$54")),"")+IFERROR(SUM(INDIRECT("'[PARETO "&amp;Synthese!$N$4&amp;".xls]"&amp;$A96&amp;"'!$J$8:$J$54")),"")+IFERROR(SUM(INDIRECT("'[PARETO "&amp;Synthese!$O$4&amp;".xls]"&amp;$A96&amp;"'!$J$8:$J$54")),"")+IFERROR(SUM(INDIRECT("'[PARETO "&amp;Synthese!$P$4&amp;".xls]"&amp;$A96&amp;"'!$J$8:$J$54")),"")+IFERROR(SUM(INDIRECT("'[PARETO "&amp;Synthese!$Q$4&amp;".xls]"&amp;$A96&amp;"'!$J$8:$J$54")),""))/(IFERROR(SUM(INDIRECT("'[PARETO "&amp;Synthese!$F$4&amp;".xls]"&amp;$A96&amp;"'!$L$4")),"")+IFERROR(SUM(INDIRECT("'[PARETO "&amp;Synthese!$G$4&amp;".xls]"&amp;$A96&amp;"'!$L$4")),"")+IFERROR(SUM(INDIRECT("'[PARETO "&amp;Synthese!$H$4&amp;".xls]"&amp;$A96&amp;"'!$L$4")),"")+IFERROR(SUM(INDIRECT("'[PARETO "&amp;Synthese!$I$4&amp;".xls]"&amp;$A96&amp;"'!$L$4")),"")+IFERROR(SUM(INDIRECT("'[PARETO "&amp;Synthese!$J$4&amp;".xls]"&amp;$A96&amp;"'!$L$4")),"")+IFERROR(SUM(INDIRECT("'[PARETO "&amp;Synthese!$K$4&amp;".xls]"&amp;$A96&amp;"'!$L$4")),"")+IFERROR(SUM(INDIRECT("'[PARETO "&amp;Synthese!$L$4&amp;".xls]"&amp;$A96&amp;"'!$L$4")),"")+IFERROR(SUM(INDIRECT("'[PARETO "&amp;Synthese!$M$4&amp;".xls]"&amp;$A96&amp;"'!$L$4")),"")+IFERROR(SUM(INDIRECT("'[PARETO "&amp;Synthese!$N$4&amp;".xls]"&amp;$A96&amp;"'!$L$4")),"")+IFERROR(SUM(INDIRECT("'[PARETO "&amp;Synthese!$O$4&amp;".xls]"&amp;$A96&amp;"'!$L$4")),"")+IFERROR(SUM(INDIRECT("'[PARETO "&amp;Synthese!$P$4&amp;".xls]"&amp;$A96&amp;"'!$L$4")),"")+IFERROR(SUM(INDIRECT("'[PARETO "&amp;Synthese!$Q$4&amp;".xls]"&amp;$A96&amp;"'!$L$4")),""))</f>
        <v>#VALUE!</v>
      </c>
      <c r="G96" s="55" t="e">
        <f ca="1">(IFERROR(SUM(INDIRECT("'[PARETO "&amp;Synthese!$F$4&amp;".xls]"&amp;$A96&amp;"'!$J$8:$J$54")),"")+IFERROR(SUM(INDIRECT("'[PARETO "&amp;Synthese!$G$4&amp;".xls]"&amp;$A96&amp;"'!$J$8:$J$54")),"")+IFERROR(SUM(INDIRECT("'[PARETO "&amp;Synthese!$H$4&amp;".xls]"&amp;$A96&amp;"'!$J$8:$J$54")),"")+IFERROR(SUM(INDIRECT("'[PARETO "&amp;Synthese!$I$4&amp;".xls]"&amp;$A96&amp;"'!$J$8:$J$54")),"")+IFERROR(SUM(INDIRECT("'[PARETO "&amp;Synthese!$J$4&amp;".xls]"&amp;$A96&amp;"'!$J$8:$J$54")),"")+IFERROR(SUM(INDIRECT("'[PARETO "&amp;Synthese!$K$4&amp;".xls]"&amp;$A96&amp;"'!$J$8:$J$54")),"")+IFERROR(SUM(INDIRECT("'[PARETO "&amp;Synthese!$L$4&amp;".xls]"&amp;$A96&amp;"'!$J$8:$J$54")),"")+IFERROR(SUM(INDIRECT("'[PARETO "&amp;Synthese!$M$4&amp;".xls]"&amp;$A96&amp;"'!$J$8:$J$54")),"")+IFERROR(SUM(INDIRECT("'[PARETO "&amp;Synthese!$N$4&amp;".xls]"&amp;$A96&amp;"'!$J$8:$J$54")),"")+IFERROR(SUM(INDIRECT("'[PARETO "&amp;Synthese!$O$4&amp;".xls]"&amp;$A96&amp;"'!$J$8:$J$54")),"")+IFERROR(SUM(INDIRECT("'[PARETO "&amp;Synthese!$P$4&amp;".xls]"&amp;$A96&amp;"'!$J$8:$J$54")),"")+IFERROR(SUM(INDIRECT("'[PARETO "&amp;Synthese!$E$4&amp;".xls]"&amp;$A96&amp;"'!$J$8:$J$54")),""))/(IFERROR(SUM(INDIRECT("'[PARETO "&amp;Synthese!$F$4&amp;".xls]"&amp;$A96&amp;"'!$L$4")),"")+IFERROR(SUM(INDIRECT("'[PARETO "&amp;Synthese!$G$4&amp;".xls]"&amp;$A96&amp;"'!$L$4")),"")+IFERROR(SUM(INDIRECT("'[PARETO "&amp;Synthese!$H$4&amp;".xls]"&amp;$A96&amp;"'!$L$4")),"")+IFERROR(SUM(INDIRECT("'[PARETO "&amp;Synthese!$I$4&amp;".xls]"&amp;$A96&amp;"'!$L$4")),"")+IFERROR(SUM(INDIRECT("'[PARETO "&amp;Synthese!$J$4&amp;".xls]"&amp;$A96&amp;"'!$L$4")),"")+IFERROR(SUM(INDIRECT("'[PARETO "&amp;Synthese!$K$4&amp;".xls]"&amp;$A96&amp;"'!$L$4")),"")+IFERROR(SUM(INDIRECT("'[PARETO "&amp;Synthese!$L$4&amp;".xls]"&amp;$A96&amp;"'!$L$4")),"")+IFERROR(SUM(INDIRECT("'[PARETO "&amp;Synthese!$M$4&amp;".xls]"&amp;$A96&amp;"'!$L$4")),"")+IFERROR(SUM(INDIRECT("'[PARETO "&amp;Synthese!$N$4&amp;".xls]"&amp;$A96&amp;"'!$L$4")),"")+IFERROR(SUM(INDIRECT("'[PARETO "&amp;Synthese!$O$4&amp;".xls]"&amp;$A96&amp;"'!$L$4")),"")+IFERROR(SUM(INDIRECT("'[PARETO "&amp;Synthese!$P$4&amp;".xls]"&amp;$A96&amp;"'!$L$4")),"")+IFERROR(SUM(INDIRECT("'[PARETO "&amp;Synthese!$E$4&amp;".xls]"&amp;$A96&amp;"'!$L$4")),""))</f>
        <v>#VALUE!</v>
      </c>
      <c r="H96" s="100" t="e">
        <f t="shared" ca="1" si="5"/>
        <v>#VALUE!</v>
      </c>
    </row>
    <row r="97" spans="1:8" x14ac:dyDescent="0.25">
      <c r="A97" s="103">
        <f>Calibres!A19</f>
        <v>18</v>
      </c>
      <c r="B97" s="35" t="e">
        <f ca="1">IFERROR(SUM(INDIRECT("'[PARETO "&amp;Synthese!$Q$4&amp;".xls]"&amp;$A97&amp;"'!$J$8:$J$54")),"")/IFERROR(INDIRECT("'[PARETO "&amp;Synthese!$Q$4&amp;".xls]"&amp;$A97&amp;"'!$L$4"),"")</f>
        <v>#VALUE!</v>
      </c>
      <c r="C97" s="35" t="e">
        <f ca="1">IFERROR(SUM(INDIRECT("'[PARETO "&amp;Synthese!$P$4&amp;".xls]"&amp;$A97&amp;"'!$J$8:$J$54")),"")/IFERROR(INDIRECT("'[PARETO "&amp;Synthese!$P$4&amp;".xls]"&amp;$A97&amp;"'!$L$4"),"")</f>
        <v>#VALUE!</v>
      </c>
      <c r="D97" s="98" t="e">
        <f t="shared" ca="1" si="4"/>
        <v>#VALUE!</v>
      </c>
      <c r="E97" s="99"/>
      <c r="F97" s="55" t="e">
        <f ca="1">(IFERROR(SUM(INDIRECT("'[PARETO "&amp;Synthese!$F$4&amp;".xls]"&amp;$A97&amp;"'!$J$8:$J$54")),"")+IFERROR(SUM(INDIRECT("'[PARETO "&amp;Synthese!$G$4&amp;".xls]"&amp;$A97&amp;"'!$J$8:$J$54")),"")+IFERROR(SUM(INDIRECT("'[PARETO "&amp;Synthese!$H$4&amp;".xls]"&amp;$A97&amp;"'!$J$8:$J$54")),"")+IFERROR(SUM(INDIRECT("'[PARETO "&amp;Synthese!$I$4&amp;".xls]"&amp;$A97&amp;"'!$J$8:$J$54")),"")+IFERROR(SUM(INDIRECT("'[PARETO "&amp;Synthese!$J$4&amp;".xls]"&amp;$A97&amp;"'!$J$8:$J$54")),"")+IFERROR(SUM(INDIRECT("'[PARETO "&amp;Synthese!$K$4&amp;".xls]"&amp;$A97&amp;"'!$J$8:$J$54")),"")+IFERROR(SUM(INDIRECT("'[PARETO "&amp;Synthese!$L$4&amp;".xls]"&amp;$A97&amp;"'!$J$8:$J$54")),"")+IFERROR(SUM(INDIRECT("'[PARETO "&amp;Synthese!$M$4&amp;".xls]"&amp;$A97&amp;"'!$J$8:$J$54")),"")+IFERROR(SUM(INDIRECT("'[PARETO "&amp;Synthese!$N$4&amp;".xls]"&amp;$A97&amp;"'!$J$8:$J$54")),"")+IFERROR(SUM(INDIRECT("'[PARETO "&amp;Synthese!$O$4&amp;".xls]"&amp;$A97&amp;"'!$J$8:$J$54")),"")+IFERROR(SUM(INDIRECT("'[PARETO "&amp;Synthese!$P$4&amp;".xls]"&amp;$A97&amp;"'!$J$8:$J$54")),"")+IFERROR(SUM(INDIRECT("'[PARETO "&amp;Synthese!$Q$4&amp;".xls]"&amp;$A97&amp;"'!$J$8:$J$54")),""))/(IFERROR(SUM(INDIRECT("'[PARETO "&amp;Synthese!$F$4&amp;".xls]"&amp;$A97&amp;"'!$L$4")),"")+IFERROR(SUM(INDIRECT("'[PARETO "&amp;Synthese!$G$4&amp;".xls]"&amp;$A97&amp;"'!$L$4")),"")+IFERROR(SUM(INDIRECT("'[PARETO "&amp;Synthese!$H$4&amp;".xls]"&amp;$A97&amp;"'!$L$4")),"")+IFERROR(SUM(INDIRECT("'[PARETO "&amp;Synthese!$I$4&amp;".xls]"&amp;$A97&amp;"'!$L$4")),"")+IFERROR(SUM(INDIRECT("'[PARETO "&amp;Synthese!$J$4&amp;".xls]"&amp;$A97&amp;"'!$L$4")),"")+IFERROR(SUM(INDIRECT("'[PARETO "&amp;Synthese!$K$4&amp;".xls]"&amp;$A97&amp;"'!$L$4")),"")+IFERROR(SUM(INDIRECT("'[PARETO "&amp;Synthese!$L$4&amp;".xls]"&amp;$A97&amp;"'!$L$4")),"")+IFERROR(SUM(INDIRECT("'[PARETO "&amp;Synthese!$M$4&amp;".xls]"&amp;$A97&amp;"'!$L$4")),"")+IFERROR(SUM(INDIRECT("'[PARETO "&amp;Synthese!$N$4&amp;".xls]"&amp;$A97&amp;"'!$L$4")),"")+IFERROR(SUM(INDIRECT("'[PARETO "&amp;Synthese!$O$4&amp;".xls]"&amp;$A97&amp;"'!$L$4")),"")+IFERROR(SUM(INDIRECT("'[PARETO "&amp;Synthese!$P$4&amp;".xls]"&amp;$A97&amp;"'!$L$4")),"")+IFERROR(SUM(INDIRECT("'[PARETO "&amp;Synthese!$Q$4&amp;".xls]"&amp;$A97&amp;"'!$L$4")),""))</f>
        <v>#VALUE!</v>
      </c>
      <c r="G97" s="55" t="e">
        <f ca="1">(IFERROR(SUM(INDIRECT("'[PARETO "&amp;Synthese!$F$4&amp;".xls]"&amp;$A97&amp;"'!$J$8:$J$54")),"")+IFERROR(SUM(INDIRECT("'[PARETO "&amp;Synthese!$G$4&amp;".xls]"&amp;$A97&amp;"'!$J$8:$J$54")),"")+IFERROR(SUM(INDIRECT("'[PARETO "&amp;Synthese!$H$4&amp;".xls]"&amp;$A97&amp;"'!$J$8:$J$54")),"")+IFERROR(SUM(INDIRECT("'[PARETO "&amp;Synthese!$I$4&amp;".xls]"&amp;$A97&amp;"'!$J$8:$J$54")),"")+IFERROR(SUM(INDIRECT("'[PARETO "&amp;Synthese!$J$4&amp;".xls]"&amp;$A97&amp;"'!$J$8:$J$54")),"")+IFERROR(SUM(INDIRECT("'[PARETO "&amp;Synthese!$K$4&amp;".xls]"&amp;$A97&amp;"'!$J$8:$J$54")),"")+IFERROR(SUM(INDIRECT("'[PARETO "&amp;Synthese!$L$4&amp;".xls]"&amp;$A97&amp;"'!$J$8:$J$54")),"")+IFERROR(SUM(INDIRECT("'[PARETO "&amp;Synthese!$M$4&amp;".xls]"&amp;$A97&amp;"'!$J$8:$J$54")),"")+IFERROR(SUM(INDIRECT("'[PARETO "&amp;Synthese!$N$4&amp;".xls]"&amp;$A97&amp;"'!$J$8:$J$54")),"")+IFERROR(SUM(INDIRECT("'[PARETO "&amp;Synthese!$O$4&amp;".xls]"&amp;$A97&amp;"'!$J$8:$J$54")),"")+IFERROR(SUM(INDIRECT("'[PARETO "&amp;Synthese!$P$4&amp;".xls]"&amp;$A97&amp;"'!$J$8:$J$54")),"")+IFERROR(SUM(INDIRECT("'[PARETO "&amp;Synthese!$E$4&amp;".xls]"&amp;$A97&amp;"'!$J$8:$J$54")),""))/(IFERROR(SUM(INDIRECT("'[PARETO "&amp;Synthese!$F$4&amp;".xls]"&amp;$A97&amp;"'!$L$4")),"")+IFERROR(SUM(INDIRECT("'[PARETO "&amp;Synthese!$G$4&amp;".xls]"&amp;$A97&amp;"'!$L$4")),"")+IFERROR(SUM(INDIRECT("'[PARETO "&amp;Synthese!$H$4&amp;".xls]"&amp;$A97&amp;"'!$L$4")),"")+IFERROR(SUM(INDIRECT("'[PARETO "&amp;Synthese!$I$4&amp;".xls]"&amp;$A97&amp;"'!$L$4")),"")+IFERROR(SUM(INDIRECT("'[PARETO "&amp;Synthese!$J$4&amp;".xls]"&amp;$A97&amp;"'!$L$4")),"")+IFERROR(SUM(INDIRECT("'[PARETO "&amp;Synthese!$K$4&amp;".xls]"&amp;$A97&amp;"'!$L$4")),"")+IFERROR(SUM(INDIRECT("'[PARETO "&amp;Synthese!$L$4&amp;".xls]"&amp;$A97&amp;"'!$L$4")),"")+IFERROR(SUM(INDIRECT("'[PARETO "&amp;Synthese!$M$4&amp;".xls]"&amp;$A97&amp;"'!$L$4")),"")+IFERROR(SUM(INDIRECT("'[PARETO "&amp;Synthese!$N$4&amp;".xls]"&amp;$A97&amp;"'!$L$4")),"")+IFERROR(SUM(INDIRECT("'[PARETO "&amp;Synthese!$O$4&amp;".xls]"&amp;$A97&amp;"'!$L$4")),"")+IFERROR(SUM(INDIRECT("'[PARETO "&amp;Synthese!$P$4&amp;".xls]"&amp;$A97&amp;"'!$L$4")),"")+IFERROR(SUM(INDIRECT("'[PARETO "&amp;Synthese!$E$4&amp;".xls]"&amp;$A97&amp;"'!$L$4")),""))</f>
        <v>#VALUE!</v>
      </c>
      <c r="H97" s="100" t="e">
        <f t="shared" ca="1" si="5"/>
        <v>#VALUE!</v>
      </c>
    </row>
    <row r="98" spans="1:8" x14ac:dyDescent="0.25">
      <c r="A98" s="103">
        <f>Calibres!A20</f>
        <v>19</v>
      </c>
      <c r="B98" s="35" t="e">
        <f ca="1">IFERROR(SUM(INDIRECT("'[PARETO "&amp;Synthese!$Q$4&amp;".xls]"&amp;$A98&amp;"'!$J$8:$J$54")),"")/IFERROR(INDIRECT("'[PARETO "&amp;Synthese!$Q$4&amp;".xls]"&amp;$A98&amp;"'!$L$4"),"")</f>
        <v>#VALUE!</v>
      </c>
      <c r="C98" s="35" t="e">
        <f ca="1">IFERROR(SUM(INDIRECT("'[PARETO "&amp;Synthese!$P$4&amp;".xls]"&amp;$A98&amp;"'!$J$8:$J$54")),"")/IFERROR(INDIRECT("'[PARETO "&amp;Synthese!$P$4&amp;".xls]"&amp;$A98&amp;"'!$L$4"),"")</f>
        <v>#VALUE!</v>
      </c>
      <c r="D98" s="98" t="e">
        <f t="shared" ca="1" si="4"/>
        <v>#VALUE!</v>
      </c>
      <c r="E98" s="99"/>
      <c r="F98" s="55" t="e">
        <f ca="1">(IFERROR(SUM(INDIRECT("'[PARETO "&amp;Synthese!$F$4&amp;".xls]"&amp;$A98&amp;"'!$J$8:$J$54")),"")+IFERROR(SUM(INDIRECT("'[PARETO "&amp;Synthese!$G$4&amp;".xls]"&amp;$A98&amp;"'!$J$8:$J$54")),"")+IFERROR(SUM(INDIRECT("'[PARETO "&amp;Synthese!$H$4&amp;".xls]"&amp;$A98&amp;"'!$J$8:$J$54")),"")+IFERROR(SUM(INDIRECT("'[PARETO "&amp;Synthese!$I$4&amp;".xls]"&amp;$A98&amp;"'!$J$8:$J$54")),"")+IFERROR(SUM(INDIRECT("'[PARETO "&amp;Synthese!$J$4&amp;".xls]"&amp;$A98&amp;"'!$J$8:$J$54")),"")+IFERROR(SUM(INDIRECT("'[PARETO "&amp;Synthese!$K$4&amp;".xls]"&amp;$A98&amp;"'!$J$8:$J$54")),"")+IFERROR(SUM(INDIRECT("'[PARETO "&amp;Synthese!$L$4&amp;".xls]"&amp;$A98&amp;"'!$J$8:$J$54")),"")+IFERROR(SUM(INDIRECT("'[PARETO "&amp;Synthese!$M$4&amp;".xls]"&amp;$A98&amp;"'!$J$8:$J$54")),"")+IFERROR(SUM(INDIRECT("'[PARETO "&amp;Synthese!$N$4&amp;".xls]"&amp;$A98&amp;"'!$J$8:$J$54")),"")+IFERROR(SUM(INDIRECT("'[PARETO "&amp;Synthese!$O$4&amp;".xls]"&amp;$A98&amp;"'!$J$8:$J$54")),"")+IFERROR(SUM(INDIRECT("'[PARETO "&amp;Synthese!$P$4&amp;".xls]"&amp;$A98&amp;"'!$J$8:$J$54")),"")+IFERROR(SUM(INDIRECT("'[PARETO "&amp;Synthese!$Q$4&amp;".xls]"&amp;$A98&amp;"'!$J$8:$J$54")),""))/(IFERROR(SUM(INDIRECT("'[PARETO "&amp;Synthese!$F$4&amp;".xls]"&amp;$A98&amp;"'!$L$4")),"")+IFERROR(SUM(INDIRECT("'[PARETO "&amp;Synthese!$G$4&amp;".xls]"&amp;$A98&amp;"'!$L$4")),"")+IFERROR(SUM(INDIRECT("'[PARETO "&amp;Synthese!$H$4&amp;".xls]"&amp;$A98&amp;"'!$L$4")),"")+IFERROR(SUM(INDIRECT("'[PARETO "&amp;Synthese!$I$4&amp;".xls]"&amp;$A98&amp;"'!$L$4")),"")+IFERROR(SUM(INDIRECT("'[PARETO "&amp;Synthese!$J$4&amp;".xls]"&amp;$A98&amp;"'!$L$4")),"")+IFERROR(SUM(INDIRECT("'[PARETO "&amp;Synthese!$K$4&amp;".xls]"&amp;$A98&amp;"'!$L$4")),"")+IFERROR(SUM(INDIRECT("'[PARETO "&amp;Synthese!$L$4&amp;".xls]"&amp;$A98&amp;"'!$L$4")),"")+IFERROR(SUM(INDIRECT("'[PARETO "&amp;Synthese!$M$4&amp;".xls]"&amp;$A98&amp;"'!$L$4")),"")+IFERROR(SUM(INDIRECT("'[PARETO "&amp;Synthese!$N$4&amp;".xls]"&amp;$A98&amp;"'!$L$4")),"")+IFERROR(SUM(INDIRECT("'[PARETO "&amp;Synthese!$O$4&amp;".xls]"&amp;$A98&amp;"'!$L$4")),"")+IFERROR(SUM(INDIRECT("'[PARETO "&amp;Synthese!$P$4&amp;".xls]"&amp;$A98&amp;"'!$L$4")),"")+IFERROR(SUM(INDIRECT("'[PARETO "&amp;Synthese!$Q$4&amp;".xls]"&amp;$A98&amp;"'!$L$4")),""))</f>
        <v>#VALUE!</v>
      </c>
      <c r="G98" s="55" t="e">
        <f ca="1">(IFERROR(SUM(INDIRECT("'[PARETO "&amp;Synthese!$F$4&amp;".xls]"&amp;$A98&amp;"'!$J$8:$J$54")),"")+IFERROR(SUM(INDIRECT("'[PARETO "&amp;Synthese!$G$4&amp;".xls]"&amp;$A98&amp;"'!$J$8:$J$54")),"")+IFERROR(SUM(INDIRECT("'[PARETO "&amp;Synthese!$H$4&amp;".xls]"&amp;$A98&amp;"'!$J$8:$J$54")),"")+IFERROR(SUM(INDIRECT("'[PARETO "&amp;Synthese!$I$4&amp;".xls]"&amp;$A98&amp;"'!$J$8:$J$54")),"")+IFERROR(SUM(INDIRECT("'[PARETO "&amp;Synthese!$J$4&amp;".xls]"&amp;$A98&amp;"'!$J$8:$J$54")),"")+IFERROR(SUM(INDIRECT("'[PARETO "&amp;Synthese!$K$4&amp;".xls]"&amp;$A98&amp;"'!$J$8:$J$54")),"")+IFERROR(SUM(INDIRECT("'[PARETO "&amp;Synthese!$L$4&amp;".xls]"&amp;$A98&amp;"'!$J$8:$J$54")),"")+IFERROR(SUM(INDIRECT("'[PARETO "&amp;Synthese!$M$4&amp;".xls]"&amp;$A98&amp;"'!$J$8:$J$54")),"")+IFERROR(SUM(INDIRECT("'[PARETO "&amp;Synthese!$N$4&amp;".xls]"&amp;$A98&amp;"'!$J$8:$J$54")),"")+IFERROR(SUM(INDIRECT("'[PARETO "&amp;Synthese!$O$4&amp;".xls]"&amp;$A98&amp;"'!$J$8:$J$54")),"")+IFERROR(SUM(INDIRECT("'[PARETO "&amp;Synthese!$P$4&amp;".xls]"&amp;$A98&amp;"'!$J$8:$J$54")),"")+IFERROR(SUM(INDIRECT("'[PARETO "&amp;Synthese!$E$4&amp;".xls]"&amp;$A98&amp;"'!$J$8:$J$54")),""))/(IFERROR(SUM(INDIRECT("'[PARETO "&amp;Synthese!$F$4&amp;".xls]"&amp;$A98&amp;"'!$L$4")),"")+IFERROR(SUM(INDIRECT("'[PARETO "&amp;Synthese!$G$4&amp;".xls]"&amp;$A98&amp;"'!$L$4")),"")+IFERROR(SUM(INDIRECT("'[PARETO "&amp;Synthese!$H$4&amp;".xls]"&amp;$A98&amp;"'!$L$4")),"")+IFERROR(SUM(INDIRECT("'[PARETO "&amp;Synthese!$I$4&amp;".xls]"&amp;$A98&amp;"'!$L$4")),"")+IFERROR(SUM(INDIRECT("'[PARETO "&amp;Synthese!$J$4&amp;".xls]"&amp;$A98&amp;"'!$L$4")),"")+IFERROR(SUM(INDIRECT("'[PARETO "&amp;Synthese!$K$4&amp;".xls]"&amp;$A98&amp;"'!$L$4")),"")+IFERROR(SUM(INDIRECT("'[PARETO "&amp;Synthese!$L$4&amp;".xls]"&amp;$A98&amp;"'!$L$4")),"")+IFERROR(SUM(INDIRECT("'[PARETO "&amp;Synthese!$M$4&amp;".xls]"&amp;$A98&amp;"'!$L$4")),"")+IFERROR(SUM(INDIRECT("'[PARETO "&amp;Synthese!$N$4&amp;".xls]"&amp;$A98&amp;"'!$L$4")),"")+IFERROR(SUM(INDIRECT("'[PARETO "&amp;Synthese!$O$4&amp;".xls]"&amp;$A98&amp;"'!$L$4")),"")+IFERROR(SUM(INDIRECT("'[PARETO "&amp;Synthese!$P$4&amp;".xls]"&amp;$A98&amp;"'!$L$4")),"")+IFERROR(SUM(INDIRECT("'[PARETO "&amp;Synthese!$E$4&amp;".xls]"&amp;$A98&amp;"'!$L$4")),""))</f>
        <v>#VALUE!</v>
      </c>
      <c r="H98" s="100" t="e">
        <f t="shared" ca="1" si="5"/>
        <v>#VALUE!</v>
      </c>
    </row>
    <row r="99" spans="1:8" x14ac:dyDescent="0.25">
      <c r="A99" s="103">
        <f>Calibres!A21</f>
        <v>20</v>
      </c>
      <c r="B99" s="35" t="e">
        <f ca="1">IFERROR(SUM(INDIRECT("'[PARETO "&amp;Synthese!$Q$4&amp;".xls]"&amp;$A99&amp;"'!$J$8:$J$54")),"")/IFERROR(INDIRECT("'[PARETO "&amp;Synthese!$Q$4&amp;".xls]"&amp;$A99&amp;"'!$L$4"),"")</f>
        <v>#VALUE!</v>
      </c>
      <c r="C99" s="35" t="e">
        <f ca="1">IFERROR(SUM(INDIRECT("'[PARETO "&amp;Synthese!$P$4&amp;".xls]"&amp;$A99&amp;"'!$J$8:$J$54")),"")/IFERROR(INDIRECT("'[PARETO "&amp;Synthese!$P$4&amp;".xls]"&amp;$A99&amp;"'!$L$4"),"")</f>
        <v>#VALUE!</v>
      </c>
      <c r="D99" s="98" t="e">
        <f t="shared" ca="1" si="4"/>
        <v>#VALUE!</v>
      </c>
      <c r="E99" s="99"/>
      <c r="F99" s="55" t="e">
        <f ca="1">(IFERROR(SUM(INDIRECT("'[PARETO "&amp;Synthese!$F$4&amp;".xls]"&amp;$A99&amp;"'!$J$8:$J$54")),"")+IFERROR(SUM(INDIRECT("'[PARETO "&amp;Synthese!$G$4&amp;".xls]"&amp;$A99&amp;"'!$J$8:$J$54")),"")+IFERROR(SUM(INDIRECT("'[PARETO "&amp;Synthese!$H$4&amp;".xls]"&amp;$A99&amp;"'!$J$8:$J$54")),"")+IFERROR(SUM(INDIRECT("'[PARETO "&amp;Synthese!$I$4&amp;".xls]"&amp;$A99&amp;"'!$J$8:$J$54")),"")+IFERROR(SUM(INDIRECT("'[PARETO "&amp;Synthese!$J$4&amp;".xls]"&amp;$A99&amp;"'!$J$8:$J$54")),"")+IFERROR(SUM(INDIRECT("'[PARETO "&amp;Synthese!$K$4&amp;".xls]"&amp;$A99&amp;"'!$J$8:$J$54")),"")+IFERROR(SUM(INDIRECT("'[PARETO "&amp;Synthese!$L$4&amp;".xls]"&amp;$A99&amp;"'!$J$8:$J$54")),"")+IFERROR(SUM(INDIRECT("'[PARETO "&amp;Synthese!$M$4&amp;".xls]"&amp;$A99&amp;"'!$J$8:$J$54")),"")+IFERROR(SUM(INDIRECT("'[PARETO "&amp;Synthese!$N$4&amp;".xls]"&amp;$A99&amp;"'!$J$8:$J$54")),"")+IFERROR(SUM(INDIRECT("'[PARETO "&amp;Synthese!$O$4&amp;".xls]"&amp;$A99&amp;"'!$J$8:$J$54")),"")+IFERROR(SUM(INDIRECT("'[PARETO "&amp;Synthese!$P$4&amp;".xls]"&amp;$A99&amp;"'!$J$8:$J$54")),"")+IFERROR(SUM(INDIRECT("'[PARETO "&amp;Synthese!$Q$4&amp;".xls]"&amp;$A99&amp;"'!$J$8:$J$54")),""))/(IFERROR(SUM(INDIRECT("'[PARETO "&amp;Synthese!$F$4&amp;".xls]"&amp;$A99&amp;"'!$L$4")),"")+IFERROR(SUM(INDIRECT("'[PARETO "&amp;Synthese!$G$4&amp;".xls]"&amp;$A99&amp;"'!$L$4")),"")+IFERROR(SUM(INDIRECT("'[PARETO "&amp;Synthese!$H$4&amp;".xls]"&amp;$A99&amp;"'!$L$4")),"")+IFERROR(SUM(INDIRECT("'[PARETO "&amp;Synthese!$I$4&amp;".xls]"&amp;$A99&amp;"'!$L$4")),"")+IFERROR(SUM(INDIRECT("'[PARETO "&amp;Synthese!$J$4&amp;".xls]"&amp;$A99&amp;"'!$L$4")),"")+IFERROR(SUM(INDIRECT("'[PARETO "&amp;Synthese!$K$4&amp;".xls]"&amp;$A99&amp;"'!$L$4")),"")+IFERROR(SUM(INDIRECT("'[PARETO "&amp;Synthese!$L$4&amp;".xls]"&amp;$A99&amp;"'!$L$4")),"")+IFERROR(SUM(INDIRECT("'[PARETO "&amp;Synthese!$M$4&amp;".xls]"&amp;$A99&amp;"'!$L$4")),"")+IFERROR(SUM(INDIRECT("'[PARETO "&amp;Synthese!$N$4&amp;".xls]"&amp;$A99&amp;"'!$L$4")),"")+IFERROR(SUM(INDIRECT("'[PARETO "&amp;Synthese!$O$4&amp;".xls]"&amp;$A99&amp;"'!$L$4")),"")+IFERROR(SUM(INDIRECT("'[PARETO "&amp;Synthese!$P$4&amp;".xls]"&amp;$A99&amp;"'!$L$4")),"")+IFERROR(SUM(INDIRECT("'[PARETO "&amp;Synthese!$Q$4&amp;".xls]"&amp;$A99&amp;"'!$L$4")),""))</f>
        <v>#VALUE!</v>
      </c>
      <c r="G99" s="55" t="e">
        <f ca="1">(IFERROR(SUM(INDIRECT("'[PARETO "&amp;Synthese!$F$4&amp;".xls]"&amp;$A99&amp;"'!$J$8:$J$54")),"")+IFERROR(SUM(INDIRECT("'[PARETO "&amp;Synthese!$G$4&amp;".xls]"&amp;$A99&amp;"'!$J$8:$J$54")),"")+IFERROR(SUM(INDIRECT("'[PARETO "&amp;Synthese!$H$4&amp;".xls]"&amp;$A99&amp;"'!$J$8:$J$54")),"")+IFERROR(SUM(INDIRECT("'[PARETO "&amp;Synthese!$I$4&amp;".xls]"&amp;$A99&amp;"'!$J$8:$J$54")),"")+IFERROR(SUM(INDIRECT("'[PARETO "&amp;Synthese!$J$4&amp;".xls]"&amp;$A99&amp;"'!$J$8:$J$54")),"")+IFERROR(SUM(INDIRECT("'[PARETO "&amp;Synthese!$K$4&amp;".xls]"&amp;$A99&amp;"'!$J$8:$J$54")),"")+IFERROR(SUM(INDIRECT("'[PARETO "&amp;Synthese!$L$4&amp;".xls]"&amp;$A99&amp;"'!$J$8:$J$54")),"")+IFERROR(SUM(INDIRECT("'[PARETO "&amp;Synthese!$M$4&amp;".xls]"&amp;$A99&amp;"'!$J$8:$J$54")),"")+IFERROR(SUM(INDIRECT("'[PARETO "&amp;Synthese!$N$4&amp;".xls]"&amp;$A99&amp;"'!$J$8:$J$54")),"")+IFERROR(SUM(INDIRECT("'[PARETO "&amp;Synthese!$O$4&amp;".xls]"&amp;$A99&amp;"'!$J$8:$J$54")),"")+IFERROR(SUM(INDIRECT("'[PARETO "&amp;Synthese!$P$4&amp;".xls]"&amp;$A99&amp;"'!$J$8:$J$54")),"")+IFERROR(SUM(INDIRECT("'[PARETO "&amp;Synthese!$E$4&amp;".xls]"&amp;$A99&amp;"'!$J$8:$J$54")),""))/(IFERROR(SUM(INDIRECT("'[PARETO "&amp;Synthese!$F$4&amp;".xls]"&amp;$A99&amp;"'!$L$4")),"")+IFERROR(SUM(INDIRECT("'[PARETO "&amp;Synthese!$G$4&amp;".xls]"&amp;$A99&amp;"'!$L$4")),"")+IFERROR(SUM(INDIRECT("'[PARETO "&amp;Synthese!$H$4&amp;".xls]"&amp;$A99&amp;"'!$L$4")),"")+IFERROR(SUM(INDIRECT("'[PARETO "&amp;Synthese!$I$4&amp;".xls]"&amp;$A99&amp;"'!$L$4")),"")+IFERROR(SUM(INDIRECT("'[PARETO "&amp;Synthese!$J$4&amp;".xls]"&amp;$A99&amp;"'!$L$4")),"")+IFERROR(SUM(INDIRECT("'[PARETO "&amp;Synthese!$K$4&amp;".xls]"&amp;$A99&amp;"'!$L$4")),"")+IFERROR(SUM(INDIRECT("'[PARETO "&amp;Synthese!$L$4&amp;".xls]"&amp;$A99&amp;"'!$L$4")),"")+IFERROR(SUM(INDIRECT("'[PARETO "&amp;Synthese!$M$4&amp;".xls]"&amp;$A99&amp;"'!$L$4")),"")+IFERROR(SUM(INDIRECT("'[PARETO "&amp;Synthese!$N$4&amp;".xls]"&amp;$A99&amp;"'!$L$4")),"")+IFERROR(SUM(INDIRECT("'[PARETO "&amp;Synthese!$O$4&amp;".xls]"&amp;$A99&amp;"'!$L$4")),"")+IFERROR(SUM(INDIRECT("'[PARETO "&amp;Synthese!$P$4&amp;".xls]"&amp;$A99&amp;"'!$L$4")),"")+IFERROR(SUM(INDIRECT("'[PARETO "&amp;Synthese!$E$4&amp;".xls]"&amp;$A99&amp;"'!$L$4")),""))</f>
        <v>#VALUE!</v>
      </c>
      <c r="H99" s="100" t="e">
        <f t="shared" ca="1" si="5"/>
        <v>#VALUE!</v>
      </c>
    </row>
    <row r="100" spans="1:8" x14ac:dyDescent="0.25">
      <c r="A100" s="103">
        <f>Calibres!A22</f>
        <v>0</v>
      </c>
      <c r="B100" s="35" t="str">
        <f ca="1">IF($A100&lt;&gt;0,IFERROR(SUM(INDIRECT("'[PARETO "&amp;Synthese!$Q$4&amp;".xls]"&amp;$A100&amp;"'!$J$8:$J$54")),"")/IFERROR(INDIRECT("'[PARETO "&amp;Synthese!$Q$4&amp;".xls]"&amp;$A100&amp;"'!$L$4"),""),"")</f>
        <v/>
      </c>
      <c r="C100" s="35" t="str">
        <f ca="1">IF($A100&lt;&gt;0,IFERROR(SUM(INDIRECT("'[PARETO "&amp;Synthese!$P$4&amp;".xls]"&amp;$A100&amp;"'!$J$8:$J$54")),"")/IFERROR(INDIRECT("'[PARETO "&amp;Synthese!$P$4&amp;".xls]"&amp;$A100&amp;"'!$L$4"),""),"")</f>
        <v/>
      </c>
      <c r="D100" s="98" t="str">
        <f>IF($A100&lt;&gt;0,$B100-$C100,"")</f>
        <v/>
      </c>
      <c r="E100" s="99"/>
      <c r="F100" s="55" t="str">
        <f ca="1">IF($A100&lt;&gt;0,(IFERROR(SUM(INDIRECT("'[PARETO "&amp;Synthese!$F$4&amp;".xls]"&amp;$A100&amp;"'!$J$8:$J$54")),"")+IFERROR(SUM(INDIRECT("'[PARETO "&amp;Synthese!$G$4&amp;".xls]"&amp;$A100&amp;"'!$J$8:$J$54")),"")+IFERROR(SUM(INDIRECT("'[PARETO "&amp;Synthese!$H$4&amp;".xls]"&amp;$A100&amp;"'!$J$8:$J$54")),"")+IFERROR(SUM(INDIRECT("'[PARETO "&amp;Synthese!$I$4&amp;".xls]"&amp;$A100&amp;"'!$J$8:$J$54")),"")+IFERROR(SUM(INDIRECT("'[PARETO "&amp;Synthese!$J$4&amp;".xls]"&amp;$A100&amp;"'!$J$8:$J$54")),"")+IFERROR(SUM(INDIRECT("'[PARETO "&amp;Synthese!$K$4&amp;".xls]"&amp;$A100&amp;"'!$J$8:$J$54")),"")+IFERROR(SUM(INDIRECT("'[PARETO "&amp;Synthese!$L$4&amp;".xls]"&amp;$A100&amp;"'!$J$8:$J$54")),"")+IFERROR(SUM(INDIRECT("'[PARETO "&amp;Synthese!$M$4&amp;".xls]"&amp;$A100&amp;"'!$J$8:$J$54")),"")+IFERROR(SUM(INDIRECT("'[PARETO "&amp;Synthese!$N$4&amp;".xls]"&amp;$A100&amp;"'!$J$8:$J$54")),"")+IFERROR(SUM(INDIRECT("'[PARETO "&amp;Synthese!$O$4&amp;".xls]"&amp;$A100&amp;"'!$J$8:$J$54")),"")+IFERROR(SUM(INDIRECT("'[PARETO "&amp;Synthese!$P$4&amp;".xls]"&amp;$A100&amp;"'!$J$8:$J$54")),"")+IFERROR(SUM(INDIRECT("'[PARETO "&amp;Synthese!$Q$4&amp;".xls]"&amp;$A100&amp;"'!$J$8:$J$54")),""))/(IFERROR(SUM(INDIRECT("'[PARETO "&amp;Synthese!$F$4&amp;".xls]"&amp;$A100&amp;"'!$L$4")),"")+IFERROR(SUM(INDIRECT("'[PARETO "&amp;Synthese!$G$4&amp;".xls]"&amp;$A100&amp;"'!$L$4")),"")+IFERROR(SUM(INDIRECT("'[PARETO "&amp;Synthese!$H$4&amp;".xls]"&amp;$A100&amp;"'!$L$4")),"")+IFERROR(SUM(INDIRECT("'[PARETO "&amp;Synthese!$I$4&amp;".xls]"&amp;$A100&amp;"'!$L$4")),"")+IFERROR(SUM(INDIRECT("'[PARETO "&amp;Synthese!$J$4&amp;".xls]"&amp;$A100&amp;"'!$L$4")),"")+IFERROR(SUM(INDIRECT("'[PARETO "&amp;Synthese!$K$4&amp;".xls]"&amp;$A100&amp;"'!$L$4")),"")+IFERROR(SUM(INDIRECT("'[PARETO "&amp;Synthese!$L$4&amp;".xls]"&amp;$A100&amp;"'!$L$4")),"")+IFERROR(SUM(INDIRECT("'[PARETO "&amp;Synthese!$M$4&amp;".xls]"&amp;$A100&amp;"'!$L$4")),"")+IFERROR(SUM(INDIRECT("'[PARETO "&amp;Synthese!$N$4&amp;".xls]"&amp;$A100&amp;"'!$L$4")),"")+IFERROR(SUM(INDIRECT("'[PARETO "&amp;Synthese!$O$4&amp;".xls]"&amp;$A100&amp;"'!$L$4")),"")+IFERROR(SUM(INDIRECT("'[PARETO "&amp;Synthese!$P$4&amp;".xls]"&amp;$A100&amp;"'!$L$4")),"")+IFERROR(SUM(INDIRECT("'[PARETO "&amp;Synthese!$Q$4&amp;".xls]"&amp;$A100&amp;"'!$L$4")),"")),"")</f>
        <v/>
      </c>
      <c r="G100" s="55" t="str">
        <f ca="1">IF($A100&lt;&gt;0,(IFERROR(SUM(INDIRECT("'[PARETO "&amp;Synthese!$F$4&amp;".xls]"&amp;$A100&amp;"'!$J$8:$J$54")),"")+IFERROR(SUM(INDIRECT("'[PARETO "&amp;Synthese!$G$4&amp;".xls]"&amp;$A100&amp;"'!$J$8:$J$54")),"")+IFERROR(SUM(INDIRECT("'[PARETO "&amp;Synthese!$H$4&amp;".xls]"&amp;$A100&amp;"'!$J$8:$J$54")),"")+IFERROR(SUM(INDIRECT("'[PARETO "&amp;Synthese!$I$4&amp;".xls]"&amp;$A100&amp;"'!$J$8:$J$54")),"")+IFERROR(SUM(INDIRECT("'[PARETO "&amp;Synthese!$J$4&amp;".xls]"&amp;$A100&amp;"'!$J$8:$J$54")),"")+IFERROR(SUM(INDIRECT("'[PARETO "&amp;Synthese!$K$4&amp;".xls]"&amp;$A100&amp;"'!$J$8:$J$54")),"")+IFERROR(SUM(INDIRECT("'[PARETO "&amp;Synthese!$L$4&amp;".xls]"&amp;$A100&amp;"'!$J$8:$J$54")),"")+IFERROR(SUM(INDIRECT("'[PARETO "&amp;Synthese!$M$4&amp;".xls]"&amp;$A100&amp;"'!$J$8:$J$54")),"")+IFERROR(SUM(INDIRECT("'[PARETO "&amp;Synthese!$N$4&amp;".xls]"&amp;$A100&amp;"'!$J$8:$J$54")),"")+IFERROR(SUM(INDIRECT("'[PARETO "&amp;Synthese!$O$4&amp;".xls]"&amp;$A100&amp;"'!$J$8:$J$54")),"")+IFERROR(SUM(INDIRECT("'[PARETO "&amp;Synthese!$P$4&amp;".xls]"&amp;$A100&amp;"'!$J$8:$J$54")),"")+IFERROR(SUM(INDIRECT("'[PARETO "&amp;Synthese!$E$4&amp;".xls]"&amp;$A100&amp;"'!$J$8:$J$54")),""))/(IFERROR(SUM(INDIRECT("'[PARETO "&amp;Synthese!$F$4&amp;".xls]"&amp;$A100&amp;"'!$L$4")),"")+IFERROR(SUM(INDIRECT("'[PARETO "&amp;Synthese!$G$4&amp;".xls]"&amp;$A100&amp;"'!$L$4")),"")+IFERROR(SUM(INDIRECT("'[PARETO "&amp;Synthese!$H$4&amp;".xls]"&amp;$A100&amp;"'!$L$4")),"")+IFERROR(SUM(INDIRECT("'[PARETO "&amp;Synthese!$I$4&amp;".xls]"&amp;$A100&amp;"'!$L$4")),"")+IFERROR(SUM(INDIRECT("'[PARETO "&amp;Synthese!$J$4&amp;".xls]"&amp;$A100&amp;"'!$L$4")),"")+IFERROR(SUM(INDIRECT("'[PARETO "&amp;Synthese!$K$4&amp;".xls]"&amp;$A100&amp;"'!$L$4")),"")+IFERROR(SUM(INDIRECT("'[PARETO "&amp;Synthese!$L$4&amp;".xls]"&amp;$A100&amp;"'!$L$4")),"")+IFERROR(SUM(INDIRECT("'[PARETO "&amp;Synthese!$M$4&amp;".xls]"&amp;$A100&amp;"'!$L$4")),"")+IFERROR(SUM(INDIRECT("'[PARETO "&amp;Synthese!$N$4&amp;".xls]"&amp;$A100&amp;"'!$L$4")),"")+IFERROR(SUM(INDIRECT("'[PARETO "&amp;Synthese!$O$4&amp;".xls]"&amp;$A100&amp;"'!$L$4")),"")+IFERROR(SUM(INDIRECT("'[PARETO "&amp;Synthese!$P$4&amp;".xls]"&amp;$A100&amp;"'!$L$4")),"")+IFERROR(SUM(INDIRECT("'[PARETO "&amp;Synthese!$E$4&amp;".xls]"&amp;$A100&amp;"'!$L$4")),"")),"")</f>
        <v/>
      </c>
      <c r="H100" s="100" t="str">
        <f>IF($A100&lt;&gt;0,$F100-$G100,"")</f>
        <v/>
      </c>
    </row>
    <row r="101" spans="1:8" x14ac:dyDescent="0.25">
      <c r="A101" s="103">
        <f>Calibres!A23</f>
        <v>0</v>
      </c>
      <c r="B101" s="35" t="str">
        <f ca="1">IF($A101&lt;&gt;0,IFERROR(SUM(INDIRECT("'[PARETO "&amp;Synthese!$Q$4&amp;".xls]"&amp;$A101&amp;"'!$J$8:$J$54")),"")/IFERROR(INDIRECT("'[PARETO "&amp;Synthese!$Q$4&amp;".xls]"&amp;$A101&amp;"'!$L$4"),""),"")</f>
        <v/>
      </c>
      <c r="C101" s="35" t="str">
        <f ca="1">IF($A101&lt;&gt;0,IFERROR(SUM(INDIRECT("'[PARETO "&amp;Synthese!$P$4&amp;".xls]"&amp;$A101&amp;"'!$J$8:$J$54")),"")/IFERROR(INDIRECT("'[PARETO "&amp;Synthese!$P$4&amp;".xls]"&amp;$A101&amp;"'!$L$4"),""),"")</f>
        <v/>
      </c>
      <c r="D101" s="98" t="str">
        <f t="shared" ref="D101:D110" si="6">IF($A101&lt;&gt;0,$B101-$C101,"")</f>
        <v/>
      </c>
      <c r="E101" s="99"/>
      <c r="F101" s="55" t="str">
        <f ca="1">IF($A101&lt;&gt;0,(IFERROR(SUM(INDIRECT("'[PARETO "&amp;Synthese!$F$4&amp;".xls]"&amp;$A101&amp;"'!$J$8:$J$54")),"")+IFERROR(SUM(INDIRECT("'[PARETO "&amp;Synthese!$G$4&amp;".xls]"&amp;$A101&amp;"'!$J$8:$J$54")),"")+IFERROR(SUM(INDIRECT("'[PARETO "&amp;Synthese!$H$4&amp;".xls]"&amp;$A101&amp;"'!$J$8:$J$54")),"")+IFERROR(SUM(INDIRECT("'[PARETO "&amp;Synthese!$I$4&amp;".xls]"&amp;$A101&amp;"'!$J$8:$J$54")),"")+IFERROR(SUM(INDIRECT("'[PARETO "&amp;Synthese!$J$4&amp;".xls]"&amp;$A101&amp;"'!$J$8:$J$54")),"")+IFERROR(SUM(INDIRECT("'[PARETO "&amp;Synthese!$K$4&amp;".xls]"&amp;$A101&amp;"'!$J$8:$J$54")),"")+IFERROR(SUM(INDIRECT("'[PARETO "&amp;Synthese!$L$4&amp;".xls]"&amp;$A101&amp;"'!$J$8:$J$54")),"")+IFERROR(SUM(INDIRECT("'[PARETO "&amp;Synthese!$M$4&amp;".xls]"&amp;$A101&amp;"'!$J$8:$J$54")),"")+IFERROR(SUM(INDIRECT("'[PARETO "&amp;Synthese!$N$4&amp;".xls]"&amp;$A101&amp;"'!$J$8:$J$54")),"")+IFERROR(SUM(INDIRECT("'[PARETO "&amp;Synthese!$O$4&amp;".xls]"&amp;$A101&amp;"'!$J$8:$J$54")),"")+IFERROR(SUM(INDIRECT("'[PARETO "&amp;Synthese!$P$4&amp;".xls]"&amp;$A101&amp;"'!$J$8:$J$54")),"")+IFERROR(SUM(INDIRECT("'[PARETO "&amp;Synthese!$Q$4&amp;".xls]"&amp;$A101&amp;"'!$J$8:$J$54")),""))/(IFERROR(SUM(INDIRECT("'[PARETO "&amp;Synthese!$F$4&amp;".xls]"&amp;$A101&amp;"'!$L$4")),"")+IFERROR(SUM(INDIRECT("'[PARETO "&amp;Synthese!$G$4&amp;".xls]"&amp;$A101&amp;"'!$L$4")),"")+IFERROR(SUM(INDIRECT("'[PARETO "&amp;Synthese!$H$4&amp;".xls]"&amp;$A101&amp;"'!$L$4")),"")+IFERROR(SUM(INDIRECT("'[PARETO "&amp;Synthese!$I$4&amp;".xls]"&amp;$A101&amp;"'!$L$4")),"")+IFERROR(SUM(INDIRECT("'[PARETO "&amp;Synthese!$J$4&amp;".xls]"&amp;$A101&amp;"'!$L$4")),"")+IFERROR(SUM(INDIRECT("'[PARETO "&amp;Synthese!$K$4&amp;".xls]"&amp;$A101&amp;"'!$L$4")),"")+IFERROR(SUM(INDIRECT("'[PARETO "&amp;Synthese!$L$4&amp;".xls]"&amp;$A101&amp;"'!$L$4")),"")+IFERROR(SUM(INDIRECT("'[PARETO "&amp;Synthese!$M$4&amp;".xls]"&amp;$A101&amp;"'!$L$4")),"")+IFERROR(SUM(INDIRECT("'[PARETO "&amp;Synthese!$N$4&amp;".xls]"&amp;$A101&amp;"'!$L$4")),"")+IFERROR(SUM(INDIRECT("'[PARETO "&amp;Synthese!$O$4&amp;".xls]"&amp;$A101&amp;"'!$L$4")),"")+IFERROR(SUM(INDIRECT("'[PARETO "&amp;Synthese!$P$4&amp;".xls]"&amp;$A101&amp;"'!$L$4")),"")+IFERROR(SUM(INDIRECT("'[PARETO "&amp;Synthese!$Q$4&amp;".xls]"&amp;$A101&amp;"'!$L$4")),"")),"")</f>
        <v/>
      </c>
      <c r="G101" s="55" t="str">
        <f ca="1">IF($A101&lt;&gt;0,(IFERROR(SUM(INDIRECT("'[PARETO "&amp;Synthese!$F$4&amp;".xls]"&amp;$A101&amp;"'!$J$8:$J$54")),"")+IFERROR(SUM(INDIRECT("'[PARETO "&amp;Synthese!$G$4&amp;".xls]"&amp;$A101&amp;"'!$J$8:$J$54")),"")+IFERROR(SUM(INDIRECT("'[PARETO "&amp;Synthese!$H$4&amp;".xls]"&amp;$A101&amp;"'!$J$8:$J$54")),"")+IFERROR(SUM(INDIRECT("'[PARETO "&amp;Synthese!$I$4&amp;".xls]"&amp;$A101&amp;"'!$J$8:$J$54")),"")+IFERROR(SUM(INDIRECT("'[PARETO "&amp;Synthese!$J$4&amp;".xls]"&amp;$A101&amp;"'!$J$8:$J$54")),"")+IFERROR(SUM(INDIRECT("'[PARETO "&amp;Synthese!$K$4&amp;".xls]"&amp;$A101&amp;"'!$J$8:$J$54")),"")+IFERROR(SUM(INDIRECT("'[PARETO "&amp;Synthese!$L$4&amp;".xls]"&amp;$A101&amp;"'!$J$8:$J$54")),"")+IFERROR(SUM(INDIRECT("'[PARETO "&amp;Synthese!$M$4&amp;".xls]"&amp;$A101&amp;"'!$J$8:$J$54")),"")+IFERROR(SUM(INDIRECT("'[PARETO "&amp;Synthese!$N$4&amp;".xls]"&amp;$A101&amp;"'!$J$8:$J$54")),"")+IFERROR(SUM(INDIRECT("'[PARETO "&amp;Synthese!$O$4&amp;".xls]"&amp;$A101&amp;"'!$J$8:$J$54")),"")+IFERROR(SUM(INDIRECT("'[PARETO "&amp;Synthese!$P$4&amp;".xls]"&amp;$A101&amp;"'!$J$8:$J$54")),"")+IFERROR(SUM(INDIRECT("'[PARETO "&amp;Synthese!$E$4&amp;".xls]"&amp;$A101&amp;"'!$J$8:$J$54")),""))/(IFERROR(SUM(INDIRECT("'[PARETO "&amp;Synthese!$F$4&amp;".xls]"&amp;$A101&amp;"'!$L$4")),"")+IFERROR(SUM(INDIRECT("'[PARETO "&amp;Synthese!$G$4&amp;".xls]"&amp;$A101&amp;"'!$L$4")),"")+IFERROR(SUM(INDIRECT("'[PARETO "&amp;Synthese!$H$4&amp;".xls]"&amp;$A101&amp;"'!$L$4")),"")+IFERROR(SUM(INDIRECT("'[PARETO "&amp;Synthese!$I$4&amp;".xls]"&amp;$A101&amp;"'!$L$4")),"")+IFERROR(SUM(INDIRECT("'[PARETO "&amp;Synthese!$J$4&amp;".xls]"&amp;$A101&amp;"'!$L$4")),"")+IFERROR(SUM(INDIRECT("'[PARETO "&amp;Synthese!$K$4&amp;".xls]"&amp;$A101&amp;"'!$L$4")),"")+IFERROR(SUM(INDIRECT("'[PARETO "&amp;Synthese!$L$4&amp;".xls]"&amp;$A101&amp;"'!$L$4")),"")+IFERROR(SUM(INDIRECT("'[PARETO "&amp;Synthese!$M$4&amp;".xls]"&amp;$A101&amp;"'!$L$4")),"")+IFERROR(SUM(INDIRECT("'[PARETO "&amp;Synthese!$N$4&amp;".xls]"&amp;$A101&amp;"'!$L$4")),"")+IFERROR(SUM(INDIRECT("'[PARETO "&amp;Synthese!$O$4&amp;".xls]"&amp;$A101&amp;"'!$L$4")),"")+IFERROR(SUM(INDIRECT("'[PARETO "&amp;Synthese!$P$4&amp;".xls]"&amp;$A101&amp;"'!$L$4")),"")+IFERROR(SUM(INDIRECT("'[PARETO "&amp;Synthese!$E$4&amp;".xls]"&amp;$A101&amp;"'!$L$4")),"")),"")</f>
        <v/>
      </c>
      <c r="H101" s="100" t="str">
        <f t="shared" ref="H101:H110" si="7">IF($A101&lt;&gt;0,$F101-$G101,"")</f>
        <v/>
      </c>
    </row>
    <row r="102" spans="1:8" x14ac:dyDescent="0.25">
      <c r="A102" s="103">
        <f>Calibres!A24</f>
        <v>0</v>
      </c>
      <c r="B102" s="35" t="str">
        <f ca="1">IF($A102&lt;&gt;0,IFERROR(SUM(INDIRECT("'[PARETO "&amp;Synthese!$Q$4&amp;".xls]"&amp;$A102&amp;"'!$J$8:$J$54")),"")/IFERROR(INDIRECT("'[PARETO "&amp;Synthese!$Q$4&amp;".xls]"&amp;$A102&amp;"'!$L$4"),""),"")</f>
        <v/>
      </c>
      <c r="C102" s="35" t="str">
        <f ca="1">IF($A102&lt;&gt;0,IFERROR(SUM(INDIRECT("'[PARETO "&amp;Synthese!$P$4&amp;".xls]"&amp;$A102&amp;"'!$J$8:$J$54")),"")/IFERROR(INDIRECT("'[PARETO "&amp;Synthese!$P$4&amp;".xls]"&amp;$A102&amp;"'!$L$4"),""),"")</f>
        <v/>
      </c>
      <c r="D102" s="98" t="str">
        <f t="shared" si="6"/>
        <v/>
      </c>
      <c r="E102" s="99"/>
      <c r="F102" s="55" t="str">
        <f ca="1">IF($A102&lt;&gt;0,(IFERROR(SUM(INDIRECT("'[PARETO "&amp;Synthese!$F$4&amp;".xls]"&amp;$A102&amp;"'!$J$8:$J$54")),"")+IFERROR(SUM(INDIRECT("'[PARETO "&amp;Synthese!$G$4&amp;".xls]"&amp;$A102&amp;"'!$J$8:$J$54")),"")+IFERROR(SUM(INDIRECT("'[PARETO "&amp;Synthese!$H$4&amp;".xls]"&amp;$A102&amp;"'!$J$8:$J$54")),"")+IFERROR(SUM(INDIRECT("'[PARETO "&amp;Synthese!$I$4&amp;".xls]"&amp;$A102&amp;"'!$J$8:$J$54")),"")+IFERROR(SUM(INDIRECT("'[PARETO "&amp;Synthese!$J$4&amp;".xls]"&amp;$A102&amp;"'!$J$8:$J$54")),"")+IFERROR(SUM(INDIRECT("'[PARETO "&amp;Synthese!$K$4&amp;".xls]"&amp;$A102&amp;"'!$J$8:$J$54")),"")+IFERROR(SUM(INDIRECT("'[PARETO "&amp;Synthese!$L$4&amp;".xls]"&amp;$A102&amp;"'!$J$8:$J$54")),"")+IFERROR(SUM(INDIRECT("'[PARETO "&amp;Synthese!$M$4&amp;".xls]"&amp;$A102&amp;"'!$J$8:$J$54")),"")+IFERROR(SUM(INDIRECT("'[PARETO "&amp;Synthese!$N$4&amp;".xls]"&amp;$A102&amp;"'!$J$8:$J$54")),"")+IFERROR(SUM(INDIRECT("'[PARETO "&amp;Synthese!$O$4&amp;".xls]"&amp;$A102&amp;"'!$J$8:$J$54")),"")+IFERROR(SUM(INDIRECT("'[PARETO "&amp;Synthese!$P$4&amp;".xls]"&amp;$A102&amp;"'!$J$8:$J$54")),"")+IFERROR(SUM(INDIRECT("'[PARETO "&amp;Synthese!$Q$4&amp;".xls]"&amp;$A102&amp;"'!$J$8:$J$54")),""))/(IFERROR(SUM(INDIRECT("'[PARETO "&amp;Synthese!$F$4&amp;".xls]"&amp;$A102&amp;"'!$L$4")),"")+IFERROR(SUM(INDIRECT("'[PARETO "&amp;Synthese!$G$4&amp;".xls]"&amp;$A102&amp;"'!$L$4")),"")+IFERROR(SUM(INDIRECT("'[PARETO "&amp;Synthese!$H$4&amp;".xls]"&amp;$A102&amp;"'!$L$4")),"")+IFERROR(SUM(INDIRECT("'[PARETO "&amp;Synthese!$I$4&amp;".xls]"&amp;$A102&amp;"'!$L$4")),"")+IFERROR(SUM(INDIRECT("'[PARETO "&amp;Synthese!$J$4&amp;".xls]"&amp;$A102&amp;"'!$L$4")),"")+IFERROR(SUM(INDIRECT("'[PARETO "&amp;Synthese!$K$4&amp;".xls]"&amp;$A102&amp;"'!$L$4")),"")+IFERROR(SUM(INDIRECT("'[PARETO "&amp;Synthese!$L$4&amp;".xls]"&amp;$A102&amp;"'!$L$4")),"")+IFERROR(SUM(INDIRECT("'[PARETO "&amp;Synthese!$M$4&amp;".xls]"&amp;$A102&amp;"'!$L$4")),"")+IFERROR(SUM(INDIRECT("'[PARETO "&amp;Synthese!$N$4&amp;".xls]"&amp;$A102&amp;"'!$L$4")),"")+IFERROR(SUM(INDIRECT("'[PARETO "&amp;Synthese!$O$4&amp;".xls]"&amp;$A102&amp;"'!$L$4")),"")+IFERROR(SUM(INDIRECT("'[PARETO "&amp;Synthese!$P$4&amp;".xls]"&amp;$A102&amp;"'!$L$4")),"")+IFERROR(SUM(INDIRECT("'[PARETO "&amp;Synthese!$Q$4&amp;".xls]"&amp;$A102&amp;"'!$L$4")),"")),"")</f>
        <v/>
      </c>
      <c r="G102" s="55" t="str">
        <f ca="1">IF($A102&lt;&gt;0,(IFERROR(SUM(INDIRECT("'[PARETO "&amp;Synthese!$F$4&amp;".xls]"&amp;$A102&amp;"'!$J$8:$J$54")),"")+IFERROR(SUM(INDIRECT("'[PARETO "&amp;Synthese!$G$4&amp;".xls]"&amp;$A102&amp;"'!$J$8:$J$54")),"")+IFERROR(SUM(INDIRECT("'[PARETO "&amp;Synthese!$H$4&amp;".xls]"&amp;$A102&amp;"'!$J$8:$J$54")),"")+IFERROR(SUM(INDIRECT("'[PARETO "&amp;Synthese!$I$4&amp;".xls]"&amp;$A102&amp;"'!$J$8:$J$54")),"")+IFERROR(SUM(INDIRECT("'[PARETO "&amp;Synthese!$J$4&amp;".xls]"&amp;$A102&amp;"'!$J$8:$J$54")),"")+IFERROR(SUM(INDIRECT("'[PARETO "&amp;Synthese!$K$4&amp;".xls]"&amp;$A102&amp;"'!$J$8:$J$54")),"")+IFERROR(SUM(INDIRECT("'[PARETO "&amp;Synthese!$L$4&amp;".xls]"&amp;$A102&amp;"'!$J$8:$J$54")),"")+IFERROR(SUM(INDIRECT("'[PARETO "&amp;Synthese!$M$4&amp;".xls]"&amp;$A102&amp;"'!$J$8:$J$54")),"")+IFERROR(SUM(INDIRECT("'[PARETO "&amp;Synthese!$N$4&amp;".xls]"&amp;$A102&amp;"'!$J$8:$J$54")),"")+IFERROR(SUM(INDIRECT("'[PARETO "&amp;Synthese!$O$4&amp;".xls]"&amp;$A102&amp;"'!$J$8:$J$54")),"")+IFERROR(SUM(INDIRECT("'[PARETO "&amp;Synthese!$P$4&amp;".xls]"&amp;$A102&amp;"'!$J$8:$J$54")),"")+IFERROR(SUM(INDIRECT("'[PARETO "&amp;Synthese!$E$4&amp;".xls]"&amp;$A102&amp;"'!$J$8:$J$54")),""))/(IFERROR(SUM(INDIRECT("'[PARETO "&amp;Synthese!$F$4&amp;".xls]"&amp;$A102&amp;"'!$L$4")),"")+IFERROR(SUM(INDIRECT("'[PARETO "&amp;Synthese!$G$4&amp;".xls]"&amp;$A102&amp;"'!$L$4")),"")+IFERROR(SUM(INDIRECT("'[PARETO "&amp;Synthese!$H$4&amp;".xls]"&amp;$A102&amp;"'!$L$4")),"")+IFERROR(SUM(INDIRECT("'[PARETO "&amp;Synthese!$I$4&amp;".xls]"&amp;$A102&amp;"'!$L$4")),"")+IFERROR(SUM(INDIRECT("'[PARETO "&amp;Synthese!$J$4&amp;".xls]"&amp;$A102&amp;"'!$L$4")),"")+IFERROR(SUM(INDIRECT("'[PARETO "&amp;Synthese!$K$4&amp;".xls]"&amp;$A102&amp;"'!$L$4")),"")+IFERROR(SUM(INDIRECT("'[PARETO "&amp;Synthese!$L$4&amp;".xls]"&amp;$A102&amp;"'!$L$4")),"")+IFERROR(SUM(INDIRECT("'[PARETO "&amp;Synthese!$M$4&amp;".xls]"&amp;$A102&amp;"'!$L$4")),"")+IFERROR(SUM(INDIRECT("'[PARETO "&amp;Synthese!$N$4&amp;".xls]"&amp;$A102&amp;"'!$L$4")),"")+IFERROR(SUM(INDIRECT("'[PARETO "&amp;Synthese!$O$4&amp;".xls]"&amp;$A102&amp;"'!$L$4")),"")+IFERROR(SUM(INDIRECT("'[PARETO "&amp;Synthese!$P$4&amp;".xls]"&amp;$A102&amp;"'!$L$4")),"")+IFERROR(SUM(INDIRECT("'[PARETO "&amp;Synthese!$E$4&amp;".xls]"&amp;$A102&amp;"'!$L$4")),"")),"")</f>
        <v/>
      </c>
      <c r="H102" s="100" t="str">
        <f t="shared" si="7"/>
        <v/>
      </c>
    </row>
    <row r="103" spans="1:8" x14ac:dyDescent="0.25">
      <c r="A103" s="103">
        <f>Calibres!A25</f>
        <v>0</v>
      </c>
      <c r="B103" s="35" t="str">
        <f ca="1">IF($A103&lt;&gt;0,IFERROR(SUM(INDIRECT("'[PARETO "&amp;Synthese!$Q$4&amp;".xls]"&amp;$A103&amp;"'!$J$8:$J$54")),"")/IFERROR(INDIRECT("'[PARETO "&amp;Synthese!$Q$4&amp;".xls]"&amp;$A103&amp;"'!$L$4"),""),"")</f>
        <v/>
      </c>
      <c r="C103" s="35" t="str">
        <f ca="1">IF($A103&lt;&gt;0,IFERROR(SUM(INDIRECT("'[PARETO "&amp;Synthese!$P$4&amp;".xls]"&amp;$A103&amp;"'!$J$8:$J$54")),"")/IFERROR(INDIRECT("'[PARETO "&amp;Synthese!$P$4&amp;".xls]"&amp;$A103&amp;"'!$L$4"),""),"")</f>
        <v/>
      </c>
      <c r="D103" s="98" t="str">
        <f t="shared" si="6"/>
        <v/>
      </c>
      <c r="E103" s="99"/>
      <c r="F103" s="55" t="str">
        <f ca="1">IF($A103&lt;&gt;0,(IFERROR(SUM(INDIRECT("'[PARETO "&amp;Synthese!$F$4&amp;".xls]"&amp;$A103&amp;"'!$J$8:$J$54")),"")+IFERROR(SUM(INDIRECT("'[PARETO "&amp;Synthese!$G$4&amp;".xls]"&amp;$A103&amp;"'!$J$8:$J$54")),"")+IFERROR(SUM(INDIRECT("'[PARETO "&amp;Synthese!$H$4&amp;".xls]"&amp;$A103&amp;"'!$J$8:$J$54")),"")+IFERROR(SUM(INDIRECT("'[PARETO "&amp;Synthese!$I$4&amp;".xls]"&amp;$A103&amp;"'!$J$8:$J$54")),"")+IFERROR(SUM(INDIRECT("'[PARETO "&amp;Synthese!$J$4&amp;".xls]"&amp;$A103&amp;"'!$J$8:$J$54")),"")+IFERROR(SUM(INDIRECT("'[PARETO "&amp;Synthese!$K$4&amp;".xls]"&amp;$A103&amp;"'!$J$8:$J$54")),"")+IFERROR(SUM(INDIRECT("'[PARETO "&amp;Synthese!$L$4&amp;".xls]"&amp;$A103&amp;"'!$J$8:$J$54")),"")+IFERROR(SUM(INDIRECT("'[PARETO "&amp;Synthese!$M$4&amp;".xls]"&amp;$A103&amp;"'!$J$8:$J$54")),"")+IFERROR(SUM(INDIRECT("'[PARETO "&amp;Synthese!$N$4&amp;".xls]"&amp;$A103&amp;"'!$J$8:$J$54")),"")+IFERROR(SUM(INDIRECT("'[PARETO "&amp;Synthese!$O$4&amp;".xls]"&amp;$A103&amp;"'!$J$8:$J$54")),"")+IFERROR(SUM(INDIRECT("'[PARETO "&amp;Synthese!$P$4&amp;".xls]"&amp;$A103&amp;"'!$J$8:$J$54")),"")+IFERROR(SUM(INDIRECT("'[PARETO "&amp;Synthese!$Q$4&amp;".xls]"&amp;$A103&amp;"'!$J$8:$J$54")),""))/(IFERROR(SUM(INDIRECT("'[PARETO "&amp;Synthese!$F$4&amp;".xls]"&amp;$A103&amp;"'!$L$4")),"")+IFERROR(SUM(INDIRECT("'[PARETO "&amp;Synthese!$G$4&amp;".xls]"&amp;$A103&amp;"'!$L$4")),"")+IFERROR(SUM(INDIRECT("'[PARETO "&amp;Synthese!$H$4&amp;".xls]"&amp;$A103&amp;"'!$L$4")),"")+IFERROR(SUM(INDIRECT("'[PARETO "&amp;Synthese!$I$4&amp;".xls]"&amp;$A103&amp;"'!$L$4")),"")+IFERROR(SUM(INDIRECT("'[PARETO "&amp;Synthese!$J$4&amp;".xls]"&amp;$A103&amp;"'!$L$4")),"")+IFERROR(SUM(INDIRECT("'[PARETO "&amp;Synthese!$K$4&amp;".xls]"&amp;$A103&amp;"'!$L$4")),"")+IFERROR(SUM(INDIRECT("'[PARETO "&amp;Synthese!$L$4&amp;".xls]"&amp;$A103&amp;"'!$L$4")),"")+IFERROR(SUM(INDIRECT("'[PARETO "&amp;Synthese!$M$4&amp;".xls]"&amp;$A103&amp;"'!$L$4")),"")+IFERROR(SUM(INDIRECT("'[PARETO "&amp;Synthese!$N$4&amp;".xls]"&amp;$A103&amp;"'!$L$4")),"")+IFERROR(SUM(INDIRECT("'[PARETO "&amp;Synthese!$O$4&amp;".xls]"&amp;$A103&amp;"'!$L$4")),"")+IFERROR(SUM(INDIRECT("'[PARETO "&amp;Synthese!$P$4&amp;".xls]"&amp;$A103&amp;"'!$L$4")),"")+IFERROR(SUM(INDIRECT("'[PARETO "&amp;Synthese!$Q$4&amp;".xls]"&amp;$A103&amp;"'!$L$4")),"")),"")</f>
        <v/>
      </c>
      <c r="G103" s="55" t="str">
        <f ca="1">IF($A103&lt;&gt;0,(IFERROR(SUM(INDIRECT("'[PARETO "&amp;Synthese!$F$4&amp;".xls]"&amp;$A103&amp;"'!$J$8:$J$54")),"")+IFERROR(SUM(INDIRECT("'[PARETO "&amp;Synthese!$G$4&amp;".xls]"&amp;$A103&amp;"'!$J$8:$J$54")),"")+IFERROR(SUM(INDIRECT("'[PARETO "&amp;Synthese!$H$4&amp;".xls]"&amp;$A103&amp;"'!$J$8:$J$54")),"")+IFERROR(SUM(INDIRECT("'[PARETO "&amp;Synthese!$I$4&amp;".xls]"&amp;$A103&amp;"'!$J$8:$J$54")),"")+IFERROR(SUM(INDIRECT("'[PARETO "&amp;Synthese!$J$4&amp;".xls]"&amp;$A103&amp;"'!$J$8:$J$54")),"")+IFERROR(SUM(INDIRECT("'[PARETO "&amp;Synthese!$K$4&amp;".xls]"&amp;$A103&amp;"'!$J$8:$J$54")),"")+IFERROR(SUM(INDIRECT("'[PARETO "&amp;Synthese!$L$4&amp;".xls]"&amp;$A103&amp;"'!$J$8:$J$54")),"")+IFERROR(SUM(INDIRECT("'[PARETO "&amp;Synthese!$M$4&amp;".xls]"&amp;$A103&amp;"'!$J$8:$J$54")),"")+IFERROR(SUM(INDIRECT("'[PARETO "&amp;Synthese!$N$4&amp;".xls]"&amp;$A103&amp;"'!$J$8:$J$54")),"")+IFERROR(SUM(INDIRECT("'[PARETO "&amp;Synthese!$O$4&amp;".xls]"&amp;$A103&amp;"'!$J$8:$J$54")),"")+IFERROR(SUM(INDIRECT("'[PARETO "&amp;Synthese!$P$4&amp;".xls]"&amp;$A103&amp;"'!$J$8:$J$54")),"")+IFERROR(SUM(INDIRECT("'[PARETO "&amp;Synthese!$E$4&amp;".xls]"&amp;$A103&amp;"'!$J$8:$J$54")),""))/(IFERROR(SUM(INDIRECT("'[PARETO "&amp;Synthese!$F$4&amp;".xls]"&amp;$A103&amp;"'!$L$4")),"")+IFERROR(SUM(INDIRECT("'[PARETO "&amp;Synthese!$G$4&amp;".xls]"&amp;$A103&amp;"'!$L$4")),"")+IFERROR(SUM(INDIRECT("'[PARETO "&amp;Synthese!$H$4&amp;".xls]"&amp;$A103&amp;"'!$L$4")),"")+IFERROR(SUM(INDIRECT("'[PARETO "&amp;Synthese!$I$4&amp;".xls]"&amp;$A103&amp;"'!$L$4")),"")+IFERROR(SUM(INDIRECT("'[PARETO "&amp;Synthese!$J$4&amp;".xls]"&amp;$A103&amp;"'!$L$4")),"")+IFERROR(SUM(INDIRECT("'[PARETO "&amp;Synthese!$K$4&amp;".xls]"&amp;$A103&amp;"'!$L$4")),"")+IFERROR(SUM(INDIRECT("'[PARETO "&amp;Synthese!$L$4&amp;".xls]"&amp;$A103&amp;"'!$L$4")),"")+IFERROR(SUM(INDIRECT("'[PARETO "&amp;Synthese!$M$4&amp;".xls]"&amp;$A103&amp;"'!$L$4")),"")+IFERROR(SUM(INDIRECT("'[PARETO "&amp;Synthese!$N$4&amp;".xls]"&amp;$A103&amp;"'!$L$4")),"")+IFERROR(SUM(INDIRECT("'[PARETO "&amp;Synthese!$O$4&amp;".xls]"&amp;$A103&amp;"'!$L$4")),"")+IFERROR(SUM(INDIRECT("'[PARETO "&amp;Synthese!$P$4&amp;".xls]"&amp;$A103&amp;"'!$L$4")),"")+IFERROR(SUM(INDIRECT("'[PARETO "&amp;Synthese!$E$4&amp;".xls]"&amp;$A103&amp;"'!$L$4")),"")),"")</f>
        <v/>
      </c>
      <c r="H103" s="100" t="str">
        <f t="shared" si="7"/>
        <v/>
      </c>
    </row>
    <row r="104" spans="1:8" x14ac:dyDescent="0.25">
      <c r="A104" s="103">
        <f>Calibres!A26</f>
        <v>0</v>
      </c>
      <c r="B104" s="35" t="str">
        <f ca="1">IF($A104&lt;&gt;0,IFERROR(SUM(INDIRECT("'[PARETO "&amp;Synthese!$Q$4&amp;".xls]"&amp;$A104&amp;"'!$J$8:$J$54")),"")/IFERROR(INDIRECT("'[PARETO "&amp;Synthese!$Q$4&amp;".xls]"&amp;$A104&amp;"'!$L$4"),""),"")</f>
        <v/>
      </c>
      <c r="C104" s="35" t="str">
        <f ca="1">IF($A104&lt;&gt;0,IFERROR(SUM(INDIRECT("'[PARETO "&amp;Synthese!$P$4&amp;".xls]"&amp;$A104&amp;"'!$J$8:$J$54")),"")/IFERROR(INDIRECT("'[PARETO "&amp;Synthese!$P$4&amp;".xls]"&amp;$A104&amp;"'!$L$4"),""),"")</f>
        <v/>
      </c>
      <c r="D104" s="98" t="str">
        <f t="shared" si="6"/>
        <v/>
      </c>
      <c r="E104" s="99"/>
      <c r="F104" s="55" t="str">
        <f ca="1">IF($A104&lt;&gt;0,(IFERROR(SUM(INDIRECT("'[PARETO "&amp;Synthese!$F$4&amp;".xls]"&amp;$A104&amp;"'!$J$8:$J$54")),"")+IFERROR(SUM(INDIRECT("'[PARETO "&amp;Synthese!$G$4&amp;".xls]"&amp;$A104&amp;"'!$J$8:$J$54")),"")+IFERROR(SUM(INDIRECT("'[PARETO "&amp;Synthese!$H$4&amp;".xls]"&amp;$A104&amp;"'!$J$8:$J$54")),"")+IFERROR(SUM(INDIRECT("'[PARETO "&amp;Synthese!$I$4&amp;".xls]"&amp;$A104&amp;"'!$J$8:$J$54")),"")+IFERROR(SUM(INDIRECT("'[PARETO "&amp;Synthese!$J$4&amp;".xls]"&amp;$A104&amp;"'!$J$8:$J$54")),"")+IFERROR(SUM(INDIRECT("'[PARETO "&amp;Synthese!$K$4&amp;".xls]"&amp;$A104&amp;"'!$J$8:$J$54")),"")+IFERROR(SUM(INDIRECT("'[PARETO "&amp;Synthese!$L$4&amp;".xls]"&amp;$A104&amp;"'!$J$8:$J$54")),"")+IFERROR(SUM(INDIRECT("'[PARETO "&amp;Synthese!$M$4&amp;".xls]"&amp;$A104&amp;"'!$J$8:$J$54")),"")+IFERROR(SUM(INDIRECT("'[PARETO "&amp;Synthese!$N$4&amp;".xls]"&amp;$A104&amp;"'!$J$8:$J$54")),"")+IFERROR(SUM(INDIRECT("'[PARETO "&amp;Synthese!$O$4&amp;".xls]"&amp;$A104&amp;"'!$J$8:$J$54")),"")+IFERROR(SUM(INDIRECT("'[PARETO "&amp;Synthese!$P$4&amp;".xls]"&amp;$A104&amp;"'!$J$8:$J$54")),"")+IFERROR(SUM(INDIRECT("'[PARETO "&amp;Synthese!$Q$4&amp;".xls]"&amp;$A104&amp;"'!$J$8:$J$54")),""))/(IFERROR(SUM(INDIRECT("'[PARETO "&amp;Synthese!$F$4&amp;".xls]"&amp;$A104&amp;"'!$L$4")),"")+IFERROR(SUM(INDIRECT("'[PARETO "&amp;Synthese!$G$4&amp;".xls]"&amp;$A104&amp;"'!$L$4")),"")+IFERROR(SUM(INDIRECT("'[PARETO "&amp;Synthese!$H$4&amp;".xls]"&amp;$A104&amp;"'!$L$4")),"")+IFERROR(SUM(INDIRECT("'[PARETO "&amp;Synthese!$I$4&amp;".xls]"&amp;$A104&amp;"'!$L$4")),"")+IFERROR(SUM(INDIRECT("'[PARETO "&amp;Synthese!$J$4&amp;".xls]"&amp;$A104&amp;"'!$L$4")),"")+IFERROR(SUM(INDIRECT("'[PARETO "&amp;Synthese!$K$4&amp;".xls]"&amp;$A104&amp;"'!$L$4")),"")+IFERROR(SUM(INDIRECT("'[PARETO "&amp;Synthese!$L$4&amp;".xls]"&amp;$A104&amp;"'!$L$4")),"")+IFERROR(SUM(INDIRECT("'[PARETO "&amp;Synthese!$M$4&amp;".xls]"&amp;$A104&amp;"'!$L$4")),"")+IFERROR(SUM(INDIRECT("'[PARETO "&amp;Synthese!$N$4&amp;".xls]"&amp;$A104&amp;"'!$L$4")),"")+IFERROR(SUM(INDIRECT("'[PARETO "&amp;Synthese!$O$4&amp;".xls]"&amp;$A104&amp;"'!$L$4")),"")+IFERROR(SUM(INDIRECT("'[PARETO "&amp;Synthese!$P$4&amp;".xls]"&amp;$A104&amp;"'!$L$4")),"")+IFERROR(SUM(INDIRECT("'[PARETO "&amp;Synthese!$Q$4&amp;".xls]"&amp;$A104&amp;"'!$L$4")),"")),"")</f>
        <v/>
      </c>
      <c r="G104" s="55" t="str">
        <f ca="1">IF($A104&lt;&gt;0,(IFERROR(SUM(INDIRECT("'[PARETO "&amp;Synthese!$F$4&amp;".xls]"&amp;$A104&amp;"'!$J$8:$J$54")),"")+IFERROR(SUM(INDIRECT("'[PARETO "&amp;Synthese!$G$4&amp;".xls]"&amp;$A104&amp;"'!$J$8:$J$54")),"")+IFERROR(SUM(INDIRECT("'[PARETO "&amp;Synthese!$H$4&amp;".xls]"&amp;$A104&amp;"'!$J$8:$J$54")),"")+IFERROR(SUM(INDIRECT("'[PARETO "&amp;Synthese!$I$4&amp;".xls]"&amp;$A104&amp;"'!$J$8:$J$54")),"")+IFERROR(SUM(INDIRECT("'[PARETO "&amp;Synthese!$J$4&amp;".xls]"&amp;$A104&amp;"'!$J$8:$J$54")),"")+IFERROR(SUM(INDIRECT("'[PARETO "&amp;Synthese!$K$4&amp;".xls]"&amp;$A104&amp;"'!$J$8:$J$54")),"")+IFERROR(SUM(INDIRECT("'[PARETO "&amp;Synthese!$L$4&amp;".xls]"&amp;$A104&amp;"'!$J$8:$J$54")),"")+IFERROR(SUM(INDIRECT("'[PARETO "&amp;Synthese!$M$4&amp;".xls]"&amp;$A104&amp;"'!$J$8:$J$54")),"")+IFERROR(SUM(INDIRECT("'[PARETO "&amp;Synthese!$N$4&amp;".xls]"&amp;$A104&amp;"'!$J$8:$J$54")),"")+IFERROR(SUM(INDIRECT("'[PARETO "&amp;Synthese!$O$4&amp;".xls]"&amp;$A104&amp;"'!$J$8:$J$54")),"")+IFERROR(SUM(INDIRECT("'[PARETO "&amp;Synthese!$P$4&amp;".xls]"&amp;$A104&amp;"'!$J$8:$J$54")),"")+IFERROR(SUM(INDIRECT("'[PARETO "&amp;Synthese!$E$4&amp;".xls]"&amp;$A104&amp;"'!$J$8:$J$54")),""))/(IFERROR(SUM(INDIRECT("'[PARETO "&amp;Synthese!$F$4&amp;".xls]"&amp;$A104&amp;"'!$L$4")),"")+IFERROR(SUM(INDIRECT("'[PARETO "&amp;Synthese!$G$4&amp;".xls]"&amp;$A104&amp;"'!$L$4")),"")+IFERROR(SUM(INDIRECT("'[PARETO "&amp;Synthese!$H$4&amp;".xls]"&amp;$A104&amp;"'!$L$4")),"")+IFERROR(SUM(INDIRECT("'[PARETO "&amp;Synthese!$I$4&amp;".xls]"&amp;$A104&amp;"'!$L$4")),"")+IFERROR(SUM(INDIRECT("'[PARETO "&amp;Synthese!$J$4&amp;".xls]"&amp;$A104&amp;"'!$L$4")),"")+IFERROR(SUM(INDIRECT("'[PARETO "&amp;Synthese!$K$4&amp;".xls]"&amp;$A104&amp;"'!$L$4")),"")+IFERROR(SUM(INDIRECT("'[PARETO "&amp;Synthese!$L$4&amp;".xls]"&amp;$A104&amp;"'!$L$4")),"")+IFERROR(SUM(INDIRECT("'[PARETO "&amp;Synthese!$M$4&amp;".xls]"&amp;$A104&amp;"'!$L$4")),"")+IFERROR(SUM(INDIRECT("'[PARETO "&amp;Synthese!$N$4&amp;".xls]"&amp;$A104&amp;"'!$L$4")),"")+IFERROR(SUM(INDIRECT("'[PARETO "&amp;Synthese!$O$4&amp;".xls]"&amp;$A104&amp;"'!$L$4")),"")+IFERROR(SUM(INDIRECT("'[PARETO "&amp;Synthese!$P$4&amp;".xls]"&amp;$A104&amp;"'!$L$4")),"")+IFERROR(SUM(INDIRECT("'[PARETO "&amp;Synthese!$E$4&amp;".xls]"&amp;$A104&amp;"'!$L$4")),"")),"")</f>
        <v/>
      </c>
      <c r="H104" s="100" t="str">
        <f t="shared" si="7"/>
        <v/>
      </c>
    </row>
    <row r="105" spans="1:8" x14ac:dyDescent="0.25">
      <c r="A105" s="103">
        <f>Calibres!A27</f>
        <v>0</v>
      </c>
      <c r="B105" s="35" t="str">
        <f ca="1">IF($A105&lt;&gt;0,IFERROR(SUM(INDIRECT("'[PARETO "&amp;Synthese!$Q$4&amp;".xls]"&amp;$A105&amp;"'!$J$8:$J$54")),"")/IFERROR(INDIRECT("'[PARETO "&amp;Synthese!$Q$4&amp;".xls]"&amp;$A105&amp;"'!$L$4"),""),"")</f>
        <v/>
      </c>
      <c r="C105" s="35" t="str">
        <f ca="1">IF($A105&lt;&gt;0,IFERROR(SUM(INDIRECT("'[PARETO "&amp;Synthese!$P$4&amp;".xls]"&amp;$A105&amp;"'!$J$8:$J$54")),"")/IFERROR(INDIRECT("'[PARETO "&amp;Synthese!$P$4&amp;".xls]"&amp;$A105&amp;"'!$L$4"),""),"")</f>
        <v/>
      </c>
      <c r="D105" s="98" t="str">
        <f t="shared" si="6"/>
        <v/>
      </c>
      <c r="E105" s="99"/>
      <c r="F105" s="55" t="str">
        <f ca="1">IF($A105&lt;&gt;0,(IFERROR(SUM(INDIRECT("'[PARETO "&amp;Synthese!$F$4&amp;".xls]"&amp;$A105&amp;"'!$J$8:$J$54")),"")+IFERROR(SUM(INDIRECT("'[PARETO "&amp;Synthese!$G$4&amp;".xls]"&amp;$A105&amp;"'!$J$8:$J$54")),"")+IFERROR(SUM(INDIRECT("'[PARETO "&amp;Synthese!$H$4&amp;".xls]"&amp;$A105&amp;"'!$J$8:$J$54")),"")+IFERROR(SUM(INDIRECT("'[PARETO "&amp;Synthese!$I$4&amp;".xls]"&amp;$A105&amp;"'!$J$8:$J$54")),"")+IFERROR(SUM(INDIRECT("'[PARETO "&amp;Synthese!$J$4&amp;".xls]"&amp;$A105&amp;"'!$J$8:$J$54")),"")+IFERROR(SUM(INDIRECT("'[PARETO "&amp;Synthese!$K$4&amp;".xls]"&amp;$A105&amp;"'!$J$8:$J$54")),"")+IFERROR(SUM(INDIRECT("'[PARETO "&amp;Synthese!$L$4&amp;".xls]"&amp;$A105&amp;"'!$J$8:$J$54")),"")+IFERROR(SUM(INDIRECT("'[PARETO "&amp;Synthese!$M$4&amp;".xls]"&amp;$A105&amp;"'!$J$8:$J$54")),"")+IFERROR(SUM(INDIRECT("'[PARETO "&amp;Synthese!$N$4&amp;".xls]"&amp;$A105&amp;"'!$J$8:$J$54")),"")+IFERROR(SUM(INDIRECT("'[PARETO "&amp;Synthese!$O$4&amp;".xls]"&amp;$A105&amp;"'!$J$8:$J$54")),"")+IFERROR(SUM(INDIRECT("'[PARETO "&amp;Synthese!$P$4&amp;".xls]"&amp;$A105&amp;"'!$J$8:$J$54")),"")+IFERROR(SUM(INDIRECT("'[PARETO "&amp;Synthese!$Q$4&amp;".xls]"&amp;$A105&amp;"'!$J$8:$J$54")),""))/(IFERROR(SUM(INDIRECT("'[PARETO "&amp;Synthese!$F$4&amp;".xls]"&amp;$A105&amp;"'!$L$4")),"")+IFERROR(SUM(INDIRECT("'[PARETO "&amp;Synthese!$G$4&amp;".xls]"&amp;$A105&amp;"'!$L$4")),"")+IFERROR(SUM(INDIRECT("'[PARETO "&amp;Synthese!$H$4&amp;".xls]"&amp;$A105&amp;"'!$L$4")),"")+IFERROR(SUM(INDIRECT("'[PARETO "&amp;Synthese!$I$4&amp;".xls]"&amp;$A105&amp;"'!$L$4")),"")+IFERROR(SUM(INDIRECT("'[PARETO "&amp;Synthese!$J$4&amp;".xls]"&amp;$A105&amp;"'!$L$4")),"")+IFERROR(SUM(INDIRECT("'[PARETO "&amp;Synthese!$K$4&amp;".xls]"&amp;$A105&amp;"'!$L$4")),"")+IFERROR(SUM(INDIRECT("'[PARETO "&amp;Synthese!$L$4&amp;".xls]"&amp;$A105&amp;"'!$L$4")),"")+IFERROR(SUM(INDIRECT("'[PARETO "&amp;Synthese!$M$4&amp;".xls]"&amp;$A105&amp;"'!$L$4")),"")+IFERROR(SUM(INDIRECT("'[PARETO "&amp;Synthese!$N$4&amp;".xls]"&amp;$A105&amp;"'!$L$4")),"")+IFERROR(SUM(INDIRECT("'[PARETO "&amp;Synthese!$O$4&amp;".xls]"&amp;$A105&amp;"'!$L$4")),"")+IFERROR(SUM(INDIRECT("'[PARETO "&amp;Synthese!$P$4&amp;".xls]"&amp;$A105&amp;"'!$L$4")),"")+IFERROR(SUM(INDIRECT("'[PARETO "&amp;Synthese!$Q$4&amp;".xls]"&amp;$A105&amp;"'!$L$4")),"")),"")</f>
        <v/>
      </c>
      <c r="G105" s="55" t="str">
        <f ca="1">IF($A105&lt;&gt;0,(IFERROR(SUM(INDIRECT("'[PARETO "&amp;Synthese!$F$4&amp;".xls]"&amp;$A105&amp;"'!$J$8:$J$54")),"")+IFERROR(SUM(INDIRECT("'[PARETO "&amp;Synthese!$G$4&amp;".xls]"&amp;$A105&amp;"'!$J$8:$J$54")),"")+IFERROR(SUM(INDIRECT("'[PARETO "&amp;Synthese!$H$4&amp;".xls]"&amp;$A105&amp;"'!$J$8:$J$54")),"")+IFERROR(SUM(INDIRECT("'[PARETO "&amp;Synthese!$I$4&amp;".xls]"&amp;$A105&amp;"'!$J$8:$J$54")),"")+IFERROR(SUM(INDIRECT("'[PARETO "&amp;Synthese!$J$4&amp;".xls]"&amp;$A105&amp;"'!$J$8:$J$54")),"")+IFERROR(SUM(INDIRECT("'[PARETO "&amp;Synthese!$K$4&amp;".xls]"&amp;$A105&amp;"'!$J$8:$J$54")),"")+IFERROR(SUM(INDIRECT("'[PARETO "&amp;Synthese!$L$4&amp;".xls]"&amp;$A105&amp;"'!$J$8:$J$54")),"")+IFERROR(SUM(INDIRECT("'[PARETO "&amp;Synthese!$M$4&amp;".xls]"&amp;$A105&amp;"'!$J$8:$J$54")),"")+IFERROR(SUM(INDIRECT("'[PARETO "&amp;Synthese!$N$4&amp;".xls]"&amp;$A105&amp;"'!$J$8:$J$54")),"")+IFERROR(SUM(INDIRECT("'[PARETO "&amp;Synthese!$O$4&amp;".xls]"&amp;$A105&amp;"'!$J$8:$J$54")),"")+IFERROR(SUM(INDIRECT("'[PARETO "&amp;Synthese!$P$4&amp;".xls]"&amp;$A105&amp;"'!$J$8:$J$54")),"")+IFERROR(SUM(INDIRECT("'[PARETO "&amp;Synthese!$E$4&amp;".xls]"&amp;$A105&amp;"'!$J$8:$J$54")),""))/(IFERROR(SUM(INDIRECT("'[PARETO "&amp;Synthese!$F$4&amp;".xls]"&amp;$A105&amp;"'!$L$4")),"")+IFERROR(SUM(INDIRECT("'[PARETO "&amp;Synthese!$G$4&amp;".xls]"&amp;$A105&amp;"'!$L$4")),"")+IFERROR(SUM(INDIRECT("'[PARETO "&amp;Synthese!$H$4&amp;".xls]"&amp;$A105&amp;"'!$L$4")),"")+IFERROR(SUM(INDIRECT("'[PARETO "&amp;Synthese!$I$4&amp;".xls]"&amp;$A105&amp;"'!$L$4")),"")+IFERROR(SUM(INDIRECT("'[PARETO "&amp;Synthese!$J$4&amp;".xls]"&amp;$A105&amp;"'!$L$4")),"")+IFERROR(SUM(INDIRECT("'[PARETO "&amp;Synthese!$K$4&amp;".xls]"&amp;$A105&amp;"'!$L$4")),"")+IFERROR(SUM(INDIRECT("'[PARETO "&amp;Synthese!$L$4&amp;".xls]"&amp;$A105&amp;"'!$L$4")),"")+IFERROR(SUM(INDIRECT("'[PARETO "&amp;Synthese!$M$4&amp;".xls]"&amp;$A105&amp;"'!$L$4")),"")+IFERROR(SUM(INDIRECT("'[PARETO "&amp;Synthese!$N$4&amp;".xls]"&amp;$A105&amp;"'!$L$4")),"")+IFERROR(SUM(INDIRECT("'[PARETO "&amp;Synthese!$O$4&amp;".xls]"&amp;$A105&amp;"'!$L$4")),"")+IFERROR(SUM(INDIRECT("'[PARETO "&amp;Synthese!$P$4&amp;".xls]"&amp;$A105&amp;"'!$L$4")),"")+IFERROR(SUM(INDIRECT("'[PARETO "&amp;Synthese!$E$4&amp;".xls]"&amp;$A105&amp;"'!$L$4")),"")),"")</f>
        <v/>
      </c>
      <c r="H105" s="100" t="str">
        <f t="shared" si="7"/>
        <v/>
      </c>
    </row>
    <row r="106" spans="1:8" x14ac:dyDescent="0.25">
      <c r="A106" s="103">
        <f>Calibres!A28</f>
        <v>0</v>
      </c>
      <c r="B106" s="35" t="str">
        <f ca="1">IF($A106&lt;&gt;0,IFERROR(SUM(INDIRECT("'[PARETO "&amp;Synthese!$Q$4&amp;".xls]"&amp;$A106&amp;"'!$J$8:$J$54")),"")/IFERROR(INDIRECT("'[PARETO "&amp;Synthese!$Q$4&amp;".xls]"&amp;$A106&amp;"'!$L$4"),""),"")</f>
        <v/>
      </c>
      <c r="C106" s="35" t="str">
        <f ca="1">IF($A106&lt;&gt;0,IFERROR(SUM(INDIRECT("'[PARETO "&amp;Synthese!$P$4&amp;".xls]"&amp;$A106&amp;"'!$J$8:$J$54")),"")/IFERROR(INDIRECT("'[PARETO "&amp;Synthese!$P$4&amp;".xls]"&amp;$A106&amp;"'!$L$4"),""),"")</f>
        <v/>
      </c>
      <c r="D106" s="98" t="str">
        <f t="shared" si="6"/>
        <v/>
      </c>
      <c r="E106" s="99"/>
      <c r="F106" s="55" t="str">
        <f ca="1">IF($A106&lt;&gt;0,(IFERROR(SUM(INDIRECT("'[PARETO "&amp;Synthese!$F$4&amp;".xls]"&amp;$A106&amp;"'!$J$8:$J$54")),"")+IFERROR(SUM(INDIRECT("'[PARETO "&amp;Synthese!$G$4&amp;".xls]"&amp;$A106&amp;"'!$J$8:$J$54")),"")+IFERROR(SUM(INDIRECT("'[PARETO "&amp;Synthese!$H$4&amp;".xls]"&amp;$A106&amp;"'!$J$8:$J$54")),"")+IFERROR(SUM(INDIRECT("'[PARETO "&amp;Synthese!$I$4&amp;".xls]"&amp;$A106&amp;"'!$J$8:$J$54")),"")+IFERROR(SUM(INDIRECT("'[PARETO "&amp;Synthese!$J$4&amp;".xls]"&amp;$A106&amp;"'!$J$8:$J$54")),"")+IFERROR(SUM(INDIRECT("'[PARETO "&amp;Synthese!$K$4&amp;".xls]"&amp;$A106&amp;"'!$J$8:$J$54")),"")+IFERROR(SUM(INDIRECT("'[PARETO "&amp;Synthese!$L$4&amp;".xls]"&amp;$A106&amp;"'!$J$8:$J$54")),"")+IFERROR(SUM(INDIRECT("'[PARETO "&amp;Synthese!$M$4&amp;".xls]"&amp;$A106&amp;"'!$J$8:$J$54")),"")+IFERROR(SUM(INDIRECT("'[PARETO "&amp;Synthese!$N$4&amp;".xls]"&amp;$A106&amp;"'!$J$8:$J$54")),"")+IFERROR(SUM(INDIRECT("'[PARETO "&amp;Synthese!$O$4&amp;".xls]"&amp;$A106&amp;"'!$J$8:$J$54")),"")+IFERROR(SUM(INDIRECT("'[PARETO "&amp;Synthese!$P$4&amp;".xls]"&amp;$A106&amp;"'!$J$8:$J$54")),"")+IFERROR(SUM(INDIRECT("'[PARETO "&amp;Synthese!$Q$4&amp;".xls]"&amp;$A106&amp;"'!$J$8:$J$54")),""))/(IFERROR(SUM(INDIRECT("'[PARETO "&amp;Synthese!$F$4&amp;".xls]"&amp;$A106&amp;"'!$L$4")),"")+IFERROR(SUM(INDIRECT("'[PARETO "&amp;Synthese!$G$4&amp;".xls]"&amp;$A106&amp;"'!$L$4")),"")+IFERROR(SUM(INDIRECT("'[PARETO "&amp;Synthese!$H$4&amp;".xls]"&amp;$A106&amp;"'!$L$4")),"")+IFERROR(SUM(INDIRECT("'[PARETO "&amp;Synthese!$I$4&amp;".xls]"&amp;$A106&amp;"'!$L$4")),"")+IFERROR(SUM(INDIRECT("'[PARETO "&amp;Synthese!$J$4&amp;".xls]"&amp;$A106&amp;"'!$L$4")),"")+IFERROR(SUM(INDIRECT("'[PARETO "&amp;Synthese!$K$4&amp;".xls]"&amp;$A106&amp;"'!$L$4")),"")+IFERROR(SUM(INDIRECT("'[PARETO "&amp;Synthese!$L$4&amp;".xls]"&amp;$A106&amp;"'!$L$4")),"")+IFERROR(SUM(INDIRECT("'[PARETO "&amp;Synthese!$M$4&amp;".xls]"&amp;$A106&amp;"'!$L$4")),"")+IFERROR(SUM(INDIRECT("'[PARETO "&amp;Synthese!$N$4&amp;".xls]"&amp;$A106&amp;"'!$L$4")),"")+IFERROR(SUM(INDIRECT("'[PARETO "&amp;Synthese!$O$4&amp;".xls]"&amp;$A106&amp;"'!$L$4")),"")+IFERROR(SUM(INDIRECT("'[PARETO "&amp;Synthese!$P$4&amp;".xls]"&amp;$A106&amp;"'!$L$4")),"")+IFERROR(SUM(INDIRECT("'[PARETO "&amp;Synthese!$Q$4&amp;".xls]"&amp;$A106&amp;"'!$L$4")),"")),"")</f>
        <v/>
      </c>
      <c r="G106" s="55" t="str">
        <f ca="1">IF($A106&lt;&gt;0,(IFERROR(SUM(INDIRECT("'[PARETO "&amp;Synthese!$F$4&amp;".xls]"&amp;$A106&amp;"'!$J$8:$J$54")),"")+IFERROR(SUM(INDIRECT("'[PARETO "&amp;Synthese!$G$4&amp;".xls]"&amp;$A106&amp;"'!$J$8:$J$54")),"")+IFERROR(SUM(INDIRECT("'[PARETO "&amp;Synthese!$H$4&amp;".xls]"&amp;$A106&amp;"'!$J$8:$J$54")),"")+IFERROR(SUM(INDIRECT("'[PARETO "&amp;Synthese!$I$4&amp;".xls]"&amp;$A106&amp;"'!$J$8:$J$54")),"")+IFERROR(SUM(INDIRECT("'[PARETO "&amp;Synthese!$J$4&amp;".xls]"&amp;$A106&amp;"'!$J$8:$J$54")),"")+IFERROR(SUM(INDIRECT("'[PARETO "&amp;Synthese!$K$4&amp;".xls]"&amp;$A106&amp;"'!$J$8:$J$54")),"")+IFERROR(SUM(INDIRECT("'[PARETO "&amp;Synthese!$L$4&amp;".xls]"&amp;$A106&amp;"'!$J$8:$J$54")),"")+IFERROR(SUM(INDIRECT("'[PARETO "&amp;Synthese!$M$4&amp;".xls]"&amp;$A106&amp;"'!$J$8:$J$54")),"")+IFERROR(SUM(INDIRECT("'[PARETO "&amp;Synthese!$N$4&amp;".xls]"&amp;$A106&amp;"'!$J$8:$J$54")),"")+IFERROR(SUM(INDIRECT("'[PARETO "&amp;Synthese!$O$4&amp;".xls]"&amp;$A106&amp;"'!$J$8:$J$54")),"")+IFERROR(SUM(INDIRECT("'[PARETO "&amp;Synthese!$P$4&amp;".xls]"&amp;$A106&amp;"'!$J$8:$J$54")),"")+IFERROR(SUM(INDIRECT("'[PARETO "&amp;Synthese!$E$4&amp;".xls]"&amp;$A106&amp;"'!$J$8:$J$54")),""))/(IFERROR(SUM(INDIRECT("'[PARETO "&amp;Synthese!$F$4&amp;".xls]"&amp;$A106&amp;"'!$L$4")),"")+IFERROR(SUM(INDIRECT("'[PARETO "&amp;Synthese!$G$4&amp;".xls]"&amp;$A106&amp;"'!$L$4")),"")+IFERROR(SUM(INDIRECT("'[PARETO "&amp;Synthese!$H$4&amp;".xls]"&amp;$A106&amp;"'!$L$4")),"")+IFERROR(SUM(INDIRECT("'[PARETO "&amp;Synthese!$I$4&amp;".xls]"&amp;$A106&amp;"'!$L$4")),"")+IFERROR(SUM(INDIRECT("'[PARETO "&amp;Synthese!$J$4&amp;".xls]"&amp;$A106&amp;"'!$L$4")),"")+IFERROR(SUM(INDIRECT("'[PARETO "&amp;Synthese!$K$4&amp;".xls]"&amp;$A106&amp;"'!$L$4")),"")+IFERROR(SUM(INDIRECT("'[PARETO "&amp;Synthese!$L$4&amp;".xls]"&amp;$A106&amp;"'!$L$4")),"")+IFERROR(SUM(INDIRECT("'[PARETO "&amp;Synthese!$M$4&amp;".xls]"&amp;$A106&amp;"'!$L$4")),"")+IFERROR(SUM(INDIRECT("'[PARETO "&amp;Synthese!$N$4&amp;".xls]"&amp;$A106&amp;"'!$L$4")),"")+IFERROR(SUM(INDIRECT("'[PARETO "&amp;Synthese!$O$4&amp;".xls]"&amp;$A106&amp;"'!$L$4")),"")+IFERROR(SUM(INDIRECT("'[PARETO "&amp;Synthese!$P$4&amp;".xls]"&amp;$A106&amp;"'!$L$4")),"")+IFERROR(SUM(INDIRECT("'[PARETO "&amp;Synthese!$E$4&amp;".xls]"&amp;$A106&amp;"'!$L$4")),"")),"")</f>
        <v/>
      </c>
      <c r="H106" s="100" t="str">
        <f t="shared" si="7"/>
        <v/>
      </c>
    </row>
    <row r="107" spans="1:8" x14ac:dyDescent="0.25">
      <c r="A107" s="103">
        <f>Calibres!A29</f>
        <v>0</v>
      </c>
      <c r="B107" s="35" t="str">
        <f ca="1">IF($A107&lt;&gt;0,IFERROR(SUM(INDIRECT("'[PARETO "&amp;Synthese!$Q$4&amp;".xls]"&amp;$A107&amp;"'!$J$8:$J$54")),"")/IFERROR(INDIRECT("'[PARETO "&amp;Synthese!$Q$4&amp;".xls]"&amp;$A107&amp;"'!$L$4"),""),"")</f>
        <v/>
      </c>
      <c r="C107" s="35" t="str">
        <f ca="1">IF($A107&lt;&gt;0,IFERROR(SUM(INDIRECT("'[PARETO "&amp;Synthese!$P$4&amp;".xls]"&amp;$A107&amp;"'!$J$8:$J$54")),"")/IFERROR(INDIRECT("'[PARETO "&amp;Synthese!$P$4&amp;".xls]"&amp;$A107&amp;"'!$L$4"),""),"")</f>
        <v/>
      </c>
      <c r="D107" s="98" t="str">
        <f t="shared" si="6"/>
        <v/>
      </c>
      <c r="E107" s="99"/>
      <c r="F107" s="55" t="str">
        <f ca="1">IF($A107&lt;&gt;0,(IFERROR(SUM(INDIRECT("'[PARETO "&amp;Synthese!$F$4&amp;".xls]"&amp;$A107&amp;"'!$J$8:$J$54")),"")+IFERROR(SUM(INDIRECT("'[PARETO "&amp;Synthese!$G$4&amp;".xls]"&amp;$A107&amp;"'!$J$8:$J$54")),"")+IFERROR(SUM(INDIRECT("'[PARETO "&amp;Synthese!$H$4&amp;".xls]"&amp;$A107&amp;"'!$J$8:$J$54")),"")+IFERROR(SUM(INDIRECT("'[PARETO "&amp;Synthese!$I$4&amp;".xls]"&amp;$A107&amp;"'!$J$8:$J$54")),"")+IFERROR(SUM(INDIRECT("'[PARETO "&amp;Synthese!$J$4&amp;".xls]"&amp;$A107&amp;"'!$J$8:$J$54")),"")+IFERROR(SUM(INDIRECT("'[PARETO "&amp;Synthese!$K$4&amp;".xls]"&amp;$A107&amp;"'!$J$8:$J$54")),"")+IFERROR(SUM(INDIRECT("'[PARETO "&amp;Synthese!$L$4&amp;".xls]"&amp;$A107&amp;"'!$J$8:$J$54")),"")+IFERROR(SUM(INDIRECT("'[PARETO "&amp;Synthese!$M$4&amp;".xls]"&amp;$A107&amp;"'!$J$8:$J$54")),"")+IFERROR(SUM(INDIRECT("'[PARETO "&amp;Synthese!$N$4&amp;".xls]"&amp;$A107&amp;"'!$J$8:$J$54")),"")+IFERROR(SUM(INDIRECT("'[PARETO "&amp;Synthese!$O$4&amp;".xls]"&amp;$A107&amp;"'!$J$8:$J$54")),"")+IFERROR(SUM(INDIRECT("'[PARETO "&amp;Synthese!$P$4&amp;".xls]"&amp;$A107&amp;"'!$J$8:$J$54")),"")+IFERROR(SUM(INDIRECT("'[PARETO "&amp;Synthese!$Q$4&amp;".xls]"&amp;$A107&amp;"'!$J$8:$J$54")),""))/(IFERROR(SUM(INDIRECT("'[PARETO "&amp;Synthese!$F$4&amp;".xls]"&amp;$A107&amp;"'!$L$4")),"")+IFERROR(SUM(INDIRECT("'[PARETO "&amp;Synthese!$G$4&amp;".xls]"&amp;$A107&amp;"'!$L$4")),"")+IFERROR(SUM(INDIRECT("'[PARETO "&amp;Synthese!$H$4&amp;".xls]"&amp;$A107&amp;"'!$L$4")),"")+IFERROR(SUM(INDIRECT("'[PARETO "&amp;Synthese!$I$4&amp;".xls]"&amp;$A107&amp;"'!$L$4")),"")+IFERROR(SUM(INDIRECT("'[PARETO "&amp;Synthese!$J$4&amp;".xls]"&amp;$A107&amp;"'!$L$4")),"")+IFERROR(SUM(INDIRECT("'[PARETO "&amp;Synthese!$K$4&amp;".xls]"&amp;$A107&amp;"'!$L$4")),"")+IFERROR(SUM(INDIRECT("'[PARETO "&amp;Synthese!$L$4&amp;".xls]"&amp;$A107&amp;"'!$L$4")),"")+IFERROR(SUM(INDIRECT("'[PARETO "&amp;Synthese!$M$4&amp;".xls]"&amp;$A107&amp;"'!$L$4")),"")+IFERROR(SUM(INDIRECT("'[PARETO "&amp;Synthese!$N$4&amp;".xls]"&amp;$A107&amp;"'!$L$4")),"")+IFERROR(SUM(INDIRECT("'[PARETO "&amp;Synthese!$O$4&amp;".xls]"&amp;$A107&amp;"'!$L$4")),"")+IFERROR(SUM(INDIRECT("'[PARETO "&amp;Synthese!$P$4&amp;".xls]"&amp;$A107&amp;"'!$L$4")),"")+IFERROR(SUM(INDIRECT("'[PARETO "&amp;Synthese!$Q$4&amp;".xls]"&amp;$A107&amp;"'!$L$4")),"")),"")</f>
        <v/>
      </c>
      <c r="G107" s="55" t="str">
        <f ca="1">IF($A107&lt;&gt;0,(IFERROR(SUM(INDIRECT("'[PARETO "&amp;Synthese!$F$4&amp;".xls]"&amp;$A107&amp;"'!$J$8:$J$54")),"")+IFERROR(SUM(INDIRECT("'[PARETO "&amp;Synthese!$G$4&amp;".xls]"&amp;$A107&amp;"'!$J$8:$J$54")),"")+IFERROR(SUM(INDIRECT("'[PARETO "&amp;Synthese!$H$4&amp;".xls]"&amp;$A107&amp;"'!$J$8:$J$54")),"")+IFERROR(SUM(INDIRECT("'[PARETO "&amp;Synthese!$I$4&amp;".xls]"&amp;$A107&amp;"'!$J$8:$J$54")),"")+IFERROR(SUM(INDIRECT("'[PARETO "&amp;Synthese!$J$4&amp;".xls]"&amp;$A107&amp;"'!$J$8:$J$54")),"")+IFERROR(SUM(INDIRECT("'[PARETO "&amp;Synthese!$K$4&amp;".xls]"&amp;$A107&amp;"'!$J$8:$J$54")),"")+IFERROR(SUM(INDIRECT("'[PARETO "&amp;Synthese!$L$4&amp;".xls]"&amp;$A107&amp;"'!$J$8:$J$54")),"")+IFERROR(SUM(INDIRECT("'[PARETO "&amp;Synthese!$M$4&amp;".xls]"&amp;$A107&amp;"'!$J$8:$J$54")),"")+IFERROR(SUM(INDIRECT("'[PARETO "&amp;Synthese!$N$4&amp;".xls]"&amp;$A107&amp;"'!$J$8:$J$54")),"")+IFERROR(SUM(INDIRECT("'[PARETO "&amp;Synthese!$O$4&amp;".xls]"&amp;$A107&amp;"'!$J$8:$J$54")),"")+IFERROR(SUM(INDIRECT("'[PARETO "&amp;Synthese!$P$4&amp;".xls]"&amp;$A107&amp;"'!$J$8:$J$54")),"")+IFERROR(SUM(INDIRECT("'[PARETO "&amp;Synthese!$E$4&amp;".xls]"&amp;$A107&amp;"'!$J$8:$J$54")),""))/(IFERROR(SUM(INDIRECT("'[PARETO "&amp;Synthese!$F$4&amp;".xls]"&amp;$A107&amp;"'!$L$4")),"")+IFERROR(SUM(INDIRECT("'[PARETO "&amp;Synthese!$G$4&amp;".xls]"&amp;$A107&amp;"'!$L$4")),"")+IFERROR(SUM(INDIRECT("'[PARETO "&amp;Synthese!$H$4&amp;".xls]"&amp;$A107&amp;"'!$L$4")),"")+IFERROR(SUM(INDIRECT("'[PARETO "&amp;Synthese!$I$4&amp;".xls]"&amp;$A107&amp;"'!$L$4")),"")+IFERROR(SUM(INDIRECT("'[PARETO "&amp;Synthese!$J$4&amp;".xls]"&amp;$A107&amp;"'!$L$4")),"")+IFERROR(SUM(INDIRECT("'[PARETO "&amp;Synthese!$K$4&amp;".xls]"&amp;$A107&amp;"'!$L$4")),"")+IFERROR(SUM(INDIRECT("'[PARETO "&amp;Synthese!$L$4&amp;".xls]"&amp;$A107&amp;"'!$L$4")),"")+IFERROR(SUM(INDIRECT("'[PARETO "&amp;Synthese!$M$4&amp;".xls]"&amp;$A107&amp;"'!$L$4")),"")+IFERROR(SUM(INDIRECT("'[PARETO "&amp;Synthese!$N$4&amp;".xls]"&amp;$A107&amp;"'!$L$4")),"")+IFERROR(SUM(INDIRECT("'[PARETO "&amp;Synthese!$O$4&amp;".xls]"&amp;$A107&amp;"'!$L$4")),"")+IFERROR(SUM(INDIRECT("'[PARETO "&amp;Synthese!$P$4&amp;".xls]"&amp;$A107&amp;"'!$L$4")),"")+IFERROR(SUM(INDIRECT("'[PARETO "&amp;Synthese!$E$4&amp;".xls]"&amp;$A107&amp;"'!$L$4")),"")),"")</f>
        <v/>
      </c>
      <c r="H107" s="100" t="str">
        <f t="shared" si="7"/>
        <v/>
      </c>
    </row>
    <row r="108" spans="1:8" x14ac:dyDescent="0.25">
      <c r="A108" s="103">
        <f>Calibres!A30</f>
        <v>0</v>
      </c>
      <c r="B108" s="35" t="str">
        <f ca="1">IF($A108&lt;&gt;0,IFERROR(SUM(INDIRECT("'[PARETO "&amp;Synthese!$Q$4&amp;".xls]"&amp;$A108&amp;"'!$J$8:$J$54")),"")/IFERROR(INDIRECT("'[PARETO "&amp;Synthese!$Q$4&amp;".xls]"&amp;$A108&amp;"'!$L$4"),""),"")</f>
        <v/>
      </c>
      <c r="C108" s="35" t="str">
        <f ca="1">IF($A108&lt;&gt;0,IFERROR(SUM(INDIRECT("'[PARETO "&amp;Synthese!$P$4&amp;".xls]"&amp;$A108&amp;"'!$J$8:$J$54")),"")/IFERROR(INDIRECT("'[PARETO "&amp;Synthese!$P$4&amp;".xls]"&amp;$A108&amp;"'!$L$4"),""),"")</f>
        <v/>
      </c>
      <c r="D108" s="98" t="str">
        <f t="shared" si="6"/>
        <v/>
      </c>
      <c r="E108" s="99"/>
      <c r="F108" s="55" t="str">
        <f ca="1">IF($A108&lt;&gt;0,(IFERROR(SUM(INDIRECT("'[PARETO "&amp;Synthese!$F$4&amp;".xls]"&amp;$A108&amp;"'!$J$8:$J$54")),"")+IFERROR(SUM(INDIRECT("'[PARETO "&amp;Synthese!$G$4&amp;".xls]"&amp;$A108&amp;"'!$J$8:$J$54")),"")+IFERROR(SUM(INDIRECT("'[PARETO "&amp;Synthese!$H$4&amp;".xls]"&amp;$A108&amp;"'!$J$8:$J$54")),"")+IFERROR(SUM(INDIRECT("'[PARETO "&amp;Synthese!$I$4&amp;".xls]"&amp;$A108&amp;"'!$J$8:$J$54")),"")+IFERROR(SUM(INDIRECT("'[PARETO "&amp;Synthese!$J$4&amp;".xls]"&amp;$A108&amp;"'!$J$8:$J$54")),"")+IFERROR(SUM(INDIRECT("'[PARETO "&amp;Synthese!$K$4&amp;".xls]"&amp;$A108&amp;"'!$J$8:$J$54")),"")+IFERROR(SUM(INDIRECT("'[PARETO "&amp;Synthese!$L$4&amp;".xls]"&amp;$A108&amp;"'!$J$8:$J$54")),"")+IFERROR(SUM(INDIRECT("'[PARETO "&amp;Synthese!$M$4&amp;".xls]"&amp;$A108&amp;"'!$J$8:$J$54")),"")+IFERROR(SUM(INDIRECT("'[PARETO "&amp;Synthese!$N$4&amp;".xls]"&amp;$A108&amp;"'!$J$8:$J$54")),"")+IFERROR(SUM(INDIRECT("'[PARETO "&amp;Synthese!$O$4&amp;".xls]"&amp;$A108&amp;"'!$J$8:$J$54")),"")+IFERROR(SUM(INDIRECT("'[PARETO "&amp;Synthese!$P$4&amp;".xls]"&amp;$A108&amp;"'!$J$8:$J$54")),"")+IFERROR(SUM(INDIRECT("'[PARETO "&amp;Synthese!$Q$4&amp;".xls]"&amp;$A108&amp;"'!$J$8:$J$54")),""))/(IFERROR(SUM(INDIRECT("'[PARETO "&amp;Synthese!$F$4&amp;".xls]"&amp;$A108&amp;"'!$L$4")),"")+IFERROR(SUM(INDIRECT("'[PARETO "&amp;Synthese!$G$4&amp;".xls]"&amp;$A108&amp;"'!$L$4")),"")+IFERROR(SUM(INDIRECT("'[PARETO "&amp;Synthese!$H$4&amp;".xls]"&amp;$A108&amp;"'!$L$4")),"")+IFERROR(SUM(INDIRECT("'[PARETO "&amp;Synthese!$I$4&amp;".xls]"&amp;$A108&amp;"'!$L$4")),"")+IFERROR(SUM(INDIRECT("'[PARETO "&amp;Synthese!$J$4&amp;".xls]"&amp;$A108&amp;"'!$L$4")),"")+IFERROR(SUM(INDIRECT("'[PARETO "&amp;Synthese!$K$4&amp;".xls]"&amp;$A108&amp;"'!$L$4")),"")+IFERROR(SUM(INDIRECT("'[PARETO "&amp;Synthese!$L$4&amp;".xls]"&amp;$A108&amp;"'!$L$4")),"")+IFERROR(SUM(INDIRECT("'[PARETO "&amp;Synthese!$M$4&amp;".xls]"&amp;$A108&amp;"'!$L$4")),"")+IFERROR(SUM(INDIRECT("'[PARETO "&amp;Synthese!$N$4&amp;".xls]"&amp;$A108&amp;"'!$L$4")),"")+IFERROR(SUM(INDIRECT("'[PARETO "&amp;Synthese!$O$4&amp;".xls]"&amp;$A108&amp;"'!$L$4")),"")+IFERROR(SUM(INDIRECT("'[PARETO "&amp;Synthese!$P$4&amp;".xls]"&amp;$A108&amp;"'!$L$4")),"")+IFERROR(SUM(INDIRECT("'[PARETO "&amp;Synthese!$Q$4&amp;".xls]"&amp;$A108&amp;"'!$L$4")),"")),"")</f>
        <v/>
      </c>
      <c r="G108" s="55" t="str">
        <f ca="1">IF($A108&lt;&gt;0,(IFERROR(SUM(INDIRECT("'[PARETO "&amp;Synthese!$F$4&amp;".xls]"&amp;$A108&amp;"'!$J$8:$J$54")),"")+IFERROR(SUM(INDIRECT("'[PARETO "&amp;Synthese!$G$4&amp;".xls]"&amp;$A108&amp;"'!$J$8:$J$54")),"")+IFERROR(SUM(INDIRECT("'[PARETO "&amp;Synthese!$H$4&amp;".xls]"&amp;$A108&amp;"'!$J$8:$J$54")),"")+IFERROR(SUM(INDIRECT("'[PARETO "&amp;Synthese!$I$4&amp;".xls]"&amp;$A108&amp;"'!$J$8:$J$54")),"")+IFERROR(SUM(INDIRECT("'[PARETO "&amp;Synthese!$J$4&amp;".xls]"&amp;$A108&amp;"'!$J$8:$J$54")),"")+IFERROR(SUM(INDIRECT("'[PARETO "&amp;Synthese!$K$4&amp;".xls]"&amp;$A108&amp;"'!$J$8:$J$54")),"")+IFERROR(SUM(INDIRECT("'[PARETO "&amp;Synthese!$L$4&amp;".xls]"&amp;$A108&amp;"'!$J$8:$J$54")),"")+IFERROR(SUM(INDIRECT("'[PARETO "&amp;Synthese!$M$4&amp;".xls]"&amp;$A108&amp;"'!$J$8:$J$54")),"")+IFERROR(SUM(INDIRECT("'[PARETO "&amp;Synthese!$N$4&amp;".xls]"&amp;$A108&amp;"'!$J$8:$J$54")),"")+IFERROR(SUM(INDIRECT("'[PARETO "&amp;Synthese!$O$4&amp;".xls]"&amp;$A108&amp;"'!$J$8:$J$54")),"")+IFERROR(SUM(INDIRECT("'[PARETO "&amp;Synthese!$P$4&amp;".xls]"&amp;$A108&amp;"'!$J$8:$J$54")),"")+IFERROR(SUM(INDIRECT("'[PARETO "&amp;Synthese!$E$4&amp;".xls]"&amp;$A108&amp;"'!$J$8:$J$54")),""))/(IFERROR(SUM(INDIRECT("'[PARETO "&amp;Synthese!$F$4&amp;".xls]"&amp;$A108&amp;"'!$L$4")),"")+IFERROR(SUM(INDIRECT("'[PARETO "&amp;Synthese!$G$4&amp;".xls]"&amp;$A108&amp;"'!$L$4")),"")+IFERROR(SUM(INDIRECT("'[PARETO "&amp;Synthese!$H$4&amp;".xls]"&amp;$A108&amp;"'!$L$4")),"")+IFERROR(SUM(INDIRECT("'[PARETO "&amp;Synthese!$I$4&amp;".xls]"&amp;$A108&amp;"'!$L$4")),"")+IFERROR(SUM(INDIRECT("'[PARETO "&amp;Synthese!$J$4&amp;".xls]"&amp;$A108&amp;"'!$L$4")),"")+IFERROR(SUM(INDIRECT("'[PARETO "&amp;Synthese!$K$4&amp;".xls]"&amp;$A108&amp;"'!$L$4")),"")+IFERROR(SUM(INDIRECT("'[PARETO "&amp;Synthese!$L$4&amp;".xls]"&amp;$A108&amp;"'!$L$4")),"")+IFERROR(SUM(INDIRECT("'[PARETO "&amp;Synthese!$M$4&amp;".xls]"&amp;$A108&amp;"'!$L$4")),"")+IFERROR(SUM(INDIRECT("'[PARETO "&amp;Synthese!$N$4&amp;".xls]"&amp;$A108&amp;"'!$L$4")),"")+IFERROR(SUM(INDIRECT("'[PARETO "&amp;Synthese!$O$4&amp;".xls]"&amp;$A108&amp;"'!$L$4")),"")+IFERROR(SUM(INDIRECT("'[PARETO "&amp;Synthese!$P$4&amp;".xls]"&amp;$A108&amp;"'!$L$4")),"")+IFERROR(SUM(INDIRECT("'[PARETO "&amp;Synthese!$E$4&amp;".xls]"&amp;$A108&amp;"'!$L$4")),"")),"")</f>
        <v/>
      </c>
      <c r="H108" s="100" t="str">
        <f t="shared" si="7"/>
        <v/>
      </c>
    </row>
    <row r="109" spans="1:8" x14ac:dyDescent="0.25">
      <c r="A109" s="103">
        <f>Calibres!A31</f>
        <v>0</v>
      </c>
      <c r="B109" s="35" t="str">
        <f ca="1">IF($A109&lt;&gt;0,IFERROR(SUM(INDIRECT("'[PARETO "&amp;Synthese!$Q$4&amp;".xls]"&amp;$A109&amp;"'!$J$8:$J$54")),"")/IFERROR(INDIRECT("'[PARETO "&amp;Synthese!$Q$4&amp;".xls]"&amp;$A109&amp;"'!$L$4"),""),"")</f>
        <v/>
      </c>
      <c r="C109" s="35" t="str">
        <f ca="1">IF($A109&lt;&gt;0,IFERROR(SUM(INDIRECT("'[PARETO "&amp;Synthese!$P$4&amp;".xls]"&amp;$A109&amp;"'!$J$8:$J$54")),"")/IFERROR(INDIRECT("'[PARETO "&amp;Synthese!$P$4&amp;".xls]"&amp;$A109&amp;"'!$L$4"),""),"")</f>
        <v/>
      </c>
      <c r="D109" s="98" t="str">
        <f t="shared" si="6"/>
        <v/>
      </c>
      <c r="E109" s="99"/>
      <c r="F109" s="55" t="str">
        <f ca="1">IF($A109&lt;&gt;0,(IFERROR(SUM(INDIRECT("'[PARETO "&amp;Synthese!$F$4&amp;".xls]"&amp;$A109&amp;"'!$J$8:$J$54")),"")+IFERROR(SUM(INDIRECT("'[PARETO "&amp;Synthese!$G$4&amp;".xls]"&amp;$A109&amp;"'!$J$8:$J$54")),"")+IFERROR(SUM(INDIRECT("'[PARETO "&amp;Synthese!$H$4&amp;".xls]"&amp;$A109&amp;"'!$J$8:$J$54")),"")+IFERROR(SUM(INDIRECT("'[PARETO "&amp;Synthese!$I$4&amp;".xls]"&amp;$A109&amp;"'!$J$8:$J$54")),"")+IFERROR(SUM(INDIRECT("'[PARETO "&amp;Synthese!$J$4&amp;".xls]"&amp;$A109&amp;"'!$J$8:$J$54")),"")+IFERROR(SUM(INDIRECT("'[PARETO "&amp;Synthese!$K$4&amp;".xls]"&amp;$A109&amp;"'!$J$8:$J$54")),"")+IFERROR(SUM(INDIRECT("'[PARETO "&amp;Synthese!$L$4&amp;".xls]"&amp;$A109&amp;"'!$J$8:$J$54")),"")+IFERROR(SUM(INDIRECT("'[PARETO "&amp;Synthese!$M$4&amp;".xls]"&amp;$A109&amp;"'!$J$8:$J$54")),"")+IFERROR(SUM(INDIRECT("'[PARETO "&amp;Synthese!$N$4&amp;".xls]"&amp;$A109&amp;"'!$J$8:$J$54")),"")+IFERROR(SUM(INDIRECT("'[PARETO "&amp;Synthese!$O$4&amp;".xls]"&amp;$A109&amp;"'!$J$8:$J$54")),"")+IFERROR(SUM(INDIRECT("'[PARETO "&amp;Synthese!$P$4&amp;".xls]"&amp;$A109&amp;"'!$J$8:$J$54")),"")+IFERROR(SUM(INDIRECT("'[PARETO "&amp;Synthese!$Q$4&amp;".xls]"&amp;$A109&amp;"'!$J$8:$J$54")),""))/(IFERROR(SUM(INDIRECT("'[PARETO "&amp;Synthese!$F$4&amp;".xls]"&amp;$A109&amp;"'!$L$4")),"")+IFERROR(SUM(INDIRECT("'[PARETO "&amp;Synthese!$G$4&amp;".xls]"&amp;$A109&amp;"'!$L$4")),"")+IFERROR(SUM(INDIRECT("'[PARETO "&amp;Synthese!$H$4&amp;".xls]"&amp;$A109&amp;"'!$L$4")),"")+IFERROR(SUM(INDIRECT("'[PARETO "&amp;Synthese!$I$4&amp;".xls]"&amp;$A109&amp;"'!$L$4")),"")+IFERROR(SUM(INDIRECT("'[PARETO "&amp;Synthese!$J$4&amp;".xls]"&amp;$A109&amp;"'!$L$4")),"")+IFERROR(SUM(INDIRECT("'[PARETO "&amp;Synthese!$K$4&amp;".xls]"&amp;$A109&amp;"'!$L$4")),"")+IFERROR(SUM(INDIRECT("'[PARETO "&amp;Synthese!$L$4&amp;".xls]"&amp;$A109&amp;"'!$L$4")),"")+IFERROR(SUM(INDIRECT("'[PARETO "&amp;Synthese!$M$4&amp;".xls]"&amp;$A109&amp;"'!$L$4")),"")+IFERROR(SUM(INDIRECT("'[PARETO "&amp;Synthese!$N$4&amp;".xls]"&amp;$A109&amp;"'!$L$4")),"")+IFERROR(SUM(INDIRECT("'[PARETO "&amp;Synthese!$O$4&amp;".xls]"&amp;$A109&amp;"'!$L$4")),"")+IFERROR(SUM(INDIRECT("'[PARETO "&amp;Synthese!$P$4&amp;".xls]"&amp;$A109&amp;"'!$L$4")),"")+IFERROR(SUM(INDIRECT("'[PARETO "&amp;Synthese!$Q$4&amp;".xls]"&amp;$A109&amp;"'!$L$4")),"")),"")</f>
        <v/>
      </c>
      <c r="G109" s="55" t="str">
        <f ca="1">IF($A109&lt;&gt;0,(IFERROR(SUM(INDIRECT("'[PARETO "&amp;Synthese!$F$4&amp;".xls]"&amp;$A109&amp;"'!$J$8:$J$54")),"")+IFERROR(SUM(INDIRECT("'[PARETO "&amp;Synthese!$G$4&amp;".xls]"&amp;$A109&amp;"'!$J$8:$J$54")),"")+IFERROR(SUM(INDIRECT("'[PARETO "&amp;Synthese!$H$4&amp;".xls]"&amp;$A109&amp;"'!$J$8:$J$54")),"")+IFERROR(SUM(INDIRECT("'[PARETO "&amp;Synthese!$I$4&amp;".xls]"&amp;$A109&amp;"'!$J$8:$J$54")),"")+IFERROR(SUM(INDIRECT("'[PARETO "&amp;Synthese!$J$4&amp;".xls]"&amp;$A109&amp;"'!$J$8:$J$54")),"")+IFERROR(SUM(INDIRECT("'[PARETO "&amp;Synthese!$K$4&amp;".xls]"&amp;$A109&amp;"'!$J$8:$J$54")),"")+IFERROR(SUM(INDIRECT("'[PARETO "&amp;Synthese!$L$4&amp;".xls]"&amp;$A109&amp;"'!$J$8:$J$54")),"")+IFERROR(SUM(INDIRECT("'[PARETO "&amp;Synthese!$M$4&amp;".xls]"&amp;$A109&amp;"'!$J$8:$J$54")),"")+IFERROR(SUM(INDIRECT("'[PARETO "&amp;Synthese!$N$4&amp;".xls]"&amp;$A109&amp;"'!$J$8:$J$54")),"")+IFERROR(SUM(INDIRECT("'[PARETO "&amp;Synthese!$O$4&amp;".xls]"&amp;$A109&amp;"'!$J$8:$J$54")),"")+IFERROR(SUM(INDIRECT("'[PARETO "&amp;Synthese!$P$4&amp;".xls]"&amp;$A109&amp;"'!$J$8:$J$54")),"")+IFERROR(SUM(INDIRECT("'[PARETO "&amp;Synthese!$E$4&amp;".xls]"&amp;$A109&amp;"'!$J$8:$J$54")),""))/(IFERROR(SUM(INDIRECT("'[PARETO "&amp;Synthese!$F$4&amp;".xls]"&amp;$A109&amp;"'!$L$4")),"")+IFERROR(SUM(INDIRECT("'[PARETO "&amp;Synthese!$G$4&amp;".xls]"&amp;$A109&amp;"'!$L$4")),"")+IFERROR(SUM(INDIRECT("'[PARETO "&amp;Synthese!$H$4&amp;".xls]"&amp;$A109&amp;"'!$L$4")),"")+IFERROR(SUM(INDIRECT("'[PARETO "&amp;Synthese!$I$4&amp;".xls]"&amp;$A109&amp;"'!$L$4")),"")+IFERROR(SUM(INDIRECT("'[PARETO "&amp;Synthese!$J$4&amp;".xls]"&amp;$A109&amp;"'!$L$4")),"")+IFERROR(SUM(INDIRECT("'[PARETO "&amp;Synthese!$K$4&amp;".xls]"&amp;$A109&amp;"'!$L$4")),"")+IFERROR(SUM(INDIRECT("'[PARETO "&amp;Synthese!$L$4&amp;".xls]"&amp;$A109&amp;"'!$L$4")),"")+IFERROR(SUM(INDIRECT("'[PARETO "&amp;Synthese!$M$4&amp;".xls]"&amp;$A109&amp;"'!$L$4")),"")+IFERROR(SUM(INDIRECT("'[PARETO "&amp;Synthese!$N$4&amp;".xls]"&amp;$A109&amp;"'!$L$4")),"")+IFERROR(SUM(INDIRECT("'[PARETO "&amp;Synthese!$O$4&amp;".xls]"&amp;$A109&amp;"'!$L$4")),"")+IFERROR(SUM(INDIRECT("'[PARETO "&amp;Synthese!$P$4&amp;".xls]"&amp;$A109&amp;"'!$L$4")),"")+IFERROR(SUM(INDIRECT("'[PARETO "&amp;Synthese!$E$4&amp;".xls]"&amp;$A109&amp;"'!$L$4")),"")),"")</f>
        <v/>
      </c>
      <c r="H109" s="100" t="str">
        <f t="shared" si="7"/>
        <v/>
      </c>
    </row>
    <row r="110" spans="1:8" x14ac:dyDescent="0.25">
      <c r="A110" s="103">
        <f>Calibres!A32</f>
        <v>0</v>
      </c>
      <c r="B110" s="35" t="str">
        <f ca="1">IF($A110&lt;&gt;0,IFERROR(SUM(INDIRECT("'[PARETO "&amp;Synthese!$Q$4&amp;".xls]"&amp;$A110&amp;"'!$J$8:$J$54")),"")/IFERROR(INDIRECT("'[PARETO "&amp;Synthese!$Q$4&amp;".xls]"&amp;$A110&amp;"'!$L$4"),""),"")</f>
        <v/>
      </c>
      <c r="C110" s="35" t="str">
        <f ca="1">IF($A110&lt;&gt;0,IFERROR(SUM(INDIRECT("'[PARETO "&amp;Synthese!$P$4&amp;".xls]"&amp;$A110&amp;"'!$J$8:$J$54")),"")/IFERROR(INDIRECT("'[PARETO "&amp;Synthese!$P$4&amp;".xls]"&amp;$A110&amp;"'!$L$4"),""),"")</f>
        <v/>
      </c>
      <c r="D110" s="98" t="str">
        <f t="shared" si="6"/>
        <v/>
      </c>
      <c r="E110" s="99"/>
      <c r="F110" s="55" t="str">
        <f ca="1">IF($A110&lt;&gt;0,(IFERROR(SUM(INDIRECT("'[PARETO "&amp;Synthese!$F$4&amp;".xls]"&amp;$A110&amp;"'!$J$8:$J$54")),"")+IFERROR(SUM(INDIRECT("'[PARETO "&amp;Synthese!$G$4&amp;".xls]"&amp;$A110&amp;"'!$J$8:$J$54")),"")+IFERROR(SUM(INDIRECT("'[PARETO "&amp;Synthese!$H$4&amp;".xls]"&amp;$A110&amp;"'!$J$8:$J$54")),"")+IFERROR(SUM(INDIRECT("'[PARETO "&amp;Synthese!$I$4&amp;".xls]"&amp;$A110&amp;"'!$J$8:$J$54")),"")+IFERROR(SUM(INDIRECT("'[PARETO "&amp;Synthese!$J$4&amp;".xls]"&amp;$A110&amp;"'!$J$8:$J$54")),"")+IFERROR(SUM(INDIRECT("'[PARETO "&amp;Synthese!$K$4&amp;".xls]"&amp;$A110&amp;"'!$J$8:$J$54")),"")+IFERROR(SUM(INDIRECT("'[PARETO "&amp;Synthese!$L$4&amp;".xls]"&amp;$A110&amp;"'!$J$8:$J$54")),"")+IFERROR(SUM(INDIRECT("'[PARETO "&amp;Synthese!$M$4&amp;".xls]"&amp;$A110&amp;"'!$J$8:$J$54")),"")+IFERROR(SUM(INDIRECT("'[PARETO "&amp;Synthese!$N$4&amp;".xls]"&amp;$A110&amp;"'!$J$8:$J$54")),"")+IFERROR(SUM(INDIRECT("'[PARETO "&amp;Synthese!$O$4&amp;".xls]"&amp;$A110&amp;"'!$J$8:$J$54")),"")+IFERROR(SUM(INDIRECT("'[PARETO "&amp;Synthese!$P$4&amp;".xls]"&amp;$A110&amp;"'!$J$8:$J$54")),"")+IFERROR(SUM(INDIRECT("'[PARETO "&amp;Synthese!$Q$4&amp;".xls]"&amp;$A110&amp;"'!$J$8:$J$54")),""))/(IFERROR(SUM(INDIRECT("'[PARETO "&amp;Synthese!$F$4&amp;".xls]"&amp;$A110&amp;"'!$L$4")),"")+IFERROR(SUM(INDIRECT("'[PARETO "&amp;Synthese!$G$4&amp;".xls]"&amp;$A110&amp;"'!$L$4")),"")+IFERROR(SUM(INDIRECT("'[PARETO "&amp;Synthese!$H$4&amp;".xls]"&amp;$A110&amp;"'!$L$4")),"")+IFERROR(SUM(INDIRECT("'[PARETO "&amp;Synthese!$I$4&amp;".xls]"&amp;$A110&amp;"'!$L$4")),"")+IFERROR(SUM(INDIRECT("'[PARETO "&amp;Synthese!$J$4&amp;".xls]"&amp;$A110&amp;"'!$L$4")),"")+IFERROR(SUM(INDIRECT("'[PARETO "&amp;Synthese!$K$4&amp;".xls]"&amp;$A110&amp;"'!$L$4")),"")+IFERROR(SUM(INDIRECT("'[PARETO "&amp;Synthese!$L$4&amp;".xls]"&amp;$A110&amp;"'!$L$4")),"")+IFERROR(SUM(INDIRECT("'[PARETO "&amp;Synthese!$M$4&amp;".xls]"&amp;$A110&amp;"'!$L$4")),"")+IFERROR(SUM(INDIRECT("'[PARETO "&amp;Synthese!$N$4&amp;".xls]"&amp;$A110&amp;"'!$L$4")),"")+IFERROR(SUM(INDIRECT("'[PARETO "&amp;Synthese!$O$4&amp;".xls]"&amp;$A110&amp;"'!$L$4")),"")+IFERROR(SUM(INDIRECT("'[PARETO "&amp;Synthese!$P$4&amp;".xls]"&amp;$A110&amp;"'!$L$4")),"")+IFERROR(SUM(INDIRECT("'[PARETO "&amp;Synthese!$Q$4&amp;".xls]"&amp;$A110&amp;"'!$L$4")),"")),"")</f>
        <v/>
      </c>
      <c r="G110" s="55" t="str">
        <f ca="1">IF($A110&lt;&gt;0,(IFERROR(SUM(INDIRECT("'[PARETO "&amp;Synthese!$F$4&amp;".xls]"&amp;$A110&amp;"'!$J$8:$J$54")),"")+IFERROR(SUM(INDIRECT("'[PARETO "&amp;Synthese!$G$4&amp;".xls]"&amp;$A110&amp;"'!$J$8:$J$54")),"")+IFERROR(SUM(INDIRECT("'[PARETO "&amp;Synthese!$H$4&amp;".xls]"&amp;$A110&amp;"'!$J$8:$J$54")),"")+IFERROR(SUM(INDIRECT("'[PARETO "&amp;Synthese!$I$4&amp;".xls]"&amp;$A110&amp;"'!$J$8:$J$54")),"")+IFERROR(SUM(INDIRECT("'[PARETO "&amp;Synthese!$J$4&amp;".xls]"&amp;$A110&amp;"'!$J$8:$J$54")),"")+IFERROR(SUM(INDIRECT("'[PARETO "&amp;Synthese!$K$4&amp;".xls]"&amp;$A110&amp;"'!$J$8:$J$54")),"")+IFERROR(SUM(INDIRECT("'[PARETO "&amp;Synthese!$L$4&amp;".xls]"&amp;$A110&amp;"'!$J$8:$J$54")),"")+IFERROR(SUM(INDIRECT("'[PARETO "&amp;Synthese!$M$4&amp;".xls]"&amp;$A110&amp;"'!$J$8:$J$54")),"")+IFERROR(SUM(INDIRECT("'[PARETO "&amp;Synthese!$N$4&amp;".xls]"&amp;$A110&amp;"'!$J$8:$J$54")),"")+IFERROR(SUM(INDIRECT("'[PARETO "&amp;Synthese!$O$4&amp;".xls]"&amp;$A110&amp;"'!$J$8:$J$54")),"")+IFERROR(SUM(INDIRECT("'[PARETO "&amp;Synthese!$P$4&amp;".xls]"&amp;$A110&amp;"'!$J$8:$J$54")),"")+IFERROR(SUM(INDIRECT("'[PARETO "&amp;Synthese!$E$4&amp;".xls]"&amp;$A110&amp;"'!$J$8:$J$54")),""))/(IFERROR(SUM(INDIRECT("'[PARETO "&amp;Synthese!$F$4&amp;".xls]"&amp;$A110&amp;"'!$L$4")),"")+IFERROR(SUM(INDIRECT("'[PARETO "&amp;Synthese!$G$4&amp;".xls]"&amp;$A110&amp;"'!$L$4")),"")+IFERROR(SUM(INDIRECT("'[PARETO "&amp;Synthese!$H$4&amp;".xls]"&amp;$A110&amp;"'!$L$4")),"")+IFERROR(SUM(INDIRECT("'[PARETO "&amp;Synthese!$I$4&amp;".xls]"&amp;$A110&amp;"'!$L$4")),"")+IFERROR(SUM(INDIRECT("'[PARETO "&amp;Synthese!$J$4&amp;".xls]"&amp;$A110&amp;"'!$L$4")),"")+IFERROR(SUM(INDIRECT("'[PARETO "&amp;Synthese!$K$4&amp;".xls]"&amp;$A110&amp;"'!$L$4")),"")+IFERROR(SUM(INDIRECT("'[PARETO "&amp;Synthese!$L$4&amp;".xls]"&amp;$A110&amp;"'!$L$4")),"")+IFERROR(SUM(INDIRECT("'[PARETO "&amp;Synthese!$M$4&amp;".xls]"&amp;$A110&amp;"'!$L$4")),"")+IFERROR(SUM(INDIRECT("'[PARETO "&amp;Synthese!$N$4&amp;".xls]"&amp;$A110&amp;"'!$L$4")),"")+IFERROR(SUM(INDIRECT("'[PARETO "&amp;Synthese!$O$4&amp;".xls]"&amp;$A110&amp;"'!$L$4")),"")+IFERROR(SUM(INDIRECT("'[PARETO "&amp;Synthese!$P$4&amp;".xls]"&amp;$A110&amp;"'!$L$4")),"")+IFERROR(SUM(INDIRECT("'[PARETO "&amp;Synthese!$E$4&amp;".xls]"&amp;$A110&amp;"'!$L$4")),"")),"")</f>
        <v/>
      </c>
      <c r="H110" s="100" t="str">
        <f t="shared" si="7"/>
        <v/>
      </c>
    </row>
    <row r="111" spans="1:8" x14ac:dyDescent="0.25">
      <c r="D111" s="12"/>
    </row>
  </sheetData>
  <mergeCells count="7">
    <mergeCell ref="A2:I2"/>
    <mergeCell ref="A76:W76"/>
    <mergeCell ref="A78:H78"/>
    <mergeCell ref="A4:I4"/>
    <mergeCell ref="A30:I30"/>
    <mergeCell ref="A11:I11"/>
    <mergeCell ref="A15:I15"/>
  </mergeCells>
  <pageMargins left="0.43307086614173229" right="0.23622047244094491" top="1.1417322834645669" bottom="0.74803149606299213" header="0.31496062992125984" footer="0.31496062992125984"/>
  <pageSetup paperSize="9" orientation="portrait" r:id="rId1"/>
  <headerFooter>
    <oddHeader>&amp;L&amp;"OMEGA CT GOLD,Gras"&amp;14&amp;K000000
Technical Office&amp;R&amp;G</oddHeader>
    <oddFooter>&amp;L&amp;BOmega SA Confidentiel&amp;B&amp;C&amp;D&amp;RPage &amp;P</oddFooter>
  </headerFooter>
  <ignoredErrors>
    <ignoredError sqref="B82:C82" evalError="1"/>
  </ignoredErrors>
  <legacyDrawingHF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CA971849-5B65-4678-8573-31937037AC7E}">
            <x14:iconSet custom="1">
              <x14:cfvo type="percent">
                <xm:f>0</xm:f>
              </x14:cfvo>
              <x14:cfvo type="percent">
                <xm:f>0</xm:f>
              </x14:cfvo>
              <x14:cfvo type="percent">
                <xm:f>0.5</xm:f>
              </x14:cfvo>
              <x14:cfIcon iconSet="3TrafficLights1" iconId="2"/>
              <x14:cfIcon iconSet="3TrafficLights1" iconId="1"/>
              <x14:cfIcon iconSet="3TrafficLights1" iconId="0"/>
            </x14:iconSet>
          </x14:cfRule>
          <xm:sqref>C18:D27 H18:I27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1"/>
  <sheetViews>
    <sheetView workbookViewId="0">
      <selection activeCell="F30" sqref="F30"/>
    </sheetView>
  </sheetViews>
  <sheetFormatPr baseColWidth="10" defaultRowHeight="15" x14ac:dyDescent="0.25"/>
  <cols>
    <col min="1" max="1" width="11.42578125" style="12"/>
  </cols>
  <sheetData>
    <row r="1" spans="1:3" x14ac:dyDescent="0.25">
      <c r="A1" s="15" t="s">
        <v>10</v>
      </c>
      <c r="C1" s="15" t="s">
        <v>54</v>
      </c>
    </row>
    <row r="2" spans="1:3" x14ac:dyDescent="0.25">
      <c r="A2" s="16">
        <v>1</v>
      </c>
      <c r="C2" s="16">
        <f>Synthese!$AA5</f>
        <v>11</v>
      </c>
    </row>
    <row r="3" spans="1:3" x14ac:dyDescent="0.25">
      <c r="A3" s="16">
        <v>2</v>
      </c>
      <c r="C3" s="16">
        <f>Synthese!$AA6</f>
        <v>8</v>
      </c>
    </row>
    <row r="4" spans="1:3" x14ac:dyDescent="0.25">
      <c r="A4" s="16">
        <v>3</v>
      </c>
      <c r="C4" s="16">
        <f>Synthese!$AA7</f>
        <v>0</v>
      </c>
    </row>
    <row r="5" spans="1:3" x14ac:dyDescent="0.25">
      <c r="A5" s="16">
        <v>4</v>
      </c>
      <c r="C5" s="16">
        <f>Synthese!$AA8</f>
        <v>0</v>
      </c>
    </row>
    <row r="6" spans="1:3" x14ac:dyDescent="0.25">
      <c r="A6" s="16">
        <v>5</v>
      </c>
      <c r="C6" s="16">
        <f>Synthese!$AA9</f>
        <v>0</v>
      </c>
    </row>
    <row r="7" spans="1:3" x14ac:dyDescent="0.25">
      <c r="A7" s="16">
        <v>6</v>
      </c>
      <c r="C7" s="16">
        <f>Synthese!$AA10</f>
        <v>0</v>
      </c>
    </row>
    <row r="8" spans="1:3" x14ac:dyDescent="0.25">
      <c r="A8" s="16">
        <v>7</v>
      </c>
      <c r="C8" s="16">
        <f>Synthese!$AA11</f>
        <v>0</v>
      </c>
    </row>
    <row r="9" spans="1:3" x14ac:dyDescent="0.25">
      <c r="A9" s="16">
        <v>8</v>
      </c>
      <c r="C9" s="16">
        <f>Synthese!$AA12</f>
        <v>0</v>
      </c>
    </row>
    <row r="10" spans="1:3" x14ac:dyDescent="0.25">
      <c r="A10" s="16">
        <v>9</v>
      </c>
      <c r="C10" s="16">
        <f>Synthese!$AA13</f>
        <v>0</v>
      </c>
    </row>
    <row r="11" spans="1:3" x14ac:dyDescent="0.25">
      <c r="A11" s="16">
        <v>10</v>
      </c>
      <c r="C11" s="16">
        <f>Synthese!$AA14</f>
        <v>0</v>
      </c>
    </row>
    <row r="12" spans="1:3" x14ac:dyDescent="0.25">
      <c r="A12" s="16">
        <v>11</v>
      </c>
      <c r="C12" s="16">
        <f>Synthese!$AA15</f>
        <v>0</v>
      </c>
    </row>
    <row r="13" spans="1:3" x14ac:dyDescent="0.25">
      <c r="A13" s="16">
        <v>12</v>
      </c>
      <c r="C13" s="16">
        <f>Synthese!$AA16</f>
        <v>0</v>
      </c>
    </row>
    <row r="14" spans="1:3" x14ac:dyDescent="0.25">
      <c r="A14" s="16">
        <v>13</v>
      </c>
      <c r="C14" s="16">
        <f>Synthese!$AA17</f>
        <v>0</v>
      </c>
    </row>
    <row r="15" spans="1:3" x14ac:dyDescent="0.25">
      <c r="A15" s="16">
        <v>14</v>
      </c>
      <c r="C15" s="16">
        <f>Synthese!$AA18</f>
        <v>0</v>
      </c>
    </row>
    <row r="16" spans="1:3" x14ac:dyDescent="0.25">
      <c r="A16" s="16">
        <v>15</v>
      </c>
      <c r="C16" s="16">
        <f>Synthese!$AA19</f>
        <v>0</v>
      </c>
    </row>
    <row r="17" spans="1:3" x14ac:dyDescent="0.25">
      <c r="A17" s="16">
        <v>16</v>
      </c>
      <c r="C17" s="16">
        <f>Synthese!$AA20</f>
        <v>0</v>
      </c>
    </row>
    <row r="18" spans="1:3" x14ac:dyDescent="0.25">
      <c r="A18" s="16">
        <v>17</v>
      </c>
      <c r="C18" s="16">
        <f>Synthese!$AA21</f>
        <v>0</v>
      </c>
    </row>
    <row r="19" spans="1:3" x14ac:dyDescent="0.25">
      <c r="A19" s="16">
        <v>18</v>
      </c>
      <c r="C19" s="16">
        <f>Synthese!$AA22</f>
        <v>0</v>
      </c>
    </row>
    <row r="20" spans="1:3" x14ac:dyDescent="0.25">
      <c r="A20" s="16">
        <v>19</v>
      </c>
      <c r="C20" s="16">
        <f>Synthese!$AA23</f>
        <v>0</v>
      </c>
    </row>
    <row r="21" spans="1:3" x14ac:dyDescent="0.25">
      <c r="A21" s="16">
        <v>20</v>
      </c>
      <c r="C21" s="17">
        <f>Synthese!$AA24</f>
        <v>0</v>
      </c>
    </row>
  </sheetData>
  <sortState ref="A2:A19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SELECTION_DATES</vt:lpstr>
      <vt:lpstr>Synthese</vt:lpstr>
      <vt:lpstr>Page de titre</vt:lpstr>
      <vt:lpstr>Calibres</vt:lpstr>
      <vt:lpstr>Calibres</vt:lpstr>
      <vt:lpstr>Calibres2</vt:lpstr>
      <vt:lpstr>Calibres3</vt:lpstr>
      <vt:lpstr>Selection</vt:lpstr>
      <vt:lpstr>'Page de titre'!Zone_d_impression</vt:lpstr>
      <vt:lpstr>Synthese!Zone_d_impression</vt:lpstr>
    </vt:vector>
  </TitlesOfParts>
  <Company>ETA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Pareto mouvements</dc:title>
  <dc:creator>ROSSIER Robin</dc:creator>
  <cp:keywords>Échange</cp:keywords>
  <cp:lastModifiedBy>Rossier, Robin</cp:lastModifiedBy>
  <cp:lastPrinted>2016-01-05T11:07:13Z</cp:lastPrinted>
  <dcterms:created xsi:type="dcterms:W3CDTF">2014-02-28T09:41:44Z</dcterms:created>
  <dcterms:modified xsi:type="dcterms:W3CDTF">2016-01-05T11:38:28Z</dcterms:modified>
</cp:coreProperties>
</file>