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 activeTab="1"/>
  </bookViews>
  <sheets>
    <sheet name="Fiche PO" sheetId="1" r:id="rId1"/>
    <sheet name="Fiche PO1" sheetId="2" r:id="rId2"/>
  </sheets>
  <definedNames>
    <definedName name="Niveau">'Fiche PO'!#REF!</definedName>
    <definedName name="_xlnm.Print_Area" localSheetId="0">'Fiche PO'!$C$1:$J$61</definedName>
  </definedNames>
  <calcPr calcId="152511"/>
  <fileRecoveryPr repairLoad="1"/>
</workbook>
</file>

<file path=xl/calcChain.xml><?xml version="1.0" encoding="utf-8"?>
<calcChain xmlns="http://schemas.openxmlformats.org/spreadsheetml/2006/main">
  <c r="I61" i="2" l="1"/>
  <c r="F61" i="2"/>
  <c r="I60" i="2"/>
  <c r="I59" i="2"/>
  <c r="I30" i="2"/>
  <c r="H28" i="2"/>
  <c r="I43" i="2" s="1"/>
  <c r="I44" i="2" s="1"/>
  <c r="I53" i="2" s="1"/>
  <c r="G28" i="2"/>
  <c r="F28" i="2"/>
  <c r="I27" i="2"/>
  <c r="I26" i="2"/>
  <c r="I25" i="2"/>
  <c r="I24" i="2"/>
  <c r="I23" i="2"/>
  <c r="I22" i="2"/>
  <c r="I21" i="2"/>
  <c r="I20" i="2"/>
  <c r="I19" i="2"/>
  <c r="I18" i="2"/>
  <c r="I17" i="2"/>
  <c r="I16" i="2"/>
  <c r="I28" i="2" l="1"/>
  <c r="J28" i="2"/>
  <c r="I30" i="1"/>
  <c r="I58" i="1"/>
  <c r="I57" i="1"/>
  <c r="F59" i="1"/>
  <c r="I16" i="1"/>
  <c r="I17" i="1"/>
  <c r="I18" i="1"/>
  <c r="I19" i="1"/>
  <c r="I20" i="1"/>
  <c r="I21" i="1"/>
  <c r="I22" i="1"/>
  <c r="I23" i="1"/>
  <c r="I24" i="1"/>
  <c r="I25" i="1"/>
  <c r="I26" i="1"/>
  <c r="H28" i="1"/>
  <c r="I41" i="1" s="1"/>
  <c r="I42" i="1" s="1"/>
  <c r="I51" i="1" s="1"/>
  <c r="I27" i="1"/>
  <c r="F28" i="1"/>
  <c r="G28" i="1"/>
  <c r="I31" i="2" l="1"/>
  <c r="I33" i="2" s="1"/>
  <c r="I39" i="2" s="1"/>
  <c r="I52" i="2" s="1"/>
  <c r="I28" i="1"/>
  <c r="I31" i="1" s="1"/>
  <c r="I33" i="1" s="1"/>
  <c r="J28" i="1"/>
  <c r="I34" i="2" l="1"/>
  <c r="I35" i="2" s="1"/>
  <c r="I37" i="2" s="1"/>
  <c r="I41" i="2" s="1"/>
  <c r="I46" i="2" s="1"/>
  <c r="I47" i="2" s="1"/>
  <c r="I37" i="1"/>
  <c r="I50" i="1" s="1"/>
  <c r="I35" i="1"/>
  <c r="I49" i="1" s="1"/>
  <c r="I51" i="2" l="1"/>
  <c r="I55" i="2" s="1"/>
  <c r="I56" i="2" s="1"/>
  <c r="I53" i="1"/>
  <c r="I54" i="1" s="1"/>
  <c r="I39" i="1"/>
  <c r="P44" i="1" s="1"/>
  <c r="I44" i="1" l="1"/>
  <c r="I45" i="1" s="1"/>
</calcChain>
</file>

<file path=xl/sharedStrings.xml><?xml version="1.0" encoding="utf-8"?>
<sst xmlns="http://schemas.openxmlformats.org/spreadsheetml/2006/main" count="122" uniqueCount="74">
  <si>
    <t>Demandeur :</t>
  </si>
  <si>
    <t>Cadastre N° :</t>
  </si>
  <si>
    <t>Date Devis</t>
  </si>
  <si>
    <t>Désignation Travaux</t>
  </si>
  <si>
    <t>Entreprise</t>
  </si>
  <si>
    <t>Travaux non retenus H.T</t>
  </si>
  <si>
    <t>Travaux subventionnables H.T</t>
  </si>
  <si>
    <t>Travaux subventionnables T.T.C</t>
  </si>
  <si>
    <t>Plafond ANAH des travaux subventionnables H.T</t>
  </si>
  <si>
    <t>Total subventions liées aux travaux</t>
  </si>
  <si>
    <t>% par rapport montant TTC des travaux subventionnables</t>
  </si>
  <si>
    <t>Prime accédant</t>
  </si>
  <si>
    <t>Total Ville</t>
  </si>
  <si>
    <t>Total subventions + primes</t>
  </si>
  <si>
    <t>Total subvention + primes ( Hors accédant Ville)</t>
  </si>
  <si>
    <t xml:space="preserve">Niveau de ressources: </t>
  </si>
  <si>
    <t>PROPRIETAIRE OCCUPANT</t>
  </si>
  <si>
    <t>Taux retenu</t>
  </si>
  <si>
    <t>Montant subvention ville ( Taux  20%)</t>
  </si>
  <si>
    <t>ENGAGEMENT</t>
  </si>
  <si>
    <t xml:space="preserve"> Etiquette</t>
  </si>
  <si>
    <t>DPE Existant</t>
  </si>
  <si>
    <t xml:space="preserve">           Consommation conventionnelle ( en Kwhep/m.an)</t>
  </si>
  <si>
    <t>Fait le :</t>
  </si>
  <si>
    <t>Instructeur :</t>
  </si>
  <si>
    <t>DPE Après Travaux</t>
  </si>
  <si>
    <t>Dépense subventionnable H.T</t>
  </si>
  <si>
    <t>Montant honoraires MO ou DPE H.T</t>
  </si>
  <si>
    <t>Dépense subventionnables retenue H.T</t>
  </si>
  <si>
    <t>GAIN ENERGETIQUE en %</t>
  </si>
  <si>
    <t>Thématique:</t>
  </si>
  <si>
    <t>Adresse Logement:</t>
  </si>
  <si>
    <t>Travaux d'économie d'énergie</t>
  </si>
  <si>
    <t>% par rapport montant H.T des travaux subventionnables</t>
  </si>
  <si>
    <t>Prime Agglo</t>
  </si>
  <si>
    <t>Total Agglo</t>
  </si>
  <si>
    <t>Prime  "Habiter mieux"</t>
  </si>
  <si>
    <t>Très modeste</t>
  </si>
  <si>
    <t>Montant ANAH subventions Travaux</t>
  </si>
  <si>
    <t>Total ANAH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</si>
  <si>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</si>
  <si>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Modeste</t>
  </si>
  <si>
    <t>Majoré Ville</t>
  </si>
  <si>
    <t xml:space="preserve">Travaux de Petite LHI </t>
  </si>
  <si>
    <t xml:space="preserve">Travaux Autonomie </t>
  </si>
  <si>
    <t>Travaux Lourds</t>
  </si>
  <si>
    <t xml:space="preserve">Travaux Lourds et Economies d'Energie </t>
  </si>
  <si>
    <t xml:space="preserve">Travaux de Petite LHI et Economies d'Energie </t>
  </si>
  <si>
    <t xml:space="preserve">Travaux Autonomie et Economies d'Energie </t>
  </si>
  <si>
    <t xml:space="preserve">Travaux de Précarité Energétique </t>
  </si>
  <si>
    <t>Travaux Autres</t>
  </si>
  <si>
    <t>Travaux de Mise en Sécurité</t>
  </si>
  <si>
    <t>Coût Total H.T des devis</t>
  </si>
  <si>
    <t>TOTAUX</t>
  </si>
  <si>
    <t>Dépense subventionnables retenue pour le paiement H.T</t>
  </si>
  <si>
    <t>Dépense subventionnables retenue à l'engagement H.T</t>
  </si>
  <si>
    <t>retenu à l'ANAH</t>
  </si>
  <si>
    <t xml:space="preserve">Montant </t>
  </si>
  <si>
    <t>TOTAL</t>
  </si>
  <si>
    <t>Cout Total H.T des devis</t>
  </si>
  <si>
    <t>Date Factures</t>
  </si>
  <si>
    <t>PAIEMENT</t>
  </si>
  <si>
    <t>ANAH n°:</t>
  </si>
  <si>
    <t>Travaux Lourds et Economie d'Energie</t>
  </si>
  <si>
    <t>Travaux de Petite LHI</t>
  </si>
  <si>
    <t>Travaux de Petite LHI et Economies d'Energie</t>
  </si>
  <si>
    <t>Travaux Autonomie</t>
  </si>
  <si>
    <t>Travaux Autonomie et Economies d'Energie</t>
  </si>
  <si>
    <t>Travaux de Précarité Energétique</t>
  </si>
  <si>
    <t>Jérôme VIDAL</t>
  </si>
  <si>
    <t>Julien DELPORTE</t>
  </si>
  <si>
    <t>Anne-Marie BRU</t>
  </si>
  <si>
    <t>José FERNANDEZ</t>
  </si>
  <si>
    <t>ID: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</si>
</sst>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 &quot;€&quot;\ * #,##0.00_ ;_ &quot;€&quot;\ * \-#,##0.00_ ;_ &quot;€&quot;\ * &quot;-&quot;??_ ;_ @_ "/>
    <numFmt numFmtId="164" formatCode="#,##0\ &quot;€&quot;;\-#,##0\ &quot;€&quot;"/>
    <numFmt numFmtId="165" formatCode="#,##0\ &quot;€&quot;;[Red]\-#,##0\ &quot;€&quot;"/>
    <numFmt numFmtId="166" formatCode="_-* #,##0.00\ &quot;€&quot;_-;\-* #,##0.00\ &quot;€&quot;_-;_-* &quot;-&quot;??\ &quot;€&quot;_-;_-@_-"/>
    <numFmt numFmtId="167" formatCode="&quot;€&quot;#,##0_);\(&quot;€&quot;#,##0\)"/>
    <numFmt numFmtId="168" formatCode="&quot;€&quot;#,##0_);[Red]\(&quot;€&quot;#,##0\)"/>
    <numFmt numFmtId="169" formatCode="_(&quot;€&quot;* #,##0.00_);_(&quot;€&quot;* \(#,##0.00\);_(&quot;€&quot;* &quot;-&quot;??_);_(@_)"/>
    <numFmt numFmtId="170" formatCode="_-* #,##0\ &quot;€&quot;_-;\-* #,##0\ &quot;€&quot;_-;_-* &quot;-&quot;??\ &quot;€&quot;_-;_-@_-"/>
    <numFmt numFmtId="171" formatCode="#,##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theme="0" tint="-4.9989318521683403E-2"/>
      <name val="Segoe UI"/>
      <family val="2"/>
    </font>
    <font>
      <b/>
      <sz val="9"/>
      <color theme="1"/>
      <name val="Calibri"/>
      <family val="2"/>
      <scheme val="minor"/>
    </font>
    <font>
      <b/>
      <sz val="28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7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83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0" xfId="0" applyFont="1" applyBorder="1"/>
    <xf numFmtId="0" fontId="2" fillId="0" borderId="18" xfId="0" applyFont="1" applyBorder="1" applyAlignment="1">
      <alignment horizontal="left"/>
    </xf>
    <xf numFmtId="0" fontId="0" fillId="3" borderId="5" xfId="0" applyFill="1" applyBorder="1"/>
    <xf numFmtId="0" fontId="0" fillId="3" borderId="6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22" xfId="0" applyFill="1" applyBorder="1"/>
    <xf numFmtId="0" fontId="0" fillId="4" borderId="23" xfId="0" applyFill="1" applyBorder="1"/>
    <xf numFmtId="0" fontId="0" fillId="5" borderId="11" xfId="0" applyFill="1" applyBorder="1" applyAlignment="1">
      <alignment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0" borderId="28" xfId="0" applyFont="1" applyBorder="1" applyAlignment="1">
      <alignment horizontal="left"/>
    </xf>
    <xf numFmtId="0" fontId="3" fillId="0" borderId="24" xfId="0" applyFont="1" applyBorder="1" applyAlignment="1">
      <alignment horizontal="left" vertical="center"/>
    </xf>
    <xf numFmtId="0" fontId="2" fillId="5" borderId="10" xfId="0" applyFont="1" applyFill="1" applyBorder="1"/>
    <xf numFmtId="0" fontId="2" fillId="2" borderId="6" xfId="0" applyFont="1" applyFill="1" applyBorder="1" applyAlignment="1" applyProtection="1">
      <alignment horizontal="center"/>
      <protection locked="0"/>
    </xf>
    <xf numFmtId="0" fontId="6" fillId="0" borderId="20" xfId="0" applyFont="1" applyBorder="1" applyProtection="1">
      <protection locked="0"/>
    </xf>
    <xf numFmtId="0" fontId="0" fillId="5" borderId="11" xfId="0" applyFill="1" applyBorder="1" applyProtection="1">
      <protection locked="0"/>
    </xf>
    <xf numFmtId="0" fontId="2" fillId="5" borderId="12" xfId="0" applyFont="1" applyFill="1" applyBorder="1" applyProtection="1">
      <protection locked="0"/>
    </xf>
    <xf numFmtId="0" fontId="0" fillId="0" borderId="31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170" fontId="0" fillId="0" borderId="14" xfId="1" applyNumberFormat="1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2" fillId="0" borderId="34" xfId="0" applyFont="1" applyBorder="1" applyAlignment="1">
      <alignment horizontal="left"/>
    </xf>
    <xf numFmtId="0" fontId="0" fillId="0" borderId="7" xfId="0" applyBorder="1" applyAlignment="1">
      <alignment horizontal="left" vertical="center" wrapText="1"/>
    </xf>
    <xf numFmtId="0" fontId="0" fillId="0" borderId="6" xfId="0" applyBorder="1" applyProtection="1">
      <protection locked="0"/>
    </xf>
    <xf numFmtId="0" fontId="0" fillId="0" borderId="23" xfId="0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6" borderId="6" xfId="0" applyFont="1" applyFill="1" applyBorder="1" applyAlignment="1" applyProtection="1">
      <alignment horizontal="center"/>
      <protection locked="0"/>
    </xf>
    <xf numFmtId="0" fontId="0" fillId="8" borderId="5" xfId="0" applyFill="1" applyBorder="1"/>
    <xf numFmtId="168" fontId="0" fillId="8" borderId="6" xfId="0" applyNumberFormat="1" applyFill="1" applyBorder="1"/>
    <xf numFmtId="0" fontId="0" fillId="8" borderId="6" xfId="0" applyFill="1" applyBorder="1"/>
    <xf numFmtId="0" fontId="0" fillId="8" borderId="7" xfId="0" applyFill="1" applyBorder="1"/>
    <xf numFmtId="0" fontId="4" fillId="7" borderId="2" xfId="0" applyFont="1" applyFill="1" applyBorder="1"/>
    <xf numFmtId="0" fontId="4" fillId="7" borderId="3" xfId="0" applyFont="1" applyFill="1" applyBorder="1"/>
    <xf numFmtId="0" fontId="8" fillId="0" borderId="0" xfId="0" applyFont="1"/>
    <xf numFmtId="9" fontId="0" fillId="9" borderId="15" xfId="0" applyNumberFormat="1" applyFill="1" applyBorder="1"/>
    <xf numFmtId="167" fontId="2" fillId="0" borderId="13" xfId="1" applyNumberFormat="1" applyFont="1" applyBorder="1"/>
    <xf numFmtId="167" fontId="0" fillId="0" borderId="21" xfId="1" applyNumberFormat="1" applyFont="1" applyBorder="1"/>
    <xf numFmtId="167" fontId="0" fillId="0" borderId="21" xfId="1" applyNumberFormat="1" applyFont="1" applyBorder="1" applyProtection="1">
      <protection locked="0"/>
    </xf>
    <xf numFmtId="167" fontId="2" fillId="0" borderId="21" xfId="1" applyNumberFormat="1" applyFont="1" applyBorder="1"/>
    <xf numFmtId="171" fontId="0" fillId="0" borderId="14" xfId="1" applyNumberFormat="1" applyFont="1" applyBorder="1" applyProtection="1">
      <protection locked="0"/>
    </xf>
    <xf numFmtId="171" fontId="0" fillId="4" borderId="1" xfId="1" applyNumberFormat="1" applyFont="1" applyFill="1" applyBorder="1"/>
    <xf numFmtId="171" fontId="0" fillId="0" borderId="1" xfId="1" applyNumberFormat="1" applyFont="1" applyBorder="1"/>
    <xf numFmtId="171" fontId="0" fillId="0" borderId="13" xfId="1" applyNumberFormat="1" applyFont="1" applyBorder="1" applyProtection="1">
      <protection locked="0"/>
    </xf>
    <xf numFmtId="171" fontId="0" fillId="8" borderId="15" xfId="1" applyNumberFormat="1" applyFont="1" applyFill="1" applyBorder="1"/>
    <xf numFmtId="171" fontId="0" fillId="0" borderId="16" xfId="1" applyNumberFormat="1" applyFont="1" applyBorder="1" applyAlignment="1">
      <alignment horizontal="right"/>
    </xf>
    <xf numFmtId="171" fontId="0" fillId="4" borderId="1" xfId="1" applyNumberFormat="1" applyFont="1" applyFill="1" applyBorder="1" applyProtection="1">
      <protection locked="0"/>
    </xf>
    <xf numFmtId="171" fontId="0" fillId="4" borderId="21" xfId="1" applyNumberFormat="1" applyFont="1" applyFill="1" applyBorder="1"/>
    <xf numFmtId="171" fontId="0" fillId="3" borderId="15" xfId="0" applyNumberFormat="1" applyFill="1" applyBorder="1"/>
    <xf numFmtId="171" fontId="0" fillId="0" borderId="14" xfId="0" applyNumberFormat="1" applyBorder="1" applyProtection="1">
      <protection locked="0"/>
    </xf>
    <xf numFmtId="171" fontId="4" fillId="7" borderId="13" xfId="0" applyNumberFormat="1" applyFont="1" applyFill="1" applyBorder="1"/>
    <xf numFmtId="171" fontId="0" fillId="0" borderId="31" xfId="1" applyNumberFormat="1" applyFont="1" applyBorder="1" applyProtection="1">
      <protection locked="0"/>
    </xf>
    <xf numFmtId="171" fontId="0" fillId="0" borderId="35" xfId="1" applyNumberFormat="1" applyFont="1" applyBorder="1" applyProtection="1">
      <protection locked="0"/>
    </xf>
    <xf numFmtId="171" fontId="0" fillId="0" borderId="20" xfId="1" applyNumberFormat="1" applyFont="1" applyBorder="1" applyProtection="1">
      <protection locked="0"/>
    </xf>
    <xf numFmtId="171" fontId="0" fillId="0" borderId="27" xfId="1" applyNumberFormat="1" applyFont="1" applyBorder="1" applyProtection="1">
      <protection locked="0"/>
    </xf>
    <xf numFmtId="171" fontId="0" fillId="0" borderId="36" xfId="1" applyNumberFormat="1" applyFont="1" applyBorder="1" applyProtection="1">
      <protection locked="0"/>
    </xf>
    <xf numFmtId="0" fontId="0" fillId="10" borderId="0" xfId="0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7" xfId="0" applyFill="1" applyBorder="1"/>
    <xf numFmtId="0" fontId="0" fillId="10" borderId="5" xfId="0" applyFill="1" applyBorder="1"/>
    <xf numFmtId="0" fontId="0" fillId="10" borderId="6" xfId="0" applyFill="1" applyBorder="1"/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0" fillId="10" borderId="12" xfId="0" applyFill="1" applyBorder="1" applyAlignment="1">
      <alignment horizontal="center" vertical="center"/>
    </xf>
    <xf numFmtId="14" fontId="0" fillId="10" borderId="11" xfId="0" applyNumberFormat="1" applyFill="1" applyBorder="1" applyAlignment="1" applyProtection="1">
      <alignment horizontal="left"/>
      <protection locked="0"/>
    </xf>
    <xf numFmtId="0" fontId="0" fillId="11" borderId="0" xfId="0" applyFill="1"/>
    <xf numFmtId="0" fontId="8" fillId="11" borderId="0" xfId="0" applyFont="1" applyFill="1"/>
    <xf numFmtId="0" fontId="2" fillId="11" borderId="0" xfId="0" applyFont="1" applyFill="1"/>
    <xf numFmtId="0" fontId="0" fillId="6" borderId="0" xfId="0" applyFont="1" applyFill="1" applyBorder="1" applyAlignment="1" applyProtection="1">
      <alignment horizontal="left"/>
      <protection locked="0"/>
    </xf>
    <xf numFmtId="0" fontId="0" fillId="6" borderId="0" xfId="0" applyFont="1" applyFill="1" applyBorder="1" applyAlignment="1" applyProtection="1">
      <protection locked="0"/>
    </xf>
    <xf numFmtId="0" fontId="0" fillId="6" borderId="9" xfId="0" applyFont="1" applyFill="1" applyBorder="1" applyAlignment="1" applyProtection="1">
      <protection locked="0"/>
    </xf>
    <xf numFmtId="0" fontId="2" fillId="6" borderId="0" xfId="0" applyFont="1" applyFill="1" applyBorder="1" applyAlignment="1" applyProtection="1">
      <alignment horizontal="left"/>
      <protection locked="0"/>
    </xf>
    <xf numFmtId="0" fontId="2" fillId="6" borderId="7" xfId="0" applyFont="1" applyFill="1" applyBorder="1" applyAlignment="1" applyProtection="1">
      <alignment horizontal="center"/>
      <protection locked="0"/>
    </xf>
    <xf numFmtId="0" fontId="4" fillId="6" borderId="10" xfId="0" applyFont="1" applyFill="1" applyBorder="1"/>
    <xf numFmtId="0" fontId="4" fillId="6" borderId="11" xfId="0" applyFont="1" applyFill="1" applyBorder="1"/>
    <xf numFmtId="0" fontId="4" fillId="6" borderId="12" xfId="0" applyFont="1" applyFill="1" applyBorder="1"/>
    <xf numFmtId="171" fontId="4" fillId="6" borderId="12" xfId="0" applyNumberFormat="1" applyFont="1" applyFill="1" applyBorder="1"/>
    <xf numFmtId="0" fontId="0" fillId="6" borderId="17" xfId="0" applyFill="1" applyBorder="1"/>
    <xf numFmtId="168" fontId="0" fillId="6" borderId="18" xfId="0" applyNumberFormat="1" applyFill="1" applyBorder="1"/>
    <xf numFmtId="0" fontId="0" fillId="6" borderId="18" xfId="0" applyFill="1" applyBorder="1"/>
    <xf numFmtId="0" fontId="0" fillId="6" borderId="19" xfId="0" applyFill="1" applyBorder="1"/>
    <xf numFmtId="171" fontId="0" fillId="6" borderId="19" xfId="0" applyNumberFormat="1" applyFill="1" applyBorder="1"/>
    <xf numFmtId="171" fontId="0" fillId="6" borderId="16" xfId="1" applyNumberFormat="1" applyFont="1" applyFill="1" applyBorder="1"/>
    <xf numFmtId="0" fontId="0" fillId="11" borderId="0" xfId="0" applyFont="1" applyFill="1"/>
    <xf numFmtId="0" fontId="0" fillId="0" borderId="0" xfId="0" applyFont="1"/>
    <xf numFmtId="0" fontId="9" fillId="11" borderId="0" xfId="0" applyFont="1" applyFill="1"/>
    <xf numFmtId="0" fontId="9" fillId="11" borderId="0" xfId="0" applyFont="1" applyFill="1" applyBorder="1"/>
    <xf numFmtId="171" fontId="9" fillId="11" borderId="0" xfId="0" applyNumberFormat="1" applyFont="1" applyFill="1" applyBorder="1"/>
    <xf numFmtId="0" fontId="9" fillId="0" borderId="0" xfId="0" applyFont="1"/>
    <xf numFmtId="0" fontId="10" fillId="11" borderId="0" xfId="0" applyFont="1" applyFill="1"/>
    <xf numFmtId="0" fontId="0" fillId="10" borderId="22" xfId="0" applyFill="1" applyBorder="1" applyAlignment="1" applyProtection="1">
      <alignment horizontal="center"/>
      <protection locked="0"/>
    </xf>
    <xf numFmtId="0" fontId="0" fillId="10" borderId="23" xfId="0" applyFill="1" applyBorder="1" applyAlignment="1" applyProtection="1">
      <alignment horizontal="center"/>
      <protection locked="0"/>
    </xf>
    <xf numFmtId="0" fontId="0" fillId="10" borderId="34" xfId="0" applyFill="1" applyBorder="1" applyAlignment="1" applyProtection="1">
      <alignment horizontal="center"/>
      <protection locked="0"/>
    </xf>
    <xf numFmtId="171" fontId="9" fillId="11" borderId="0" xfId="0" applyNumberFormat="1" applyFont="1" applyFill="1"/>
    <xf numFmtId="0" fontId="8" fillId="10" borderId="8" xfId="0" applyFont="1" applyFill="1" applyBorder="1"/>
    <xf numFmtId="0" fontId="8" fillId="10" borderId="0" xfId="0" applyFont="1" applyFill="1" applyBorder="1"/>
    <xf numFmtId="1" fontId="8" fillId="10" borderId="0" xfId="0" applyNumberFormat="1" applyFont="1" applyFill="1" applyBorder="1" applyAlignment="1">
      <alignment horizontal="center"/>
    </xf>
    <xf numFmtId="1" fontId="8" fillId="10" borderId="0" xfId="0" applyNumberFormat="1" applyFont="1" applyFill="1" applyBorder="1" applyAlignment="1">
      <alignment horizontal="left"/>
    </xf>
    <xf numFmtId="0" fontId="8" fillId="10" borderId="9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0" fillId="11" borderId="0" xfId="0" applyFill="1" applyAlignment="1">
      <alignment vertical="center"/>
    </xf>
    <xf numFmtId="0" fontId="0" fillId="10" borderId="8" xfId="0" applyFill="1" applyBorder="1" applyAlignment="1">
      <alignment vertical="center"/>
    </xf>
    <xf numFmtId="0" fontId="9" fillId="11" borderId="0" xfId="0" applyFont="1" applyFill="1" applyBorder="1" applyAlignment="1">
      <alignment vertical="center"/>
    </xf>
    <xf numFmtId="0" fontId="9" fillId="11" borderId="0" xfId="0" applyFont="1" applyFill="1" applyAlignment="1">
      <alignment vertical="center"/>
    </xf>
    <xf numFmtId="0" fontId="0" fillId="11" borderId="0" xfId="0" applyFont="1" applyFill="1" applyAlignment="1">
      <alignment vertical="center"/>
    </xf>
    <xf numFmtId="0" fontId="0" fillId="0" borderId="0" xfId="0" applyAlignment="1">
      <alignment vertical="center"/>
    </xf>
    <xf numFmtId="171" fontId="0" fillId="5" borderId="31" xfId="1" applyNumberFormat="1" applyFont="1" applyFill="1" applyBorder="1"/>
    <xf numFmtId="171" fontId="0" fillId="12" borderId="5" xfId="1" applyNumberFormat="1" applyFont="1" applyFill="1" applyBorder="1" applyAlignment="1">
      <alignment horizontal="center"/>
    </xf>
    <xf numFmtId="171" fontId="0" fillId="12" borderId="1" xfId="1" applyNumberFormat="1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14" fontId="0" fillId="0" borderId="30" xfId="0" applyNumberFormat="1" applyBorder="1" applyAlignment="1" applyProtection="1">
      <alignment horizontal="center"/>
      <protection locked="0"/>
    </xf>
    <xf numFmtId="14" fontId="0" fillId="0" borderId="28" xfId="0" applyNumberFormat="1" applyBorder="1" applyAlignment="1" applyProtection="1">
      <alignment horizontal="center"/>
      <protection locked="0"/>
    </xf>
    <xf numFmtId="14" fontId="0" fillId="0" borderId="29" xfId="0" applyNumberFormat="1" applyBorder="1" applyAlignment="1" applyProtection="1">
      <alignment horizontal="center"/>
      <protection locked="0"/>
    </xf>
    <xf numFmtId="9" fontId="4" fillId="13" borderId="1" xfId="2" applyFont="1" applyFill="1" applyBorder="1"/>
    <xf numFmtId="9" fontId="4" fillId="13" borderId="10" xfId="2" applyFont="1" applyFill="1" applyBorder="1"/>
    <xf numFmtId="9" fontId="4" fillId="13" borderId="12" xfId="2" applyFont="1" applyFill="1" applyBorder="1"/>
    <xf numFmtId="9" fontId="4" fillId="13" borderId="11" xfId="2" applyFont="1" applyFill="1" applyBorder="1"/>
    <xf numFmtId="0" fontId="2" fillId="4" borderId="11" xfId="0" applyFont="1" applyFill="1" applyBorder="1" applyAlignment="1" applyProtection="1">
      <alignment horizontal="center" vertical="center"/>
      <protection locked="0"/>
    </xf>
    <xf numFmtId="170" fontId="0" fillId="0" borderId="14" xfId="3" applyNumberFormat="1" applyFont="1" applyBorder="1" applyProtection="1">
      <protection locked="0"/>
    </xf>
    <xf numFmtId="0" fontId="0" fillId="0" borderId="6" xfId="0" applyBorder="1" applyAlignment="1">
      <alignment horizontal="left" vertical="center" wrapText="1"/>
    </xf>
    <xf numFmtId="165" fontId="0" fillId="8" borderId="6" xfId="0" applyNumberFormat="1" applyFill="1" applyBorder="1"/>
    <xf numFmtId="0" fontId="0" fillId="0" borderId="11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45" xfId="0" applyBorder="1" applyAlignment="1">
      <alignment horizontal="left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34" xfId="0" applyBorder="1" applyAlignment="1">
      <alignment horizontal="center"/>
    </xf>
    <xf numFmtId="0" fontId="13" fillId="0" borderId="0" xfId="0" applyFont="1"/>
    <xf numFmtId="0" fontId="8" fillId="10" borderId="4" xfId="0" applyFont="1" applyFill="1" applyBorder="1"/>
    <xf numFmtId="0" fontId="8" fillId="10" borderId="9" xfId="0" applyFont="1" applyFill="1" applyBorder="1" applyAlignment="1">
      <alignment vertical="center"/>
    </xf>
    <xf numFmtId="0" fontId="8" fillId="10" borderId="7" xfId="0" applyFont="1" applyFill="1" applyBorder="1"/>
    <xf numFmtId="0" fontId="0" fillId="0" borderId="9" xfId="0" applyBorder="1"/>
    <xf numFmtId="0" fontId="13" fillId="11" borderId="0" xfId="0" applyFont="1" applyFill="1"/>
    <xf numFmtId="0" fontId="15" fillId="0" borderId="15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164" fontId="2" fillId="0" borderId="13" xfId="3" applyNumberFormat="1" applyFont="1" applyBorder="1" applyAlignment="1"/>
    <xf numFmtId="164" fontId="0" fillId="0" borderId="38" xfId="3" applyNumberFormat="1" applyFont="1" applyBorder="1"/>
    <xf numFmtId="164" fontId="0" fillId="0" borderId="1" xfId="3" applyNumberFormat="1" applyFont="1" applyBorder="1" applyProtection="1">
      <protection locked="0"/>
    </xf>
    <xf numFmtId="164" fontId="1" fillId="0" borderId="21" xfId="3" applyNumberFormat="1" applyFont="1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4" xfId="3" applyNumberFormat="1" applyFont="1" applyBorder="1" applyProtection="1">
      <protection locked="0"/>
    </xf>
    <xf numFmtId="164" fontId="0" fillId="4" borderId="1" xfId="3" applyNumberFormat="1" applyFont="1" applyFill="1" applyBorder="1"/>
    <xf numFmtId="164" fontId="0" fillId="0" borderId="1" xfId="3" applyNumberFormat="1" applyFont="1" applyBorder="1"/>
    <xf numFmtId="164" fontId="0" fillId="8" borderId="15" xfId="3" applyNumberFormat="1" applyFont="1" applyFill="1" applyBorder="1"/>
    <xf numFmtId="164" fontId="0" fillId="0" borderId="16" xfId="3" applyNumberFormat="1" applyFont="1" applyBorder="1" applyAlignment="1">
      <alignment horizontal="right"/>
    </xf>
    <xf numFmtId="0" fontId="13" fillId="10" borderId="8" xfId="0" applyFont="1" applyFill="1" applyBorder="1"/>
    <xf numFmtId="0" fontId="0" fillId="5" borderId="11" xfId="0" applyFill="1" applyBorder="1"/>
    <xf numFmtId="164" fontId="0" fillId="12" borderId="5" xfId="3" applyNumberFormat="1" applyFont="1" applyFill="1" applyBorder="1" applyAlignment="1">
      <alignment horizontal="center"/>
    </xf>
    <xf numFmtId="164" fontId="0" fillId="12" borderId="1" xfId="3" applyNumberFormat="1" applyFont="1" applyFill="1" applyBorder="1" applyAlignment="1">
      <alignment horizontal="center"/>
    </xf>
    <xf numFmtId="164" fontId="2" fillId="0" borderId="16" xfId="3" applyNumberFormat="1" applyFont="1" applyBorder="1"/>
    <xf numFmtId="164" fontId="2" fillId="0" borderId="21" xfId="3" applyNumberFormat="1" applyFont="1" applyBorder="1" applyProtection="1"/>
    <xf numFmtId="0" fontId="0" fillId="0" borderId="22" xfId="0" applyBorder="1" applyAlignment="1">
      <alignment horizontal="left"/>
    </xf>
    <xf numFmtId="0" fontId="2" fillId="0" borderId="47" xfId="0" applyFont="1" applyBorder="1" applyAlignment="1">
      <alignment horizontal="left"/>
    </xf>
    <xf numFmtId="0" fontId="2" fillId="0" borderId="48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164" fontId="4" fillId="6" borderId="1" xfId="3" applyNumberFormat="1" applyFont="1" applyFill="1" applyBorder="1"/>
    <xf numFmtId="165" fontId="0" fillId="6" borderId="18" xfId="0" applyNumberFormat="1" applyFill="1" applyBorder="1"/>
    <xf numFmtId="164" fontId="0" fillId="6" borderId="16" xfId="3" applyNumberFormat="1" applyFont="1" applyFill="1" applyBorder="1"/>
    <xf numFmtId="44" fontId="0" fillId="10" borderId="9" xfId="0" applyNumberFormat="1" applyFill="1" applyBorder="1"/>
    <xf numFmtId="0" fontId="13" fillId="10" borderId="9" xfId="0" applyFont="1" applyFill="1" applyBorder="1"/>
    <xf numFmtId="0" fontId="0" fillId="10" borderId="39" xfId="0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10" borderId="49" xfId="0" applyFill="1" applyBorder="1" applyAlignment="1" applyProtection="1">
      <alignment horizontal="center"/>
      <protection locked="0"/>
    </xf>
    <xf numFmtId="0" fontId="2" fillId="5" borderId="1" xfId="0" applyFont="1" applyFill="1" applyBorder="1" applyProtection="1">
      <protection locked="0"/>
    </xf>
    <xf numFmtId="0" fontId="16" fillId="11" borderId="0" xfId="0" applyFont="1" applyFill="1"/>
    <xf numFmtId="9" fontId="4" fillId="10" borderId="0" xfId="2" applyFont="1" applyFill="1" applyBorder="1"/>
    <xf numFmtId="0" fontId="0" fillId="10" borderId="50" xfId="0" applyFill="1" applyBorder="1" applyAlignment="1" applyProtection="1">
      <alignment horizontal="center"/>
      <protection locked="0"/>
    </xf>
    <xf numFmtId="0" fontId="2" fillId="10" borderId="39" xfId="0" applyFont="1" applyFill="1" applyBorder="1" applyAlignment="1">
      <alignment horizontal="left"/>
    </xf>
    <xf numFmtId="0" fontId="2" fillId="10" borderId="49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71" fontId="0" fillId="4" borderId="1" xfId="3" applyNumberFormat="1" applyFont="1" applyFill="1" applyBorder="1" applyProtection="1">
      <protection locked="0"/>
    </xf>
    <xf numFmtId="171" fontId="0" fillId="0" borderId="13" xfId="3" applyNumberFormat="1" applyFont="1" applyBorder="1" applyProtection="1">
      <protection locked="0"/>
    </xf>
    <xf numFmtId="171" fontId="4" fillId="7" borderId="1" xfId="0" applyNumberFormat="1" applyFont="1" applyFill="1" applyBorder="1"/>
    <xf numFmtId="0" fontId="11" fillId="6" borderId="2" xfId="0" applyFont="1" applyFill="1" applyBorder="1" applyAlignment="1" applyProtection="1">
      <protection locked="0"/>
    </xf>
    <xf numFmtId="0" fontId="13" fillId="6" borderId="8" xfId="0" applyFont="1" applyFill="1" applyBorder="1" applyAlignment="1" applyProtection="1">
      <alignment horizontal="left"/>
      <protection locked="0"/>
    </xf>
    <xf numFmtId="0" fontId="11" fillId="6" borderId="8" xfId="0" applyFont="1" applyFill="1" applyBorder="1" applyAlignment="1" applyProtection="1">
      <alignment horizontal="left"/>
      <protection locked="0"/>
    </xf>
    <xf numFmtId="0" fontId="11" fillId="6" borderId="5" xfId="0" applyFont="1" applyFill="1" applyBorder="1" applyAlignment="1" applyProtection="1">
      <alignment horizontal="left"/>
      <protection locked="0"/>
    </xf>
    <xf numFmtId="0" fontId="2" fillId="10" borderId="39" xfId="0" applyFont="1" applyFill="1" applyBorder="1" applyAlignment="1" applyProtection="1">
      <alignment horizontal="center"/>
      <protection locked="0"/>
    </xf>
    <xf numFmtId="171" fontId="0" fillId="4" borderId="37" xfId="0" applyNumberFormat="1" applyFill="1" applyBorder="1"/>
    <xf numFmtId="171" fontId="0" fillId="6" borderId="1" xfId="3" applyNumberFormat="1" applyFont="1" applyFill="1" applyBorder="1"/>
    <xf numFmtId="0" fontId="2" fillId="15" borderId="24" xfId="0" applyFont="1" applyFill="1" applyBorder="1" applyAlignment="1">
      <alignment horizontal="left"/>
    </xf>
    <xf numFmtId="0" fontId="2" fillId="15" borderId="26" xfId="0" applyFont="1" applyFill="1" applyBorder="1" applyAlignment="1">
      <alignment horizontal="center"/>
    </xf>
    <xf numFmtId="0" fontId="0" fillId="15" borderId="24" xfId="0" applyNumberFormat="1" applyFill="1" applyBorder="1" applyAlignment="1">
      <alignment horizontal="center"/>
    </xf>
    <xf numFmtId="10" fontId="0" fillId="15" borderId="25" xfId="0" applyNumberFormat="1" applyFill="1" applyBorder="1" applyAlignment="1" applyProtection="1">
      <alignment horizontal="center"/>
      <protection locked="0"/>
    </xf>
    <xf numFmtId="0" fontId="0" fillId="15" borderId="25" xfId="0" applyFill="1" applyBorder="1" applyAlignment="1" applyProtection="1">
      <alignment horizontal="center"/>
      <protection locked="0"/>
    </xf>
    <xf numFmtId="0" fontId="0" fillId="15" borderId="26" xfId="0" applyFill="1" applyBorder="1" applyAlignment="1" applyProtection="1">
      <alignment horizontal="center"/>
      <protection locked="0"/>
    </xf>
    <xf numFmtId="0" fontId="0" fillId="15" borderId="37" xfId="0" applyFill="1" applyBorder="1" applyAlignment="1">
      <alignment horizontal="center"/>
    </xf>
    <xf numFmtId="0" fontId="0" fillId="0" borderId="9" xfId="0" applyFill="1" applyBorder="1"/>
    <xf numFmtId="0" fontId="4" fillId="11" borderId="0" xfId="0" applyFont="1" applyFill="1"/>
    <xf numFmtId="0" fontId="4" fillId="11" borderId="0" xfId="0" applyFont="1" applyFill="1" applyBorder="1"/>
    <xf numFmtId="0" fontId="4" fillId="11" borderId="0" xfId="0" applyFont="1" applyFill="1" applyBorder="1" applyAlignment="1">
      <alignment vertical="center"/>
    </xf>
    <xf numFmtId="44" fontId="4" fillId="11" borderId="0" xfId="0" applyNumberFormat="1" applyFont="1" applyFill="1" applyBorder="1"/>
    <xf numFmtId="0" fontId="4" fillId="0" borderId="0" xfId="0" applyFont="1"/>
    <xf numFmtId="0" fontId="0" fillId="10" borderId="11" xfId="0" applyFill="1" applyBorder="1" applyAlignment="1">
      <alignment horizontal="center" vertical="center"/>
    </xf>
    <xf numFmtId="14" fontId="0" fillId="10" borderId="12" xfId="0" applyNumberFormat="1" applyFill="1" applyBorder="1" applyAlignment="1" applyProtection="1">
      <alignment horizontal="left"/>
      <protection locked="0"/>
    </xf>
    <xf numFmtId="0" fontId="17" fillId="11" borderId="0" xfId="0" applyFont="1" applyFill="1"/>
    <xf numFmtId="0" fontId="0" fillId="10" borderId="11" xfId="0" applyFill="1" applyBorder="1"/>
    <xf numFmtId="0" fontId="0" fillId="10" borderId="12" xfId="0" applyFill="1" applyBorder="1"/>
    <xf numFmtId="0" fontId="0" fillId="0" borderId="10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10" borderId="10" xfId="0" applyNumberFormat="1" applyFill="1" applyBorder="1" applyAlignment="1">
      <alignment horizontal="right"/>
    </xf>
    <xf numFmtId="0" fontId="0" fillId="0" borderId="11" xfId="0" applyBorder="1" applyAlignment="1">
      <alignment horizontal="right"/>
    </xf>
    <xf numFmtId="9" fontId="0" fillId="16" borderId="24" xfId="0" applyNumberFormat="1" applyFill="1" applyBorder="1" applyAlignment="1">
      <alignment horizontal="center"/>
    </xf>
    <xf numFmtId="9" fontId="0" fillId="16" borderId="25" xfId="0" applyNumberFormat="1" applyFill="1" applyBorder="1" applyAlignment="1">
      <alignment horizontal="center"/>
    </xf>
    <xf numFmtId="9" fontId="0" fillId="16" borderId="26" xfId="0" applyNumberFormat="1" applyFill="1" applyBorder="1" applyAlignment="1">
      <alignment horizontal="center"/>
    </xf>
    <xf numFmtId="0" fontId="0" fillId="10" borderId="17" xfId="0" applyFill="1" applyBorder="1"/>
    <xf numFmtId="0" fontId="0" fillId="10" borderId="18" xfId="0" applyFill="1" applyBorder="1"/>
    <xf numFmtId="0" fontId="2" fillId="14" borderId="17" xfId="0" applyFont="1" applyFill="1" applyBorder="1" applyAlignment="1">
      <alignment horizontal="left"/>
    </xf>
    <xf numFmtId="0" fontId="2" fillId="14" borderId="18" xfId="0" applyFont="1" applyFill="1" applyBorder="1" applyAlignment="1">
      <alignment horizontal="left"/>
    </xf>
    <xf numFmtId="0" fontId="2" fillId="14" borderId="19" xfId="0" applyFont="1" applyFill="1" applyBorder="1" applyAlignment="1">
      <alignment horizontal="left"/>
    </xf>
    <xf numFmtId="0" fontId="2" fillId="14" borderId="16" xfId="0" applyFont="1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16" borderId="46" xfId="0" applyFill="1" applyBorder="1" applyAlignment="1">
      <alignment horizontal="center"/>
    </xf>
    <xf numFmtId="1" fontId="0" fillId="10" borderId="39" xfId="0" applyNumberFormat="1" applyFont="1" applyFill="1" applyBorder="1" applyAlignment="1">
      <alignment horizontal="center"/>
    </xf>
    <xf numFmtId="1" fontId="0" fillId="10" borderId="23" xfId="0" applyNumberFormat="1" applyFill="1" applyBorder="1" applyAlignment="1" applyProtection="1">
      <alignment horizontal="center"/>
      <protection locked="0"/>
    </xf>
    <xf numFmtId="9" fontId="9" fillId="11" borderId="0" xfId="0" applyNumberFormat="1" applyFont="1" applyFill="1" applyBorder="1"/>
    <xf numFmtId="0" fontId="18" fillId="11" borderId="0" xfId="0" applyFont="1" applyFill="1" applyBorder="1"/>
    <xf numFmtId="0" fontId="18" fillId="11" borderId="0" xfId="0" applyFont="1" applyFill="1"/>
    <xf numFmtId="0" fontId="8" fillId="10" borderId="6" xfId="0" applyFont="1" applyFill="1" applyBorder="1" applyAlignment="1">
      <alignment horizontal="left"/>
    </xf>
    <xf numFmtId="0" fontId="11" fillId="0" borderId="10" xfId="0" applyFont="1" applyBorder="1" applyAlignment="1">
      <alignment horizontal="center" wrapText="1"/>
    </xf>
    <xf numFmtId="164" fontId="0" fillId="5" borderId="40" xfId="3" applyNumberFormat="1" applyFont="1" applyFill="1" applyBorder="1"/>
    <xf numFmtId="164" fontId="0" fillId="12" borderId="10" xfId="3" applyNumberFormat="1" applyFont="1" applyFill="1" applyBorder="1" applyAlignment="1">
      <alignment horizontal="center"/>
    </xf>
    <xf numFmtId="164" fontId="0" fillId="0" borderId="37" xfId="3" applyNumberFormat="1" applyFont="1" applyBorder="1" applyProtection="1">
      <protection locked="0"/>
    </xf>
    <xf numFmtId="0" fontId="4" fillId="11" borderId="0" xfId="0" applyFont="1" applyFill="1" applyAlignment="1">
      <alignment vertical="center"/>
    </xf>
    <xf numFmtId="0" fontId="19" fillId="10" borderId="2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6" xfId="0" applyFont="1" applyFill="1" applyBorder="1" applyAlignment="1">
      <alignment horizontal="center" vertical="center"/>
    </xf>
    <xf numFmtId="0" fontId="19" fillId="10" borderId="7" xfId="0" applyFont="1" applyFill="1" applyBorder="1" applyAlignment="1">
      <alignment horizontal="center" vertical="center"/>
    </xf>
    <xf numFmtId="0" fontId="8" fillId="17" borderId="8" xfId="0" applyFont="1" applyFill="1" applyBorder="1" applyAlignment="1">
      <alignment horizontal="center"/>
    </xf>
    <xf numFmtId="0" fontId="8" fillId="17" borderId="9" xfId="0" applyFont="1" applyFill="1" applyBorder="1" applyAlignment="1">
      <alignment horizontal="center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16" borderId="5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" fillId="10" borderId="43" xfId="0" applyFont="1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8" fillId="19" borderId="8" xfId="0" applyFont="1" applyFill="1" applyBorder="1" applyAlignment="1">
      <alignment horizontal="center"/>
    </xf>
    <xf numFmtId="0" fontId="0" fillId="18" borderId="8" xfId="0" applyFill="1" applyBorder="1" applyAlignment="1">
      <alignment horizontal="center"/>
    </xf>
  </cellXfs>
  <cellStyles count="4">
    <cellStyle name="Monétaire" xfId="1" builtinId="4"/>
    <cellStyle name="Monétaire 2" xfId="3"/>
    <cellStyle name="Normal" xfId="0" builtinId="0"/>
    <cellStyle name="Pourcentage" xfId="2" builtinId="5"/>
  </cellStyles>
  <dxfs count="4"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 patternType="solid">
          <bgColor rgb="FF00B0F0"/>
        </patternFill>
      </fill>
    </dxf>
  </dxfs>
  <tableStyles count="0" defaultTableStyle="TableStyleMedium2" defaultPivotStyle="PivotStyleLight16"/>
  <colors>
    <mruColors>
      <color rgb="FFFFFF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" dropStyle="combo" dx="16" fmlaLink="I13" fmlaRange="L6:L8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9" dropStyle="combo" dx="16" fmlaLink="$D$13" fmlaRange="$L$16:$L$24" noThreeD="1" sel="0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4" dropStyle="combo" dx="16" fmlaLink="$H$62" fmlaRange="$L$56:$L$59" noThreeD="1" sel="0" val="0"/>
</file>

<file path=xl/ctrlProps/ctrlProp9.xml><?xml version="1.0" encoding="utf-8"?>
<formControlPr xmlns="http://schemas.microsoft.com/office/spreadsheetml/2009/9/main" objectType="Drop" dropLines="3" dropStyle="combo" dx="16" fmlaLink="I13" fmlaRange="L6:L8" noThreeD="1" sel="2" val="0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Lines="9" dropStyle="combo" dx="16" fmlaLink="D13" fmlaRange="$L$16:$L$24" noThreeD="1" sel="8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Drop" dropLines="4" dropStyle="combo" dx="16" fmlaLink="$H$64" fmlaRange="$L$58:$L$61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4</xdr:col>
      <xdr:colOff>753950</xdr:colOff>
      <xdr:row>3</xdr:row>
      <xdr:rowOff>305177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52425"/>
          <a:ext cx="3649550" cy="933827"/>
        </a:xfrm>
        <a:prstGeom prst="rect">
          <a:avLst/>
        </a:prstGeom>
      </xdr:spPr>
    </xdr:pic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9" name="ZoneTexte 8"/>
        <xdr:cNvSpPr txBox="1"/>
      </xdr:nvSpPr>
      <xdr:spPr>
        <a:xfrm>
          <a:off x="790575" y="4505324"/>
          <a:ext cx="1038225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11</xdr:row>
          <xdr:rowOff>0</xdr:rowOff>
        </xdr:from>
        <xdr:to>
          <xdr:col>8</xdr:col>
          <xdr:colOff>857250</xdr:colOff>
          <xdr:row>11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52</xdr:row>
          <xdr:rowOff>19050</xdr:rowOff>
        </xdr:from>
        <xdr:to>
          <xdr:col>10</xdr:col>
          <xdr:colOff>76200</xdr:colOff>
          <xdr:row>53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46</xdr:row>
          <xdr:rowOff>9525</xdr:rowOff>
        </xdr:from>
        <xdr:to>
          <xdr:col>7</xdr:col>
          <xdr:colOff>857250</xdr:colOff>
          <xdr:row>46</xdr:row>
          <xdr:rowOff>190500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O/N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11</xdr:row>
          <xdr:rowOff>0</xdr:rowOff>
        </xdr:from>
        <xdr:to>
          <xdr:col>4</xdr:col>
          <xdr:colOff>1047750</xdr:colOff>
          <xdr:row>11</xdr:row>
          <xdr:rowOff>190500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33</xdr:row>
          <xdr:rowOff>19050</xdr:rowOff>
        </xdr:from>
        <xdr:to>
          <xdr:col>7</xdr:col>
          <xdr:colOff>857250</xdr:colOff>
          <xdr:row>33</xdr:row>
          <xdr:rowOff>190500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%</a:t>
              </a:r>
            </a:p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</xdr:row>
          <xdr:rowOff>19050</xdr:rowOff>
        </xdr:from>
        <xdr:to>
          <xdr:col>2</xdr:col>
          <xdr:colOff>190500</xdr:colOff>
          <xdr:row>6</xdr:row>
          <xdr:rowOff>190500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2</xdr:col>
          <xdr:colOff>47625</xdr:colOff>
          <xdr:row>1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nl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60</xdr:row>
          <xdr:rowOff>0</xdr:rowOff>
        </xdr:from>
        <xdr:to>
          <xdr:col>8</xdr:col>
          <xdr:colOff>866775</xdr:colOff>
          <xdr:row>60</xdr:row>
          <xdr:rowOff>190500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28575</xdr:rowOff>
    </xdr:from>
    <xdr:to>
      <xdr:col>4</xdr:col>
      <xdr:colOff>763475</xdr:colOff>
      <xdr:row>3</xdr:row>
      <xdr:rowOff>295652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61950"/>
          <a:ext cx="3649550" cy="933827"/>
        </a:xfrm>
        <a:prstGeom prst="rect">
          <a:avLst/>
        </a:prstGeom>
      </xdr:spPr>
    </xdr:pic>
    <xdr:clientData/>
  </xdr:twoCellAnchor>
  <xdr:twoCellAnchor>
    <xdr:from>
      <xdr:col>2</xdr:col>
      <xdr:colOff>790575</xdr:colOff>
      <xdr:row>22</xdr:row>
      <xdr:rowOff>28574</xdr:rowOff>
    </xdr:from>
    <xdr:to>
      <xdr:col>3</xdr:col>
      <xdr:colOff>1009650</xdr:colOff>
      <xdr:row>27</xdr:row>
      <xdr:rowOff>0</xdr:rowOff>
    </xdr:to>
    <xdr:sp macro="" textlink="">
      <xdr:nvSpPr>
        <xdr:cNvPr id="2" name="ZoneTexte 1"/>
        <xdr:cNvSpPr txBox="1"/>
      </xdr:nvSpPr>
      <xdr:spPr>
        <a:xfrm>
          <a:off x="1123950" y="5143499"/>
          <a:ext cx="1028700" cy="933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11</xdr:row>
          <xdr:rowOff>0</xdr:rowOff>
        </xdr:from>
        <xdr:to>
          <xdr:col>8</xdr:col>
          <xdr:colOff>857250</xdr:colOff>
          <xdr:row>11</xdr:row>
          <xdr:rowOff>190500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54</xdr:row>
          <xdr:rowOff>19050</xdr:rowOff>
        </xdr:from>
        <xdr:to>
          <xdr:col>10</xdr:col>
          <xdr:colOff>76200</xdr:colOff>
          <xdr:row>55</xdr:row>
          <xdr:rowOff>180975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19050</xdr:rowOff>
        </xdr:from>
        <xdr:to>
          <xdr:col>2</xdr:col>
          <xdr:colOff>47625</xdr:colOff>
          <xdr:row>1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nl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11</xdr:row>
          <xdr:rowOff>0</xdr:rowOff>
        </xdr:from>
        <xdr:to>
          <xdr:col>4</xdr:col>
          <xdr:colOff>1047750</xdr:colOff>
          <xdr:row>11</xdr:row>
          <xdr:rowOff>190500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</xdr:row>
          <xdr:rowOff>19050</xdr:rowOff>
        </xdr:from>
        <xdr:to>
          <xdr:col>2</xdr:col>
          <xdr:colOff>190500</xdr:colOff>
          <xdr:row>6</xdr:row>
          <xdr:rowOff>190500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35</xdr:row>
          <xdr:rowOff>19050</xdr:rowOff>
        </xdr:from>
        <xdr:to>
          <xdr:col>7</xdr:col>
          <xdr:colOff>857250</xdr:colOff>
          <xdr:row>35</xdr:row>
          <xdr:rowOff>190500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%</a:t>
              </a:r>
            </a:p>
            <a:p>
              <a:pPr algn="ctr" rtl="0">
                <a:defRPr sz="1000"/>
              </a:pPr>
              <a:endParaRPr lang="nl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48</xdr:row>
          <xdr:rowOff>9525</xdr:rowOff>
        </xdr:from>
        <xdr:to>
          <xdr:col>7</xdr:col>
          <xdr:colOff>857250</xdr:colOff>
          <xdr:row>48</xdr:row>
          <xdr:rowOff>190500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O/N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1819275</xdr:colOff>
          <xdr:row>6</xdr:row>
          <xdr:rowOff>19050</xdr:rowOff>
        </xdr:from>
        <xdr:to>
          <xdr:col>3</xdr:col>
          <xdr:colOff>1990725</xdr:colOff>
          <xdr:row>6</xdr:row>
          <xdr:rowOff>190500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2" name="ZoneTexte 11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3" name="ZoneTexte 12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4" name="ZoneTexte 13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5" name="ZoneTexte 14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6" name="ZoneTexte 15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7" name="ZoneTexte 16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8" name="ZoneTexte 17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19" name="ZoneTexte 18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0" name="ZoneTexte 19"/>
        <xdr:cNvSpPr txBox="1"/>
      </xdr:nvSpPr>
      <xdr:spPr>
        <a:xfrm>
          <a:off x="1123950" y="4952999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1" name="ZoneTexte 20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3" name="ZoneTexte 22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62</xdr:row>
          <xdr:rowOff>0</xdr:rowOff>
        </xdr:from>
        <xdr:to>
          <xdr:col>8</xdr:col>
          <xdr:colOff>866775</xdr:colOff>
          <xdr:row>62</xdr:row>
          <xdr:rowOff>190500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4" name="ZoneTexte 23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5" name="ZoneTexte 24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6" name="ZoneTexte 25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28" name="ZoneTexte 27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31" name="ZoneTexte 30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32" name="ZoneTexte 31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33" name="ZoneTexte 32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34" name="ZoneTexte 33"/>
        <xdr:cNvSpPr txBox="1"/>
      </xdr:nvSpPr>
      <xdr:spPr>
        <a:xfrm>
          <a:off x="1123950" y="4924424"/>
          <a:ext cx="10287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ctrlProp" Target="../ctrlProps/ctrlProp9.xml"/><Relationship Id="rId7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82"/>
  <sheetViews>
    <sheetView showWhiteSpace="0" zoomScaleNormal="100" workbookViewId="0">
      <selection activeCell="D9" sqref="D9:E10"/>
    </sheetView>
  </sheetViews>
  <sheetFormatPr baseColWidth="10" defaultRowHeight="15" x14ac:dyDescent="0.25"/>
  <cols>
    <col min="1" max="1" width="3.5703125" customWidth="1"/>
    <col min="2" max="2" width="1.42578125" customWidth="1"/>
    <col min="3" max="3" width="12.140625" customWidth="1"/>
    <col min="4" max="4" width="30" customWidth="1"/>
    <col min="5" max="5" width="27.140625" customWidth="1"/>
    <col min="6" max="10" width="13.140625" customWidth="1"/>
    <col min="11" max="11" width="1.42578125" style="59" customWidth="1"/>
    <col min="12" max="12" width="14.28515625" style="115" customWidth="1"/>
    <col min="13" max="13" width="14.28515625" style="219" customWidth="1"/>
    <col min="14" max="14" width="14.28515625" style="223" customWidth="1"/>
    <col min="15" max="17" width="14.28515625" style="115" customWidth="1"/>
    <col min="18" max="18" width="14.28515625" style="111" customWidth="1"/>
    <col min="19" max="19" width="14.28515625" customWidth="1"/>
  </cols>
  <sheetData>
    <row r="1" spans="1:19" ht="26.25" customHeight="1" thickBot="1" x14ac:dyDescent="0.3">
      <c r="A1" s="92"/>
      <c r="B1" s="92"/>
      <c r="C1" s="92"/>
      <c r="D1" s="92"/>
      <c r="E1" s="92"/>
      <c r="F1" s="92"/>
      <c r="G1" s="92"/>
      <c r="H1" s="92"/>
      <c r="I1" s="92"/>
      <c r="J1" s="92"/>
      <c r="K1" s="93"/>
      <c r="L1" s="112"/>
      <c r="N1" s="219"/>
      <c r="O1" s="112"/>
      <c r="P1" s="112"/>
      <c r="Q1" s="112"/>
      <c r="R1" s="110"/>
      <c r="S1" s="92"/>
    </row>
    <row r="2" spans="1:19" ht="25.5" customHeight="1" thickBot="1" x14ac:dyDescent="0.3">
      <c r="A2" s="92"/>
      <c r="B2" s="87">
        <v>0</v>
      </c>
      <c r="C2" s="88"/>
      <c r="D2" s="88"/>
      <c r="E2" s="88"/>
      <c r="F2" s="88"/>
      <c r="G2" s="88"/>
      <c r="H2" s="88"/>
      <c r="I2" s="88"/>
      <c r="J2" s="88"/>
      <c r="K2" s="158"/>
      <c r="L2" s="112"/>
      <c r="N2" s="219"/>
      <c r="O2" s="112"/>
      <c r="P2" s="112"/>
      <c r="Q2" s="112"/>
      <c r="R2" s="110"/>
      <c r="S2" s="92"/>
    </row>
    <row r="3" spans="1:19" ht="25.5" customHeight="1" x14ac:dyDescent="0.25">
      <c r="A3" s="92"/>
      <c r="B3" s="82"/>
      <c r="C3" s="81"/>
      <c r="D3" s="81"/>
      <c r="E3" s="81"/>
      <c r="F3" s="255"/>
      <c r="G3" s="256"/>
      <c r="H3" s="256"/>
      <c r="I3" s="256"/>
      <c r="J3" s="257"/>
      <c r="K3" s="125"/>
      <c r="L3" s="112"/>
      <c r="N3" s="219"/>
      <c r="O3" s="112"/>
      <c r="P3" s="112"/>
      <c r="Q3" s="112"/>
      <c r="R3" s="110"/>
      <c r="S3" s="92"/>
    </row>
    <row r="4" spans="1:19" ht="25.5" customHeight="1" thickBot="1" x14ac:dyDescent="0.3">
      <c r="A4" s="92"/>
      <c r="B4" s="85"/>
      <c r="C4" s="86"/>
      <c r="D4" s="86"/>
      <c r="E4" s="86"/>
      <c r="F4" s="258"/>
      <c r="G4" s="259"/>
      <c r="H4" s="259"/>
      <c r="I4" s="259"/>
      <c r="J4" s="260"/>
      <c r="K4" s="125"/>
      <c r="L4" s="112"/>
      <c r="N4" s="219"/>
      <c r="O4" s="112"/>
      <c r="P4" s="112"/>
      <c r="Q4" s="112"/>
      <c r="R4" s="110"/>
      <c r="S4" s="92"/>
    </row>
    <row r="5" spans="1:19" ht="15.75" thickBot="1" x14ac:dyDescent="0.3">
      <c r="A5" s="92"/>
      <c r="B5" s="82"/>
      <c r="C5" s="81"/>
      <c r="D5" s="81"/>
      <c r="E5" s="81"/>
      <c r="F5" s="81"/>
      <c r="G5" s="81"/>
      <c r="H5" s="81"/>
      <c r="I5" s="81"/>
      <c r="J5" s="81"/>
      <c r="K5" s="125"/>
      <c r="L5" s="113"/>
      <c r="M5" s="220"/>
      <c r="N5" s="219"/>
      <c r="O5" s="112"/>
      <c r="P5" s="112"/>
      <c r="Q5" s="112"/>
      <c r="R5" s="110"/>
      <c r="S5" s="92"/>
    </row>
    <row r="6" spans="1:19" ht="15.75" x14ac:dyDescent="0.25">
      <c r="A6" s="92"/>
      <c r="B6" s="82"/>
      <c r="C6" s="13"/>
      <c r="D6" s="32"/>
      <c r="E6" s="81"/>
      <c r="F6" s="204" t="s">
        <v>0</v>
      </c>
      <c r="G6" s="263"/>
      <c r="H6" s="263"/>
      <c r="I6" s="263"/>
      <c r="J6" s="264"/>
      <c r="K6" s="125"/>
      <c r="L6" s="113" t="s">
        <v>37</v>
      </c>
      <c r="M6" s="220"/>
      <c r="N6" s="219"/>
      <c r="O6" s="112"/>
      <c r="P6" s="112"/>
      <c r="Q6" s="112"/>
      <c r="R6" s="110"/>
      <c r="S6" s="92"/>
    </row>
    <row r="7" spans="1:19" ht="15.75" customHeight="1" x14ac:dyDescent="0.25">
      <c r="A7" s="92"/>
      <c r="B7" s="82"/>
      <c r="C7" s="273" t="s">
        <v>16</v>
      </c>
      <c r="D7" s="274"/>
      <c r="E7" s="81"/>
      <c r="F7" s="205"/>
      <c r="G7" s="95"/>
      <c r="H7" s="95"/>
      <c r="I7" s="96"/>
      <c r="J7" s="97"/>
      <c r="K7" s="125"/>
      <c r="L7" s="113" t="s">
        <v>41</v>
      </c>
      <c r="M7" s="220"/>
      <c r="N7" s="219"/>
      <c r="O7" s="112"/>
      <c r="P7" s="112"/>
      <c r="Q7" s="112"/>
      <c r="R7" s="110"/>
      <c r="S7" s="92"/>
    </row>
    <row r="8" spans="1:19" ht="15.75" customHeight="1" x14ac:dyDescent="0.25">
      <c r="A8" s="92"/>
      <c r="B8" s="82"/>
      <c r="C8" s="275"/>
      <c r="D8" s="275"/>
      <c r="E8" s="81"/>
      <c r="F8" s="206" t="s">
        <v>31</v>
      </c>
      <c r="G8" s="98"/>
      <c r="H8" s="265"/>
      <c r="I8" s="265"/>
      <c r="J8" s="266"/>
      <c r="K8" s="125"/>
      <c r="L8" s="113" t="s">
        <v>42</v>
      </c>
      <c r="M8" s="220"/>
      <c r="N8" s="219"/>
      <c r="O8" s="112"/>
      <c r="P8" s="112"/>
      <c r="Q8" s="112"/>
      <c r="R8" s="110"/>
      <c r="S8" s="92"/>
    </row>
    <row r="9" spans="1:19" x14ac:dyDescent="0.25">
      <c r="A9" s="92"/>
      <c r="B9" s="82"/>
      <c r="C9" s="81"/>
      <c r="D9" s="267" t="s">
        <v>19</v>
      </c>
      <c r="E9" s="268"/>
      <c r="F9" s="205"/>
      <c r="G9" s="95"/>
      <c r="H9" s="95"/>
      <c r="I9" s="96"/>
      <c r="J9" s="97"/>
      <c r="K9" s="125"/>
      <c r="L9" s="113"/>
      <c r="M9" s="220"/>
      <c r="N9" s="219"/>
      <c r="O9" s="112"/>
      <c r="P9" s="112"/>
      <c r="Q9" s="112"/>
      <c r="R9" s="110"/>
      <c r="S9" s="92"/>
    </row>
    <row r="10" spans="1:19" ht="15.75" thickBot="1" x14ac:dyDescent="0.3">
      <c r="A10" s="92"/>
      <c r="B10" s="82"/>
      <c r="C10" s="81"/>
      <c r="D10" s="267"/>
      <c r="E10" s="268"/>
      <c r="F10" s="207" t="s">
        <v>1</v>
      </c>
      <c r="G10" s="31"/>
      <c r="H10" s="52"/>
      <c r="I10" s="52"/>
      <c r="J10" s="99"/>
      <c r="K10" s="125"/>
      <c r="L10" s="113"/>
      <c r="N10" s="219"/>
      <c r="O10" s="112"/>
      <c r="P10" s="112"/>
      <c r="Q10" s="112"/>
      <c r="R10" s="110"/>
      <c r="S10" s="92"/>
    </row>
    <row r="11" spans="1:19" ht="15.75" thickBot="1" x14ac:dyDescent="0.3">
      <c r="A11" s="92"/>
      <c r="B11" s="82"/>
      <c r="C11" s="81"/>
      <c r="D11" s="81"/>
      <c r="E11" s="81"/>
      <c r="F11" s="81"/>
      <c r="G11" s="81"/>
      <c r="H11" s="81"/>
      <c r="I11" s="81"/>
      <c r="J11" s="81"/>
      <c r="K11" s="125"/>
      <c r="L11" s="113"/>
      <c r="N11" s="219"/>
      <c r="O11" s="112"/>
      <c r="P11" s="112"/>
      <c r="Q11" s="112"/>
      <c r="R11" s="110"/>
      <c r="S11" s="92"/>
    </row>
    <row r="12" spans="1:19" ht="15.75" thickBot="1" x14ac:dyDescent="0.3">
      <c r="A12" s="92"/>
      <c r="B12" s="82"/>
      <c r="C12" s="30" t="s">
        <v>30</v>
      </c>
      <c r="D12" s="33"/>
      <c r="E12" s="33"/>
      <c r="F12" s="30" t="s">
        <v>15</v>
      </c>
      <c r="G12" s="22"/>
      <c r="H12" s="22"/>
      <c r="I12" s="3"/>
      <c r="J12" s="193" t="s">
        <v>73</v>
      </c>
      <c r="K12" s="125"/>
      <c r="L12" s="113"/>
      <c r="N12" s="219"/>
      <c r="O12" s="112"/>
      <c r="P12" s="112"/>
      <c r="Q12" s="112"/>
      <c r="R12" s="110"/>
      <c r="S12" s="92"/>
    </row>
    <row r="13" spans="1:19" s="59" customFormat="1" x14ac:dyDescent="0.25">
      <c r="A13" s="93"/>
      <c r="B13" s="121"/>
      <c r="C13" s="122"/>
      <c r="D13" s="123">
        <v>0</v>
      </c>
      <c r="E13" s="122"/>
      <c r="F13" s="122"/>
      <c r="G13" s="122"/>
      <c r="H13" s="122"/>
      <c r="I13" s="124">
        <v>0</v>
      </c>
      <c r="J13" s="122"/>
      <c r="K13" s="125"/>
      <c r="L13" s="113"/>
      <c r="M13" s="220"/>
      <c r="N13" s="219"/>
      <c r="O13" s="93"/>
      <c r="P13" s="93"/>
      <c r="Q13" s="93"/>
      <c r="R13" s="93"/>
      <c r="S13" s="93"/>
    </row>
    <row r="14" spans="1:19" ht="15.75" thickBot="1" x14ac:dyDescent="0.3">
      <c r="A14" s="92"/>
      <c r="B14" s="82"/>
      <c r="C14" s="81"/>
      <c r="D14" s="81"/>
      <c r="E14" s="81"/>
      <c r="F14" s="81"/>
      <c r="G14" s="81"/>
      <c r="H14" s="81"/>
      <c r="I14" s="81"/>
      <c r="J14" s="81"/>
      <c r="K14" s="125"/>
      <c r="L14" s="113"/>
      <c r="M14" s="220"/>
      <c r="N14" s="219"/>
      <c r="O14" s="112"/>
      <c r="P14" s="112"/>
      <c r="Q14" s="112"/>
      <c r="R14" s="110"/>
      <c r="S14" s="92"/>
    </row>
    <row r="15" spans="1:19" s="132" customFormat="1" ht="36.75" thickBot="1" x14ac:dyDescent="0.3">
      <c r="A15" s="127"/>
      <c r="B15" s="128"/>
      <c r="C15" s="11" t="s">
        <v>2</v>
      </c>
      <c r="D15" s="12" t="s">
        <v>3</v>
      </c>
      <c r="E15" s="12" t="s">
        <v>4</v>
      </c>
      <c r="F15" s="126" t="s">
        <v>52</v>
      </c>
      <c r="G15" s="126" t="s">
        <v>5</v>
      </c>
      <c r="H15" s="126" t="s">
        <v>32</v>
      </c>
      <c r="I15" s="126" t="s">
        <v>6</v>
      </c>
      <c r="J15" s="126" t="s">
        <v>7</v>
      </c>
      <c r="K15" s="159"/>
      <c r="L15" s="129"/>
      <c r="M15" s="221"/>
      <c r="N15" s="254"/>
      <c r="O15" s="130"/>
      <c r="P15" s="130"/>
      <c r="Q15" s="130"/>
      <c r="R15" s="131"/>
      <c r="S15" s="127"/>
    </row>
    <row r="16" spans="1:19" x14ac:dyDescent="0.25">
      <c r="A16" s="92"/>
      <c r="B16" s="82"/>
      <c r="C16" s="137"/>
      <c r="D16" s="35"/>
      <c r="E16" s="35"/>
      <c r="F16" s="76"/>
      <c r="G16" s="76"/>
      <c r="H16" s="76"/>
      <c r="I16" s="133" t="str">
        <f>IF(F16&gt;0,F16-G16,"")</f>
        <v/>
      </c>
      <c r="J16" s="77"/>
      <c r="K16" s="125"/>
      <c r="L16" s="113" t="s">
        <v>45</v>
      </c>
      <c r="N16" s="220"/>
      <c r="O16" s="112"/>
      <c r="P16" s="112"/>
      <c r="Q16" s="112"/>
      <c r="R16" s="110"/>
      <c r="S16" s="92"/>
    </row>
    <row r="17" spans="1:19" x14ac:dyDescent="0.25">
      <c r="A17" s="92"/>
      <c r="B17" s="82"/>
      <c r="C17" s="137"/>
      <c r="D17" s="36"/>
      <c r="E17" s="35"/>
      <c r="F17" s="78"/>
      <c r="G17" s="78"/>
      <c r="H17" s="76"/>
      <c r="I17" s="133" t="str">
        <f t="shared" ref="I17:I27" si="0">IF(F17&gt;0,F17-G17,"")</f>
        <v/>
      </c>
      <c r="J17" s="77"/>
      <c r="K17" s="125"/>
      <c r="L17" s="113" t="s">
        <v>46</v>
      </c>
      <c r="N17" s="220"/>
      <c r="O17" s="112"/>
      <c r="P17" s="112"/>
      <c r="Q17" s="112"/>
      <c r="R17" s="110"/>
      <c r="S17" s="92"/>
    </row>
    <row r="18" spans="1:19" x14ac:dyDescent="0.25">
      <c r="A18" s="92"/>
      <c r="B18" s="82"/>
      <c r="C18" s="137"/>
      <c r="D18" s="36"/>
      <c r="E18" s="35"/>
      <c r="F18" s="78"/>
      <c r="G18" s="78"/>
      <c r="H18" s="76"/>
      <c r="I18" s="133" t="str">
        <f t="shared" si="0"/>
        <v/>
      </c>
      <c r="J18" s="77"/>
      <c r="K18" s="125"/>
      <c r="L18" s="113" t="s">
        <v>43</v>
      </c>
      <c r="N18" s="220"/>
      <c r="O18" s="112"/>
      <c r="P18" s="112"/>
      <c r="Q18" s="112"/>
      <c r="R18" s="110"/>
      <c r="S18" s="92"/>
    </row>
    <row r="19" spans="1:19" x14ac:dyDescent="0.25">
      <c r="A19" s="92"/>
      <c r="B19" s="82"/>
      <c r="C19" s="137"/>
      <c r="D19" s="36"/>
      <c r="E19" s="35"/>
      <c r="F19" s="78"/>
      <c r="G19" s="78"/>
      <c r="H19" s="76"/>
      <c r="I19" s="133" t="str">
        <f t="shared" si="0"/>
        <v/>
      </c>
      <c r="J19" s="77"/>
      <c r="K19" s="125"/>
      <c r="L19" s="113" t="s">
        <v>47</v>
      </c>
      <c r="N19" s="220"/>
      <c r="O19" s="112"/>
      <c r="P19" s="112"/>
      <c r="Q19" s="112"/>
      <c r="R19" s="110"/>
      <c r="S19" s="92"/>
    </row>
    <row r="20" spans="1:19" x14ac:dyDescent="0.25">
      <c r="A20" s="92"/>
      <c r="B20" s="82"/>
      <c r="C20" s="137"/>
      <c r="D20" s="36"/>
      <c r="E20" s="35"/>
      <c r="F20" s="78"/>
      <c r="G20" s="78"/>
      <c r="H20" s="76"/>
      <c r="I20" s="133" t="str">
        <f t="shared" si="0"/>
        <v/>
      </c>
      <c r="J20" s="77"/>
      <c r="K20" s="125"/>
      <c r="L20" s="113" t="s">
        <v>44</v>
      </c>
      <c r="N20" s="220"/>
      <c r="O20" s="112"/>
      <c r="P20" s="112"/>
      <c r="Q20" s="112"/>
      <c r="R20" s="110"/>
      <c r="S20" s="92"/>
    </row>
    <row r="21" spans="1:19" x14ac:dyDescent="0.25">
      <c r="A21" s="92"/>
      <c r="B21" s="82"/>
      <c r="C21" s="137"/>
      <c r="D21" s="36"/>
      <c r="E21" s="35"/>
      <c r="F21" s="78"/>
      <c r="G21" s="78"/>
      <c r="H21" s="76"/>
      <c r="I21" s="133" t="str">
        <f t="shared" si="0"/>
        <v/>
      </c>
      <c r="J21" s="77"/>
      <c r="K21" s="125"/>
      <c r="L21" s="113" t="s">
        <v>48</v>
      </c>
      <c r="N21" s="220"/>
      <c r="O21" s="112"/>
      <c r="P21" s="112"/>
      <c r="Q21" s="112"/>
      <c r="R21" s="110"/>
      <c r="S21" s="92"/>
    </row>
    <row r="22" spans="1:19" x14ac:dyDescent="0.25">
      <c r="A22" s="92"/>
      <c r="B22" s="82"/>
      <c r="C22" s="138"/>
      <c r="D22" s="36"/>
      <c r="E22" s="36"/>
      <c r="F22" s="78"/>
      <c r="G22" s="78"/>
      <c r="H22" s="76"/>
      <c r="I22" s="133" t="str">
        <f t="shared" si="0"/>
        <v/>
      </c>
      <c r="J22" s="77"/>
      <c r="K22" s="125"/>
      <c r="L22" s="113" t="s">
        <v>49</v>
      </c>
      <c r="N22" s="220"/>
      <c r="O22" s="112"/>
      <c r="P22" s="112"/>
      <c r="Q22" s="112"/>
      <c r="R22" s="110"/>
      <c r="S22" s="92"/>
    </row>
    <row r="23" spans="1:19" x14ac:dyDescent="0.25">
      <c r="A23" s="92"/>
      <c r="B23" s="82"/>
      <c r="C23" s="138"/>
      <c r="D23" s="36"/>
      <c r="E23" s="36"/>
      <c r="F23" s="78"/>
      <c r="G23" s="78"/>
      <c r="H23" s="76"/>
      <c r="I23" s="133" t="str">
        <f t="shared" si="0"/>
        <v/>
      </c>
      <c r="J23" s="77"/>
      <c r="K23" s="125"/>
      <c r="L23" s="113" t="s">
        <v>51</v>
      </c>
      <c r="N23" s="220"/>
      <c r="O23" s="112"/>
      <c r="P23" s="112"/>
      <c r="Q23" s="112"/>
      <c r="R23" s="110"/>
      <c r="S23" s="92"/>
    </row>
    <row r="24" spans="1:19" x14ac:dyDescent="0.25">
      <c r="A24" s="92"/>
      <c r="B24" s="82"/>
      <c r="C24" s="138"/>
      <c r="D24" s="36"/>
      <c r="E24" s="36"/>
      <c r="F24" s="78"/>
      <c r="G24" s="78"/>
      <c r="H24" s="76"/>
      <c r="I24" s="133" t="str">
        <f t="shared" si="0"/>
        <v/>
      </c>
      <c r="J24" s="77"/>
      <c r="K24" s="125"/>
      <c r="L24" s="116" t="s">
        <v>50</v>
      </c>
      <c r="N24" s="220"/>
      <c r="O24" s="112"/>
      <c r="P24" s="112"/>
      <c r="Q24" s="112"/>
      <c r="R24" s="110"/>
      <c r="S24" s="92"/>
    </row>
    <row r="25" spans="1:19" x14ac:dyDescent="0.25">
      <c r="A25" s="92"/>
      <c r="B25" s="82"/>
      <c r="C25" s="138"/>
      <c r="D25" s="36"/>
      <c r="E25" s="36"/>
      <c r="F25" s="78"/>
      <c r="G25" s="78"/>
      <c r="H25" s="76"/>
      <c r="I25" s="133" t="str">
        <f t="shared" si="0"/>
        <v/>
      </c>
      <c r="J25" s="77"/>
      <c r="K25" s="125"/>
      <c r="L25" s="113"/>
      <c r="M25" s="220"/>
      <c r="N25" s="219"/>
      <c r="O25" s="112"/>
      <c r="P25" s="112"/>
      <c r="Q25" s="112"/>
      <c r="R25" s="110"/>
      <c r="S25" s="92"/>
    </row>
    <row r="26" spans="1:19" x14ac:dyDescent="0.25">
      <c r="A26" s="92"/>
      <c r="B26" s="82"/>
      <c r="C26" s="138"/>
      <c r="D26" s="36"/>
      <c r="E26" s="36"/>
      <c r="F26" s="78"/>
      <c r="G26" s="78"/>
      <c r="H26" s="76"/>
      <c r="I26" s="133" t="str">
        <f t="shared" si="0"/>
        <v/>
      </c>
      <c r="J26" s="77"/>
      <c r="K26" s="125"/>
      <c r="L26" s="113"/>
      <c r="M26" s="220"/>
      <c r="N26" s="219"/>
      <c r="O26" s="112"/>
      <c r="P26" s="112"/>
      <c r="Q26" s="112"/>
      <c r="R26" s="110"/>
      <c r="S26" s="92"/>
    </row>
    <row r="27" spans="1:19" ht="15.75" thickBot="1" x14ac:dyDescent="0.3">
      <c r="A27" s="92"/>
      <c r="B27" s="82"/>
      <c r="C27" s="139"/>
      <c r="D27" s="37"/>
      <c r="E27" s="37"/>
      <c r="F27" s="79"/>
      <c r="G27" s="79"/>
      <c r="H27" s="80"/>
      <c r="I27" s="133" t="str">
        <f t="shared" si="0"/>
        <v/>
      </c>
      <c r="J27" s="77"/>
      <c r="K27" s="125"/>
      <c r="L27" s="113"/>
      <c r="M27" s="220"/>
      <c r="N27" s="219"/>
      <c r="O27" s="112"/>
      <c r="P27" s="112"/>
      <c r="Q27" s="112"/>
      <c r="R27" s="110"/>
      <c r="S27" s="92"/>
    </row>
    <row r="28" spans="1:19" ht="15.75" thickBot="1" x14ac:dyDescent="0.3">
      <c r="A28" s="92"/>
      <c r="B28" s="82"/>
      <c r="C28" s="81"/>
      <c r="D28" s="81"/>
      <c r="E28" s="136" t="s">
        <v>53</v>
      </c>
      <c r="F28" s="134">
        <f>SUM(F16:F27)</f>
        <v>0</v>
      </c>
      <c r="G28" s="134">
        <f>SUM(G16:G27)</f>
        <v>0</v>
      </c>
      <c r="H28" s="135">
        <f>SUM(H16:H27)</f>
        <v>0</v>
      </c>
      <c r="I28" s="135">
        <f>SUM(I16:I26)</f>
        <v>0</v>
      </c>
      <c r="J28" s="135">
        <f>SUM(J16:J27)</f>
        <v>0</v>
      </c>
      <c r="K28" s="125"/>
      <c r="L28" s="113"/>
      <c r="M28" s="222"/>
      <c r="N28" s="219"/>
      <c r="O28" s="112"/>
      <c r="P28" s="112"/>
      <c r="Q28" s="112"/>
      <c r="R28" s="110"/>
      <c r="S28" s="92"/>
    </row>
    <row r="29" spans="1:19" ht="15.75" thickBot="1" x14ac:dyDescent="0.3">
      <c r="A29" s="92"/>
      <c r="B29" s="82"/>
      <c r="C29" s="81"/>
      <c r="D29" s="81"/>
      <c r="E29" s="81"/>
      <c r="F29" s="81"/>
      <c r="G29" s="81"/>
      <c r="H29" s="81"/>
      <c r="I29" s="81"/>
      <c r="J29" s="81"/>
      <c r="K29" s="125"/>
      <c r="L29" s="113"/>
      <c r="M29" s="220"/>
      <c r="N29" s="219"/>
      <c r="O29" s="112"/>
      <c r="P29" s="112"/>
      <c r="Q29" s="112"/>
      <c r="R29" s="110"/>
      <c r="S29" s="92"/>
    </row>
    <row r="30" spans="1:19" x14ac:dyDescent="0.25">
      <c r="A30" s="92"/>
      <c r="B30" s="82"/>
      <c r="C30" s="81"/>
      <c r="D30" s="81"/>
      <c r="E30" s="8" t="s">
        <v>8</v>
      </c>
      <c r="F30" s="9"/>
      <c r="G30" s="9"/>
      <c r="H30" s="10"/>
      <c r="I30" s="61">
        <f>IF(D13=0,0,IF(D13&lt;3,50000,20000))</f>
        <v>0</v>
      </c>
      <c r="J30" s="81"/>
      <c r="K30" s="125"/>
      <c r="L30" s="113"/>
      <c r="M30" s="220"/>
      <c r="N30" s="219"/>
      <c r="O30" s="112"/>
      <c r="P30" s="112"/>
      <c r="Q30" s="112"/>
      <c r="R30" s="110"/>
      <c r="S30" s="92"/>
    </row>
    <row r="31" spans="1:19" x14ac:dyDescent="0.25">
      <c r="A31" s="92"/>
      <c r="B31" s="82"/>
      <c r="C31" s="81"/>
      <c r="D31" s="81"/>
      <c r="E31" s="27" t="s">
        <v>26</v>
      </c>
      <c r="F31" s="44"/>
      <c r="G31" s="50"/>
      <c r="H31" s="46"/>
      <c r="I31" s="62">
        <f>IF(I28&lt;I30,I28,I30)</f>
        <v>0</v>
      </c>
      <c r="J31" s="81"/>
      <c r="K31" s="125"/>
      <c r="L31" s="113"/>
      <c r="M31" s="220"/>
      <c r="N31" s="219"/>
      <c r="O31" s="112"/>
      <c r="P31" s="112"/>
      <c r="Q31" s="112"/>
      <c r="R31" s="110"/>
      <c r="S31" s="92"/>
    </row>
    <row r="32" spans="1:19" x14ac:dyDescent="0.25">
      <c r="A32" s="92"/>
      <c r="B32" s="82"/>
      <c r="C32" s="81"/>
      <c r="D32" s="81"/>
      <c r="E32" s="27" t="s">
        <v>27</v>
      </c>
      <c r="F32" s="44"/>
      <c r="G32" s="50"/>
      <c r="H32" s="46"/>
      <c r="I32" s="63">
        <v>0</v>
      </c>
      <c r="J32" s="81"/>
      <c r="K32" s="125"/>
      <c r="L32" s="246"/>
      <c r="M32" s="220"/>
      <c r="N32" s="219"/>
      <c r="O32" s="112"/>
      <c r="P32" s="112"/>
      <c r="Q32" s="112"/>
      <c r="R32" s="110"/>
      <c r="S32" s="92"/>
    </row>
    <row r="33" spans="1:19" x14ac:dyDescent="0.25">
      <c r="A33" s="92"/>
      <c r="B33" s="82"/>
      <c r="C33" s="81"/>
      <c r="D33" s="81"/>
      <c r="E33" s="28" t="s">
        <v>28</v>
      </c>
      <c r="F33" s="45"/>
      <c r="G33" s="51"/>
      <c r="H33" s="47"/>
      <c r="I33" s="64">
        <f>I31+I32</f>
        <v>0</v>
      </c>
      <c r="J33" s="81"/>
      <c r="K33" s="125"/>
      <c r="L33" s="113"/>
      <c r="M33" s="220"/>
      <c r="N33" s="219"/>
      <c r="O33" s="112"/>
      <c r="P33" s="112"/>
      <c r="Q33" s="112"/>
      <c r="R33" s="110"/>
      <c r="S33" s="92"/>
    </row>
    <row r="34" spans="1:19" ht="15.75" thickBot="1" x14ac:dyDescent="0.3">
      <c r="A34" s="92"/>
      <c r="B34" s="82"/>
      <c r="C34" s="81"/>
      <c r="D34" s="81"/>
      <c r="E34" s="24" t="s">
        <v>17</v>
      </c>
      <c r="F34" s="25"/>
      <c r="G34" s="25"/>
      <c r="H34" s="26"/>
      <c r="I34" s="60"/>
      <c r="J34" s="81"/>
      <c r="K34" s="125"/>
      <c r="L34" s="113"/>
      <c r="M34" s="220"/>
      <c r="N34" s="219"/>
      <c r="O34" s="112"/>
      <c r="P34" s="112"/>
      <c r="Q34" s="112"/>
      <c r="R34" s="110"/>
      <c r="S34" s="92"/>
    </row>
    <row r="35" spans="1:19" ht="15.75" thickBot="1" x14ac:dyDescent="0.3">
      <c r="A35" s="92"/>
      <c r="B35" s="82"/>
      <c r="C35" s="81"/>
      <c r="D35" s="81"/>
      <c r="E35" s="100" t="s">
        <v>38</v>
      </c>
      <c r="F35" s="101"/>
      <c r="G35" s="101"/>
      <c r="H35" s="102"/>
      <c r="I35" s="103">
        <f>IF(I34=0,0,IF(I34=35%,I33*0.35,IF(I34=50%,I33*0.5,0)))</f>
        <v>0</v>
      </c>
      <c r="J35" s="81"/>
      <c r="K35" s="125"/>
      <c r="L35" s="113"/>
      <c r="M35" s="220"/>
      <c r="N35" s="219"/>
      <c r="O35" s="112"/>
      <c r="P35" s="112"/>
      <c r="Q35" s="112"/>
      <c r="R35" s="110"/>
      <c r="S35" s="92"/>
    </row>
    <row r="36" spans="1:19" ht="15.75" thickBot="1" x14ac:dyDescent="0.3">
      <c r="A36" s="92"/>
      <c r="B36" s="82"/>
      <c r="C36" s="81"/>
      <c r="D36" s="81"/>
      <c r="E36" s="38"/>
      <c r="F36" s="39"/>
      <c r="G36" s="39"/>
      <c r="H36" s="40"/>
      <c r="I36" s="65"/>
      <c r="J36" s="81"/>
      <c r="K36" s="125"/>
      <c r="L36" s="113"/>
      <c r="M36" s="220"/>
      <c r="N36" s="219"/>
      <c r="O36" s="112"/>
      <c r="P36" s="112"/>
      <c r="Q36" s="112"/>
      <c r="R36" s="110"/>
      <c r="S36" s="92"/>
    </row>
    <row r="37" spans="1:19" ht="15.75" thickBot="1" x14ac:dyDescent="0.3">
      <c r="A37" s="92"/>
      <c r="B37" s="82"/>
      <c r="C37" s="81"/>
      <c r="D37" s="81"/>
      <c r="E37" s="17" t="s">
        <v>18</v>
      </c>
      <c r="F37" s="18"/>
      <c r="G37" s="18"/>
      <c r="H37" s="19"/>
      <c r="I37" s="66">
        <f>I33*0.2</f>
        <v>0</v>
      </c>
      <c r="J37" s="81"/>
      <c r="K37" s="125"/>
      <c r="L37" s="113"/>
      <c r="M37" s="220"/>
      <c r="N37" s="219"/>
      <c r="O37" s="112"/>
      <c r="P37" s="112"/>
      <c r="Q37" s="112"/>
      <c r="R37" s="110"/>
      <c r="S37" s="92"/>
    </row>
    <row r="38" spans="1:19" ht="15.75" thickBot="1" x14ac:dyDescent="0.3">
      <c r="A38" s="92"/>
      <c r="B38" s="82"/>
      <c r="C38" s="81"/>
      <c r="D38" s="81"/>
      <c r="E38" s="38"/>
      <c r="F38" s="39"/>
      <c r="G38" s="39"/>
      <c r="H38" s="40"/>
      <c r="I38" s="65"/>
      <c r="J38" s="81"/>
      <c r="K38" s="125"/>
      <c r="L38" s="113"/>
      <c r="M38" s="220"/>
      <c r="N38" s="219"/>
      <c r="O38" s="112"/>
      <c r="P38" s="112"/>
      <c r="Q38" s="112"/>
      <c r="R38" s="110"/>
      <c r="S38" s="92"/>
    </row>
    <row r="39" spans="1:19" ht="15.75" thickBot="1" x14ac:dyDescent="0.3">
      <c r="A39" s="92"/>
      <c r="B39" s="82"/>
      <c r="C39" s="81"/>
      <c r="D39" s="81"/>
      <c r="E39" s="2" t="s">
        <v>9</v>
      </c>
      <c r="F39" s="3"/>
      <c r="G39" s="3"/>
      <c r="H39" s="4"/>
      <c r="I39" s="67">
        <f>I35+I37</f>
        <v>0</v>
      </c>
      <c r="J39" s="81"/>
      <c r="K39" s="125"/>
      <c r="L39" s="113"/>
      <c r="M39" s="220"/>
      <c r="N39" s="219"/>
      <c r="O39" s="112"/>
      <c r="P39" s="112"/>
      <c r="Q39" s="112"/>
      <c r="R39" s="110"/>
      <c r="S39" s="92"/>
    </row>
    <row r="40" spans="1:19" ht="15.75" thickBot="1" x14ac:dyDescent="0.3">
      <c r="A40" s="92"/>
      <c r="B40" s="82"/>
      <c r="C40" s="81"/>
      <c r="D40" s="81"/>
      <c r="E40" s="38"/>
      <c r="F40" s="39"/>
      <c r="G40" s="39"/>
      <c r="H40" s="40"/>
      <c r="I40" s="68"/>
      <c r="J40" s="81"/>
      <c r="K40" s="125"/>
      <c r="L40" s="113"/>
      <c r="M40" s="220"/>
      <c r="N40" s="219"/>
      <c r="O40" s="112"/>
      <c r="P40" s="112"/>
      <c r="Q40" s="112"/>
      <c r="R40" s="110"/>
      <c r="S40" s="92"/>
    </row>
    <row r="41" spans="1:19" x14ac:dyDescent="0.25">
      <c r="A41" s="92"/>
      <c r="B41" s="82"/>
      <c r="C41" s="81"/>
      <c r="D41" s="81"/>
      <c r="E41" s="104" t="s">
        <v>36</v>
      </c>
      <c r="F41" s="105"/>
      <c r="G41" s="106"/>
      <c r="H41" s="107"/>
      <c r="I41" s="108">
        <f>IF(OR(D13=2,D13=4,D13=6,D13=7),IF(I34=50%,MIN(2000,H28*0.1),IF(I34=35%,MIN(1600,H28*0.1),0)),0)</f>
        <v>0</v>
      </c>
      <c r="J41" s="81"/>
      <c r="K41" s="125"/>
      <c r="L41" s="113"/>
      <c r="M41" s="220"/>
      <c r="N41" s="219"/>
      <c r="O41" s="112"/>
      <c r="P41" s="112"/>
      <c r="Q41" s="112"/>
      <c r="R41" s="110"/>
      <c r="S41" s="92"/>
    </row>
    <row r="42" spans="1:19" ht="15.75" thickBot="1" x14ac:dyDescent="0.3">
      <c r="A42" s="92"/>
      <c r="B42" s="82"/>
      <c r="C42" s="81"/>
      <c r="D42" s="81"/>
      <c r="E42" s="53" t="s">
        <v>34</v>
      </c>
      <c r="F42" s="54"/>
      <c r="G42" s="55"/>
      <c r="H42" s="56"/>
      <c r="I42" s="69">
        <f>IF(I41&gt;1,500,0)</f>
        <v>0</v>
      </c>
      <c r="J42" s="81"/>
      <c r="K42" s="125"/>
      <c r="L42" s="113"/>
      <c r="M42" s="220"/>
      <c r="N42" s="219"/>
      <c r="O42" s="112"/>
      <c r="P42" s="112"/>
      <c r="Q42" s="112"/>
      <c r="R42" s="110"/>
      <c r="S42" s="92"/>
    </row>
    <row r="43" spans="1:19" ht="15.75" thickBot="1" x14ac:dyDescent="0.3">
      <c r="A43" s="92"/>
      <c r="B43" s="82"/>
      <c r="C43" s="81"/>
      <c r="D43" s="81"/>
      <c r="E43" s="38"/>
      <c r="F43" s="39"/>
      <c r="G43" s="39"/>
      <c r="H43" s="40"/>
      <c r="I43" s="65"/>
      <c r="J43" s="81"/>
      <c r="K43" s="125"/>
      <c r="L43" s="113"/>
      <c r="M43" s="220"/>
      <c r="N43" s="219"/>
      <c r="O43" s="112"/>
      <c r="P43" s="112"/>
      <c r="Q43" s="112"/>
      <c r="R43" s="110"/>
      <c r="S43" s="92"/>
    </row>
    <row r="44" spans="1:19" ht="17.25" customHeight="1" x14ac:dyDescent="0.25">
      <c r="A44" s="92"/>
      <c r="B44" s="82"/>
      <c r="C44" s="81"/>
      <c r="D44" s="81"/>
      <c r="E44" s="5" t="s">
        <v>14</v>
      </c>
      <c r="F44" s="6"/>
      <c r="G44" s="6"/>
      <c r="H44" s="7"/>
      <c r="I44" s="70">
        <f>I39+I41+I42</f>
        <v>0</v>
      </c>
      <c r="J44" s="81"/>
      <c r="K44" s="125"/>
      <c r="L44" s="113"/>
      <c r="M44" s="220"/>
      <c r="N44" s="219"/>
      <c r="O44" s="112"/>
      <c r="P44" s="120">
        <f>I39+I41+I42</f>
        <v>0</v>
      </c>
      <c r="Q44" s="112"/>
      <c r="R44" s="110"/>
      <c r="S44" s="92"/>
    </row>
    <row r="45" spans="1:19" ht="15.75" customHeight="1" thickBot="1" x14ac:dyDescent="0.3">
      <c r="A45" s="92"/>
      <c r="B45" s="82"/>
      <c r="C45" s="81"/>
      <c r="D45" s="81"/>
      <c r="E45" s="29" t="s">
        <v>33</v>
      </c>
      <c r="F45" s="23"/>
      <c r="G45" s="23"/>
      <c r="H45" s="48"/>
      <c r="I45" s="60" t="str">
        <f>IF(I28&gt;0,I44/I28,"")</f>
        <v/>
      </c>
      <c r="J45" s="81"/>
      <c r="K45" s="125"/>
      <c r="L45" s="113"/>
      <c r="M45" s="220"/>
      <c r="N45" s="219"/>
      <c r="O45" s="112"/>
      <c r="P45" s="112"/>
      <c r="Q45" s="112"/>
      <c r="R45" s="110"/>
      <c r="S45" s="92"/>
    </row>
    <row r="46" spans="1:19" ht="15.75" thickBot="1" x14ac:dyDescent="0.3">
      <c r="A46" s="92"/>
      <c r="B46" s="82"/>
      <c r="C46" s="81"/>
      <c r="D46" s="81"/>
      <c r="E46" s="38"/>
      <c r="F46" s="39"/>
      <c r="G46" s="49"/>
      <c r="H46" s="40"/>
      <c r="I46" s="41"/>
      <c r="J46" s="81"/>
      <c r="K46" s="125"/>
      <c r="L46" s="113"/>
      <c r="M46" s="220"/>
      <c r="N46" s="219"/>
      <c r="O46" s="112"/>
      <c r="P46" s="112"/>
      <c r="Q46" s="112"/>
      <c r="R46" s="110"/>
      <c r="S46" s="92"/>
    </row>
    <row r="47" spans="1:19" ht="15.75" thickBot="1" x14ac:dyDescent="0.3">
      <c r="A47" s="92"/>
      <c r="B47" s="82"/>
      <c r="C47" s="81"/>
      <c r="D47" s="81"/>
      <c r="E47" s="17" t="s">
        <v>11</v>
      </c>
      <c r="F47" s="18"/>
      <c r="G47" s="18"/>
      <c r="H47" s="18"/>
      <c r="I47" s="71">
        <v>0</v>
      </c>
      <c r="J47" s="81"/>
      <c r="K47" s="125"/>
      <c r="L47" s="113"/>
      <c r="M47" s="220"/>
      <c r="N47" s="219"/>
      <c r="O47" s="112"/>
      <c r="P47" s="112"/>
      <c r="Q47" s="112"/>
      <c r="R47" s="110"/>
      <c r="S47" s="92"/>
    </row>
    <row r="48" spans="1:19" ht="15.75" thickBot="1" x14ac:dyDescent="0.3">
      <c r="A48" s="92"/>
      <c r="B48" s="82"/>
      <c r="C48" s="81"/>
      <c r="D48" s="81"/>
      <c r="E48" s="42"/>
      <c r="F48" s="43"/>
      <c r="G48" s="43"/>
      <c r="H48" s="43"/>
      <c r="I48" s="68"/>
      <c r="J48" s="81"/>
      <c r="K48" s="125"/>
      <c r="L48" s="113" t="s">
        <v>40</v>
      </c>
      <c r="M48" s="220"/>
      <c r="N48" s="219"/>
      <c r="O48" s="112"/>
      <c r="P48" s="112"/>
      <c r="Q48" s="112"/>
      <c r="R48" s="110"/>
      <c r="S48" s="92"/>
    </row>
    <row r="49" spans="1:19" x14ac:dyDescent="0.25">
      <c r="A49" s="92"/>
      <c r="B49" s="82"/>
      <c r="C49" s="81"/>
      <c r="D49" s="81"/>
      <c r="E49" s="104" t="s">
        <v>39</v>
      </c>
      <c r="F49" s="106"/>
      <c r="G49" s="106"/>
      <c r="H49" s="106"/>
      <c r="I49" s="109">
        <f>I35+I41</f>
        <v>0</v>
      </c>
      <c r="J49" s="81"/>
      <c r="K49" s="125"/>
      <c r="L49" s="113"/>
      <c r="M49" s="220"/>
      <c r="N49" s="219"/>
      <c r="O49" s="112"/>
      <c r="P49" s="112"/>
      <c r="Q49" s="112"/>
      <c r="R49" s="110"/>
      <c r="S49" s="92"/>
    </row>
    <row r="50" spans="1:19" x14ac:dyDescent="0.25">
      <c r="A50" s="92"/>
      <c r="B50" s="82"/>
      <c r="C50" s="81"/>
      <c r="D50" s="81"/>
      <c r="E50" s="20" t="s">
        <v>12</v>
      </c>
      <c r="F50" s="21"/>
      <c r="G50" s="21"/>
      <c r="H50" s="21"/>
      <c r="I50" s="72">
        <f>I37+I47</f>
        <v>0</v>
      </c>
      <c r="J50" s="81"/>
      <c r="K50" s="125"/>
      <c r="L50" s="113"/>
      <c r="M50" s="220"/>
      <c r="N50" s="219"/>
      <c r="O50" s="112"/>
      <c r="P50" s="112"/>
      <c r="Q50" s="112"/>
      <c r="R50" s="110"/>
      <c r="S50" s="92"/>
    </row>
    <row r="51" spans="1:19" ht="15.75" thickBot="1" x14ac:dyDescent="0.3">
      <c r="A51" s="92"/>
      <c r="B51" s="82"/>
      <c r="C51" s="81"/>
      <c r="D51" s="81"/>
      <c r="E51" s="15" t="s">
        <v>35</v>
      </c>
      <c r="F51" s="16"/>
      <c r="G51" s="16"/>
      <c r="H51" s="16"/>
      <c r="I51" s="73">
        <f>I42</f>
        <v>0</v>
      </c>
      <c r="J51" s="81"/>
      <c r="K51" s="125"/>
      <c r="L51" s="113"/>
      <c r="M51" s="220"/>
      <c r="N51" s="219"/>
      <c r="O51" s="112"/>
      <c r="P51" s="112"/>
      <c r="Q51" s="112"/>
      <c r="R51" s="110"/>
      <c r="S51" s="92"/>
    </row>
    <row r="52" spans="1:19" ht="15.75" thickBot="1" x14ac:dyDescent="0.3">
      <c r="A52" s="92"/>
      <c r="B52" s="82"/>
      <c r="C52" s="81"/>
      <c r="D52" s="81"/>
      <c r="E52" s="38"/>
      <c r="F52" s="39"/>
      <c r="G52" s="39"/>
      <c r="H52" s="39"/>
      <c r="I52" s="74"/>
      <c r="J52" s="81"/>
      <c r="K52" s="125"/>
      <c r="L52" s="113"/>
      <c r="M52" s="220"/>
      <c r="N52" s="219"/>
      <c r="O52" s="112"/>
      <c r="P52" s="112"/>
      <c r="Q52" s="112"/>
      <c r="R52" s="110"/>
      <c r="S52" s="92"/>
    </row>
    <row r="53" spans="1:19" ht="15.75" thickBot="1" x14ac:dyDescent="0.3">
      <c r="A53" s="92"/>
      <c r="B53" s="82"/>
      <c r="C53" s="81"/>
      <c r="D53" s="81"/>
      <c r="E53" s="57" t="s">
        <v>13</v>
      </c>
      <c r="F53" s="58"/>
      <c r="G53" s="58"/>
      <c r="H53" s="58"/>
      <c r="I53" s="75">
        <f>I49+I50+I51</f>
        <v>0</v>
      </c>
      <c r="J53" s="281"/>
      <c r="K53" s="262"/>
      <c r="L53" s="113"/>
      <c r="M53" s="220"/>
      <c r="N53" s="219"/>
      <c r="O53" s="112"/>
      <c r="P53" s="112"/>
      <c r="Q53" s="112"/>
      <c r="R53" s="110"/>
      <c r="S53" s="92"/>
    </row>
    <row r="54" spans="1:19" ht="15.75" customHeight="1" thickBot="1" x14ac:dyDescent="0.3">
      <c r="A54" s="92"/>
      <c r="B54" s="82"/>
      <c r="C54" s="81"/>
      <c r="D54" s="81"/>
      <c r="E54" s="140" t="s">
        <v>10</v>
      </c>
      <c r="F54" s="141"/>
      <c r="G54" s="143"/>
      <c r="H54" s="142"/>
      <c r="I54" s="140" t="str">
        <f>IF(J28&gt;0,I53/J28,"")</f>
        <v/>
      </c>
      <c r="J54" s="261"/>
      <c r="K54" s="262"/>
      <c r="L54" s="113"/>
      <c r="M54" s="220"/>
      <c r="N54" s="219"/>
      <c r="O54" s="112"/>
      <c r="P54" s="112"/>
      <c r="Q54" s="112"/>
      <c r="R54" s="110"/>
      <c r="S54" s="92"/>
    </row>
    <row r="55" spans="1:19" ht="15.75" thickBot="1" x14ac:dyDescent="0.3">
      <c r="A55" s="92"/>
      <c r="B55" s="82"/>
      <c r="C55" s="81"/>
      <c r="D55" s="81"/>
      <c r="E55" s="81"/>
      <c r="F55" s="81"/>
      <c r="G55" s="81"/>
      <c r="H55" s="81"/>
      <c r="I55" s="81"/>
      <c r="J55" s="81"/>
      <c r="K55" s="125"/>
      <c r="L55" s="113"/>
      <c r="M55" s="220"/>
      <c r="N55" s="219"/>
      <c r="O55" s="112"/>
      <c r="P55" s="112"/>
      <c r="Q55" s="112"/>
      <c r="R55" s="110"/>
      <c r="S55" s="92"/>
    </row>
    <row r="56" spans="1:19" x14ac:dyDescent="0.25">
      <c r="A56" s="92"/>
      <c r="B56" s="82"/>
      <c r="C56" s="236"/>
      <c r="D56" s="237"/>
      <c r="E56" s="238" t="s">
        <v>22</v>
      </c>
      <c r="F56" s="239"/>
      <c r="G56" s="239"/>
      <c r="H56" s="240"/>
      <c r="I56" s="241" t="s">
        <v>20</v>
      </c>
      <c r="J56" s="81"/>
      <c r="K56" s="125"/>
      <c r="L56" s="114" t="s">
        <v>69</v>
      </c>
      <c r="N56" s="219"/>
      <c r="O56" s="112"/>
      <c r="P56" s="112"/>
      <c r="Q56" s="112"/>
      <c r="R56" s="110"/>
      <c r="S56" s="92"/>
    </row>
    <row r="57" spans="1:19" x14ac:dyDescent="0.25">
      <c r="A57" s="92"/>
      <c r="B57" s="82"/>
      <c r="C57" s="269" t="s">
        <v>21</v>
      </c>
      <c r="D57" s="270"/>
      <c r="E57" s="117"/>
      <c r="F57" s="245"/>
      <c r="G57" s="118"/>
      <c r="H57" s="119"/>
      <c r="I57" s="242" t="str">
        <f>IF(F57=0,"",IF(F57&lt;51,"A",IF(F57&lt;91,"B",IF(F57&lt;151,"C",IF(F57&lt;231,"D",IF(F57&lt;331,"E",IF(F57&lt;451,"F",IF(F57&gt;450,"G"))))))))</f>
        <v/>
      </c>
      <c r="J57" s="81"/>
      <c r="K57" s="125"/>
      <c r="L57" s="113" t="s">
        <v>70</v>
      </c>
      <c r="N57" s="219"/>
      <c r="O57" s="112"/>
      <c r="P57" s="112"/>
      <c r="Q57" s="112"/>
      <c r="R57" s="110"/>
      <c r="S57" s="92"/>
    </row>
    <row r="58" spans="1:19" ht="15.75" thickBot="1" x14ac:dyDescent="0.3">
      <c r="A58" s="92"/>
      <c r="B58" s="82"/>
      <c r="C58" s="269" t="s">
        <v>25</v>
      </c>
      <c r="D58" s="270"/>
      <c r="E58" s="117"/>
      <c r="F58" s="118"/>
      <c r="G58" s="118"/>
      <c r="H58" s="119"/>
      <c r="I58" s="243" t="str">
        <f>IF(F58=0,"",IF(F58&lt;51,"A",IF(F58&lt;91,"B",IF(F58&lt;151,"C",IF(F58&lt;231,"D",IF(F58&lt;331,"E",IF(F58&lt;451,"F",IF(F58&gt;450,"G"))))))))</f>
        <v/>
      </c>
      <c r="J58" s="81"/>
      <c r="K58" s="125"/>
      <c r="L58" s="113" t="s">
        <v>71</v>
      </c>
      <c r="N58" s="219"/>
      <c r="O58" s="112"/>
      <c r="P58" s="112"/>
      <c r="Q58" s="112"/>
      <c r="R58" s="110"/>
      <c r="S58" s="92"/>
    </row>
    <row r="59" spans="1:19" ht="15.75" thickBot="1" x14ac:dyDescent="0.3">
      <c r="A59" s="92"/>
      <c r="B59" s="82"/>
      <c r="C59" s="271" t="s">
        <v>29</v>
      </c>
      <c r="D59" s="272"/>
      <c r="E59" s="233"/>
      <c r="F59" s="234" t="str">
        <f>IF(F57&gt;0,(F57-F58)/F57,"")</f>
        <v/>
      </c>
      <c r="G59" s="234"/>
      <c r="H59" s="235"/>
      <c r="I59" s="191"/>
      <c r="J59" s="81"/>
      <c r="K59" s="125"/>
      <c r="L59" s="113" t="s">
        <v>72</v>
      </c>
      <c r="N59" s="219"/>
      <c r="O59" s="112"/>
      <c r="P59" s="112"/>
      <c r="Q59" s="112"/>
      <c r="R59" s="110"/>
      <c r="S59" s="92"/>
    </row>
    <row r="60" spans="1:19" ht="15.75" thickBot="1" x14ac:dyDescent="0.3">
      <c r="A60" s="92"/>
      <c r="B60" s="82"/>
      <c r="C60" s="81"/>
      <c r="D60" s="81"/>
      <c r="E60" s="81"/>
      <c r="F60" s="81"/>
      <c r="G60" s="81"/>
      <c r="H60" s="81"/>
      <c r="I60" s="81"/>
      <c r="J60" s="81"/>
      <c r="K60" s="125"/>
      <c r="L60" s="113"/>
      <c r="M60" s="220"/>
      <c r="N60" s="219"/>
      <c r="O60" s="112"/>
      <c r="P60" s="112"/>
      <c r="Q60" s="112"/>
      <c r="R60" s="110"/>
      <c r="S60" s="92"/>
    </row>
    <row r="61" spans="1:19" ht="15.75" thickBot="1" x14ac:dyDescent="0.3">
      <c r="A61" s="92"/>
      <c r="B61" s="82"/>
      <c r="C61" s="81"/>
      <c r="D61" s="81"/>
      <c r="E61" s="231" t="s">
        <v>23</v>
      </c>
      <c r="F61" s="225"/>
      <c r="G61" s="232" t="s">
        <v>24</v>
      </c>
      <c r="H61" s="224"/>
      <c r="I61" s="90"/>
      <c r="J61" s="81"/>
      <c r="K61" s="125"/>
      <c r="L61" s="113"/>
      <c r="M61" s="220"/>
      <c r="N61" s="219"/>
      <c r="O61" s="112"/>
      <c r="P61" s="112"/>
      <c r="Q61" s="112"/>
      <c r="R61" s="110"/>
      <c r="S61" s="92"/>
    </row>
    <row r="62" spans="1:19" ht="15.75" thickBot="1" x14ac:dyDescent="0.3">
      <c r="A62" s="92"/>
      <c r="B62" s="85"/>
      <c r="C62" s="86"/>
      <c r="D62" s="86"/>
      <c r="E62" s="86"/>
      <c r="F62" s="86"/>
      <c r="G62" s="86"/>
      <c r="H62" s="249">
        <v>0</v>
      </c>
      <c r="I62" s="86"/>
      <c r="J62" s="86"/>
      <c r="K62" s="160"/>
      <c r="L62" s="113"/>
      <c r="M62" s="220"/>
      <c r="N62" s="219"/>
      <c r="O62" s="112"/>
      <c r="P62" s="112"/>
      <c r="Q62" s="112"/>
      <c r="R62" s="110"/>
      <c r="S62" s="92"/>
    </row>
    <row r="63" spans="1:19" x14ac:dyDescent="0.25">
      <c r="A63" s="92"/>
      <c r="B63" s="92"/>
      <c r="C63" s="92"/>
      <c r="D63" s="92"/>
      <c r="E63" s="92"/>
      <c r="F63" s="94"/>
      <c r="G63" s="92"/>
      <c r="H63" s="92"/>
      <c r="I63" s="92"/>
      <c r="J63" s="92"/>
      <c r="K63" s="93"/>
      <c r="L63" s="247"/>
      <c r="M63" s="220"/>
      <c r="N63" s="219"/>
      <c r="O63" s="112"/>
      <c r="P63" s="112"/>
      <c r="Q63" s="112"/>
      <c r="R63" s="110"/>
      <c r="S63" s="92"/>
    </row>
    <row r="64" spans="1:19" x14ac:dyDescent="0.25">
      <c r="A64" s="92"/>
      <c r="B64" s="92"/>
      <c r="C64" s="92"/>
      <c r="D64" s="92"/>
      <c r="E64" s="94"/>
      <c r="F64" s="94"/>
      <c r="G64" s="94"/>
      <c r="H64" s="94"/>
      <c r="I64" s="94"/>
      <c r="J64" s="94"/>
      <c r="K64" s="93"/>
      <c r="L64" s="248"/>
      <c r="N64" s="219"/>
      <c r="O64" s="112"/>
      <c r="P64" s="112"/>
      <c r="Q64" s="112"/>
      <c r="R64" s="110"/>
      <c r="S64" s="92"/>
    </row>
    <row r="65" spans="1:19" x14ac:dyDescent="0.25">
      <c r="A65" s="92"/>
      <c r="B65" s="92"/>
      <c r="C65" s="92"/>
      <c r="D65" s="92"/>
      <c r="E65" s="94"/>
      <c r="F65" s="94"/>
      <c r="G65" s="94"/>
      <c r="H65" s="94"/>
      <c r="I65" s="94"/>
      <c r="J65" s="92"/>
      <c r="K65" s="93"/>
      <c r="L65" s="112"/>
      <c r="N65" s="219"/>
      <c r="O65" s="112"/>
      <c r="P65" s="112"/>
      <c r="Q65" s="112"/>
      <c r="R65" s="110"/>
      <c r="S65" s="92"/>
    </row>
    <row r="66" spans="1:19" x14ac:dyDescent="0.25">
      <c r="A66" s="92"/>
      <c r="B66" s="92"/>
      <c r="C66" s="92"/>
      <c r="D66" s="92"/>
      <c r="E66" s="92"/>
      <c r="F66" s="94"/>
      <c r="G66" s="92"/>
      <c r="H66" s="92"/>
      <c r="I66" s="92"/>
      <c r="J66" s="92"/>
      <c r="K66" s="93"/>
      <c r="L66" s="112"/>
      <c r="N66" s="219"/>
      <c r="O66" s="112"/>
      <c r="P66" s="112"/>
      <c r="Q66" s="112"/>
      <c r="R66" s="110"/>
      <c r="S66" s="92"/>
    </row>
    <row r="67" spans="1:19" x14ac:dyDescent="0.25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3"/>
      <c r="L67" s="112"/>
      <c r="N67" s="219"/>
      <c r="O67" s="112"/>
      <c r="P67" s="112"/>
      <c r="Q67" s="112"/>
      <c r="R67" s="110"/>
      <c r="S67" s="92"/>
    </row>
    <row r="68" spans="1:19" x14ac:dyDescent="0.25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3"/>
      <c r="L68" s="112"/>
      <c r="N68" s="219"/>
      <c r="O68" s="112"/>
      <c r="P68" s="112"/>
      <c r="Q68" s="112"/>
      <c r="R68" s="110"/>
      <c r="S68" s="92"/>
    </row>
    <row r="69" spans="1:19" x14ac:dyDescent="0.25">
      <c r="A69" s="92"/>
      <c r="B69" s="92"/>
      <c r="C69" s="92"/>
      <c r="D69" s="92"/>
      <c r="E69" s="92"/>
      <c r="F69" s="94"/>
      <c r="G69" s="92"/>
      <c r="H69" s="92"/>
      <c r="I69" s="92"/>
      <c r="J69" s="92"/>
      <c r="K69" s="93"/>
      <c r="L69" s="112"/>
      <c r="N69" s="219"/>
      <c r="O69" s="112"/>
      <c r="P69" s="112"/>
      <c r="Q69" s="112"/>
      <c r="R69" s="110"/>
      <c r="S69" s="92"/>
    </row>
    <row r="70" spans="1:19" x14ac:dyDescent="0.25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3"/>
      <c r="L70" s="112"/>
      <c r="N70" s="219"/>
      <c r="O70" s="112"/>
      <c r="P70" s="112"/>
      <c r="Q70" s="112"/>
      <c r="R70" s="110"/>
      <c r="S70" s="92"/>
    </row>
    <row r="71" spans="1:19" x14ac:dyDescent="0.25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3"/>
      <c r="L71" s="112"/>
      <c r="N71" s="219"/>
      <c r="O71" s="112"/>
      <c r="P71" s="112"/>
      <c r="Q71" s="112"/>
      <c r="R71" s="110"/>
      <c r="S71" s="92"/>
    </row>
    <row r="72" spans="1:19" x14ac:dyDescent="0.25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3"/>
      <c r="L72" s="112"/>
      <c r="N72" s="219"/>
      <c r="O72" s="112"/>
      <c r="P72" s="112"/>
      <c r="Q72" s="112"/>
      <c r="R72" s="110"/>
      <c r="S72" s="92"/>
    </row>
    <row r="73" spans="1:19" x14ac:dyDescent="0.25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3"/>
      <c r="L73" s="112"/>
      <c r="N73" s="219"/>
      <c r="O73" s="112"/>
      <c r="P73" s="112"/>
      <c r="Q73" s="112"/>
      <c r="R73" s="110"/>
      <c r="S73" s="92"/>
    </row>
    <row r="74" spans="1:19" x14ac:dyDescent="0.25">
      <c r="A74" s="92"/>
      <c r="B74" s="92"/>
      <c r="C74" s="92"/>
      <c r="D74" s="92"/>
      <c r="E74" s="92"/>
      <c r="F74" s="92"/>
      <c r="G74" s="92"/>
      <c r="H74" s="92"/>
      <c r="I74" s="92"/>
      <c r="J74" s="92"/>
      <c r="K74" s="93"/>
      <c r="L74" s="112"/>
      <c r="N74" s="219"/>
      <c r="O74" s="112"/>
      <c r="P74" s="112"/>
      <c r="Q74" s="112"/>
      <c r="R74" s="110"/>
      <c r="S74" s="92"/>
    </row>
    <row r="75" spans="1:19" x14ac:dyDescent="0.25">
      <c r="A75" s="92"/>
      <c r="B75" s="92"/>
      <c r="C75" s="92"/>
      <c r="D75" s="92"/>
      <c r="E75" s="92"/>
      <c r="F75" s="92"/>
      <c r="G75" s="92"/>
      <c r="H75" s="92"/>
      <c r="I75" s="92"/>
      <c r="J75" s="92"/>
      <c r="K75" s="93"/>
      <c r="L75" s="112"/>
      <c r="N75" s="219"/>
      <c r="O75" s="112"/>
      <c r="P75" s="112"/>
      <c r="Q75" s="112"/>
      <c r="R75" s="110"/>
      <c r="S75" s="92"/>
    </row>
    <row r="76" spans="1:19" x14ac:dyDescent="0.25">
      <c r="A76" s="92"/>
      <c r="B76" s="92"/>
      <c r="C76" s="92"/>
      <c r="D76" s="92"/>
      <c r="E76" s="92"/>
      <c r="F76" s="92"/>
      <c r="G76" s="92"/>
      <c r="H76" s="92"/>
      <c r="I76" s="92"/>
      <c r="J76" s="92"/>
      <c r="K76" s="93"/>
      <c r="L76" s="112"/>
      <c r="N76" s="219"/>
      <c r="O76" s="112"/>
      <c r="P76" s="112"/>
      <c r="Q76" s="112"/>
      <c r="R76" s="110"/>
      <c r="S76" s="92"/>
    </row>
    <row r="77" spans="1:19" x14ac:dyDescent="0.25">
      <c r="A77" s="92"/>
      <c r="B77" s="92"/>
      <c r="C77" s="92"/>
      <c r="D77" s="92"/>
      <c r="E77" s="92"/>
      <c r="F77" s="92"/>
      <c r="G77" s="92"/>
      <c r="H77" s="92"/>
      <c r="I77" s="92"/>
      <c r="J77" s="92"/>
      <c r="K77" s="93"/>
      <c r="L77" s="112"/>
      <c r="N77" s="219"/>
      <c r="O77" s="112"/>
      <c r="P77" s="112"/>
      <c r="Q77" s="112"/>
      <c r="R77" s="110"/>
      <c r="S77" s="92"/>
    </row>
    <row r="78" spans="1:19" x14ac:dyDescent="0.25">
      <c r="A78" s="92"/>
      <c r="B78" s="92"/>
      <c r="C78" s="92"/>
      <c r="D78" s="92"/>
      <c r="E78" s="92"/>
      <c r="F78" s="92"/>
      <c r="G78" s="92"/>
      <c r="H78" s="92"/>
      <c r="I78" s="92"/>
      <c r="J78" s="92"/>
      <c r="K78" s="93"/>
      <c r="L78" s="112"/>
      <c r="N78" s="219"/>
      <c r="O78" s="112"/>
      <c r="P78" s="112"/>
      <c r="Q78" s="112"/>
      <c r="R78" s="110"/>
      <c r="S78" s="92"/>
    </row>
    <row r="79" spans="1:19" x14ac:dyDescent="0.25">
      <c r="A79" s="92"/>
      <c r="B79" s="92"/>
      <c r="C79" s="92"/>
      <c r="D79" s="92"/>
      <c r="E79" s="92"/>
      <c r="F79" s="92"/>
      <c r="G79" s="92"/>
      <c r="H79" s="92"/>
      <c r="I79" s="92"/>
      <c r="J79" s="92"/>
      <c r="K79" s="93"/>
      <c r="L79" s="112"/>
      <c r="N79" s="219"/>
      <c r="O79" s="112"/>
      <c r="P79" s="112"/>
      <c r="Q79" s="112"/>
      <c r="R79" s="110"/>
      <c r="S79" s="92"/>
    </row>
    <row r="80" spans="1:19" x14ac:dyDescent="0.25">
      <c r="A80" s="92"/>
      <c r="B80" s="92"/>
      <c r="C80" s="92"/>
      <c r="D80" s="92"/>
      <c r="E80" s="92"/>
      <c r="F80" s="92"/>
      <c r="G80" s="92"/>
      <c r="H80" s="92"/>
      <c r="I80" s="94"/>
      <c r="J80" s="92"/>
      <c r="K80" s="93"/>
      <c r="L80" s="112"/>
      <c r="N80" s="219"/>
      <c r="O80" s="112"/>
      <c r="P80" s="112"/>
      <c r="Q80" s="112"/>
      <c r="R80" s="110"/>
      <c r="S80" s="92"/>
    </row>
    <row r="81" spans="1:19" x14ac:dyDescent="0.25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3"/>
      <c r="L81" s="112"/>
      <c r="N81" s="219"/>
      <c r="O81" s="112"/>
      <c r="P81" s="112"/>
      <c r="Q81" s="112"/>
      <c r="R81" s="110"/>
      <c r="S81" s="92"/>
    </row>
    <row r="82" spans="1:19" x14ac:dyDescent="0.25">
      <c r="A82" s="92"/>
      <c r="B82" s="92"/>
      <c r="C82" s="92"/>
      <c r="D82" s="92"/>
      <c r="E82" s="92"/>
      <c r="F82" s="92"/>
      <c r="G82" s="92"/>
      <c r="H82" s="92"/>
      <c r="I82" s="92"/>
      <c r="J82" s="92"/>
      <c r="K82" s="93"/>
      <c r="L82" s="112"/>
      <c r="N82" s="219"/>
      <c r="O82" s="112"/>
      <c r="P82" s="112"/>
      <c r="Q82" s="112"/>
      <c r="R82" s="110"/>
      <c r="S82" s="92"/>
    </row>
  </sheetData>
  <mergeCells count="10">
    <mergeCell ref="C58:D58"/>
    <mergeCell ref="C59:D59"/>
    <mergeCell ref="C7:D7"/>
    <mergeCell ref="C8:D8"/>
    <mergeCell ref="C57:D57"/>
    <mergeCell ref="F3:J4"/>
    <mergeCell ref="J53:K54"/>
    <mergeCell ref="G6:J6"/>
    <mergeCell ref="H8:J8"/>
    <mergeCell ref="D9:E10"/>
  </mergeCells>
  <conditionalFormatting sqref="I50">
    <cfRule type="cellIs" dxfId="3" priority="1" operator="greaterThan">
      <formula>15000</formula>
    </cfRule>
    <cfRule type="cellIs" dxfId="2" priority="2" operator="lessThanOrEqual">
      <formula>15000</formula>
    </cfRule>
  </conditionalFormatting>
  <pageMargins left="0.19685039370078741" right="0.23622047244094491" top="0.74803149606299213" bottom="0.74803149606299213" header="0.31496062992125984" footer="0.31496062992125984"/>
  <pageSetup paperSize="9" scale="75" fitToWidth="0" fitToHeight="0" orientation="portrait" r:id="rId1"/>
  <ignoredErrors>
    <ignoredError sqref="I2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locked="0" defaultSize="0" autoLine="0" autoPict="0" macro="[0]!PourcentageRessources">
                <anchor moveWithCells="1">
                  <from>
                    <xdr:col>7</xdr:col>
                    <xdr:colOff>561975</xdr:colOff>
                    <xdr:row>11</xdr:row>
                    <xdr:rowOff>0</xdr:rowOff>
                  </from>
                  <to>
                    <xdr:col>8</xdr:col>
                    <xdr:colOff>857250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Recalcul">
                <anchor moveWithCells="1" sizeWithCells="1">
                  <from>
                    <xdr:col>9</xdr:col>
                    <xdr:colOff>28575</xdr:colOff>
                    <xdr:row>52</xdr:row>
                    <xdr:rowOff>19050</xdr:rowOff>
                  </from>
                  <to>
                    <xdr:col>10</xdr:col>
                    <xdr:colOff>76200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Eligible">
                <anchor moveWithCells="1" sizeWithCells="1">
                  <from>
                    <xdr:col>7</xdr:col>
                    <xdr:colOff>409575</xdr:colOff>
                    <xdr:row>46</xdr:row>
                    <xdr:rowOff>9525</xdr:rowOff>
                  </from>
                  <to>
                    <xdr:col>7</xdr:col>
                    <xdr:colOff>857250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Drop Down 14">
              <controlPr locked="0" defaultSize="0" print="0" autoLine="0" autoPict="0" macro="[0]!InitPrimeAccédant">
                <anchor moveWithCells="1">
                  <from>
                    <xdr:col>3</xdr:col>
                    <xdr:colOff>247650</xdr:colOff>
                    <xdr:row>11</xdr:row>
                    <xdr:rowOff>0</xdr:rowOff>
                  </from>
                  <to>
                    <xdr:col>4</xdr:col>
                    <xdr:colOff>1047750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Pourcentage">
                <anchor moveWithCells="1" sizeWithCells="1">
                  <from>
                    <xdr:col>7</xdr:col>
                    <xdr:colOff>409575</xdr:colOff>
                    <xdr:row>33</xdr:row>
                    <xdr:rowOff>19050</xdr:rowOff>
                  </from>
                  <to>
                    <xdr:col>7</xdr:col>
                    <xdr:colOff>857250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NouveauFormulaire">
                <anchor moveWithCells="1" sizeWithCells="1">
                  <from>
                    <xdr:col>2</xdr:col>
                    <xdr:colOff>19050</xdr:colOff>
                    <xdr:row>6</xdr:row>
                    <xdr:rowOff>19050</xdr:rowOff>
                  </from>
                  <to>
                    <xdr:col>2</xdr:col>
                    <xdr:colOff>190500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Maintenance">
                <anchor moveWithCells="1" sizeWithCells="1">
                  <from>
                    <xdr:col>1</xdr:col>
                    <xdr:colOff>28575</xdr:colOff>
                    <xdr:row>1</xdr:row>
                    <xdr:rowOff>28575</xdr:rowOff>
                  </from>
                  <to>
                    <xdr:col>2</xdr:col>
                    <xdr:colOff>47625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1" name="Drop Down 20">
              <controlPr defaultSize="0" autoLine="0" autoPict="0">
                <anchor moveWithCells="1">
                  <from>
                    <xdr:col>7</xdr:col>
                    <xdr:colOff>9525</xdr:colOff>
                    <xdr:row>60</xdr:row>
                    <xdr:rowOff>0</xdr:rowOff>
                  </from>
                  <to>
                    <xdr:col>8</xdr:col>
                    <xdr:colOff>866775</xdr:colOff>
                    <xdr:row>60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101"/>
  <sheetViews>
    <sheetView tabSelected="1" topLeftCell="A17" workbookViewId="0">
      <selection activeCell="J17" sqref="J17"/>
    </sheetView>
  </sheetViews>
  <sheetFormatPr baseColWidth="10" defaultRowHeight="15" x14ac:dyDescent="0.25"/>
  <cols>
    <col min="1" max="1" width="3.5703125" customWidth="1"/>
    <col min="2" max="2" width="1.42578125" customWidth="1"/>
    <col min="3" max="3" width="12.140625" customWidth="1"/>
    <col min="4" max="4" width="30" customWidth="1"/>
    <col min="5" max="5" width="27.140625" customWidth="1"/>
    <col min="6" max="10" width="13.140625" customWidth="1"/>
    <col min="11" max="11" width="1.42578125" customWidth="1"/>
    <col min="12" max="12" width="14.28515625" style="115" customWidth="1"/>
    <col min="13" max="14" width="14.28515625" style="223" customWidth="1"/>
    <col min="15" max="19" width="14.28515625" customWidth="1"/>
  </cols>
  <sheetData>
    <row r="1" spans="1:25" ht="26.25" customHeight="1" thickBot="1" x14ac:dyDescent="0.3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112"/>
      <c r="M1" s="219"/>
      <c r="N1" s="219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</row>
    <row r="2" spans="1:25" ht="26.25" customHeight="1" thickBot="1" x14ac:dyDescent="0.3">
      <c r="A2" s="92"/>
      <c r="B2" s="87">
        <v>0</v>
      </c>
      <c r="C2" s="88"/>
      <c r="D2" s="88"/>
      <c r="E2" s="88"/>
      <c r="F2" s="88"/>
      <c r="G2" s="88"/>
      <c r="H2" s="88"/>
      <c r="I2" s="88"/>
      <c r="J2" s="88"/>
      <c r="K2" s="89"/>
      <c r="L2" s="112"/>
      <c r="M2" s="219"/>
      <c r="N2" s="219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</row>
    <row r="3" spans="1:25" ht="26.25" customHeight="1" x14ac:dyDescent="0.25">
      <c r="A3" s="92"/>
      <c r="B3" s="82"/>
      <c r="C3" s="81"/>
      <c r="D3" s="81"/>
      <c r="E3" s="81"/>
      <c r="F3" s="255"/>
      <c r="G3" s="256"/>
      <c r="H3" s="256"/>
      <c r="I3" s="256"/>
      <c r="J3" s="257"/>
      <c r="K3" s="83"/>
      <c r="L3" s="112"/>
      <c r="M3" s="219"/>
      <c r="N3" s="219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</row>
    <row r="4" spans="1:25" ht="26.25" customHeight="1" thickBot="1" x14ac:dyDescent="0.3">
      <c r="A4" s="92"/>
      <c r="B4" s="85"/>
      <c r="C4" s="86"/>
      <c r="D4" s="86"/>
      <c r="E4" s="86"/>
      <c r="F4" s="258"/>
      <c r="G4" s="259"/>
      <c r="H4" s="259"/>
      <c r="I4" s="259"/>
      <c r="J4" s="260"/>
      <c r="K4" s="83"/>
      <c r="L4" s="112"/>
      <c r="M4" s="219"/>
      <c r="N4" s="220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</row>
    <row r="5" spans="1:25" ht="15.75" thickBot="1" x14ac:dyDescent="0.3">
      <c r="A5" s="92"/>
      <c r="B5" s="82"/>
      <c r="C5" s="81"/>
      <c r="D5" s="81"/>
      <c r="E5" s="81"/>
      <c r="F5" s="81"/>
      <c r="G5" s="81"/>
      <c r="H5" s="81"/>
      <c r="I5" s="81"/>
      <c r="J5" s="81"/>
      <c r="K5" s="83"/>
      <c r="L5" s="112"/>
      <c r="M5" s="219"/>
      <c r="N5" s="220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</row>
    <row r="6" spans="1:25" ht="15.75" x14ac:dyDescent="0.25">
      <c r="A6" s="92"/>
      <c r="B6" s="82"/>
      <c r="C6" s="13" t="s">
        <v>62</v>
      </c>
      <c r="D6" s="32"/>
      <c r="E6" s="81"/>
      <c r="F6" s="204" t="s">
        <v>0</v>
      </c>
      <c r="G6" s="263"/>
      <c r="H6" s="263"/>
      <c r="I6" s="263"/>
      <c r="J6" s="264"/>
      <c r="K6" s="83"/>
      <c r="L6" s="113" t="s">
        <v>37</v>
      </c>
      <c r="M6" s="219"/>
      <c r="N6" s="220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</row>
    <row r="7" spans="1:25" ht="15.75" customHeight="1" x14ac:dyDescent="0.25">
      <c r="A7" s="92"/>
      <c r="B7" s="82"/>
      <c r="C7" s="273" t="s">
        <v>16</v>
      </c>
      <c r="D7" s="274"/>
      <c r="E7" s="81"/>
      <c r="F7" s="205"/>
      <c r="G7" s="95"/>
      <c r="H7" s="95"/>
      <c r="I7" s="96"/>
      <c r="J7" s="97"/>
      <c r="K7" s="83"/>
      <c r="L7" s="113" t="s">
        <v>41</v>
      </c>
      <c r="M7" s="220"/>
      <c r="N7" s="220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</row>
    <row r="8" spans="1:25" ht="15.75" customHeight="1" x14ac:dyDescent="0.25">
      <c r="A8" s="92"/>
      <c r="B8" s="82"/>
      <c r="C8" s="278"/>
      <c r="D8" s="278"/>
      <c r="E8" s="81"/>
      <c r="F8" s="206" t="s">
        <v>31</v>
      </c>
      <c r="G8" s="98"/>
      <c r="H8" s="265"/>
      <c r="I8" s="265"/>
      <c r="J8" s="266"/>
      <c r="K8" s="83"/>
      <c r="L8" s="113" t="s">
        <v>42</v>
      </c>
      <c r="M8" s="220"/>
      <c r="N8" s="220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</row>
    <row r="9" spans="1:25" ht="15" customHeight="1" x14ac:dyDescent="0.25">
      <c r="A9" s="92"/>
      <c r="B9" s="82"/>
      <c r="C9" s="81"/>
      <c r="D9" s="276" t="s">
        <v>61</v>
      </c>
      <c r="E9" s="277"/>
      <c r="F9" s="205"/>
      <c r="G9" s="95"/>
      <c r="H9" s="95"/>
      <c r="I9" s="96"/>
      <c r="J9" s="97"/>
      <c r="K9" s="83"/>
      <c r="L9" s="112"/>
      <c r="M9" s="220"/>
      <c r="N9" s="220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</row>
    <row r="10" spans="1:25" ht="15.75" customHeight="1" thickBot="1" x14ac:dyDescent="0.3">
      <c r="A10" s="92"/>
      <c r="B10" s="82"/>
      <c r="C10" s="81"/>
      <c r="D10" s="276"/>
      <c r="E10" s="277"/>
      <c r="F10" s="207" t="s">
        <v>1</v>
      </c>
      <c r="G10" s="31"/>
      <c r="H10" s="52"/>
      <c r="I10" s="52"/>
      <c r="J10" s="99"/>
      <c r="K10" s="83"/>
      <c r="L10" s="112"/>
      <c r="M10" s="219"/>
      <c r="N10" s="219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</row>
    <row r="11" spans="1:25" ht="15.75" thickBot="1" x14ac:dyDescent="0.3">
      <c r="A11" s="92"/>
      <c r="B11" s="82"/>
      <c r="C11" s="81"/>
      <c r="D11" s="81"/>
      <c r="E11" s="81"/>
      <c r="F11" s="81"/>
      <c r="G11" s="81"/>
      <c r="H11" s="81"/>
      <c r="I11" s="81"/>
      <c r="J11" s="81"/>
      <c r="K11" s="83"/>
      <c r="L11" s="112"/>
      <c r="M11" s="219"/>
      <c r="N11" s="219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</row>
    <row r="12" spans="1:25" ht="15.75" thickBot="1" x14ac:dyDescent="0.3">
      <c r="A12" s="92"/>
      <c r="B12" s="82"/>
      <c r="C12" s="30" t="s">
        <v>30</v>
      </c>
      <c r="D12" s="176"/>
      <c r="E12" s="176"/>
      <c r="F12" s="30" t="s">
        <v>15</v>
      </c>
      <c r="G12" s="22"/>
      <c r="H12" s="22"/>
      <c r="I12" s="154"/>
      <c r="J12" s="34" t="s">
        <v>73</v>
      </c>
      <c r="K12" s="83"/>
      <c r="L12" s="112"/>
      <c r="M12" s="219"/>
      <c r="N12" s="219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</row>
    <row r="13" spans="1:25" x14ac:dyDescent="0.25">
      <c r="A13" s="92"/>
      <c r="B13" s="82"/>
      <c r="C13" s="122"/>
      <c r="D13" s="123">
        <v>8</v>
      </c>
      <c r="E13" s="122"/>
      <c r="F13" s="122"/>
      <c r="G13" s="122"/>
      <c r="H13" s="122"/>
      <c r="I13" s="124">
        <v>2</v>
      </c>
      <c r="J13" s="122"/>
      <c r="K13" s="83"/>
      <c r="L13" s="112"/>
      <c r="M13" s="219"/>
      <c r="N13" s="219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</row>
    <row r="14" spans="1:25" ht="15.75" thickBot="1" x14ac:dyDescent="0.3">
      <c r="A14" s="92"/>
      <c r="B14" s="82"/>
      <c r="C14" s="81"/>
      <c r="D14" s="1"/>
      <c r="E14" s="1"/>
      <c r="F14" s="81"/>
      <c r="G14" s="81"/>
      <c r="H14" s="81"/>
      <c r="I14" s="81"/>
      <c r="J14" s="81"/>
      <c r="K14" s="83"/>
      <c r="L14" s="112"/>
      <c r="M14" s="219"/>
      <c r="N14" s="219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</row>
    <row r="15" spans="1:25" s="157" customFormat="1" ht="36.75" thickBot="1" x14ac:dyDescent="0.25">
      <c r="A15" s="162"/>
      <c r="B15" s="175"/>
      <c r="C15" s="11" t="s">
        <v>60</v>
      </c>
      <c r="D15" s="12" t="s">
        <v>3</v>
      </c>
      <c r="E15" s="12" t="s">
        <v>4</v>
      </c>
      <c r="F15" s="126" t="s">
        <v>59</v>
      </c>
      <c r="G15" s="126" t="s">
        <v>5</v>
      </c>
      <c r="H15" s="126" t="s">
        <v>32</v>
      </c>
      <c r="I15" s="250" t="s">
        <v>6</v>
      </c>
      <c r="J15" s="126" t="s">
        <v>7</v>
      </c>
      <c r="K15" s="189"/>
      <c r="L15" s="194"/>
      <c r="M15" s="226"/>
      <c r="N15" s="226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</row>
    <row r="16" spans="1:25" x14ac:dyDescent="0.25">
      <c r="A16" s="92"/>
      <c r="B16" s="82"/>
      <c r="C16" s="137"/>
      <c r="D16" s="35"/>
      <c r="E16" s="35"/>
      <c r="F16" s="76">
        <v>20000</v>
      </c>
      <c r="G16" s="76">
        <v>2000</v>
      </c>
      <c r="H16" s="76">
        <v>15000</v>
      </c>
      <c r="I16" s="251">
        <f t="shared" ref="I16:I27" si="0">IF(F16&gt;0,F16-G16,"")</f>
        <v>18000</v>
      </c>
      <c r="J16" s="253">
        <v>21000</v>
      </c>
      <c r="K16" s="125"/>
      <c r="L16" s="112" t="s">
        <v>45</v>
      </c>
      <c r="M16" s="219"/>
      <c r="N16" s="219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</row>
    <row r="17" spans="1:25" x14ac:dyDescent="0.25">
      <c r="A17" s="92"/>
      <c r="B17" s="82"/>
      <c r="C17" s="137"/>
      <c r="D17" s="36"/>
      <c r="E17" s="35"/>
      <c r="F17" s="78"/>
      <c r="G17" s="78"/>
      <c r="H17" s="76"/>
      <c r="I17" s="251" t="str">
        <f t="shared" si="0"/>
        <v/>
      </c>
      <c r="J17" s="253"/>
      <c r="K17" s="125"/>
      <c r="L17" s="112" t="s">
        <v>63</v>
      </c>
      <c r="M17" s="219"/>
      <c r="N17" s="219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</row>
    <row r="18" spans="1:25" x14ac:dyDescent="0.25">
      <c r="A18" s="92"/>
      <c r="B18" s="82"/>
      <c r="C18" s="137"/>
      <c r="D18" s="36"/>
      <c r="E18" s="35"/>
      <c r="F18" s="78"/>
      <c r="G18" s="78"/>
      <c r="H18" s="76"/>
      <c r="I18" s="251" t="str">
        <f t="shared" si="0"/>
        <v/>
      </c>
      <c r="J18" s="253"/>
      <c r="K18" s="125"/>
      <c r="L18" s="112" t="s">
        <v>64</v>
      </c>
      <c r="M18" s="219"/>
      <c r="N18" s="219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</row>
    <row r="19" spans="1:25" x14ac:dyDescent="0.25">
      <c r="A19" s="92"/>
      <c r="B19" s="82"/>
      <c r="C19" s="137"/>
      <c r="D19" s="36"/>
      <c r="E19" s="35"/>
      <c r="F19" s="78"/>
      <c r="G19" s="78"/>
      <c r="H19" s="76"/>
      <c r="I19" s="251" t="str">
        <f t="shared" si="0"/>
        <v/>
      </c>
      <c r="J19" s="253"/>
      <c r="K19" s="125"/>
      <c r="L19" s="112" t="s">
        <v>65</v>
      </c>
      <c r="M19" s="219"/>
      <c r="N19" s="219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</row>
    <row r="20" spans="1:25" x14ac:dyDescent="0.25">
      <c r="A20" s="92"/>
      <c r="B20" s="82"/>
      <c r="C20" s="137"/>
      <c r="D20" s="36"/>
      <c r="E20" s="35"/>
      <c r="F20" s="78"/>
      <c r="G20" s="78"/>
      <c r="H20" s="76"/>
      <c r="I20" s="251" t="str">
        <f t="shared" si="0"/>
        <v/>
      </c>
      <c r="J20" s="253"/>
      <c r="K20" s="125"/>
      <c r="L20" s="112" t="s">
        <v>66</v>
      </c>
      <c r="M20" s="219"/>
      <c r="N20" s="219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</row>
    <row r="21" spans="1:25" x14ac:dyDescent="0.25">
      <c r="A21" s="92"/>
      <c r="B21" s="82"/>
      <c r="C21" s="137"/>
      <c r="D21" s="36"/>
      <c r="E21" s="35"/>
      <c r="F21" s="78"/>
      <c r="G21" s="78"/>
      <c r="H21" s="76"/>
      <c r="I21" s="251" t="str">
        <f t="shared" si="0"/>
        <v/>
      </c>
      <c r="J21" s="253"/>
      <c r="K21" s="125"/>
      <c r="L21" s="112" t="s">
        <v>67</v>
      </c>
      <c r="M21" s="219"/>
      <c r="N21" s="219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</row>
    <row r="22" spans="1:25" x14ac:dyDescent="0.25">
      <c r="A22" s="92"/>
      <c r="B22" s="82"/>
      <c r="C22" s="138"/>
      <c r="D22" s="36"/>
      <c r="E22" s="36"/>
      <c r="F22" s="78"/>
      <c r="G22" s="78"/>
      <c r="H22" s="76"/>
      <c r="I22" s="251" t="str">
        <f t="shared" si="0"/>
        <v/>
      </c>
      <c r="J22" s="253"/>
      <c r="K22" s="125"/>
      <c r="L22" s="112" t="s">
        <v>68</v>
      </c>
      <c r="M22" s="219"/>
      <c r="N22" s="219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</row>
    <row r="23" spans="1:25" x14ac:dyDescent="0.25">
      <c r="A23" s="92"/>
      <c r="B23" s="82"/>
      <c r="C23" s="138"/>
      <c r="D23" s="36"/>
      <c r="E23" s="36"/>
      <c r="F23" s="78"/>
      <c r="G23" s="78"/>
      <c r="H23" s="76"/>
      <c r="I23" s="251" t="str">
        <f t="shared" si="0"/>
        <v/>
      </c>
      <c r="J23" s="253"/>
      <c r="K23" s="125"/>
      <c r="L23" s="112" t="s">
        <v>51</v>
      </c>
      <c r="M23" s="219"/>
      <c r="N23" s="219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</row>
    <row r="24" spans="1:25" x14ac:dyDescent="0.25">
      <c r="A24" s="92"/>
      <c r="B24" s="82"/>
      <c r="C24" s="138"/>
      <c r="D24" s="36"/>
      <c r="E24" s="36"/>
      <c r="F24" s="78"/>
      <c r="G24" s="78"/>
      <c r="H24" s="76"/>
      <c r="I24" s="251" t="str">
        <f t="shared" si="0"/>
        <v/>
      </c>
      <c r="J24" s="253"/>
      <c r="K24" s="125"/>
      <c r="L24" s="112" t="s">
        <v>50</v>
      </c>
      <c r="M24" s="219"/>
      <c r="N24" s="219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</row>
    <row r="25" spans="1:25" x14ac:dyDescent="0.25">
      <c r="A25" s="92"/>
      <c r="B25" s="82"/>
      <c r="C25" s="138"/>
      <c r="D25" s="36"/>
      <c r="E25" s="36"/>
      <c r="F25" s="78"/>
      <c r="G25" s="78"/>
      <c r="H25" s="76"/>
      <c r="I25" s="251" t="str">
        <f t="shared" si="0"/>
        <v/>
      </c>
      <c r="J25" s="253"/>
      <c r="K25" s="125"/>
      <c r="L25" s="112"/>
      <c r="M25" s="219"/>
      <c r="N25" s="219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</row>
    <row r="26" spans="1:25" x14ac:dyDescent="0.25">
      <c r="A26" s="92"/>
      <c r="B26" s="82"/>
      <c r="C26" s="138"/>
      <c r="D26" s="36"/>
      <c r="E26" s="36"/>
      <c r="F26" s="78"/>
      <c r="G26" s="78"/>
      <c r="H26" s="76"/>
      <c r="I26" s="251" t="str">
        <f t="shared" si="0"/>
        <v/>
      </c>
      <c r="J26" s="253"/>
      <c r="K26" s="125"/>
      <c r="L26" s="112"/>
      <c r="M26" s="219"/>
      <c r="N26" s="219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</row>
    <row r="27" spans="1:25" ht="15.75" thickBot="1" x14ac:dyDescent="0.3">
      <c r="A27" s="92"/>
      <c r="B27" s="82"/>
      <c r="C27" s="139"/>
      <c r="D27" s="37"/>
      <c r="E27" s="37"/>
      <c r="F27" s="79"/>
      <c r="G27" s="79"/>
      <c r="H27" s="80"/>
      <c r="I27" s="251" t="str">
        <f t="shared" si="0"/>
        <v/>
      </c>
      <c r="J27" s="253"/>
      <c r="K27" s="125"/>
      <c r="L27" s="112"/>
      <c r="M27" s="219"/>
      <c r="N27" s="219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</row>
    <row r="28" spans="1:25" ht="15.75" thickBot="1" x14ac:dyDescent="0.3">
      <c r="A28" s="92"/>
      <c r="B28" s="82"/>
      <c r="C28" s="81"/>
      <c r="D28" s="81"/>
      <c r="E28" s="136" t="s">
        <v>58</v>
      </c>
      <c r="F28" s="177">
        <f>SUM($F$16:$F$27)</f>
        <v>20000</v>
      </c>
      <c r="G28" s="177">
        <f>SUM($G$16:$G$27)</f>
        <v>2000</v>
      </c>
      <c r="H28" s="178">
        <f>SUM($H$16:$H$27)</f>
        <v>15000</v>
      </c>
      <c r="I28" s="252">
        <f>SUM($I$16:$I$27)</f>
        <v>18000</v>
      </c>
      <c r="J28" s="178">
        <f>SUM($J$16:$J$27)</f>
        <v>21000</v>
      </c>
      <c r="K28" s="188"/>
      <c r="L28" s="112"/>
      <c r="M28" s="219"/>
      <c r="N28" s="219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</row>
    <row r="29" spans="1:25" ht="15.75" thickBot="1" x14ac:dyDescent="0.3">
      <c r="A29" s="92"/>
      <c r="B29" s="82"/>
      <c r="C29" s="81"/>
      <c r="D29" s="81"/>
      <c r="E29" s="81"/>
      <c r="F29" s="81"/>
      <c r="G29" s="81"/>
      <c r="H29" s="81"/>
      <c r="I29" s="81"/>
      <c r="J29" s="81"/>
      <c r="K29" s="83"/>
      <c r="L29" s="112"/>
      <c r="M29" s="219"/>
      <c r="N29" s="219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</row>
    <row r="30" spans="1:25" x14ac:dyDescent="0.25">
      <c r="A30" s="92"/>
      <c r="B30" s="82"/>
      <c r="C30" s="81"/>
      <c r="D30" s="81"/>
      <c r="E30" s="8" t="s">
        <v>8</v>
      </c>
      <c r="F30" s="9"/>
      <c r="G30" s="9"/>
      <c r="H30" s="9"/>
      <c r="I30" s="165">
        <f>IF(D13=0,0,IF(D13&lt;3,50000,20000))</f>
        <v>20000</v>
      </c>
      <c r="J30" s="164" t="s">
        <v>57</v>
      </c>
      <c r="K30" s="83"/>
      <c r="L30" s="112"/>
      <c r="M30" s="219"/>
      <c r="N30" s="219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</row>
    <row r="31" spans="1:25" ht="15.75" thickBot="1" x14ac:dyDescent="0.3">
      <c r="A31" s="92"/>
      <c r="B31" s="82"/>
      <c r="C31" s="81"/>
      <c r="D31" s="81"/>
      <c r="E31" s="153" t="s">
        <v>26</v>
      </c>
      <c r="F31" s="152"/>
      <c r="G31" s="151"/>
      <c r="H31" s="151"/>
      <c r="I31" s="166">
        <f>IF(I28&lt;I30,I28,I30)</f>
        <v>18000</v>
      </c>
      <c r="J31" s="163" t="s">
        <v>56</v>
      </c>
      <c r="K31" s="83"/>
      <c r="L31" s="112"/>
      <c r="M31" s="219"/>
      <c r="N31" s="219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</row>
    <row r="32" spans="1:25" ht="15.75" thickBot="1" x14ac:dyDescent="0.3">
      <c r="A32" s="92"/>
      <c r="B32" s="82"/>
      <c r="C32" s="81"/>
      <c r="D32" s="81"/>
      <c r="E32" s="150" t="s">
        <v>27</v>
      </c>
      <c r="F32" s="149"/>
      <c r="G32" s="148"/>
      <c r="H32" s="148"/>
      <c r="I32" s="167">
        <v>0</v>
      </c>
      <c r="J32" s="169">
        <v>0</v>
      </c>
      <c r="K32" s="83"/>
      <c r="L32" s="112"/>
      <c r="M32" s="219"/>
      <c r="N32" s="219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</row>
    <row r="33" spans="1:25" x14ac:dyDescent="0.25">
      <c r="A33" s="92"/>
      <c r="B33" s="82"/>
      <c r="C33" s="81"/>
      <c r="D33" s="81"/>
      <c r="E33" s="182" t="s">
        <v>28</v>
      </c>
      <c r="F33" s="183"/>
      <c r="G33" s="14"/>
      <c r="H33" s="14"/>
      <c r="I33" s="179">
        <f>I31+I32</f>
        <v>18000</v>
      </c>
      <c r="J33" s="81"/>
      <c r="K33" s="83"/>
      <c r="L33" s="112"/>
      <c r="M33" s="219"/>
      <c r="N33" s="219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</row>
    <row r="34" spans="1:25" x14ac:dyDescent="0.25">
      <c r="A34" s="92"/>
      <c r="B34" s="82"/>
      <c r="C34" s="81"/>
      <c r="D34" s="81"/>
      <c r="E34" s="181" t="s">
        <v>55</v>
      </c>
      <c r="F34" s="51"/>
      <c r="G34" s="51"/>
      <c r="H34" s="51"/>
      <c r="I34" s="168">
        <f>I31+J32</f>
        <v>18000</v>
      </c>
      <c r="J34" s="81"/>
      <c r="K34" s="83"/>
      <c r="L34" s="112"/>
      <c r="M34" s="219"/>
      <c r="N34" s="219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spans="1:25" x14ac:dyDescent="0.25">
      <c r="A35" s="92"/>
      <c r="B35" s="82"/>
      <c r="C35" s="81"/>
      <c r="D35" s="81"/>
      <c r="E35" s="184" t="s">
        <v>54</v>
      </c>
      <c r="F35" s="51"/>
      <c r="G35" s="51"/>
      <c r="H35" s="51"/>
      <c r="I35" s="180">
        <f>IF(I33&lt;I34,I33,I34)</f>
        <v>18000</v>
      </c>
      <c r="J35" s="81"/>
      <c r="K35" s="83"/>
      <c r="L35" s="112"/>
      <c r="M35" s="219"/>
      <c r="N35" s="219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</row>
    <row r="36" spans="1:25" ht="15.75" thickBot="1" x14ac:dyDescent="0.3">
      <c r="A36" s="92"/>
      <c r="B36" s="82"/>
      <c r="C36" s="81"/>
      <c r="D36" s="81"/>
      <c r="E36" s="24" t="s">
        <v>17</v>
      </c>
      <c r="F36" s="25"/>
      <c r="G36" s="25"/>
      <c r="H36" s="25"/>
      <c r="I36" s="60">
        <v>0.2</v>
      </c>
      <c r="J36" s="81"/>
      <c r="K36" s="83"/>
      <c r="L36" s="112"/>
      <c r="M36" s="219"/>
      <c r="N36" s="219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</row>
    <row r="37" spans="1:25" ht="15.75" thickBot="1" x14ac:dyDescent="0.3">
      <c r="A37" s="92"/>
      <c r="B37" s="82"/>
      <c r="C37" s="81"/>
      <c r="D37" s="81"/>
      <c r="E37" s="100" t="s">
        <v>38</v>
      </c>
      <c r="F37" s="101"/>
      <c r="G37" s="101"/>
      <c r="H37" s="101"/>
      <c r="I37" s="185">
        <f>IF(I36=0,0,IF(I36=35%,I35*0.35,IF(I36=50%,I35*0.5,0)))</f>
        <v>0</v>
      </c>
      <c r="J37" s="81"/>
      <c r="K37" s="83"/>
      <c r="L37" s="112"/>
      <c r="M37" s="219"/>
      <c r="N37" s="219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</row>
    <row r="38" spans="1:25" ht="15.75" thickBot="1" x14ac:dyDescent="0.3">
      <c r="A38" s="92"/>
      <c r="B38" s="82"/>
      <c r="C38" s="81"/>
      <c r="D38" s="81"/>
      <c r="E38" s="38"/>
      <c r="F38" s="39"/>
      <c r="G38" s="39"/>
      <c r="H38" s="39"/>
      <c r="I38" s="170"/>
      <c r="J38" s="81"/>
      <c r="K38" s="83"/>
      <c r="L38" s="112"/>
      <c r="M38" s="219"/>
      <c r="N38" s="219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</row>
    <row r="39" spans="1:25" ht="15.75" thickBot="1" x14ac:dyDescent="0.3">
      <c r="A39" s="92"/>
      <c r="B39" s="82"/>
      <c r="C39" s="81"/>
      <c r="D39" s="81"/>
      <c r="E39" s="17" t="s">
        <v>18</v>
      </c>
      <c r="F39" s="18"/>
      <c r="G39" s="18"/>
      <c r="H39" s="18"/>
      <c r="I39" s="171">
        <f>I33*0.2</f>
        <v>3600</v>
      </c>
      <c r="J39" s="81"/>
      <c r="K39" s="83"/>
      <c r="L39" s="112"/>
      <c r="M39" s="219"/>
      <c r="N39" s="219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</row>
    <row r="40" spans="1:25" ht="15.75" thickBot="1" x14ac:dyDescent="0.3">
      <c r="A40" s="92"/>
      <c r="B40" s="82"/>
      <c r="C40" s="81"/>
      <c r="D40" s="81"/>
      <c r="E40" s="38"/>
      <c r="F40" s="39"/>
      <c r="G40" s="39"/>
      <c r="H40" s="39"/>
      <c r="I40" s="170"/>
      <c r="J40" s="81"/>
      <c r="K40" s="83"/>
      <c r="L40" s="112"/>
      <c r="M40" s="219"/>
      <c r="N40" s="219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</row>
    <row r="41" spans="1:25" ht="15.75" thickBot="1" x14ac:dyDescent="0.3">
      <c r="A41" s="92"/>
      <c r="B41" s="82"/>
      <c r="C41" s="81"/>
      <c r="D41" s="81"/>
      <c r="E41" s="2" t="s">
        <v>9</v>
      </c>
      <c r="F41" s="3"/>
      <c r="G41" s="3"/>
      <c r="H41" s="3"/>
      <c r="I41" s="172">
        <f>I37+I39</f>
        <v>3600</v>
      </c>
      <c r="J41" s="81"/>
      <c r="K41" s="83"/>
      <c r="L41" s="112"/>
      <c r="M41" s="219"/>
      <c r="N41" s="219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</row>
    <row r="42" spans="1:25" ht="15.75" thickBot="1" x14ac:dyDescent="0.3">
      <c r="A42" s="92"/>
      <c r="B42" s="82"/>
      <c r="C42" s="81"/>
      <c r="D42" s="81"/>
      <c r="E42" s="38"/>
      <c r="F42" s="39"/>
      <c r="G42" s="39"/>
      <c r="H42" s="39"/>
      <c r="I42" s="170"/>
      <c r="J42" s="81"/>
      <c r="K42" s="83"/>
      <c r="L42" s="112"/>
      <c r="M42" s="219"/>
      <c r="N42" s="219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</row>
    <row r="43" spans="1:25" x14ac:dyDescent="0.25">
      <c r="A43" s="92"/>
      <c r="B43" s="82"/>
      <c r="C43" s="81"/>
      <c r="D43" s="81"/>
      <c r="E43" s="104" t="s">
        <v>36</v>
      </c>
      <c r="F43" s="186"/>
      <c r="G43" s="106"/>
      <c r="H43" s="106"/>
      <c r="I43" s="187">
        <f>IF(OR(D13=2,D13=4,D13=6,D13=7),IF(I36=50%,MIN(2000,H28*0.1),IF(I36=35%,MIN(1600,H28*0.1),0)),0)</f>
        <v>0</v>
      </c>
      <c r="J43" s="81"/>
      <c r="K43" s="83"/>
      <c r="L43" s="112"/>
      <c r="M43" s="219"/>
      <c r="N43" s="219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</row>
    <row r="44" spans="1:25" ht="15.75" thickBot="1" x14ac:dyDescent="0.3">
      <c r="A44" s="92"/>
      <c r="B44" s="82"/>
      <c r="C44" s="81"/>
      <c r="D44" s="81"/>
      <c r="E44" s="53" t="s">
        <v>34</v>
      </c>
      <c r="F44" s="147">
        <v>500</v>
      </c>
      <c r="G44" s="55"/>
      <c r="H44" s="55"/>
      <c r="I44" s="173">
        <f>IF(I43&gt;1,500,0)</f>
        <v>0</v>
      </c>
      <c r="J44" s="81"/>
      <c r="K44" s="83"/>
      <c r="L44" s="112"/>
      <c r="M44" s="219"/>
      <c r="N44" s="219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</row>
    <row r="45" spans="1:25" ht="15.75" thickBot="1" x14ac:dyDescent="0.3">
      <c r="A45" s="92"/>
      <c r="B45" s="82"/>
      <c r="C45" s="81"/>
      <c r="D45" s="81"/>
      <c r="E45" s="38"/>
      <c r="F45" s="39"/>
      <c r="G45" s="39"/>
      <c r="H45" s="39"/>
      <c r="I45" s="170"/>
      <c r="J45" s="81"/>
      <c r="K45" s="83"/>
      <c r="L45" s="112"/>
      <c r="M45" s="219"/>
      <c r="N45" s="219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</row>
    <row r="46" spans="1:25" ht="17.25" customHeight="1" x14ac:dyDescent="0.25">
      <c r="A46" s="92"/>
      <c r="B46" s="82"/>
      <c r="C46" s="81"/>
      <c r="D46" s="81"/>
      <c r="E46" s="5" t="s">
        <v>14</v>
      </c>
      <c r="F46" s="6"/>
      <c r="G46" s="6"/>
      <c r="H46" s="6"/>
      <c r="I46" s="174">
        <f>I41+I43+I44</f>
        <v>3600</v>
      </c>
      <c r="J46" s="81"/>
      <c r="K46" s="83"/>
      <c r="L46" s="112"/>
      <c r="M46" s="219"/>
      <c r="N46" s="219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</row>
    <row r="47" spans="1:25" ht="15.75" customHeight="1" thickBot="1" x14ac:dyDescent="0.3">
      <c r="A47" s="92"/>
      <c r="B47" s="82"/>
      <c r="C47" s="81"/>
      <c r="D47" s="81"/>
      <c r="E47" s="29" t="s">
        <v>33</v>
      </c>
      <c r="F47" s="23"/>
      <c r="G47" s="23"/>
      <c r="H47" s="146"/>
      <c r="I47" s="60">
        <f>IF(I28&gt;0,I46/I28,"")</f>
        <v>0.2</v>
      </c>
      <c r="J47" s="81"/>
      <c r="K47" s="83"/>
      <c r="L47" s="112"/>
      <c r="M47" s="220"/>
      <c r="N47" s="219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</row>
    <row r="48" spans="1:25" ht="15.75" thickBot="1" x14ac:dyDescent="0.3">
      <c r="A48" s="92"/>
      <c r="B48" s="82"/>
      <c r="C48" s="81"/>
      <c r="D48" s="81"/>
      <c r="E48" s="38"/>
      <c r="F48" s="39"/>
      <c r="G48" s="49"/>
      <c r="H48" s="39"/>
      <c r="I48" s="145"/>
      <c r="J48" s="81"/>
      <c r="K48" s="83"/>
      <c r="L48" s="112"/>
      <c r="M48" s="219"/>
      <c r="N48" s="219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</row>
    <row r="49" spans="1:25" ht="15.75" thickBot="1" x14ac:dyDescent="0.3">
      <c r="A49" s="92"/>
      <c r="B49" s="82"/>
      <c r="C49" s="81"/>
      <c r="D49" s="81"/>
      <c r="E49" s="17" t="s">
        <v>11</v>
      </c>
      <c r="F49" s="18"/>
      <c r="G49" s="18"/>
      <c r="H49" s="144"/>
      <c r="I49" s="201">
        <v>0</v>
      </c>
      <c r="J49" s="81"/>
      <c r="K49" s="83"/>
      <c r="L49" s="112"/>
      <c r="M49" s="219"/>
      <c r="N49" s="219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</row>
    <row r="50" spans="1:25" ht="15.75" thickBot="1" x14ac:dyDescent="0.3">
      <c r="A50" s="92"/>
      <c r="B50" s="82"/>
      <c r="C50" s="81"/>
      <c r="D50" s="81"/>
      <c r="E50" s="42"/>
      <c r="F50" s="43"/>
      <c r="G50" s="43"/>
      <c r="H50" s="43"/>
      <c r="I50" s="202"/>
      <c r="J50" s="81"/>
      <c r="K50" s="83"/>
      <c r="L50" s="112"/>
      <c r="M50" s="219"/>
      <c r="N50" s="219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</row>
    <row r="51" spans="1:25" ht="15.75" thickBot="1" x14ac:dyDescent="0.3">
      <c r="A51" s="92"/>
      <c r="B51" s="82"/>
      <c r="C51" s="81"/>
      <c r="D51" s="81"/>
      <c r="E51" s="104" t="s">
        <v>39</v>
      </c>
      <c r="F51" s="106"/>
      <c r="G51" s="106"/>
      <c r="H51" s="106"/>
      <c r="I51" s="210">
        <f>I37+I43</f>
        <v>0</v>
      </c>
      <c r="J51" s="81"/>
      <c r="K51" s="218"/>
      <c r="L51" s="113"/>
      <c r="M51" s="220"/>
      <c r="N51" s="219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</row>
    <row r="52" spans="1:25" x14ac:dyDescent="0.25">
      <c r="A52" s="92"/>
      <c r="B52" s="82"/>
      <c r="C52" s="81"/>
      <c r="D52" s="81"/>
      <c r="E52" s="20" t="s">
        <v>12</v>
      </c>
      <c r="F52" s="21"/>
      <c r="G52" s="21"/>
      <c r="H52" s="21"/>
      <c r="I52" s="209">
        <f>I39+I49</f>
        <v>3600</v>
      </c>
      <c r="J52" s="81"/>
      <c r="K52" s="83"/>
      <c r="L52" s="112"/>
      <c r="M52" s="219"/>
      <c r="N52" s="219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</row>
    <row r="53" spans="1:25" ht="15.75" thickBot="1" x14ac:dyDescent="0.3">
      <c r="A53" s="92"/>
      <c r="B53" s="82"/>
      <c r="C53" s="81"/>
      <c r="D53" s="81"/>
      <c r="E53" s="15" t="s">
        <v>35</v>
      </c>
      <c r="F53" s="16"/>
      <c r="G53" s="16"/>
      <c r="H53" s="16"/>
      <c r="I53" s="73">
        <f>I44</f>
        <v>0</v>
      </c>
      <c r="J53" s="81"/>
      <c r="K53" s="83"/>
      <c r="L53" s="112"/>
      <c r="M53" s="219"/>
      <c r="N53" s="219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</row>
    <row r="54" spans="1:25" ht="15.75" thickBot="1" x14ac:dyDescent="0.3">
      <c r="A54" s="92"/>
      <c r="B54" s="82"/>
      <c r="C54" s="81"/>
      <c r="D54" s="81"/>
      <c r="E54" s="38"/>
      <c r="F54" s="39"/>
      <c r="G54" s="39"/>
      <c r="H54" s="39"/>
      <c r="I54" s="74"/>
      <c r="J54" s="81"/>
      <c r="K54" s="83"/>
      <c r="L54" s="112"/>
      <c r="M54" s="219"/>
      <c r="N54" s="219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</row>
    <row r="55" spans="1:25" ht="15.75" thickBot="1" x14ac:dyDescent="0.3">
      <c r="A55" s="92"/>
      <c r="B55" s="82"/>
      <c r="C55" s="81"/>
      <c r="D55" s="81"/>
      <c r="E55" s="57" t="s">
        <v>13</v>
      </c>
      <c r="F55" s="58"/>
      <c r="G55" s="58"/>
      <c r="H55" s="58"/>
      <c r="I55" s="203">
        <f>I51+I52+I53</f>
        <v>3600</v>
      </c>
      <c r="J55" s="282"/>
      <c r="K55" s="280"/>
      <c r="L55" s="112"/>
      <c r="M55" s="219"/>
      <c r="N55" s="219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</row>
    <row r="56" spans="1:25" ht="15.75" customHeight="1" thickBot="1" x14ac:dyDescent="0.3">
      <c r="A56" s="92"/>
      <c r="B56" s="82"/>
      <c r="C56" s="81"/>
      <c r="D56" s="81"/>
      <c r="E56" s="140" t="s">
        <v>10</v>
      </c>
      <c r="F56" s="142"/>
      <c r="G56" s="143"/>
      <c r="H56" s="142"/>
      <c r="I56" s="142">
        <f>IF(J28&gt;0,I55/J28,"")</f>
        <v>0.17142857142857143</v>
      </c>
      <c r="J56" s="279"/>
      <c r="K56" s="280"/>
      <c r="L56" s="112"/>
      <c r="M56" s="219"/>
      <c r="N56" s="219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</row>
    <row r="57" spans="1:25" ht="15.75" customHeight="1" thickBot="1" x14ac:dyDescent="0.3">
      <c r="A57" s="92"/>
      <c r="B57" s="82"/>
      <c r="C57" s="81"/>
      <c r="D57" s="81"/>
      <c r="E57" s="195"/>
      <c r="F57" s="195"/>
      <c r="G57" s="195"/>
      <c r="H57" s="195"/>
      <c r="I57" s="195"/>
      <c r="J57" s="81"/>
      <c r="K57" s="83"/>
      <c r="L57" s="112"/>
      <c r="M57" s="219"/>
      <c r="N57" s="219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</row>
    <row r="58" spans="1:25" ht="15.75" thickBot="1" x14ac:dyDescent="0.3">
      <c r="A58" s="92"/>
      <c r="B58" s="82"/>
      <c r="C58" s="5"/>
      <c r="D58" s="7"/>
      <c r="E58" s="199" t="s">
        <v>22</v>
      </c>
      <c r="F58" s="3"/>
      <c r="G58" s="3"/>
      <c r="H58" s="4"/>
      <c r="I58" s="200" t="s">
        <v>20</v>
      </c>
      <c r="J58" s="81"/>
      <c r="K58" s="83"/>
      <c r="L58" s="112" t="s">
        <v>69</v>
      </c>
      <c r="M58" s="219"/>
      <c r="N58" s="219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</row>
    <row r="59" spans="1:25" x14ac:dyDescent="0.25">
      <c r="A59" s="92"/>
      <c r="B59" s="82"/>
      <c r="C59" s="155" t="s">
        <v>21</v>
      </c>
      <c r="D59" s="156"/>
      <c r="E59" s="196"/>
      <c r="F59" s="244"/>
      <c r="G59" s="197"/>
      <c r="H59" s="198"/>
      <c r="I59" s="217" t="str">
        <f>IF(F59=0,"",IF(F59&lt;51,"A",IF(F59&lt;91,"B",IF(F59&lt;151,"C",IF(F59&lt;231,"D",IF(F59&lt;331,"E",IF(F59&lt;451,"F",IF(F59&gt;450,"G"))))))))</f>
        <v/>
      </c>
      <c r="J59" s="81"/>
      <c r="K59" s="83"/>
      <c r="L59" s="112" t="s">
        <v>70</v>
      </c>
      <c r="M59" s="219"/>
      <c r="N59" s="219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</row>
    <row r="60" spans="1:25" x14ac:dyDescent="0.25">
      <c r="A60" s="92"/>
      <c r="B60" s="82"/>
      <c r="C60" s="181" t="s">
        <v>25</v>
      </c>
      <c r="D60" s="161"/>
      <c r="E60" s="117"/>
      <c r="F60" s="208"/>
      <c r="G60" s="190"/>
      <c r="H60" s="192"/>
      <c r="I60" s="217" t="str">
        <f>IF(F60=0,"",IF(F60&lt;51,"A",IF(F60&lt;91,"B",IF(F60&lt;151,"C",IF(F60&lt;231,"D",IF(F60&lt;331,"E",IF(F60&lt;451,"F",IF(F60&gt;450,"G"))))))))</f>
        <v/>
      </c>
      <c r="J60" s="81"/>
      <c r="K60" s="83"/>
      <c r="L60" s="112" t="s">
        <v>71</v>
      </c>
      <c r="M60" s="219"/>
      <c r="N60" s="219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</row>
    <row r="61" spans="1:25" ht="15.75" thickBot="1" x14ac:dyDescent="0.3">
      <c r="A61" s="92"/>
      <c r="B61" s="82"/>
      <c r="C61" s="211" t="s">
        <v>29</v>
      </c>
      <c r="D61" s="212"/>
      <c r="E61" s="213"/>
      <c r="F61" s="214" t="str">
        <f>IF(F59&gt;0,(F59-F60)/F59,"")</f>
        <v/>
      </c>
      <c r="G61" s="215"/>
      <c r="H61" s="216"/>
      <c r="I61" s="191" t="str">
        <f>IF($E$60=0,"",IF($E$60&lt;51,"A",IF($E$60&lt;91,"B",IF($E$60&lt;151,"C",IF($E$60&lt;231,"D",IF($E$60&lt;331,"E",IF($E$60&lt;451,"F",IF($E$60&gt;450,"G"))))))))</f>
        <v/>
      </c>
      <c r="J61" s="81"/>
      <c r="K61" s="83"/>
      <c r="L61" s="112" t="s">
        <v>72</v>
      </c>
      <c r="M61" s="219"/>
      <c r="N61" s="219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</row>
    <row r="62" spans="1:25" ht="15.75" thickBot="1" x14ac:dyDescent="0.3">
      <c r="A62" s="92"/>
      <c r="B62" s="82"/>
      <c r="C62" s="81"/>
      <c r="D62" s="81"/>
      <c r="E62" s="81"/>
      <c r="F62" s="81"/>
      <c r="G62" s="81"/>
      <c r="H62" s="81"/>
      <c r="I62" s="81"/>
      <c r="J62" s="81"/>
      <c r="K62" s="83"/>
      <c r="L62" s="112"/>
      <c r="M62" s="219"/>
      <c r="N62" s="219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</row>
    <row r="63" spans="1:25" ht="15.75" thickBot="1" x14ac:dyDescent="0.3">
      <c r="A63" s="92"/>
      <c r="B63" s="82"/>
      <c r="C63" s="81"/>
      <c r="D63" s="81"/>
      <c r="E63" s="229" t="s">
        <v>23</v>
      </c>
      <c r="F63" s="91"/>
      <c r="G63" s="230" t="s">
        <v>24</v>
      </c>
      <c r="H63" s="227"/>
      <c r="I63" s="228"/>
      <c r="J63" s="81"/>
      <c r="K63" s="83"/>
      <c r="L63" s="112"/>
      <c r="M63" s="219"/>
      <c r="N63" s="219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</row>
    <row r="64" spans="1:25" ht="15.75" thickBot="1" x14ac:dyDescent="0.3">
      <c r="A64" s="92"/>
      <c r="B64" s="85"/>
      <c r="C64" s="86"/>
      <c r="D64" s="86"/>
      <c r="E64" s="86"/>
      <c r="F64" s="86"/>
      <c r="G64" s="86"/>
      <c r="H64" s="249">
        <v>0</v>
      </c>
      <c r="I64" s="86"/>
      <c r="J64" s="86"/>
      <c r="K64" s="84"/>
      <c r="L64" s="112"/>
      <c r="M64" s="219"/>
      <c r="N64" s="219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</row>
    <row r="65" spans="1:25" x14ac:dyDescent="0.25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112"/>
      <c r="M65" s="219"/>
      <c r="N65" s="219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</row>
    <row r="66" spans="1:25" x14ac:dyDescent="0.25">
      <c r="A66" s="92"/>
      <c r="B66" s="92"/>
      <c r="C66" s="92"/>
      <c r="D66" s="92"/>
      <c r="E66" s="92"/>
      <c r="F66" s="94"/>
      <c r="G66" s="92"/>
      <c r="H66" s="92"/>
      <c r="I66" s="92"/>
      <c r="J66" s="92"/>
      <c r="K66" s="92"/>
      <c r="L66" s="112"/>
      <c r="M66" s="219"/>
      <c r="N66" s="219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</row>
    <row r="67" spans="1:25" x14ac:dyDescent="0.25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112"/>
      <c r="M67" s="219"/>
      <c r="N67" s="219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</row>
    <row r="68" spans="1:25" x14ac:dyDescent="0.25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112"/>
      <c r="M68" s="219"/>
      <c r="N68" s="219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</row>
    <row r="69" spans="1:25" x14ac:dyDescent="0.25">
      <c r="A69" s="92"/>
      <c r="B69" s="92"/>
      <c r="C69" s="92"/>
      <c r="D69" s="92"/>
      <c r="E69" s="92"/>
      <c r="F69" s="94"/>
      <c r="G69" s="92"/>
      <c r="H69" s="92"/>
      <c r="I69" s="92"/>
      <c r="J69" s="92"/>
      <c r="K69" s="92"/>
      <c r="L69" s="112"/>
      <c r="M69" s="219"/>
      <c r="N69" s="219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</row>
    <row r="70" spans="1:25" x14ac:dyDescent="0.25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112"/>
      <c r="M70" s="219"/>
      <c r="N70" s="219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</row>
    <row r="71" spans="1:25" x14ac:dyDescent="0.25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112"/>
      <c r="M71" s="219"/>
      <c r="N71" s="219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</row>
    <row r="72" spans="1:25" x14ac:dyDescent="0.25">
      <c r="A72" s="92"/>
      <c r="B72" s="92"/>
      <c r="C72" s="92"/>
      <c r="D72" s="92"/>
      <c r="E72" s="92"/>
      <c r="F72" s="94"/>
      <c r="G72" s="92"/>
      <c r="H72" s="92"/>
      <c r="I72" s="92"/>
      <c r="J72" s="92"/>
      <c r="K72" s="92"/>
      <c r="L72" s="112"/>
      <c r="M72" s="219"/>
      <c r="N72" s="219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</row>
    <row r="73" spans="1:25" x14ac:dyDescent="0.25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112"/>
      <c r="M73" s="219"/>
      <c r="N73" s="219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</row>
    <row r="74" spans="1:25" x14ac:dyDescent="0.25">
      <c r="A74" s="92"/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112"/>
      <c r="M74" s="219"/>
      <c r="N74" s="219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</row>
    <row r="75" spans="1:25" x14ac:dyDescent="0.25">
      <c r="A75" s="92"/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112"/>
      <c r="M75" s="219"/>
      <c r="N75" s="219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</row>
    <row r="76" spans="1:25" x14ac:dyDescent="0.25">
      <c r="A76" s="92"/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112"/>
      <c r="M76" s="219"/>
      <c r="N76" s="219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</row>
    <row r="77" spans="1:25" x14ac:dyDescent="0.25">
      <c r="A77" s="92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112"/>
      <c r="M77" s="219"/>
      <c r="N77" s="219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</row>
    <row r="78" spans="1:25" x14ac:dyDescent="0.25">
      <c r="A78" s="92"/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112"/>
      <c r="M78" s="219"/>
      <c r="N78" s="219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</row>
    <row r="79" spans="1:25" x14ac:dyDescent="0.25">
      <c r="A79" s="92"/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112"/>
      <c r="M79" s="219"/>
      <c r="N79" s="219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</row>
    <row r="80" spans="1:25" x14ac:dyDescent="0.25">
      <c r="A80" s="92"/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112"/>
      <c r="M80" s="219"/>
      <c r="N80" s="219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</row>
    <row r="81" spans="1:25" x14ac:dyDescent="0.25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112"/>
      <c r="M81" s="219"/>
      <c r="N81" s="219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</row>
    <row r="82" spans="1:25" x14ac:dyDescent="0.25">
      <c r="A82" s="92"/>
      <c r="B82" s="92"/>
      <c r="C82" s="92"/>
      <c r="D82" s="92"/>
      <c r="E82" s="92"/>
      <c r="F82" s="92"/>
      <c r="G82" s="92"/>
      <c r="H82" s="92"/>
      <c r="I82" s="94"/>
      <c r="J82" s="92"/>
      <c r="K82" s="92"/>
      <c r="L82" s="112"/>
      <c r="M82" s="219"/>
      <c r="N82" s="219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</row>
    <row r="83" spans="1:25" x14ac:dyDescent="0.25">
      <c r="A83" s="92"/>
      <c r="B83" s="92"/>
      <c r="C83" s="92"/>
      <c r="D83" s="94"/>
      <c r="E83" s="94"/>
      <c r="F83" s="92"/>
      <c r="G83" s="92"/>
      <c r="H83" s="94"/>
      <c r="I83" s="94"/>
      <c r="J83" s="92"/>
      <c r="K83" s="92"/>
      <c r="L83" s="112"/>
      <c r="M83" s="219"/>
      <c r="N83" s="219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</row>
    <row r="84" spans="1:25" x14ac:dyDescent="0.25">
      <c r="A84" s="92"/>
      <c r="B84" s="92"/>
      <c r="C84" s="92"/>
      <c r="D84" s="94"/>
      <c r="E84" s="94"/>
      <c r="F84" s="94"/>
      <c r="G84" s="94"/>
      <c r="H84" s="94"/>
      <c r="I84" s="92"/>
      <c r="J84" s="94"/>
      <c r="K84" s="92"/>
      <c r="L84" s="112"/>
      <c r="M84" s="219"/>
      <c r="N84" s="219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</row>
    <row r="85" spans="1:25" x14ac:dyDescent="0.25">
      <c r="A85" s="92"/>
      <c r="B85" s="92"/>
      <c r="C85" s="92"/>
      <c r="D85" s="92"/>
      <c r="E85" s="92"/>
      <c r="F85" s="94"/>
      <c r="G85" s="94"/>
      <c r="H85" s="92"/>
      <c r="I85" s="92"/>
      <c r="J85" s="94"/>
      <c r="K85" s="92"/>
      <c r="L85" s="112"/>
      <c r="M85" s="219"/>
      <c r="N85" s="219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</row>
    <row r="86" spans="1:25" x14ac:dyDescent="0.25">
      <c r="A86" s="92"/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112"/>
      <c r="M86" s="219"/>
      <c r="N86" s="219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</row>
    <row r="87" spans="1:25" x14ac:dyDescent="0.25">
      <c r="A87" s="92"/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112"/>
      <c r="M87" s="219"/>
      <c r="N87" s="219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</row>
    <row r="88" spans="1:25" x14ac:dyDescent="0.25">
      <c r="A88" s="92"/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112"/>
      <c r="M88" s="219"/>
      <c r="N88" s="219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</row>
    <row r="89" spans="1:25" x14ac:dyDescent="0.25">
      <c r="A89" s="92"/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112"/>
      <c r="M89" s="219"/>
      <c r="N89" s="219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</row>
    <row r="90" spans="1:25" x14ac:dyDescent="0.25">
      <c r="A90" s="92"/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112"/>
      <c r="M90" s="219"/>
      <c r="N90" s="219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</row>
    <row r="91" spans="1:25" x14ac:dyDescent="0.25">
      <c r="A91" s="92"/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112"/>
      <c r="M91" s="219"/>
      <c r="N91" s="219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</row>
    <row r="92" spans="1:25" x14ac:dyDescent="0.25">
      <c r="A92" s="92"/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112"/>
      <c r="M92" s="219"/>
      <c r="N92" s="219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</row>
    <row r="93" spans="1:25" x14ac:dyDescent="0.25">
      <c r="A93" s="92"/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112"/>
      <c r="M93" s="219"/>
      <c r="N93" s="219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</row>
    <row r="94" spans="1:25" x14ac:dyDescent="0.25">
      <c r="A94" s="92"/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112"/>
      <c r="M94" s="219"/>
      <c r="N94" s="219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</row>
    <row r="95" spans="1:25" x14ac:dyDescent="0.25">
      <c r="A95" s="92"/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112"/>
      <c r="M95" s="219"/>
      <c r="N95" s="219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</row>
    <row r="96" spans="1:25" x14ac:dyDescent="0.25">
      <c r="A96" s="92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112"/>
      <c r="M96" s="219"/>
      <c r="N96" s="219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</row>
    <row r="97" spans="1:25" x14ac:dyDescent="0.25">
      <c r="A97" s="92"/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112"/>
      <c r="M97" s="219"/>
      <c r="N97" s="219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</row>
    <row r="98" spans="1:25" x14ac:dyDescent="0.25">
      <c r="A98" s="92"/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112"/>
      <c r="M98" s="219"/>
      <c r="N98" s="219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</row>
    <row r="99" spans="1:25" x14ac:dyDescent="0.25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112"/>
      <c r="M99" s="219"/>
      <c r="N99" s="219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</row>
    <row r="100" spans="1:25" x14ac:dyDescent="0.25">
      <c r="A100" s="92"/>
      <c r="B100" s="92"/>
      <c r="C100" s="92"/>
      <c r="D100" s="92"/>
      <c r="E100" s="92"/>
      <c r="F100" s="92"/>
      <c r="G100" s="92"/>
      <c r="H100" s="92"/>
      <c r="J100" s="92"/>
      <c r="K100" s="92"/>
      <c r="L100" s="112"/>
      <c r="M100" s="219"/>
      <c r="N100" s="219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</row>
    <row r="101" spans="1:25" x14ac:dyDescent="0.25">
      <c r="A101" s="92"/>
      <c r="B101" s="92"/>
      <c r="C101" s="92"/>
      <c r="F101" s="92"/>
      <c r="G101" s="92"/>
      <c r="J101" s="92"/>
      <c r="K101" s="92"/>
      <c r="L101" s="112"/>
      <c r="M101" s="219"/>
      <c r="N101" s="219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</row>
  </sheetData>
  <mergeCells count="7">
    <mergeCell ref="F3:J4"/>
    <mergeCell ref="J55:K56"/>
    <mergeCell ref="D9:E10"/>
    <mergeCell ref="G6:J6"/>
    <mergeCell ref="C7:D7"/>
    <mergeCell ref="C8:D8"/>
    <mergeCell ref="H8:J8"/>
  </mergeCells>
  <conditionalFormatting sqref="I52">
    <cfRule type="cellIs" dxfId="1" priority="1" operator="lessThanOrEqual">
      <formula>15000</formula>
    </cfRule>
    <cfRule type="cellIs" dxfId="0" priority="2" operator="greaterThan">
      <formula>15000</formula>
    </cfRule>
  </conditionalFormatting>
  <pageMargins left="0.7" right="0.7" top="0.75" bottom="0.75" header="0.3" footer="0.3"/>
  <ignoredErrors>
    <ignoredError sqref="I34 F61" unlocked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Drop Down 1">
              <controlPr locked="0" defaultSize="0" autoLine="0" autoPict="0" macro="[0]!PourcentageRessources">
                <anchor moveWithCells="1">
                  <from>
                    <xdr:col>7</xdr:col>
                    <xdr:colOff>561975</xdr:colOff>
                    <xdr:row>11</xdr:row>
                    <xdr:rowOff>0</xdr:rowOff>
                  </from>
                  <to>
                    <xdr:col>8</xdr:col>
                    <xdr:colOff>857250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calcul">
                <anchor moveWithCells="1" sizeWithCells="1">
                  <from>
                    <xdr:col>9</xdr:col>
                    <xdr:colOff>28575</xdr:colOff>
                    <xdr:row>54</xdr:row>
                    <xdr:rowOff>19050</xdr:rowOff>
                  </from>
                  <to>
                    <xdr:col>10</xdr:col>
                    <xdr:colOff>76200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Maintenance">
                <anchor moveWithCells="1" sizeWithCells="1">
                  <from>
                    <xdr:col>1</xdr:col>
                    <xdr:colOff>28575</xdr:colOff>
                    <xdr:row>1</xdr:row>
                    <xdr:rowOff>19050</xdr:rowOff>
                  </from>
                  <to>
                    <xdr:col>2</xdr:col>
                    <xdr:colOff>47625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Drop Down 4">
              <controlPr defaultSize="0" autoLine="0" autoPict="0" macro="[0]!InitPrimeAccédant">
                <anchor moveWithCells="1">
                  <from>
                    <xdr:col>3</xdr:col>
                    <xdr:colOff>152400</xdr:colOff>
                    <xdr:row>11</xdr:row>
                    <xdr:rowOff>0</xdr:rowOff>
                  </from>
                  <to>
                    <xdr:col>4</xdr:col>
                    <xdr:colOff>1047750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NouveauFormulaire">
                <anchor moveWithCells="1" sizeWithCells="1">
                  <from>
                    <xdr:col>2</xdr:col>
                    <xdr:colOff>19050</xdr:colOff>
                    <xdr:row>6</xdr:row>
                    <xdr:rowOff>19050</xdr:rowOff>
                  </from>
                  <to>
                    <xdr:col>2</xdr:col>
                    <xdr:colOff>190500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Pourcentage">
                <anchor moveWithCells="1" sizeWithCells="1">
                  <from>
                    <xdr:col>7</xdr:col>
                    <xdr:colOff>409575</xdr:colOff>
                    <xdr:row>35</xdr:row>
                    <xdr:rowOff>19050</xdr:rowOff>
                  </from>
                  <to>
                    <xdr:col>7</xdr:col>
                    <xdr:colOff>857250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Button 7">
              <controlPr defaultSize="0" print="0" autoFill="0" autoPict="0" macro="[0]!Eligible">
                <anchor moveWithCells="1" sizeWithCells="1">
                  <from>
                    <xdr:col>7</xdr:col>
                    <xdr:colOff>409575</xdr:colOff>
                    <xdr:row>48</xdr:row>
                    <xdr:rowOff>9525</xdr:rowOff>
                  </from>
                  <to>
                    <xdr:col>7</xdr:col>
                    <xdr:colOff>857250</xdr:colOff>
                    <xdr:row>48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Button 8">
              <controlPr defaultSize="0" print="0" autoFill="0" autoPict="0" macro="[0]!Importation">
                <anchor moveWithCells="1" sizeWithCells="1">
                  <from>
                    <xdr:col>3</xdr:col>
                    <xdr:colOff>1819275</xdr:colOff>
                    <xdr:row>6</xdr:row>
                    <xdr:rowOff>19050</xdr:rowOff>
                  </from>
                  <to>
                    <xdr:col>3</xdr:col>
                    <xdr:colOff>1990725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1" name="Drop Down 14">
              <controlPr defaultSize="0" autoLine="0" autoPict="0">
                <anchor moveWithCells="1">
                  <from>
                    <xdr:col>7</xdr:col>
                    <xdr:colOff>9525</xdr:colOff>
                    <xdr:row>62</xdr:row>
                    <xdr:rowOff>0</xdr:rowOff>
                  </from>
                  <to>
                    <xdr:col>8</xdr:col>
                    <xdr:colOff>866775</xdr:colOff>
                    <xdr:row>62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PO</vt:lpstr>
      <vt:lpstr>Fiche PO1</vt:lpstr>
      <vt:lpstr>'Fiche PO'!Zone_d_impression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 Anne-Marie</dc:creator>
  <cp:lastModifiedBy>HP</cp:lastModifiedBy>
  <cp:lastPrinted>2016-01-15T07:53:57Z</cp:lastPrinted>
  <dcterms:created xsi:type="dcterms:W3CDTF">2014-01-27T10:31:43Z</dcterms:created>
  <dcterms:modified xsi:type="dcterms:W3CDTF">2016-02-08T16:18:06Z</dcterms:modified>
</cp:coreProperties>
</file>