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5440" windowHeight="12360"/>
  </bookViews>
  <sheets>
    <sheet name="Feuil1" sheetId="1" r:id="rId1"/>
  </sheets>
  <definedNames>
    <definedName name="_xlnm._FilterDatabase" localSheetId="0" hidden="1">Feuil1!$A$1:$AC$297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97" i="1" l="1"/>
  <c r="AA296" i="1"/>
  <c r="AA295" i="1"/>
  <c r="AA294" i="1"/>
  <c r="AA293" i="1"/>
  <c r="AA292" i="1"/>
  <c r="AA291" i="1"/>
  <c r="AA290" i="1"/>
  <c r="AA289" i="1"/>
  <c r="AA288" i="1"/>
  <c r="AA287" i="1"/>
  <c r="AA286" i="1"/>
  <c r="AA285" i="1"/>
  <c r="AA284" i="1"/>
  <c r="AA283" i="1"/>
  <c r="AA282" i="1"/>
  <c r="AA281" i="1"/>
  <c r="AA280" i="1"/>
  <c r="AA279" i="1"/>
  <c r="AA278" i="1"/>
  <c r="AA277" i="1"/>
  <c r="AA276" i="1"/>
  <c r="AA275" i="1"/>
  <c r="AA274" i="1"/>
  <c r="AA273" i="1"/>
  <c r="AA272" i="1"/>
  <c r="AA271" i="1"/>
  <c r="AA270" i="1"/>
  <c r="AA269" i="1"/>
  <c r="AA268" i="1"/>
  <c r="AA267" i="1"/>
  <c r="AA266" i="1"/>
  <c r="AA265" i="1"/>
  <c r="AA264" i="1"/>
  <c r="AA263" i="1"/>
  <c r="AA262" i="1"/>
  <c r="AA261" i="1"/>
  <c r="AA260" i="1"/>
  <c r="AA259" i="1"/>
  <c r="AA258" i="1"/>
  <c r="AA257" i="1"/>
  <c r="AA256" i="1"/>
  <c r="AA255" i="1"/>
  <c r="AA254" i="1"/>
  <c r="AA253" i="1"/>
  <c r="AA252" i="1"/>
  <c r="AA251" i="1"/>
  <c r="AA250" i="1"/>
  <c r="AA249" i="1"/>
  <c r="AA248" i="1"/>
  <c r="AA247" i="1"/>
  <c r="AA246" i="1"/>
  <c r="AA245" i="1"/>
  <c r="AA244" i="1"/>
  <c r="AA243" i="1"/>
  <c r="AA242" i="1"/>
  <c r="AA241" i="1"/>
  <c r="AA240" i="1"/>
  <c r="AA239" i="1"/>
  <c r="AA238" i="1"/>
  <c r="AA237" i="1"/>
  <c r="AA236" i="1"/>
  <c r="AA235" i="1"/>
  <c r="AA234" i="1"/>
  <c r="AA233" i="1"/>
  <c r="AA232" i="1"/>
  <c r="AA231" i="1"/>
  <c r="AA230" i="1"/>
  <c r="AA229" i="1"/>
  <c r="AA228" i="1"/>
  <c r="AA227" i="1"/>
  <c r="AA226" i="1"/>
  <c r="AA225" i="1"/>
  <c r="AA224" i="1"/>
  <c r="AA223" i="1"/>
  <c r="AA222" i="1"/>
  <c r="AA221" i="1"/>
  <c r="AA220" i="1"/>
  <c r="AA219" i="1"/>
  <c r="AA218" i="1"/>
  <c r="AA217" i="1"/>
  <c r="AA216" i="1"/>
  <c r="AA215" i="1"/>
  <c r="AA214" i="1"/>
  <c r="AA213" i="1"/>
  <c r="AA212" i="1"/>
  <c r="AA211" i="1"/>
  <c r="AA210" i="1"/>
  <c r="AA209" i="1"/>
  <c r="AA208" i="1"/>
  <c r="AA207" i="1"/>
  <c r="AA206" i="1"/>
  <c r="AA205" i="1"/>
  <c r="AA204" i="1"/>
  <c r="AA203" i="1"/>
  <c r="AA202" i="1"/>
  <c r="AA201" i="1"/>
  <c r="AA200" i="1"/>
  <c r="AA199" i="1"/>
  <c r="AA197" i="1"/>
  <c r="AA198" i="1"/>
  <c r="AA196" i="1"/>
  <c r="AA195" i="1"/>
  <c r="AA194" i="1"/>
  <c r="AA193" i="1"/>
  <c r="AA192" i="1"/>
  <c r="AA191" i="1"/>
  <c r="AA190" i="1"/>
  <c r="AA189" i="1"/>
  <c r="AA188" i="1"/>
  <c r="AA187" i="1"/>
  <c r="AA186" i="1"/>
  <c r="AA185" i="1"/>
  <c r="AA184" i="1"/>
  <c r="AA183" i="1"/>
  <c r="AA181" i="1"/>
  <c r="AA182" i="1"/>
  <c r="AA180" i="1"/>
  <c r="AA179" i="1"/>
  <c r="AA178" i="1"/>
  <c r="AA177" i="1"/>
  <c r="AA176" i="1"/>
  <c r="AA175" i="1"/>
  <c r="AA174" i="1"/>
  <c r="AA173" i="1"/>
  <c r="AA172" i="1"/>
  <c r="AA171" i="1"/>
  <c r="AA170" i="1"/>
  <c r="AA169" i="1"/>
  <c r="AC169" i="1" s="1"/>
  <c r="AA168" i="1"/>
  <c r="AC168" i="1" s="1"/>
  <c r="AA167" i="1"/>
  <c r="AA166" i="1"/>
  <c r="AC166" i="1" s="1"/>
  <c r="AA165" i="1"/>
  <c r="AA164" i="1"/>
  <c r="AC164" i="1" s="1"/>
  <c r="AA163" i="1"/>
  <c r="AA162" i="1"/>
  <c r="AC162" i="1" s="1"/>
  <c r="AA161" i="1"/>
  <c r="AA160" i="1"/>
  <c r="AC160" i="1" s="1"/>
  <c r="AA159" i="1"/>
  <c r="AC159" i="1" s="1"/>
  <c r="AA158" i="1"/>
  <c r="AC158" i="1" s="1"/>
  <c r="AA157" i="1"/>
  <c r="AC157" i="1" s="1"/>
  <c r="AA156" i="1"/>
  <c r="AC156" i="1" s="1"/>
  <c r="AA155" i="1"/>
  <c r="AC155" i="1" s="1"/>
  <c r="AA154" i="1"/>
  <c r="AC154" i="1" s="1"/>
  <c r="AA153" i="1"/>
  <c r="AC153" i="1" s="1"/>
  <c r="AA152" i="1"/>
  <c r="AC152" i="1" s="1"/>
  <c r="AA151" i="1"/>
  <c r="AC151" i="1" s="1"/>
  <c r="AA150" i="1"/>
  <c r="AC150" i="1" s="1"/>
  <c r="AA148" i="1"/>
  <c r="AA149" i="1"/>
  <c r="AC149" i="1" s="1"/>
  <c r="AA147" i="1"/>
  <c r="AA146" i="1"/>
  <c r="AC146" i="1" s="1"/>
  <c r="AA145" i="1"/>
  <c r="AC145" i="1" s="1"/>
  <c r="AA144" i="1"/>
  <c r="AC144" i="1" s="1"/>
  <c r="AA143" i="1"/>
  <c r="AC143" i="1" s="1"/>
  <c r="AA142" i="1"/>
  <c r="AC142" i="1" s="1"/>
  <c r="AA141" i="1"/>
  <c r="AC141" i="1" s="1"/>
  <c r="AA140" i="1"/>
  <c r="AC140" i="1" s="1"/>
  <c r="AA138" i="1"/>
  <c r="AC138" i="1" s="1"/>
  <c r="AA139" i="1"/>
  <c r="AC139" i="1" s="1"/>
  <c r="AA137" i="1"/>
  <c r="AC137" i="1" s="1"/>
  <c r="AA136" i="1"/>
  <c r="AC136" i="1" s="1"/>
  <c r="AA135" i="1"/>
  <c r="AC135" i="1" s="1"/>
  <c r="AA134" i="1"/>
  <c r="AA133" i="1"/>
  <c r="AC133" i="1" s="1"/>
  <c r="AA132" i="1"/>
  <c r="AC132" i="1" s="1"/>
  <c r="AA131" i="1"/>
  <c r="AC131" i="1" s="1"/>
  <c r="AA130" i="1"/>
  <c r="AC130" i="1" s="1"/>
  <c r="AA129" i="1"/>
  <c r="AC129" i="1" s="1"/>
  <c r="AA128" i="1"/>
  <c r="AC128" i="1" s="1"/>
  <c r="AA127" i="1"/>
  <c r="AC127" i="1" s="1"/>
  <c r="AA126" i="1"/>
  <c r="AC126" i="1" s="1"/>
  <c r="AA125" i="1"/>
  <c r="AC125" i="1" s="1"/>
  <c r="AA124" i="1"/>
  <c r="AC124" i="1" s="1"/>
  <c r="AA123" i="1"/>
  <c r="AC123" i="1" s="1"/>
  <c r="AA122" i="1"/>
  <c r="AC122" i="1" s="1"/>
  <c r="AA121" i="1"/>
  <c r="AC121" i="1" s="1"/>
  <c r="AA120" i="1"/>
  <c r="AC120" i="1" s="1"/>
  <c r="AA119" i="1"/>
  <c r="AC119" i="1" s="1"/>
  <c r="AA118" i="1"/>
  <c r="AC118" i="1" s="1"/>
  <c r="AA117" i="1"/>
  <c r="AC117" i="1" s="1"/>
  <c r="AA116" i="1"/>
  <c r="AC116" i="1" s="1"/>
  <c r="AA115" i="1"/>
  <c r="AC115" i="1" s="1"/>
  <c r="AA114" i="1"/>
  <c r="AC114" i="1" s="1"/>
  <c r="AA113" i="1"/>
  <c r="AC113" i="1" s="1"/>
  <c r="AA112" i="1"/>
  <c r="AC112" i="1" s="1"/>
  <c r="AA111" i="1"/>
  <c r="AA110" i="1"/>
  <c r="AC110" i="1" s="1"/>
  <c r="AA109" i="1"/>
  <c r="AC109" i="1" s="1"/>
  <c r="AA108" i="1"/>
  <c r="AC108" i="1" s="1"/>
  <c r="AA107" i="1"/>
  <c r="AC107" i="1" s="1"/>
  <c r="AA106" i="1"/>
  <c r="AC106" i="1" s="1"/>
  <c r="AA105" i="1"/>
  <c r="AC105" i="1" s="1"/>
  <c r="AA104" i="1"/>
  <c r="AC104" i="1" s="1"/>
  <c r="AA103" i="1"/>
  <c r="AA102" i="1"/>
  <c r="AC102" i="1" s="1"/>
  <c r="AA101" i="1"/>
  <c r="AC101" i="1" s="1"/>
  <c r="AA100" i="1"/>
  <c r="AC100" i="1" s="1"/>
  <c r="AA99" i="1"/>
  <c r="AC99" i="1" s="1"/>
  <c r="AA98" i="1"/>
  <c r="AC98" i="1" s="1"/>
  <c r="AA97" i="1"/>
  <c r="AC97" i="1" s="1"/>
  <c r="AA96" i="1"/>
  <c r="AC96" i="1" s="1"/>
  <c r="AA95" i="1"/>
  <c r="AC95" i="1" s="1"/>
  <c r="AA94" i="1"/>
  <c r="AC94" i="1" s="1"/>
  <c r="AA93" i="1"/>
  <c r="AC93" i="1" s="1"/>
  <c r="AA92" i="1"/>
  <c r="AC92" i="1" s="1"/>
  <c r="AA91" i="1"/>
  <c r="AC91" i="1" s="1"/>
  <c r="AA90" i="1"/>
  <c r="AC90" i="1" s="1"/>
  <c r="AA89" i="1"/>
  <c r="AC89" i="1" s="1"/>
  <c r="AA88" i="1"/>
  <c r="AC88" i="1" s="1"/>
  <c r="AA87" i="1"/>
  <c r="AC87" i="1" s="1"/>
  <c r="AA86" i="1"/>
  <c r="AC86" i="1" s="1"/>
  <c r="AA85" i="1"/>
  <c r="AC85" i="1" s="1"/>
  <c r="AA84" i="1"/>
  <c r="AC84" i="1" s="1"/>
  <c r="AA83" i="1"/>
  <c r="AC83" i="1" s="1"/>
  <c r="AA82" i="1"/>
  <c r="AC82" i="1" s="1"/>
  <c r="Z82" i="1"/>
  <c r="AA81" i="1"/>
  <c r="AC81" i="1" s="1"/>
  <c r="AA80" i="1"/>
  <c r="AC80" i="1" s="1"/>
  <c r="AA79" i="1"/>
  <c r="AC79" i="1" s="1"/>
  <c r="AA78" i="1"/>
  <c r="AA77" i="1"/>
  <c r="AC77" i="1" s="1"/>
  <c r="AA76" i="1"/>
  <c r="AC76" i="1" s="1"/>
  <c r="AA75" i="1"/>
  <c r="AC75" i="1" s="1"/>
  <c r="AA74" i="1"/>
  <c r="AC74" i="1" s="1"/>
  <c r="AA73" i="1"/>
  <c r="AC73" i="1" s="1"/>
  <c r="AA72" i="1"/>
  <c r="AC72" i="1" s="1"/>
  <c r="Z71" i="1"/>
  <c r="AA71" i="1" s="1"/>
  <c r="AC71" i="1" s="1"/>
  <c r="AA70" i="1"/>
  <c r="AC70" i="1" s="1"/>
  <c r="AA69" i="1"/>
  <c r="AC69" i="1" s="1"/>
  <c r="AA68" i="1"/>
  <c r="AC68" i="1" s="1"/>
  <c r="AA67" i="1"/>
  <c r="AC67" i="1" s="1"/>
  <c r="AA66" i="1"/>
  <c r="AC66" i="1" s="1"/>
  <c r="AA65" i="1"/>
  <c r="AC65" i="1" s="1"/>
  <c r="AA64" i="1"/>
  <c r="AC64" i="1" s="1"/>
  <c r="AA63" i="1"/>
  <c r="AC63" i="1" s="1"/>
  <c r="AA62" i="1"/>
  <c r="AC62" i="1" s="1"/>
  <c r="AA61" i="1"/>
  <c r="AC61" i="1" s="1"/>
  <c r="AA60" i="1"/>
  <c r="AC60" i="1" s="1"/>
  <c r="AA59" i="1"/>
  <c r="AC59" i="1" s="1"/>
  <c r="AA58" i="1"/>
  <c r="AC58" i="1" s="1"/>
  <c r="AA57" i="1"/>
  <c r="AC57" i="1" s="1"/>
  <c r="AA56" i="1"/>
  <c r="AC56" i="1" s="1"/>
  <c r="AA55" i="1"/>
  <c r="AC55" i="1" s="1"/>
  <c r="Z55" i="1"/>
  <c r="AA54" i="1"/>
  <c r="AC54" i="1" s="1"/>
  <c r="AA53" i="1"/>
  <c r="AC53" i="1" s="1"/>
  <c r="Z53" i="1"/>
  <c r="AA52" i="1"/>
  <c r="AC52" i="1" s="1"/>
  <c r="AA51" i="1"/>
  <c r="AC51" i="1" s="1"/>
  <c r="AA50" i="1"/>
  <c r="AC50" i="1" s="1"/>
  <c r="AA49" i="1"/>
  <c r="AC49" i="1" s="1"/>
  <c r="AA48" i="1"/>
  <c r="AC48" i="1" s="1"/>
  <c r="Z47" i="1"/>
  <c r="AA47" i="1" s="1"/>
  <c r="AC47" i="1" s="1"/>
  <c r="AA46" i="1"/>
  <c r="AC46" i="1" s="1"/>
  <c r="Z45" i="1"/>
  <c r="AA45" i="1" s="1"/>
  <c r="AC45" i="1" s="1"/>
  <c r="AA44" i="1"/>
  <c r="AC44" i="1" s="1"/>
  <c r="AA43" i="1"/>
  <c r="AC43" i="1" s="1"/>
  <c r="Z42" i="1"/>
  <c r="AA42" i="1" s="1"/>
  <c r="AC42" i="1" s="1"/>
  <c r="AA41" i="1"/>
  <c r="AC41" i="1" s="1"/>
  <c r="AA40" i="1"/>
  <c r="AC40" i="1" s="1"/>
  <c r="AA39" i="1"/>
  <c r="AC39" i="1" s="1"/>
  <c r="Z38" i="1"/>
  <c r="AA38" i="1" s="1"/>
  <c r="AC38" i="1" s="1"/>
  <c r="Z37" i="1"/>
  <c r="AA37" i="1" s="1"/>
  <c r="AC37" i="1" s="1"/>
  <c r="AA36" i="1"/>
  <c r="AC36" i="1" s="1"/>
  <c r="AA35" i="1"/>
  <c r="AC35" i="1" s="1"/>
  <c r="Z34" i="1"/>
  <c r="AA34" i="1" s="1"/>
  <c r="AC34" i="1" s="1"/>
  <c r="AA33" i="1"/>
  <c r="AC33" i="1" s="1"/>
  <c r="AA32" i="1"/>
  <c r="AC32" i="1" s="1"/>
  <c r="AA31" i="1"/>
  <c r="AC31" i="1" s="1"/>
  <c r="AA30" i="1"/>
  <c r="AC30" i="1" s="1"/>
  <c r="Z29" i="1"/>
  <c r="AA29" i="1" s="1"/>
  <c r="AC29" i="1" s="1"/>
  <c r="AA28" i="1"/>
  <c r="AC28" i="1" s="1"/>
  <c r="AA27" i="1"/>
  <c r="AC27" i="1" s="1"/>
  <c r="AA26" i="1"/>
  <c r="AC26" i="1" s="1"/>
  <c r="Z26" i="1"/>
  <c r="Z25" i="1"/>
  <c r="AA25" i="1" s="1"/>
  <c r="AC25" i="1" s="1"/>
  <c r="AA24" i="1"/>
  <c r="AC24" i="1" s="1"/>
  <c r="Z24" i="1"/>
  <c r="AA23" i="1"/>
  <c r="AC23" i="1" s="1"/>
  <c r="AA22" i="1"/>
  <c r="AC22" i="1" s="1"/>
  <c r="Z22" i="1"/>
  <c r="AA21" i="1"/>
  <c r="AC21" i="1" s="1"/>
  <c r="Z21" i="1"/>
  <c r="AA20" i="1"/>
  <c r="AC20" i="1" s="1"/>
  <c r="AA19" i="1"/>
  <c r="AC19" i="1" s="1"/>
  <c r="Z19" i="1"/>
  <c r="AA18" i="1"/>
  <c r="AC18" i="1" s="1"/>
  <c r="Z18" i="1"/>
  <c r="AA17" i="1"/>
  <c r="AC17" i="1" s="1"/>
  <c r="AA16" i="1"/>
  <c r="AC16" i="1" s="1"/>
  <c r="AA15" i="1"/>
  <c r="AC15" i="1" s="1"/>
  <c r="Z14" i="1"/>
  <c r="AA14" i="1" s="1"/>
  <c r="AC14" i="1" s="1"/>
  <c r="AA13" i="1"/>
  <c r="AC13" i="1" s="1"/>
  <c r="Z12" i="1"/>
  <c r="AA12" i="1" s="1"/>
  <c r="AC12" i="1" s="1"/>
  <c r="AA11" i="1"/>
  <c r="AC11" i="1" s="1"/>
  <c r="Z11" i="1"/>
  <c r="Z10" i="1"/>
  <c r="AA10" i="1" s="1"/>
  <c r="AC10" i="1" s="1"/>
  <c r="AA9" i="1"/>
  <c r="AC9" i="1" s="1"/>
  <c r="AA8" i="1"/>
  <c r="AC8" i="1" s="1"/>
  <c r="Z8" i="1"/>
  <c r="AA7" i="1"/>
  <c r="AC7" i="1" s="1"/>
  <c r="Z6" i="1"/>
  <c r="AA6" i="1" s="1"/>
  <c r="AC6" i="1" s="1"/>
  <c r="AA5" i="1"/>
  <c r="AC5" i="1" s="1"/>
  <c r="Z5" i="1"/>
  <c r="AA4" i="1"/>
  <c r="AC4" i="1" s="1"/>
  <c r="Z4" i="1"/>
  <c r="AA3" i="1"/>
  <c r="AC3" i="1" s="1"/>
  <c r="Z3" i="1"/>
  <c r="AA2" i="1"/>
  <c r="AC2" i="1" s="1"/>
  <c r="Z2" i="1"/>
</calcChain>
</file>

<file path=xl/sharedStrings.xml><?xml version="1.0" encoding="utf-8"?>
<sst xmlns="http://schemas.openxmlformats.org/spreadsheetml/2006/main" count="547" uniqueCount="355">
  <si>
    <t>#</t>
  </si>
  <si>
    <t>Joueur</t>
  </si>
  <si>
    <t>Equipe</t>
  </si>
  <si>
    <t>GP</t>
  </si>
  <si>
    <t>MIN</t>
  </si>
  <si>
    <t>PTS</t>
  </si>
  <si>
    <t>FGM</t>
  </si>
  <si>
    <t>FGA</t>
  </si>
  <si>
    <t>FG%</t>
  </si>
  <si>
    <t>3PM</t>
  </si>
  <si>
    <t>3PA</t>
  </si>
  <si>
    <t>3P%</t>
  </si>
  <si>
    <t>FTM</t>
  </si>
  <si>
    <t>FTA</t>
  </si>
  <si>
    <t>FT%</t>
  </si>
  <si>
    <t>OREB</t>
  </si>
  <si>
    <t>DREB</t>
  </si>
  <si>
    <t>REB</t>
  </si>
  <si>
    <t>AST</t>
  </si>
  <si>
    <t>STL</t>
  </si>
  <si>
    <t>BLK</t>
  </si>
  <si>
    <t>TOV</t>
  </si>
  <si>
    <t>EFF</t>
  </si>
  <si>
    <t>PF</t>
  </si>
  <si>
    <t>Plus</t>
  </si>
  <si>
    <t>Victoire</t>
  </si>
  <si>
    <t>Points JDE</t>
  </si>
  <si>
    <t>Prix</t>
  </si>
  <si>
    <t>Ratio</t>
  </si>
  <si>
    <t>Russell Westbrook</t>
  </si>
  <si>
    <t>Thunder</t>
  </si>
  <si>
    <t>James Harden</t>
  </si>
  <si>
    <t>Rockets</t>
  </si>
  <si>
    <t>Anthony Davis</t>
  </si>
  <si>
    <t>Pelicans</t>
  </si>
  <si>
    <t>Kevin Durant</t>
  </si>
  <si>
    <t>Warriors</t>
  </si>
  <si>
    <t>LeBron James</t>
  </si>
  <si>
    <t>Cavs</t>
  </si>
  <si>
    <t>Giannis Antetokounmpo</t>
  </si>
  <si>
    <t>Bucks</t>
  </si>
  <si>
    <t>DeMarcus Cousins</t>
  </si>
  <si>
    <t>Kings</t>
  </si>
  <si>
    <t>Stephen Curry</t>
  </si>
  <si>
    <t>John Wall</t>
  </si>
  <si>
    <t>Wizards</t>
  </si>
  <si>
    <t>Kawhi Leonard</t>
  </si>
  <si>
    <t>Spurs</t>
  </si>
  <si>
    <t>Chris Paul</t>
  </si>
  <si>
    <t>Clippers</t>
  </si>
  <si>
    <t>Jimmy Butler</t>
  </si>
  <si>
    <t>Bulls</t>
  </si>
  <si>
    <t>DeMar DeRozan</t>
  </si>
  <si>
    <t>Raptors</t>
  </si>
  <si>
    <t>Kevin Love</t>
  </si>
  <si>
    <t>Kyle Lowry</t>
  </si>
  <si>
    <t>Blake Griffin</t>
  </si>
  <si>
    <t>Damian Lillard</t>
  </si>
  <si>
    <t>Blazers</t>
  </si>
  <si>
    <t>Isaiah Thomas</t>
  </si>
  <si>
    <t>Celtics</t>
  </si>
  <si>
    <t>Draymond Green</t>
  </si>
  <si>
    <t>Hassan Whiteside</t>
  </si>
  <si>
    <t>Heat</t>
  </si>
  <si>
    <t>Karl-Anthony Towns</t>
  </si>
  <si>
    <t>Wolves</t>
  </si>
  <si>
    <t>Kyrie Irving</t>
  </si>
  <si>
    <t>Kemba Walker</t>
  </si>
  <si>
    <t>Hornets</t>
  </si>
  <si>
    <t>Gordon Hayward</t>
  </si>
  <si>
    <t>Jazz</t>
  </si>
  <si>
    <t>Marc Gasol</t>
  </si>
  <si>
    <t>Grizzlies</t>
  </si>
  <si>
    <t>Rudy Gobert</t>
  </si>
  <si>
    <t>Paul Millsap</t>
  </si>
  <si>
    <t>Hawks</t>
  </si>
  <si>
    <t>Paul George</t>
  </si>
  <si>
    <t>Pacers</t>
  </si>
  <si>
    <t>George Hill</t>
  </si>
  <si>
    <t>Dwight Howard</t>
  </si>
  <si>
    <t>Klay Thompson</t>
  </si>
  <si>
    <t>DeAndre Jordan</t>
  </si>
  <si>
    <t>Kristaps Porzingis</t>
  </si>
  <si>
    <t>Knicks</t>
  </si>
  <si>
    <t>LaMarcus Aldridge</t>
  </si>
  <si>
    <t>Carmelo Anthony</t>
  </si>
  <si>
    <t>Rudy Gay</t>
  </si>
  <si>
    <t>Andre Drummond</t>
  </si>
  <si>
    <t>Pistons</t>
  </si>
  <si>
    <t>Mike Conley</t>
  </si>
  <si>
    <t>Jeff Teague</t>
  </si>
  <si>
    <t>Bradley Beal</t>
  </si>
  <si>
    <t>Brook Lopez</t>
  </si>
  <si>
    <t>Nets</t>
  </si>
  <si>
    <t>CJ McCollum</t>
  </si>
  <si>
    <t>Dwyane Wade</t>
  </si>
  <si>
    <t>Eric Bledsoe</t>
  </si>
  <si>
    <t>Suns</t>
  </si>
  <si>
    <t>Myles Turner</t>
  </si>
  <si>
    <t>Joel Embiid</t>
  </si>
  <si>
    <t>Sixers</t>
  </si>
  <si>
    <t>Jabari Parker</t>
  </si>
  <si>
    <t>Avery Bradley</t>
  </si>
  <si>
    <t>Nicolas Batum</t>
  </si>
  <si>
    <t>Goran Dragic</t>
  </si>
  <si>
    <t>Pau Gasol</t>
  </si>
  <si>
    <t>Nikola Vucevic</t>
  </si>
  <si>
    <t>Magic</t>
  </si>
  <si>
    <t>Marcin Gortat</t>
  </si>
  <si>
    <t>Lou Williams</t>
  </si>
  <si>
    <t>Lakers</t>
  </si>
  <si>
    <t>Otto Porter</t>
  </si>
  <si>
    <t>Trevor Ariza</t>
  </si>
  <si>
    <t>Harrison Barnes</t>
  </si>
  <si>
    <t>Mavs</t>
  </si>
  <si>
    <t>Andrew Wiggins</t>
  </si>
  <si>
    <t>Zach LaVine</t>
  </si>
  <si>
    <t>Dennis Schroder</t>
  </si>
  <si>
    <t>Serge Ibaka</t>
  </si>
  <si>
    <t>Derrick Rose</t>
  </si>
  <si>
    <t>Nikola Jokic</t>
  </si>
  <si>
    <t>Nuggets</t>
  </si>
  <si>
    <t>Clint Capela</t>
  </si>
  <si>
    <t>Eric Gordon</t>
  </si>
  <si>
    <t>Jonas Valanciunas</t>
  </si>
  <si>
    <t>Steven Adams</t>
  </si>
  <si>
    <t>Mason Plumlee</t>
  </si>
  <si>
    <t>Victor Oladipo</t>
  </si>
  <si>
    <t>Wilson Chandler</t>
  </si>
  <si>
    <t>Jae Crowder</t>
  </si>
  <si>
    <t>Danilo Gallinari</t>
  </si>
  <si>
    <t>Taj Gibson</t>
  </si>
  <si>
    <t>Evan Fournier</t>
  </si>
  <si>
    <t>Tobias Harris</t>
  </si>
  <si>
    <t>Rajon Rondo</t>
  </si>
  <si>
    <t>JJ Barea</t>
  </si>
  <si>
    <t>Julius Randle</t>
  </si>
  <si>
    <t>Tim Frazier</t>
  </si>
  <si>
    <t>Gorgui Dieng</t>
  </si>
  <si>
    <t>Trevor Booker</t>
  </si>
  <si>
    <t>Tyler Johnson</t>
  </si>
  <si>
    <t>Elfrid Payton</t>
  </si>
  <si>
    <t>Thaddeus Young</t>
  </si>
  <si>
    <t>Deron Williams</t>
  </si>
  <si>
    <t>Kenneth Faried</t>
  </si>
  <si>
    <t>Devin Booker</t>
  </si>
  <si>
    <t>Markieff Morris</t>
  </si>
  <si>
    <t>Maurice Harkless</t>
  </si>
  <si>
    <t>Cody Zeller</t>
  </si>
  <si>
    <t>Wesley Matthews</t>
  </si>
  <si>
    <t>Kentavious Caldwell-Pope</t>
  </si>
  <si>
    <t>Zach Randolph</t>
  </si>
  <si>
    <t>Tristan Thompson</t>
  </si>
  <si>
    <t>Enes Kanter</t>
  </si>
  <si>
    <t>Sean Kilpatrick</t>
  </si>
  <si>
    <t>Tyson Chandler</t>
  </si>
  <si>
    <t>Ersan Ilyasova</t>
  </si>
  <si>
    <t>Robin Lopez</t>
  </si>
  <si>
    <t>Rodney Hood</t>
  </si>
  <si>
    <t>Greg Monroe</t>
  </si>
  <si>
    <t>Dion Waiters</t>
  </si>
  <si>
    <t>Ricky Rubio</t>
  </si>
  <si>
    <t>Alex Len</t>
  </si>
  <si>
    <t>Jordan Clarkson</t>
  </si>
  <si>
    <t>Terrence Jones</t>
  </si>
  <si>
    <t>Jon Leuer</t>
  </si>
  <si>
    <t>Darren Collison</t>
  </si>
  <si>
    <t>Tony Allen</t>
  </si>
  <si>
    <t>Gary Harris</t>
  </si>
  <si>
    <t>JaMychal Green</t>
  </si>
  <si>
    <t>James Johnson</t>
  </si>
  <si>
    <t>Ryan Anderson</t>
  </si>
  <si>
    <t>Marcus Morris</t>
  </si>
  <si>
    <t>Jahlil Okafor</t>
  </si>
  <si>
    <t>Michael Kidd-Gilchrist</t>
  </si>
  <si>
    <t>Emmanuel Mudiay</t>
  </si>
  <si>
    <t>Nick Young</t>
  </si>
  <si>
    <t>Robert Covington</t>
  </si>
  <si>
    <t>Jusuf Nurkic</t>
  </si>
  <si>
    <t>Thabo Sefolosha</t>
  </si>
  <si>
    <t>Ish Smith</t>
  </si>
  <si>
    <t>Bojan Bogdanovic</t>
  </si>
  <si>
    <t>John Henson</t>
  </si>
  <si>
    <t>Marcus Smart</t>
  </si>
  <si>
    <t>JJ Redick</t>
  </si>
  <si>
    <t>Kent Bazemore</t>
  </si>
  <si>
    <t>Sergio Rodriguez</t>
  </si>
  <si>
    <t>Monta Ellis</t>
  </si>
  <si>
    <t>Bismack Biyombo</t>
  </si>
  <si>
    <t>CJ Miles</t>
  </si>
  <si>
    <t>Larry Nance Jr,</t>
  </si>
  <si>
    <t>Andrew Bogut</t>
  </si>
  <si>
    <t>Patty Mills</t>
  </si>
  <si>
    <t>Frank Kaminsky</t>
  </si>
  <si>
    <t>Kyle O'Quinn</t>
  </si>
  <si>
    <t>Joakim Noah</t>
  </si>
  <si>
    <t>Evan Turner</t>
  </si>
  <si>
    <t>Brandon Knight</t>
  </si>
  <si>
    <t>Dwight Powell</t>
  </si>
  <si>
    <t>Lucas Nogueira</t>
  </si>
  <si>
    <t>DeMarre Carroll</t>
  </si>
  <si>
    <t>Aaron Gordon</t>
  </si>
  <si>
    <t>Andre Roberson</t>
  </si>
  <si>
    <t>Patrick Patterson</t>
  </si>
  <si>
    <t>Brandon Jennings</t>
  </si>
  <si>
    <t>Marvin Williams</t>
  </si>
  <si>
    <t>Courtney Lee</t>
  </si>
  <si>
    <t>Nikola Mirotic</t>
  </si>
  <si>
    <t>Marco Belinelli</t>
  </si>
  <si>
    <t>Seth Curry</t>
  </si>
  <si>
    <t>Luol Deng</t>
  </si>
  <si>
    <t>Ty Lawson</t>
  </si>
  <si>
    <t>Rondae Hollis-Jefferson</t>
  </si>
  <si>
    <t>Mike Muscala</t>
  </si>
  <si>
    <t>Matthew Dellavedova</t>
  </si>
  <si>
    <t>Jameer Nelson</t>
  </si>
  <si>
    <t>Marreese Speights</t>
  </si>
  <si>
    <t>E'Twaun Moore</t>
  </si>
  <si>
    <t>Kelly Olynyk</t>
  </si>
  <si>
    <t>Terrence Ross</t>
  </si>
  <si>
    <t>Tony Parker</t>
  </si>
  <si>
    <t>Jared Dudley</t>
  </si>
  <si>
    <t>Zaza Pachulia</t>
  </si>
  <si>
    <t>Cory Joseph</t>
  </si>
  <si>
    <t>Andre Iguodala</t>
  </si>
  <si>
    <t>Kyle Korver</t>
  </si>
  <si>
    <t>Dario Saric</t>
  </si>
  <si>
    <t>Timofey Mozgov</t>
  </si>
  <si>
    <t>Richaun Holmes</t>
  </si>
  <si>
    <t>Manu Ginobili</t>
  </si>
  <si>
    <t>Jamal Crawford</t>
  </si>
  <si>
    <t>Channing Frye</t>
  </si>
  <si>
    <t>Danny Green</t>
  </si>
  <si>
    <t>Andrew Harrison</t>
  </si>
  <si>
    <t>Joe Harris</t>
  </si>
  <si>
    <t>David Lee</t>
  </si>
  <si>
    <t>Gerald Henderson</t>
  </si>
  <si>
    <t>Allen Crabbe</t>
  </si>
  <si>
    <t>Tim Hardaway Jr,</t>
  </si>
  <si>
    <t>Matt Barnes</t>
  </si>
  <si>
    <t>PJ Tucker</t>
  </si>
  <si>
    <t>Trey Lyles</t>
  </si>
  <si>
    <t>Vince Carter</t>
  </si>
  <si>
    <t>Amir Johnson</t>
  </si>
  <si>
    <t>Garrett Temple</t>
  </si>
  <si>
    <t>Malcolm Brogdon</t>
  </si>
  <si>
    <t>Langston Galloway</t>
  </si>
  <si>
    <t>TJ McConnell</t>
  </si>
  <si>
    <t>Kosta Koufos</t>
  </si>
  <si>
    <t>Nik Stauskas</t>
  </si>
  <si>
    <t>JR Smith</t>
  </si>
  <si>
    <t>Shelvin Mack</t>
  </si>
  <si>
    <t>Jamal Murray</t>
  </si>
  <si>
    <t>Dewayne Dedmon</t>
  </si>
  <si>
    <t>Joe Johnson</t>
  </si>
  <si>
    <t>Jeff Green</t>
  </si>
  <si>
    <t>Sam Dekker</t>
  </si>
  <si>
    <t>Al Jefferson</t>
  </si>
  <si>
    <t>Spencer Hawes</t>
  </si>
  <si>
    <t>Iman Shumpert</t>
  </si>
  <si>
    <t>Nene</t>
  </si>
  <si>
    <t>Austin Rivers</t>
  </si>
  <si>
    <t>Doug McDermott</t>
  </si>
  <si>
    <t>Willy Hernangomez</t>
  </si>
  <si>
    <t>D,J, Augustin</t>
  </si>
  <si>
    <t>Solomon Hill</t>
  </si>
  <si>
    <t>Brandon Ingram</t>
  </si>
  <si>
    <t>Justin Hamilton</t>
  </si>
  <si>
    <t>Michael Beasley</t>
  </si>
  <si>
    <t>Tarik Black</t>
  </si>
  <si>
    <t>Tony Snell</t>
  </si>
  <si>
    <t>Justin Anderson</t>
  </si>
  <si>
    <t>Isaiah Whitehead</t>
  </si>
  <si>
    <t>Pascal Siakam</t>
  </si>
  <si>
    <t>Justin Holiday</t>
  </si>
  <si>
    <t>Luc Mbah a Moute</t>
  </si>
  <si>
    <t>Rodney McGruder</t>
  </si>
  <si>
    <t>Ed Davis</t>
  </si>
  <si>
    <t>Jerami Grant</t>
  </si>
  <si>
    <t>Roy Hibbert</t>
  </si>
  <si>
    <t>Norman Powell</t>
  </si>
  <si>
    <t>Joe Ingles</t>
  </si>
  <si>
    <t>Domantas Sabonis</t>
  </si>
  <si>
    <t>Terry Rozier</t>
  </si>
  <si>
    <t>Nemanja Bjelica</t>
  </si>
  <si>
    <t>Beno Udrih</t>
  </si>
  <si>
    <t>Joffrey Lauvergne</t>
  </si>
  <si>
    <t>Mirza Teletovic</t>
  </si>
  <si>
    <t>Kelly Oubre Jr,</t>
  </si>
  <si>
    <t>Ramon Sessions</t>
  </si>
  <si>
    <t>Marquese Chriss</t>
  </si>
  <si>
    <t>Marcus Thornton</t>
  </si>
  <si>
    <t>Ian Clark</t>
  </si>
  <si>
    <t>Salah Mejri</t>
  </si>
  <si>
    <t>Glenn Robinson</t>
  </si>
  <si>
    <t>Jonathon Simmons</t>
  </si>
  <si>
    <t>David West</t>
  </si>
  <si>
    <t>Buddy Hield</t>
  </si>
  <si>
    <t>Dorian Finney-Smith</t>
  </si>
  <si>
    <t>Luis Scola</t>
  </si>
  <si>
    <t>Arron Afflalo</t>
  </si>
  <si>
    <t>Hollis Thompson</t>
  </si>
  <si>
    <t>Kris Dunn</t>
  </si>
  <si>
    <t>Raymond Felton</t>
  </si>
  <si>
    <t>Cole Aldrich</t>
  </si>
  <si>
    <t>Dante Exum</t>
  </si>
  <si>
    <t>Jonas Jerebko</t>
  </si>
  <si>
    <t>Omer Asik</t>
  </si>
  <si>
    <t>Leandro Barbosa</t>
  </si>
  <si>
    <t>JaVale McGee</t>
  </si>
  <si>
    <t>Tyler Zeller</t>
  </si>
  <si>
    <t>Troy Williams</t>
  </si>
  <si>
    <t>Cristiano Felicio</t>
  </si>
  <si>
    <t>Isaiah Canaan</t>
  </si>
  <si>
    <t>Jarell Martin</t>
  </si>
  <si>
    <t>Malcolm Delaney</t>
  </si>
  <si>
    <t>Shaun Livingston</t>
  </si>
  <si>
    <t>Shabazz Muhammad</t>
  </si>
  <si>
    <t>Aron Baynes</t>
  </si>
  <si>
    <t>Meyers Leonard</t>
  </si>
  <si>
    <t>Aaron Brooks</t>
  </si>
  <si>
    <t>Willie Cauley-Stein</t>
  </si>
  <si>
    <t>Kyle Anderson</t>
  </si>
  <si>
    <t>Anthony Morrow</t>
  </si>
  <si>
    <t>Willie Reed</t>
  </si>
  <si>
    <t>Ben McLemore</t>
  </si>
  <si>
    <t>Richard Jefferson</t>
  </si>
  <si>
    <t>Anthony Bennett</t>
  </si>
  <si>
    <t>Wesley Johnson</t>
  </si>
  <si>
    <t>Jaylen Brown</t>
  </si>
  <si>
    <t>Jeff Withey</t>
  </si>
  <si>
    <t>Kevon Looney</t>
  </si>
  <si>
    <t>Bobby Portis</t>
  </si>
  <si>
    <t>Jerian Grant</t>
  </si>
  <si>
    <t>Stanley Johnson</t>
  </si>
  <si>
    <t>Juan Hernangomez</t>
  </si>
  <si>
    <t>Corey Brewer</t>
  </si>
  <si>
    <t>Noah Vonleh</t>
  </si>
  <si>
    <t>Mike Dunleavy</t>
  </si>
  <si>
    <t>Tomas Satoransky</t>
  </si>
  <si>
    <t>Mindaugas Kuzminskas</t>
  </si>
  <si>
    <t>Miles Plumlee</t>
  </si>
  <si>
    <t>Semaj Christon</t>
  </si>
  <si>
    <t>Jason Smith</t>
  </si>
  <si>
    <t>Trey Burke</t>
  </si>
  <si>
    <t>Davis Bertans</t>
  </si>
  <si>
    <t>Lavoy Allen</t>
  </si>
  <si>
    <t>Patrick McCaw</t>
  </si>
  <si>
    <t>Jason Terry</t>
  </si>
  <si>
    <t>Luke Babbitt</t>
  </si>
  <si>
    <t>Alex Abrines</t>
  </si>
  <si>
    <t>Andrew Nicholson</t>
  </si>
  <si>
    <t>Denzel Valentine</t>
  </si>
  <si>
    <t>Dragan Bender</t>
  </si>
  <si>
    <t>Nicolas Brussino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</si>
</sst>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164" fontId="0" fillId="0" borderId="0" xfId="0" applyNumberFormat="1" applyFill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0</xdr:row>
          <xdr:rowOff>9525</xdr:rowOff>
        </xdr:from>
        <xdr:to>
          <xdr:col>0</xdr:col>
          <xdr:colOff>352425</xdr:colOff>
          <xdr:row>0</xdr:row>
          <xdr:rowOff>180975</xdr:rowOff>
        </xdr:to>
        <xdr:sp macro="" textlink="">
          <xdr:nvSpPr>
            <xdr:cNvPr id="1025" name="cmdSta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671"/>
  <sheetViews>
    <sheetView tabSelected="1" workbookViewId="0">
      <pane ySplit="1" topLeftCell="A2" activePane="bottomLeft" state="frozen"/>
      <selection pane="bottomLeft" activeCell="I11" sqref="I11"/>
    </sheetView>
  </sheetViews>
  <sheetFormatPr baseColWidth="10" defaultColWidth="9.140625" defaultRowHeight="15" x14ac:dyDescent="0.25"/>
  <cols>
    <col min="2" max="2" width="24.5703125" customWidth="1"/>
    <col min="3" max="3" width="8.5703125" customWidth="1"/>
    <col min="4" max="4" width="3.42578125" customWidth="1"/>
    <col min="5" max="9" width="6.5703125" customWidth="1"/>
    <col min="10" max="11" width="5.5703125" customWidth="1"/>
    <col min="12" max="12" width="7.5703125" customWidth="1"/>
    <col min="13" max="13" width="5.5703125" customWidth="1"/>
    <col min="14" max="14" width="6.5703125" customWidth="1"/>
    <col min="15" max="15" width="7.5703125" customWidth="1"/>
    <col min="16" max="16" width="6.140625" customWidth="1"/>
    <col min="17" max="19" width="6.5703125" customWidth="1"/>
    <col min="20" max="22" width="5.5703125" customWidth="1"/>
    <col min="23" max="25" width="6.5703125" customWidth="1"/>
    <col min="26" max="26" width="8" customWidth="1"/>
    <col min="27" max="27" width="16" style="1" customWidth="1"/>
    <col min="28" max="29" width="9.140625" style="4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1" t="s">
        <v>23</v>
      </c>
      <c r="Y1" s="1" t="s">
        <v>24</v>
      </c>
      <c r="Z1" s="1" t="s">
        <v>25</v>
      </c>
      <c r="AA1" s="2" t="s">
        <v>26</v>
      </c>
      <c r="AB1" s="2" t="s">
        <v>27</v>
      </c>
      <c r="AC1" s="1" t="s">
        <v>28</v>
      </c>
    </row>
    <row r="2" spans="1:29" x14ac:dyDescent="0.25">
      <c r="A2" s="5">
        <v>1</v>
      </c>
      <c r="B2" s="5" t="s">
        <v>29</v>
      </c>
      <c r="C2" s="5" t="s">
        <v>30</v>
      </c>
      <c r="D2" s="5">
        <v>29</v>
      </c>
      <c r="E2" s="6">
        <v>35.1</v>
      </c>
      <c r="F2" s="6">
        <v>31.3</v>
      </c>
      <c r="G2" s="6">
        <v>10.3</v>
      </c>
      <c r="H2" s="6">
        <v>24.2</v>
      </c>
      <c r="I2" s="6">
        <v>42.7</v>
      </c>
      <c r="J2" s="6">
        <v>1.8</v>
      </c>
      <c r="K2" s="6">
        <v>5.7</v>
      </c>
      <c r="L2" s="6">
        <v>32.299999999999997</v>
      </c>
      <c r="M2" s="6">
        <v>8.8000000000000007</v>
      </c>
      <c r="N2" s="6">
        <v>10.7</v>
      </c>
      <c r="O2" s="6">
        <v>82</v>
      </c>
      <c r="P2" s="6">
        <v>2</v>
      </c>
      <c r="Q2" s="6">
        <v>8.5</v>
      </c>
      <c r="R2" s="6">
        <v>10.5</v>
      </c>
      <c r="S2" s="6">
        <v>10.8</v>
      </c>
      <c r="T2" s="6">
        <v>1.3</v>
      </c>
      <c r="U2" s="6">
        <v>0.3</v>
      </c>
      <c r="V2" s="6">
        <v>5.5</v>
      </c>
      <c r="W2" s="6">
        <v>32.9</v>
      </c>
      <c r="X2" s="6">
        <v>2.2999999999999998</v>
      </c>
      <c r="Y2" s="6">
        <v>5.2</v>
      </c>
      <c r="Z2" s="6">
        <f>4*0.625</f>
        <v>2.5</v>
      </c>
      <c r="AA2" s="7">
        <f>2*(G2-J2)-0.5*(H2-G2)+3*J2+M2-0.5*(N2-M2)+P2+0.75*Q2+S2+2*T2+2*U2-0.75*V2-X2*0.5+Y2*0.15+Z2</f>
        <v>43.680000000000007</v>
      </c>
      <c r="AB2" s="8">
        <v>32</v>
      </c>
      <c r="AC2" s="3">
        <f>AA2/AB2*100</f>
        <v>136.50000000000003</v>
      </c>
    </row>
    <row r="3" spans="1:29" x14ac:dyDescent="0.25">
      <c r="A3" s="5">
        <v>3</v>
      </c>
      <c r="B3" s="5" t="s">
        <v>31</v>
      </c>
      <c r="C3" s="5" t="s">
        <v>32</v>
      </c>
      <c r="D3" s="5">
        <v>33</v>
      </c>
      <c r="E3" s="6">
        <v>36.299999999999997</v>
      </c>
      <c r="F3" s="6">
        <v>27.7</v>
      </c>
      <c r="G3" s="6">
        <v>8.1</v>
      </c>
      <c r="H3" s="6">
        <v>18.3</v>
      </c>
      <c r="I3" s="6">
        <v>44.3</v>
      </c>
      <c r="J3" s="6">
        <v>3</v>
      </c>
      <c r="K3" s="6">
        <v>8.6</v>
      </c>
      <c r="L3" s="6">
        <v>35</v>
      </c>
      <c r="M3" s="6">
        <v>8.5</v>
      </c>
      <c r="N3" s="6">
        <v>10.199999999999999</v>
      </c>
      <c r="O3" s="6">
        <v>84.2</v>
      </c>
      <c r="P3" s="6">
        <v>1.3</v>
      </c>
      <c r="Q3" s="6">
        <v>6.5</v>
      </c>
      <c r="R3" s="6">
        <v>7.8</v>
      </c>
      <c r="S3" s="6">
        <v>11.9</v>
      </c>
      <c r="T3" s="6">
        <v>1.3</v>
      </c>
      <c r="U3" s="6">
        <v>0.3</v>
      </c>
      <c r="V3" s="6">
        <v>5.5</v>
      </c>
      <c r="W3" s="6">
        <v>31.7</v>
      </c>
      <c r="X3" s="6">
        <v>2.6</v>
      </c>
      <c r="Y3" s="6">
        <v>7.4</v>
      </c>
      <c r="Z3" s="6">
        <f>4*0.727</f>
        <v>2.9079999999999999</v>
      </c>
      <c r="AA3" s="7">
        <f>2*(G3-J3)-0.5*(H3-G3)+3*J3+M3-0.5*(N3-M3)+P3+0.75*Q3+S3+2*T3+2*U3-0.75*V3-X3*0.5+Y3*0.15+Z3</f>
        <v>41.618000000000009</v>
      </c>
      <c r="AB3" s="8">
        <v>29.8</v>
      </c>
      <c r="AC3" s="3">
        <f>AA3/AB3*100</f>
        <v>139.65771812080541</v>
      </c>
    </row>
    <row r="4" spans="1:29" x14ac:dyDescent="0.25">
      <c r="A4" s="5">
        <v>2</v>
      </c>
      <c r="B4" s="5" t="s">
        <v>33</v>
      </c>
      <c r="C4" s="5" t="s">
        <v>34</v>
      </c>
      <c r="D4" s="5">
        <v>31</v>
      </c>
      <c r="E4" s="6">
        <v>37.299999999999997</v>
      </c>
      <c r="F4" s="6">
        <v>29.6</v>
      </c>
      <c r="G4" s="6">
        <v>10.5</v>
      </c>
      <c r="H4" s="6">
        <v>21.2</v>
      </c>
      <c r="I4" s="6">
        <v>49.5</v>
      </c>
      <c r="J4" s="6">
        <v>0.6</v>
      </c>
      <c r="K4" s="6">
        <v>2.1</v>
      </c>
      <c r="L4" s="6">
        <v>29.2</v>
      </c>
      <c r="M4" s="6">
        <v>8</v>
      </c>
      <c r="N4" s="6">
        <v>9.9</v>
      </c>
      <c r="O4" s="6">
        <v>80.5</v>
      </c>
      <c r="P4" s="6">
        <v>2.2000000000000002</v>
      </c>
      <c r="Q4" s="6">
        <v>9.5</v>
      </c>
      <c r="R4" s="6">
        <v>11.6</v>
      </c>
      <c r="S4" s="6">
        <v>2.2000000000000002</v>
      </c>
      <c r="T4" s="6">
        <v>1.4</v>
      </c>
      <c r="U4" s="6">
        <v>2.7</v>
      </c>
      <c r="V4" s="6">
        <v>2.6</v>
      </c>
      <c r="W4" s="6">
        <v>32.299999999999997</v>
      </c>
      <c r="X4" s="6">
        <v>2.2999999999999998</v>
      </c>
      <c r="Y4" s="6">
        <v>-1.5</v>
      </c>
      <c r="Z4" s="6">
        <f>4*0.382</f>
        <v>1.528</v>
      </c>
      <c r="AA4" s="7">
        <f>2*(G4-J4)-0.5*(H4-G4)+3*J4+M4-0.5*(N4-M4)+P4+0.75*Q4+S4+2*T4+2*U4-0.75*V4-X4*0.5+Y4*0.15+Z4</f>
        <v>41.227999999999994</v>
      </c>
      <c r="AB4" s="8">
        <v>31.5</v>
      </c>
      <c r="AC4" s="3">
        <f>AA4/AB4*100</f>
        <v>130.88253968253966</v>
      </c>
    </row>
    <row r="5" spans="1:29" x14ac:dyDescent="0.25">
      <c r="A5" s="5">
        <v>6</v>
      </c>
      <c r="B5" s="5" t="s">
        <v>35</v>
      </c>
      <c r="C5" s="5" t="s">
        <v>36</v>
      </c>
      <c r="D5" s="5">
        <v>32</v>
      </c>
      <c r="E5" s="6">
        <v>34</v>
      </c>
      <c r="F5" s="6">
        <v>26.2</v>
      </c>
      <c r="G5" s="6">
        <v>9.1999999999999993</v>
      </c>
      <c r="H5" s="6">
        <v>17.100000000000001</v>
      </c>
      <c r="I5" s="6">
        <v>53.8</v>
      </c>
      <c r="J5" s="6">
        <v>1.9</v>
      </c>
      <c r="K5" s="6">
        <v>4.8</v>
      </c>
      <c r="L5" s="6">
        <v>39.5</v>
      </c>
      <c r="M5" s="6">
        <v>5.9</v>
      </c>
      <c r="N5" s="6">
        <v>6.8</v>
      </c>
      <c r="O5" s="6">
        <v>87</v>
      </c>
      <c r="P5" s="6">
        <v>0.6</v>
      </c>
      <c r="Q5" s="6">
        <v>8</v>
      </c>
      <c r="R5" s="6">
        <v>8.6</v>
      </c>
      <c r="S5" s="6">
        <v>4.5</v>
      </c>
      <c r="T5" s="6">
        <v>1.2</v>
      </c>
      <c r="U5" s="6">
        <v>1.5</v>
      </c>
      <c r="V5" s="6">
        <v>2.1</v>
      </c>
      <c r="W5" s="6">
        <v>31.1</v>
      </c>
      <c r="X5" s="6">
        <v>2.2000000000000002</v>
      </c>
      <c r="Y5" s="6">
        <v>10.9</v>
      </c>
      <c r="Z5" s="6">
        <f>4*0.848</f>
        <v>3.3919999999999999</v>
      </c>
      <c r="AA5" s="7">
        <f>2*(G5-J5)-0.5*(H5-G5)+3*J5+M5-0.5*(N5-M5)+P5+0.75*Q5+S5+2*T5+2*U5-0.75*V5-X5*0.5+Y5*0.15+Z5</f>
        <v>40.651999999999987</v>
      </c>
      <c r="AB5" s="8">
        <v>31</v>
      </c>
      <c r="AC5" s="3">
        <f>AA5/AB5*100</f>
        <v>131.1354838709677</v>
      </c>
    </row>
    <row r="6" spans="1:29" x14ac:dyDescent="0.25">
      <c r="A6" s="5">
        <v>7</v>
      </c>
      <c r="B6" s="5" t="s">
        <v>37</v>
      </c>
      <c r="C6" s="5" t="s">
        <v>38</v>
      </c>
      <c r="D6" s="5">
        <v>27</v>
      </c>
      <c r="E6" s="6">
        <v>36.9</v>
      </c>
      <c r="F6" s="6">
        <v>25.5</v>
      </c>
      <c r="G6" s="6">
        <v>9.4</v>
      </c>
      <c r="H6" s="6">
        <v>18.399999999999999</v>
      </c>
      <c r="I6" s="6">
        <v>51.3</v>
      </c>
      <c r="J6" s="6">
        <v>1.9</v>
      </c>
      <c r="K6" s="6">
        <v>4.9000000000000004</v>
      </c>
      <c r="L6" s="6">
        <v>37.9</v>
      </c>
      <c r="M6" s="6">
        <v>4.7</v>
      </c>
      <c r="N6" s="6">
        <v>6.9</v>
      </c>
      <c r="O6" s="6">
        <v>68.8</v>
      </c>
      <c r="P6" s="6">
        <v>1.4</v>
      </c>
      <c r="Q6" s="6">
        <v>6.6</v>
      </c>
      <c r="R6" s="6">
        <v>7.9</v>
      </c>
      <c r="S6" s="6">
        <v>8.6</v>
      </c>
      <c r="T6" s="6">
        <v>1.4</v>
      </c>
      <c r="U6" s="6">
        <v>0.5</v>
      </c>
      <c r="V6" s="6">
        <v>3.8</v>
      </c>
      <c r="W6" s="6">
        <v>29</v>
      </c>
      <c r="X6" s="6">
        <v>1.6</v>
      </c>
      <c r="Y6" s="6">
        <v>10.9</v>
      </c>
      <c r="Z6" s="6">
        <f>4*0.767</f>
        <v>3.0680000000000001</v>
      </c>
      <c r="AA6" s="7">
        <f>2*(G6-J6)-0.5*(H6-G6)+3*J6+M6-0.5*(N6-M6)+P6+0.75*Q6+S6+2*T6+2*U6-0.75*V6-X6*0.5+Y6*0.15+Z6</f>
        <v>39.602999999999987</v>
      </c>
      <c r="AB6" s="8">
        <v>26.9</v>
      </c>
      <c r="AC6" s="3">
        <f>AA6/AB6*100</f>
        <v>147.22304832713752</v>
      </c>
    </row>
    <row r="7" spans="1:29" x14ac:dyDescent="0.25">
      <c r="A7" s="5">
        <v>4</v>
      </c>
      <c r="B7" s="5" t="s">
        <v>39</v>
      </c>
      <c r="C7" s="5" t="s">
        <v>40</v>
      </c>
      <c r="D7" s="5">
        <v>29</v>
      </c>
      <c r="E7" s="6">
        <v>34.9</v>
      </c>
      <c r="F7" s="6">
        <v>23.4</v>
      </c>
      <c r="G7" s="6">
        <v>8.3000000000000007</v>
      </c>
      <c r="H7" s="6">
        <v>15.8</v>
      </c>
      <c r="I7" s="6">
        <v>52.6</v>
      </c>
      <c r="J7" s="6">
        <v>0.7</v>
      </c>
      <c r="K7" s="6">
        <v>2.4</v>
      </c>
      <c r="L7" s="6">
        <v>28.2</v>
      </c>
      <c r="M7" s="6">
        <v>6.1</v>
      </c>
      <c r="N7" s="6">
        <v>7.7</v>
      </c>
      <c r="O7" s="6">
        <v>78.900000000000006</v>
      </c>
      <c r="P7" s="6">
        <v>1.9</v>
      </c>
      <c r="Q7" s="6">
        <v>7.2</v>
      </c>
      <c r="R7" s="6">
        <v>9.1</v>
      </c>
      <c r="S7" s="6">
        <v>5.8</v>
      </c>
      <c r="T7" s="6">
        <v>2</v>
      </c>
      <c r="U7" s="6">
        <v>1.9</v>
      </c>
      <c r="V7" s="6">
        <v>3</v>
      </c>
      <c r="W7" s="6">
        <v>30.1</v>
      </c>
      <c r="X7" s="6">
        <v>3.6</v>
      </c>
      <c r="Y7" s="6">
        <v>4.5999999999999996</v>
      </c>
      <c r="Z7" s="6">
        <v>2</v>
      </c>
      <c r="AA7" s="7">
        <f>2*(G7-J7)-0.5*(H7-G7)+3*J7+M7-0.5*(N7-M7)+P7+0.75*Q7+S7+2*T7+2*U7-0.75*V7-X7*0.5+Y7*0.15+Z7</f>
        <v>38.39</v>
      </c>
      <c r="AB7" s="8">
        <v>27.1</v>
      </c>
      <c r="AC7" s="3">
        <f>AA7/AB7*100</f>
        <v>141.66051660516607</v>
      </c>
    </row>
    <row r="8" spans="1:29" x14ac:dyDescent="0.25">
      <c r="A8" s="5">
        <v>5</v>
      </c>
      <c r="B8" s="5" t="s">
        <v>41</v>
      </c>
      <c r="C8" s="5" t="s">
        <v>42</v>
      </c>
      <c r="D8" s="5">
        <v>30</v>
      </c>
      <c r="E8" s="6">
        <v>34.700000000000003</v>
      </c>
      <c r="F8" s="6">
        <v>29.1</v>
      </c>
      <c r="G8" s="6">
        <v>9.9</v>
      </c>
      <c r="H8" s="6">
        <v>21.7</v>
      </c>
      <c r="I8" s="6">
        <v>45.8</v>
      </c>
      <c r="J8" s="6">
        <v>1.8</v>
      </c>
      <c r="K8" s="6">
        <v>4.7</v>
      </c>
      <c r="L8" s="6">
        <v>38.299999999999997</v>
      </c>
      <c r="M8" s="6">
        <v>7.4</v>
      </c>
      <c r="N8" s="6">
        <v>9.6999999999999993</v>
      </c>
      <c r="O8" s="6">
        <v>76.900000000000006</v>
      </c>
      <c r="P8" s="6">
        <v>2.2000000000000002</v>
      </c>
      <c r="Q8" s="6">
        <v>8.3000000000000007</v>
      </c>
      <c r="R8" s="6">
        <v>10.5</v>
      </c>
      <c r="S8" s="6">
        <v>3.5</v>
      </c>
      <c r="T8" s="6">
        <v>1.3</v>
      </c>
      <c r="U8" s="6">
        <v>1.5</v>
      </c>
      <c r="V8" s="6">
        <v>3.1</v>
      </c>
      <c r="W8" s="6">
        <v>28.7</v>
      </c>
      <c r="X8" s="6">
        <v>3.7</v>
      </c>
      <c r="Y8" s="6">
        <v>1.8</v>
      </c>
      <c r="Z8" s="6">
        <f>4*0.438</f>
        <v>1.752</v>
      </c>
      <c r="AA8" s="7">
        <f>2*(G8-J8)-0.5*(H8-G8)+3*J8+M8-0.5*(N8-M8)+P8+0.75*Q8+S8+2*T8+2*U8-0.75*V8-X8*0.5+Y8*0.15+Z8</f>
        <v>37.322000000000003</v>
      </c>
      <c r="AB8" s="8">
        <v>26.2</v>
      </c>
      <c r="AC8" s="3">
        <f>AA8/AB8*100</f>
        <v>142.45038167938932</v>
      </c>
    </row>
    <row r="9" spans="1:29" x14ac:dyDescent="0.25">
      <c r="A9" s="5">
        <v>12</v>
      </c>
      <c r="B9" s="5" t="s">
        <v>43</v>
      </c>
      <c r="C9" s="5" t="s">
        <v>36</v>
      </c>
      <c r="D9" s="5">
        <v>30</v>
      </c>
      <c r="E9" s="6">
        <v>33</v>
      </c>
      <c r="F9" s="6">
        <v>24.4</v>
      </c>
      <c r="G9" s="6">
        <v>8</v>
      </c>
      <c r="H9" s="6">
        <v>17</v>
      </c>
      <c r="I9" s="6">
        <v>46.8</v>
      </c>
      <c r="J9" s="6">
        <v>3.8</v>
      </c>
      <c r="K9" s="6">
        <v>9.5</v>
      </c>
      <c r="L9" s="6">
        <v>39.6</v>
      </c>
      <c r="M9" s="6">
        <v>4.7</v>
      </c>
      <c r="N9" s="6">
        <v>5</v>
      </c>
      <c r="O9" s="6">
        <v>93.4</v>
      </c>
      <c r="P9" s="6">
        <v>0.7</v>
      </c>
      <c r="Q9" s="6">
        <v>3.6</v>
      </c>
      <c r="R9" s="6">
        <v>4.2</v>
      </c>
      <c r="S9" s="6">
        <v>5.9</v>
      </c>
      <c r="T9" s="6">
        <v>1.8</v>
      </c>
      <c r="U9" s="6">
        <v>0.2</v>
      </c>
      <c r="V9" s="6">
        <v>2.7</v>
      </c>
      <c r="W9" s="6">
        <v>24.3</v>
      </c>
      <c r="X9" s="6">
        <v>2.5</v>
      </c>
      <c r="Y9" s="6">
        <v>12.4</v>
      </c>
      <c r="Z9" s="6">
        <v>3.4</v>
      </c>
      <c r="AA9" s="7">
        <f>2*(G9-J9)-0.5*(H9-G9)+3*J9+M9-0.5*(N9-M9)+P9+0.75*Q9+S9+2*T9+2*U9-0.75*V9-X9*0.5+Y9*0.15+Z9</f>
        <v>35.134999999999998</v>
      </c>
      <c r="AB9" s="8">
        <v>26.1</v>
      </c>
      <c r="AC9" s="3">
        <f>AA9/AB9*100</f>
        <v>134.61685823754789</v>
      </c>
    </row>
    <row r="10" spans="1:29" x14ac:dyDescent="0.25">
      <c r="A10" s="5">
        <v>8</v>
      </c>
      <c r="B10" s="5" t="s">
        <v>44</v>
      </c>
      <c r="C10" s="5" t="s">
        <v>45</v>
      </c>
      <c r="D10" s="5">
        <v>28</v>
      </c>
      <c r="E10" s="6">
        <v>36.299999999999997</v>
      </c>
      <c r="F10" s="6">
        <v>23.3</v>
      </c>
      <c r="G10" s="6">
        <v>8.5</v>
      </c>
      <c r="H10" s="6">
        <v>18.5</v>
      </c>
      <c r="I10" s="6">
        <v>45.8</v>
      </c>
      <c r="J10" s="6">
        <v>1.2</v>
      </c>
      <c r="K10" s="6">
        <v>3.6</v>
      </c>
      <c r="L10" s="6">
        <v>32.4</v>
      </c>
      <c r="M10" s="6">
        <v>5.2</v>
      </c>
      <c r="N10" s="6">
        <v>6.4</v>
      </c>
      <c r="O10" s="6">
        <v>80.599999999999994</v>
      </c>
      <c r="P10" s="6">
        <v>0.9</v>
      </c>
      <c r="Q10" s="6">
        <v>3.4</v>
      </c>
      <c r="R10" s="6">
        <v>4.3</v>
      </c>
      <c r="S10" s="6">
        <v>9.9</v>
      </c>
      <c r="T10" s="6">
        <v>2.2999999999999998</v>
      </c>
      <c r="U10" s="6">
        <v>0.6</v>
      </c>
      <c r="V10" s="6">
        <v>4.4000000000000004</v>
      </c>
      <c r="W10" s="6">
        <v>24.7</v>
      </c>
      <c r="X10" s="6">
        <v>2.2999999999999998</v>
      </c>
      <c r="Y10" s="6">
        <v>1</v>
      </c>
      <c r="Z10" s="6">
        <f>4*0.484</f>
        <v>1.9359999999999999</v>
      </c>
      <c r="AA10" s="7">
        <f>2*(G10-J10)-0.5*(H10-G10)+3*J10+M10-0.5*(N10-M10)+P10+0.75*Q10+S10+2*T10+2*U10-0.75*V10-X10*0.5+Y10*0.15+Z10</f>
        <v>34.586000000000006</v>
      </c>
      <c r="AB10" s="8">
        <v>24.4</v>
      </c>
      <c r="AC10" s="3">
        <f>AA10/AB10*100</f>
        <v>141.74590163934428</v>
      </c>
    </row>
    <row r="11" spans="1:29" x14ac:dyDescent="0.25">
      <c r="A11" s="5">
        <v>15</v>
      </c>
      <c r="B11" s="5" t="s">
        <v>46</v>
      </c>
      <c r="C11" s="5" t="s">
        <v>47</v>
      </c>
      <c r="D11" s="5">
        <v>29</v>
      </c>
      <c r="E11" s="6">
        <v>33.4</v>
      </c>
      <c r="F11" s="6">
        <v>24</v>
      </c>
      <c r="G11" s="6">
        <v>8</v>
      </c>
      <c r="H11" s="6">
        <v>17.100000000000001</v>
      </c>
      <c r="I11" s="6">
        <v>46.7</v>
      </c>
      <c r="J11" s="6">
        <v>1.8</v>
      </c>
      <c r="K11" s="6">
        <v>4.7</v>
      </c>
      <c r="L11" s="6">
        <v>37.799999999999997</v>
      </c>
      <c r="M11" s="6">
        <v>6.3</v>
      </c>
      <c r="N11" s="6">
        <v>6.9</v>
      </c>
      <c r="O11" s="6">
        <v>91.5</v>
      </c>
      <c r="P11" s="6">
        <v>1.2</v>
      </c>
      <c r="Q11" s="6">
        <v>4.8</v>
      </c>
      <c r="R11" s="6">
        <v>6</v>
      </c>
      <c r="S11" s="6">
        <v>3.1</v>
      </c>
      <c r="T11" s="6">
        <v>2</v>
      </c>
      <c r="U11" s="6">
        <v>0.6</v>
      </c>
      <c r="V11" s="6">
        <v>2</v>
      </c>
      <c r="W11" s="6">
        <v>24</v>
      </c>
      <c r="X11" s="6">
        <v>1.5</v>
      </c>
      <c r="Y11" s="6">
        <v>4.7</v>
      </c>
      <c r="Z11" s="6">
        <f>4*0.813</f>
        <v>3.2519999999999998</v>
      </c>
      <c r="AA11" s="7">
        <f>2*(G11-J11)-0.5*(H11-G11)+3*J11+M11-0.5*(N11-M11)+P11+0.75*Q11+S11+2*T11+2*U11-0.75*V11-X11*0.5+Y11*0.15+Z11</f>
        <v>34.057000000000002</v>
      </c>
      <c r="AB11" s="8">
        <v>24.3</v>
      </c>
      <c r="AC11" s="3">
        <f>AA11/AB11*100</f>
        <v>140.15226337448561</v>
      </c>
    </row>
    <row r="12" spans="1:29" x14ac:dyDescent="0.25">
      <c r="A12" s="5">
        <v>14</v>
      </c>
      <c r="B12" s="5" t="s">
        <v>48</v>
      </c>
      <c r="C12" s="5" t="s">
        <v>49</v>
      </c>
      <c r="D12" s="5">
        <v>30</v>
      </c>
      <c r="E12" s="6">
        <v>31.5</v>
      </c>
      <c r="F12" s="6">
        <v>17.600000000000001</v>
      </c>
      <c r="G12" s="6">
        <v>5.9</v>
      </c>
      <c r="H12" s="6">
        <v>12.7</v>
      </c>
      <c r="I12" s="6">
        <v>46.3</v>
      </c>
      <c r="J12" s="6">
        <v>2</v>
      </c>
      <c r="K12" s="6">
        <v>5</v>
      </c>
      <c r="L12" s="6">
        <v>40.4</v>
      </c>
      <c r="M12" s="6">
        <v>3.9</v>
      </c>
      <c r="N12" s="6">
        <v>4.4000000000000004</v>
      </c>
      <c r="O12" s="6">
        <v>87.2</v>
      </c>
      <c r="P12" s="6">
        <v>0.6</v>
      </c>
      <c r="Q12" s="6">
        <v>4.5999999999999996</v>
      </c>
      <c r="R12" s="6">
        <v>5.2</v>
      </c>
      <c r="S12" s="6">
        <v>9.6</v>
      </c>
      <c r="T12" s="6">
        <v>2.2999999999999998</v>
      </c>
      <c r="U12" s="6">
        <v>0.2</v>
      </c>
      <c r="V12" s="6">
        <v>2.2999999999999998</v>
      </c>
      <c r="W12" s="6">
        <v>25.2</v>
      </c>
      <c r="X12" s="6">
        <v>2.5</v>
      </c>
      <c r="Y12" s="6">
        <v>9.1999999999999993</v>
      </c>
      <c r="Z12" s="6">
        <f>4*0.647</f>
        <v>2.5880000000000001</v>
      </c>
      <c r="AA12" s="7">
        <f>2*(G12-J12)-0.5*(H12-G12)+3*J12+M12-0.5*(N12-M12)+P12+0.75*Q12+S12+2*T12+2*U12-0.75*V12-X12*0.5+Y12*0.15+Z12</f>
        <v>33.692999999999998</v>
      </c>
      <c r="AB12" s="8">
        <v>24.7</v>
      </c>
      <c r="AC12" s="3">
        <f>AA12/AB12*100</f>
        <v>136.40890688259108</v>
      </c>
    </row>
    <row r="13" spans="1:29" x14ac:dyDescent="0.25">
      <c r="A13" s="5">
        <v>9</v>
      </c>
      <c r="B13" s="5" t="s">
        <v>50</v>
      </c>
      <c r="C13" s="5" t="s">
        <v>51</v>
      </c>
      <c r="D13" s="5">
        <v>28</v>
      </c>
      <c r="E13" s="6">
        <v>36.200000000000003</v>
      </c>
      <c r="F13" s="6">
        <v>24.4</v>
      </c>
      <c r="G13" s="6">
        <v>7.5</v>
      </c>
      <c r="H13" s="6">
        <v>16.5</v>
      </c>
      <c r="I13" s="6">
        <v>45.2</v>
      </c>
      <c r="J13" s="6">
        <v>1.1000000000000001</v>
      </c>
      <c r="K13" s="6">
        <v>3.3</v>
      </c>
      <c r="L13" s="6">
        <v>33.700000000000003</v>
      </c>
      <c r="M13" s="6">
        <v>8.4</v>
      </c>
      <c r="N13" s="6">
        <v>9.4</v>
      </c>
      <c r="O13" s="6">
        <v>89</v>
      </c>
      <c r="P13" s="6">
        <v>1.7</v>
      </c>
      <c r="Q13" s="6">
        <v>5</v>
      </c>
      <c r="R13" s="6">
        <v>6.7</v>
      </c>
      <c r="S13" s="6">
        <v>4.3</v>
      </c>
      <c r="T13" s="6">
        <v>1.7</v>
      </c>
      <c r="U13" s="6">
        <v>0.3</v>
      </c>
      <c r="V13" s="6">
        <v>2.1</v>
      </c>
      <c r="W13" s="6">
        <v>25.3</v>
      </c>
      <c r="X13" s="6">
        <v>1.8</v>
      </c>
      <c r="Y13" s="6">
        <v>3.3</v>
      </c>
      <c r="Z13" s="6">
        <v>2</v>
      </c>
      <c r="AA13" s="7">
        <f>2*(G13-J13)-0.5*(H13-G13)+3*J13+M13-0.5*(N13-M13)+P13+0.75*Q13+S13+2*T13+2*U13-0.75*V13-X13*0.5+Y13*0.15+Z13</f>
        <v>33.270000000000003</v>
      </c>
      <c r="AB13" s="8">
        <v>25.1</v>
      </c>
      <c r="AC13" s="3">
        <f>AA13/AB13*100</f>
        <v>132.54980079681275</v>
      </c>
    </row>
    <row r="14" spans="1:29" x14ac:dyDescent="0.25">
      <c r="A14" s="5">
        <v>16</v>
      </c>
      <c r="B14" s="5" t="s">
        <v>52</v>
      </c>
      <c r="C14" s="5" t="s">
        <v>53</v>
      </c>
      <c r="D14" s="5">
        <v>28</v>
      </c>
      <c r="E14" s="6">
        <v>35.200000000000003</v>
      </c>
      <c r="F14" s="6">
        <v>27.9</v>
      </c>
      <c r="G14" s="6">
        <v>10</v>
      </c>
      <c r="H14" s="6">
        <v>20.8</v>
      </c>
      <c r="I14" s="6">
        <v>48.2</v>
      </c>
      <c r="J14" s="6">
        <v>0.5</v>
      </c>
      <c r="K14" s="6">
        <v>1.7</v>
      </c>
      <c r="L14" s="6">
        <v>27.7</v>
      </c>
      <c r="M14" s="6">
        <v>7.4</v>
      </c>
      <c r="N14" s="6">
        <v>8.8000000000000007</v>
      </c>
      <c r="O14" s="6">
        <v>84.9</v>
      </c>
      <c r="P14" s="6">
        <v>0.9</v>
      </c>
      <c r="Q14" s="6">
        <v>4.2</v>
      </c>
      <c r="R14" s="6">
        <v>5.0999999999999996</v>
      </c>
      <c r="S14" s="6">
        <v>4.0999999999999996</v>
      </c>
      <c r="T14" s="6">
        <v>1.2</v>
      </c>
      <c r="U14" s="6">
        <v>0.1</v>
      </c>
      <c r="V14" s="6">
        <v>2.6</v>
      </c>
      <c r="W14" s="6">
        <v>23.6</v>
      </c>
      <c r="X14" s="6">
        <v>1.8</v>
      </c>
      <c r="Y14" s="6">
        <v>4.4000000000000004</v>
      </c>
      <c r="Z14" s="6">
        <f>4*0.71</f>
        <v>2.84</v>
      </c>
      <c r="AA14" s="7">
        <f>2*(G14-J14)-0.5*(H14-G14)+3*J14+M14-0.5*(N14-M14)+P14+0.75*Q14+S14+2*T14+2*U14-0.75*V14-X14*0.5+Y14*0.15+Z14</f>
        <v>33.200000000000003</v>
      </c>
      <c r="AB14" s="8">
        <v>24.2</v>
      </c>
      <c r="AC14" s="3">
        <f>AA14/AB14*100</f>
        <v>137.19008264462812</v>
      </c>
    </row>
    <row r="15" spans="1:29" x14ac:dyDescent="0.25">
      <c r="A15" s="5">
        <v>18</v>
      </c>
      <c r="B15" s="5" t="s">
        <v>54</v>
      </c>
      <c r="C15" s="5" t="s">
        <v>38</v>
      </c>
      <c r="D15" s="5">
        <v>24</v>
      </c>
      <c r="E15" s="6">
        <v>32.200000000000003</v>
      </c>
      <c r="F15" s="6">
        <v>22.3</v>
      </c>
      <c r="G15" s="6">
        <v>7.1</v>
      </c>
      <c r="H15" s="6">
        <v>15.2</v>
      </c>
      <c r="I15" s="6">
        <v>46.8</v>
      </c>
      <c r="J15" s="6">
        <v>2.6</v>
      </c>
      <c r="K15" s="6">
        <v>6.4</v>
      </c>
      <c r="L15" s="6">
        <v>41.2</v>
      </c>
      <c r="M15" s="6">
        <v>5.4</v>
      </c>
      <c r="N15" s="6">
        <v>6.3</v>
      </c>
      <c r="O15" s="6">
        <v>86</v>
      </c>
      <c r="P15" s="6">
        <v>2.5</v>
      </c>
      <c r="Q15" s="6">
        <v>8.1999999999999993</v>
      </c>
      <c r="R15" s="6">
        <v>10.7</v>
      </c>
      <c r="S15" s="6">
        <v>1.8</v>
      </c>
      <c r="T15" s="6">
        <v>1.1000000000000001</v>
      </c>
      <c r="U15" s="6">
        <v>0.4</v>
      </c>
      <c r="V15" s="6">
        <v>2</v>
      </c>
      <c r="W15" s="6">
        <v>25.2</v>
      </c>
      <c r="X15" s="6">
        <v>1.9</v>
      </c>
      <c r="Y15" s="6">
        <v>8.8000000000000007</v>
      </c>
      <c r="Z15" s="6">
        <v>3.1</v>
      </c>
      <c r="AA15" s="7">
        <f>2*(G15-J15)-0.5*(H15-G15)+3*J15+M15-0.5*(N15-M15)+P15+0.75*Q15+S15+2*T15+2*U15-0.75*V15-X15*0.5+Y15*0.15+Z15</f>
        <v>33.119999999999997</v>
      </c>
      <c r="AB15" s="8">
        <v>22.2</v>
      </c>
      <c r="AC15" s="3">
        <f>AA15/AB15*100</f>
        <v>149.18918918918916</v>
      </c>
    </row>
    <row r="16" spans="1:29" x14ac:dyDescent="0.25">
      <c r="A16" s="5">
        <v>19</v>
      </c>
      <c r="B16" s="5" t="s">
        <v>55</v>
      </c>
      <c r="C16" s="5" t="s">
        <v>53</v>
      </c>
      <c r="D16" s="5">
        <v>28</v>
      </c>
      <c r="E16" s="6">
        <v>37</v>
      </c>
      <c r="F16" s="6">
        <v>21.3</v>
      </c>
      <c r="G16" s="6">
        <v>6.8</v>
      </c>
      <c r="H16" s="6">
        <v>14.7</v>
      </c>
      <c r="I16" s="6">
        <v>46</v>
      </c>
      <c r="J16" s="6">
        <v>3.3</v>
      </c>
      <c r="K16" s="6">
        <v>7.2</v>
      </c>
      <c r="L16" s="6">
        <v>45.3</v>
      </c>
      <c r="M16" s="6">
        <v>4.5</v>
      </c>
      <c r="N16" s="6">
        <v>5.3</v>
      </c>
      <c r="O16" s="6">
        <v>85.1</v>
      </c>
      <c r="P16" s="6">
        <v>0.9</v>
      </c>
      <c r="Q16" s="6">
        <v>3.7</v>
      </c>
      <c r="R16" s="6">
        <v>4.5999999999999996</v>
      </c>
      <c r="S16" s="6">
        <v>7.4</v>
      </c>
      <c r="T16" s="6">
        <v>1.5</v>
      </c>
      <c r="U16" s="6">
        <v>0.3</v>
      </c>
      <c r="V16" s="6">
        <v>2.9</v>
      </c>
      <c r="W16" s="6">
        <v>23.5</v>
      </c>
      <c r="X16" s="6">
        <v>2.8</v>
      </c>
      <c r="Y16" s="6">
        <v>9.1999999999999993</v>
      </c>
      <c r="Z16" s="6">
        <v>2.8</v>
      </c>
      <c r="AA16" s="7">
        <f>2*(G16-J16)-0.5*(H16-G16)+3*J16+M16-0.5*(N16-M16)+P16+0.75*Q16+S16+2*T16+2*U16-0.75*V16-X16*0.5+Y16*0.15+Z16</f>
        <v>32.33</v>
      </c>
      <c r="AB16" s="8">
        <v>22.3</v>
      </c>
      <c r="AC16" s="3">
        <f>AA16/AB16*100</f>
        <v>144.97757847533632</v>
      </c>
    </row>
    <row r="17" spans="1:29" x14ac:dyDescent="0.25">
      <c r="A17" s="5">
        <v>20</v>
      </c>
      <c r="B17" s="5" t="s">
        <v>56</v>
      </c>
      <c r="C17" s="5" t="s">
        <v>49</v>
      </c>
      <c r="D17" s="5">
        <v>26</v>
      </c>
      <c r="E17" s="6">
        <v>33.700000000000003</v>
      </c>
      <c r="F17" s="6">
        <v>21.2</v>
      </c>
      <c r="G17" s="6">
        <v>7.9</v>
      </c>
      <c r="H17" s="6">
        <v>16.5</v>
      </c>
      <c r="I17" s="6">
        <v>48</v>
      </c>
      <c r="J17" s="6">
        <v>0.2</v>
      </c>
      <c r="K17" s="6">
        <v>0.8</v>
      </c>
      <c r="L17" s="6">
        <v>22.7</v>
      </c>
      <c r="M17" s="6">
        <v>5.2</v>
      </c>
      <c r="N17" s="6">
        <v>6.9</v>
      </c>
      <c r="O17" s="6">
        <v>74.900000000000006</v>
      </c>
      <c r="P17" s="6">
        <v>2</v>
      </c>
      <c r="Q17" s="6">
        <v>6.8</v>
      </c>
      <c r="R17" s="6">
        <v>8.8000000000000007</v>
      </c>
      <c r="S17" s="6">
        <v>4.7</v>
      </c>
      <c r="T17" s="6">
        <v>1</v>
      </c>
      <c r="U17" s="6">
        <v>0.5</v>
      </c>
      <c r="V17" s="6">
        <v>2.4</v>
      </c>
      <c r="W17" s="6">
        <v>23.6</v>
      </c>
      <c r="X17" s="6">
        <v>2.7</v>
      </c>
      <c r="Y17" s="6">
        <v>9.3000000000000007</v>
      </c>
      <c r="Z17" s="6">
        <v>2.6</v>
      </c>
      <c r="AA17" s="7">
        <f>2*(G17-J17)-0.5*(H17-G17)+3*J17+M17-0.5*(N17-M17)+P17+0.75*Q17+S17+2*T17+2*U17-0.75*V17-X17*0.5+Y17*0.15+Z17</f>
        <v>31.694999999999997</v>
      </c>
      <c r="AB17" s="8">
        <v>24.5</v>
      </c>
      <c r="AC17" s="3">
        <f>AA17/AB17*100</f>
        <v>129.36734693877548</v>
      </c>
    </row>
    <row r="18" spans="1:29" x14ac:dyDescent="0.25">
      <c r="A18" s="5">
        <v>11</v>
      </c>
      <c r="B18" s="5" t="s">
        <v>57</v>
      </c>
      <c r="C18" s="5" t="s">
        <v>58</v>
      </c>
      <c r="D18" s="5">
        <v>31</v>
      </c>
      <c r="E18" s="6">
        <v>35.700000000000003</v>
      </c>
      <c r="F18" s="6">
        <v>27.4</v>
      </c>
      <c r="G18" s="6">
        <v>8.8000000000000007</v>
      </c>
      <c r="H18" s="6">
        <v>19.3</v>
      </c>
      <c r="I18" s="6">
        <v>45.7</v>
      </c>
      <c r="J18" s="6">
        <v>2.6</v>
      </c>
      <c r="K18" s="6">
        <v>7.3</v>
      </c>
      <c r="L18" s="6">
        <v>35.700000000000003</v>
      </c>
      <c r="M18" s="6">
        <v>7.2</v>
      </c>
      <c r="N18" s="6">
        <v>8</v>
      </c>
      <c r="O18" s="6">
        <v>89.9</v>
      </c>
      <c r="P18" s="6">
        <v>0.5</v>
      </c>
      <c r="Q18" s="6">
        <v>3.9</v>
      </c>
      <c r="R18" s="6">
        <v>4.5</v>
      </c>
      <c r="S18" s="6">
        <v>6</v>
      </c>
      <c r="T18" s="6">
        <v>0.9</v>
      </c>
      <c r="U18" s="6">
        <v>0.3</v>
      </c>
      <c r="V18" s="6">
        <v>2.7</v>
      </c>
      <c r="W18" s="6">
        <v>25</v>
      </c>
      <c r="X18" s="6">
        <v>2.4</v>
      </c>
      <c r="Y18" s="6">
        <v>-2.5</v>
      </c>
      <c r="Z18" s="6">
        <f>4*0.412</f>
        <v>1.6479999999999999</v>
      </c>
      <c r="AA18" s="7">
        <f>2*(G18-J18)-0.5*(H18-G18)+3*J18+M18-0.5*(N18-M18)+P18+0.75*Q18+S18+2*T18+2*U18-0.75*V18-X18*0.5+Y18*0.15+Z18</f>
        <v>31.623000000000005</v>
      </c>
      <c r="AB18" s="8">
        <v>23.6</v>
      </c>
      <c r="AC18" s="3">
        <f>AA18/AB18*100</f>
        <v>133.99576271186442</v>
      </c>
    </row>
    <row r="19" spans="1:29" x14ac:dyDescent="0.25">
      <c r="A19" s="5">
        <v>17</v>
      </c>
      <c r="B19" s="5" t="s">
        <v>59</v>
      </c>
      <c r="C19" s="5" t="s">
        <v>60</v>
      </c>
      <c r="D19" s="5">
        <v>25</v>
      </c>
      <c r="E19" s="6">
        <v>33.299999999999997</v>
      </c>
      <c r="F19" s="6">
        <v>26.7</v>
      </c>
      <c r="G19" s="6">
        <v>8.1999999999999993</v>
      </c>
      <c r="H19" s="6">
        <v>18.8</v>
      </c>
      <c r="I19" s="6">
        <v>43.7</v>
      </c>
      <c r="J19" s="6">
        <v>2.4</v>
      </c>
      <c r="K19" s="6">
        <v>6.9</v>
      </c>
      <c r="L19" s="6">
        <v>34.9</v>
      </c>
      <c r="M19" s="6">
        <v>7.9</v>
      </c>
      <c r="N19" s="6">
        <v>8.8000000000000007</v>
      </c>
      <c r="O19" s="6">
        <v>89.5</v>
      </c>
      <c r="P19" s="6">
        <v>0.5</v>
      </c>
      <c r="Q19" s="6">
        <v>2</v>
      </c>
      <c r="R19" s="6">
        <v>2.6</v>
      </c>
      <c r="S19" s="6">
        <v>6.1</v>
      </c>
      <c r="T19" s="6">
        <v>0.9</v>
      </c>
      <c r="U19" s="6">
        <v>0.2</v>
      </c>
      <c r="V19" s="6">
        <v>2.1</v>
      </c>
      <c r="W19" s="6">
        <v>22.8</v>
      </c>
      <c r="X19" s="6">
        <v>2.2999999999999998</v>
      </c>
      <c r="Y19" s="6">
        <v>1.4</v>
      </c>
      <c r="Z19" s="6">
        <f>4*0.594</f>
        <v>2.3759999999999999</v>
      </c>
      <c r="AA19" s="7">
        <f>2*(G19-J19)-0.5*(H19-G19)+3*J19+M19-0.5*(N19-M19)+P19+0.75*Q19+S19+2*T19+2*U19-0.75*V19-X19*0.5+Y19*0.15+Z19</f>
        <v>31.111000000000001</v>
      </c>
      <c r="AB19" s="8">
        <v>21.6</v>
      </c>
      <c r="AC19" s="3">
        <f>AA19/AB19*100</f>
        <v>144.03240740740739</v>
      </c>
    </row>
    <row r="20" spans="1:29" s="5" customFormat="1" x14ac:dyDescent="0.25">
      <c r="A20" s="5">
        <v>22</v>
      </c>
      <c r="B20" s="5" t="s">
        <v>61</v>
      </c>
      <c r="C20" s="5" t="s">
        <v>36</v>
      </c>
      <c r="D20" s="5">
        <v>28</v>
      </c>
      <c r="E20" s="6">
        <v>32.799999999999997</v>
      </c>
      <c r="F20" s="6">
        <v>10.6</v>
      </c>
      <c r="G20" s="6">
        <v>3.8</v>
      </c>
      <c r="H20" s="6">
        <v>8.9</v>
      </c>
      <c r="I20" s="6">
        <v>42.8</v>
      </c>
      <c r="J20" s="6">
        <v>1.2</v>
      </c>
      <c r="K20" s="6">
        <v>3.5</v>
      </c>
      <c r="L20" s="6">
        <v>34.299999999999997</v>
      </c>
      <c r="M20" s="6">
        <v>1.8</v>
      </c>
      <c r="N20" s="6">
        <v>2.7</v>
      </c>
      <c r="O20" s="6">
        <v>65.8</v>
      </c>
      <c r="P20" s="6">
        <v>1.8</v>
      </c>
      <c r="Q20" s="6">
        <v>7</v>
      </c>
      <c r="R20" s="6">
        <v>8.8000000000000007</v>
      </c>
      <c r="S20" s="6">
        <v>7.2</v>
      </c>
      <c r="T20" s="6">
        <v>2.2999999999999998</v>
      </c>
      <c r="U20" s="6">
        <v>1.3</v>
      </c>
      <c r="V20" s="6">
        <v>2</v>
      </c>
      <c r="W20" s="6">
        <v>22.3</v>
      </c>
      <c r="X20" s="6">
        <v>3</v>
      </c>
      <c r="Y20" s="6">
        <v>10.5</v>
      </c>
      <c r="Z20" s="6">
        <v>3.4</v>
      </c>
      <c r="AA20" s="7">
        <f>2*(G20-J20)-0.5*(H20-G20)+3*J20+M20-0.5*(N20-M20)+P20+0.75*Q20+S20+2*T20+2*U20-0.75*V20-X20*0.5+Y20*0.15+Z20</f>
        <v>31.024999999999995</v>
      </c>
      <c r="AB20" s="8">
        <v>22.8</v>
      </c>
      <c r="AC20" s="8">
        <f>AA20/AB20*100</f>
        <v>136.07456140350877</v>
      </c>
    </row>
    <row r="21" spans="1:29" x14ac:dyDescent="0.25">
      <c r="A21" s="5">
        <v>10</v>
      </c>
      <c r="B21" s="5" t="s">
        <v>62</v>
      </c>
      <c r="C21" s="5" t="s">
        <v>63</v>
      </c>
      <c r="D21" s="5">
        <v>30</v>
      </c>
      <c r="E21" s="6">
        <v>34</v>
      </c>
      <c r="F21" s="6">
        <v>18.2</v>
      </c>
      <c r="G21" s="6">
        <v>7.7</v>
      </c>
      <c r="H21" s="6">
        <v>13.8</v>
      </c>
      <c r="I21" s="6">
        <v>55.4</v>
      </c>
      <c r="J21" s="6">
        <v>0</v>
      </c>
      <c r="K21" s="6">
        <v>0</v>
      </c>
      <c r="L21" s="6">
        <v>0</v>
      </c>
      <c r="M21" s="6">
        <v>2.9</v>
      </c>
      <c r="N21" s="6">
        <v>5.3</v>
      </c>
      <c r="O21" s="6">
        <v>54.4</v>
      </c>
      <c r="P21" s="6">
        <v>4.0999999999999996</v>
      </c>
      <c r="Q21" s="6">
        <v>10.6</v>
      </c>
      <c r="R21" s="6">
        <v>14.8</v>
      </c>
      <c r="S21" s="6">
        <v>0.6</v>
      </c>
      <c r="T21" s="6">
        <v>0.8</v>
      </c>
      <c r="U21" s="6">
        <v>2.4</v>
      </c>
      <c r="V21" s="6">
        <v>2</v>
      </c>
      <c r="W21" s="6">
        <v>26.2</v>
      </c>
      <c r="X21" s="6">
        <v>3.3</v>
      </c>
      <c r="Y21" s="6">
        <v>-1.9</v>
      </c>
      <c r="Z21" s="6">
        <f>4*0.313</f>
        <v>1.252</v>
      </c>
      <c r="AA21" s="7">
        <f>2*(G21-J21)-0.5*(H21-G21)+3*J21+M21-0.5*(N21-M21)+P21+0.75*Q21+S21+2*T21+2*U21-0.75*V21-X21*0.5+Y21*0.15+Z21</f>
        <v>30.917000000000002</v>
      </c>
      <c r="AB21" s="8">
        <v>22.9</v>
      </c>
      <c r="AC21" s="3">
        <f>AA21/AB21*100</f>
        <v>135.00873362445415</v>
      </c>
    </row>
    <row r="22" spans="1:29" x14ac:dyDescent="0.25">
      <c r="A22" s="5">
        <v>13</v>
      </c>
      <c r="B22" s="5" t="s">
        <v>64</v>
      </c>
      <c r="C22" s="5" t="s">
        <v>65</v>
      </c>
      <c r="D22" s="5">
        <v>28</v>
      </c>
      <c r="E22" s="6">
        <v>35.4</v>
      </c>
      <c r="F22" s="6">
        <v>22.1</v>
      </c>
      <c r="G22" s="6">
        <v>8.5</v>
      </c>
      <c r="H22" s="6">
        <v>17.7</v>
      </c>
      <c r="I22" s="6">
        <v>47.8</v>
      </c>
      <c r="J22" s="6">
        <v>1.3</v>
      </c>
      <c r="K22" s="6">
        <v>3.9</v>
      </c>
      <c r="L22" s="6">
        <v>33</v>
      </c>
      <c r="M22" s="6">
        <v>3.9</v>
      </c>
      <c r="N22" s="6">
        <v>5</v>
      </c>
      <c r="O22" s="6">
        <v>78.599999999999994</v>
      </c>
      <c r="P22" s="6">
        <v>3.4</v>
      </c>
      <c r="Q22" s="6">
        <v>8</v>
      </c>
      <c r="R22" s="6">
        <v>11.4</v>
      </c>
      <c r="S22" s="6">
        <v>2.5</v>
      </c>
      <c r="T22" s="6">
        <v>0.6</v>
      </c>
      <c r="U22" s="6">
        <v>1.4</v>
      </c>
      <c r="V22" s="6">
        <v>2.6</v>
      </c>
      <c r="W22" s="6">
        <v>25.1</v>
      </c>
      <c r="X22" s="6">
        <v>3</v>
      </c>
      <c r="Y22" s="6">
        <v>-1.8</v>
      </c>
      <c r="Z22" s="6">
        <f>4*0.313</f>
        <v>1.252</v>
      </c>
      <c r="AA22" s="7">
        <f>2*(G22-J22)-0.5*(H22-G22)+3*J22+M22-0.5*(N22-M22)+P22+0.75*Q22+S22+2*T22+2*U22-0.75*V22-X22*0.5+Y22*0.15+Z22</f>
        <v>30.481999999999996</v>
      </c>
      <c r="AB22" s="8">
        <v>21.6</v>
      </c>
      <c r="AC22" s="3">
        <f>AA22/AB22*100</f>
        <v>141.12037037037035</v>
      </c>
    </row>
    <row r="23" spans="1:29" x14ac:dyDescent="0.25">
      <c r="A23" s="5">
        <v>26</v>
      </c>
      <c r="B23" s="5" t="s">
        <v>66</v>
      </c>
      <c r="C23" s="5" t="s">
        <v>38</v>
      </c>
      <c r="D23" s="5">
        <v>25</v>
      </c>
      <c r="E23" s="6">
        <v>34.700000000000003</v>
      </c>
      <c r="F23" s="6">
        <v>24.2</v>
      </c>
      <c r="G23" s="6">
        <v>9</v>
      </c>
      <c r="H23" s="6">
        <v>18.600000000000001</v>
      </c>
      <c r="I23" s="6">
        <v>48.1</v>
      </c>
      <c r="J23" s="6">
        <v>2.4</v>
      </c>
      <c r="K23" s="6">
        <v>5.7</v>
      </c>
      <c r="L23" s="6">
        <v>42.7</v>
      </c>
      <c r="M23" s="6">
        <v>3.9</v>
      </c>
      <c r="N23" s="6">
        <v>4.4000000000000004</v>
      </c>
      <c r="O23" s="6">
        <v>88.2</v>
      </c>
      <c r="P23" s="6">
        <v>0.7</v>
      </c>
      <c r="Q23" s="6">
        <v>2.6</v>
      </c>
      <c r="R23" s="6">
        <v>3.3</v>
      </c>
      <c r="S23" s="6">
        <v>5.3</v>
      </c>
      <c r="T23" s="6">
        <v>0.6</v>
      </c>
      <c r="U23" s="6">
        <v>0.2</v>
      </c>
      <c r="V23" s="6">
        <v>2.5</v>
      </c>
      <c r="W23" s="6">
        <v>21</v>
      </c>
      <c r="X23" s="6">
        <v>1.8</v>
      </c>
      <c r="Y23" s="6">
        <v>6.3</v>
      </c>
      <c r="Z23" s="6">
        <v>3.1</v>
      </c>
      <c r="AA23" s="7">
        <f>2*(G23-J23)-0.5*(H23-G23)+3*J23+M23-0.5*(N23-M23)+P23+0.75*Q23+S23+2*T23+2*U23-0.75*V23-X23*0.5+Y23*0.15+Z23</f>
        <v>30.069999999999997</v>
      </c>
      <c r="AB23" s="8">
        <v>20.5</v>
      </c>
      <c r="AC23" s="3">
        <f>AA23/AB23*100</f>
        <v>146.68292682926827</v>
      </c>
    </row>
    <row r="24" spans="1:29" x14ac:dyDescent="0.25">
      <c r="A24" s="5">
        <v>21</v>
      </c>
      <c r="B24" s="5" t="s">
        <v>67</v>
      </c>
      <c r="C24" s="5" t="s">
        <v>68</v>
      </c>
      <c r="D24" s="5">
        <v>28</v>
      </c>
      <c r="E24" s="6">
        <v>33.5</v>
      </c>
      <c r="F24" s="6">
        <v>22.6</v>
      </c>
      <c r="G24" s="6">
        <v>8.1</v>
      </c>
      <c r="H24" s="6">
        <v>17.600000000000001</v>
      </c>
      <c r="I24" s="6">
        <v>46.1</v>
      </c>
      <c r="J24" s="6">
        <v>2.7</v>
      </c>
      <c r="K24" s="6">
        <v>6.6</v>
      </c>
      <c r="L24" s="6">
        <v>41.3</v>
      </c>
      <c r="M24" s="6">
        <v>3.7</v>
      </c>
      <c r="N24" s="6">
        <v>4.7</v>
      </c>
      <c r="O24" s="6">
        <v>79.400000000000006</v>
      </c>
      <c r="P24" s="6">
        <v>0.6</v>
      </c>
      <c r="Q24" s="6">
        <v>3.3</v>
      </c>
      <c r="R24" s="6">
        <v>3.9</v>
      </c>
      <c r="S24" s="6">
        <v>5.5</v>
      </c>
      <c r="T24" s="6">
        <v>1.4</v>
      </c>
      <c r="U24" s="6">
        <v>0.3</v>
      </c>
      <c r="V24" s="6">
        <v>2.2000000000000002</v>
      </c>
      <c r="W24" s="6">
        <v>21.1</v>
      </c>
      <c r="X24" s="6">
        <v>1.5</v>
      </c>
      <c r="Y24" s="6">
        <v>4.0999999999999996</v>
      </c>
      <c r="Z24" s="6">
        <f>4*0.563</f>
        <v>2.2519999999999998</v>
      </c>
      <c r="AA24" s="7">
        <f>2*(G24-J24)-0.5*(H24-G24)+3*J24+M24-0.5*(N24-M24)+P24+0.75*Q24+S24+2*T24+2*U24-0.75*V24-X24*0.5+Y24*0.15+Z24</f>
        <v>29.791999999999998</v>
      </c>
      <c r="AB24" s="8">
        <v>21.9</v>
      </c>
      <c r="AC24" s="3">
        <f>AA24/AB24*100</f>
        <v>136.03652968036531</v>
      </c>
    </row>
    <row r="25" spans="1:29" x14ac:dyDescent="0.25">
      <c r="A25" s="5">
        <v>27</v>
      </c>
      <c r="B25" s="5" t="s">
        <v>69</v>
      </c>
      <c r="C25" s="5" t="s">
        <v>70</v>
      </c>
      <c r="D25" s="5">
        <v>23</v>
      </c>
      <c r="E25" s="6">
        <v>35.299999999999997</v>
      </c>
      <c r="F25" s="6">
        <v>22</v>
      </c>
      <c r="G25" s="6">
        <v>7</v>
      </c>
      <c r="H25" s="6">
        <v>16</v>
      </c>
      <c r="I25" s="6">
        <v>43.9</v>
      </c>
      <c r="J25" s="6">
        <v>1.8</v>
      </c>
      <c r="K25" s="6">
        <v>5.0999999999999996</v>
      </c>
      <c r="L25" s="6">
        <v>34.700000000000003</v>
      </c>
      <c r="M25" s="6">
        <v>6.1</v>
      </c>
      <c r="N25" s="6">
        <v>7</v>
      </c>
      <c r="O25" s="6">
        <v>87</v>
      </c>
      <c r="P25" s="6">
        <v>0.6</v>
      </c>
      <c r="Q25" s="6">
        <v>5.8</v>
      </c>
      <c r="R25" s="6">
        <v>6.3</v>
      </c>
      <c r="S25" s="6">
        <v>3.7</v>
      </c>
      <c r="T25" s="6">
        <v>1</v>
      </c>
      <c r="U25" s="6">
        <v>0.3</v>
      </c>
      <c r="V25" s="6">
        <v>2.2000000000000002</v>
      </c>
      <c r="W25" s="6">
        <v>21.2</v>
      </c>
      <c r="X25" s="6">
        <v>1.8</v>
      </c>
      <c r="Y25" s="6">
        <v>6.5</v>
      </c>
      <c r="Z25" s="6">
        <f>4*0.594</f>
        <v>2.3759999999999999</v>
      </c>
      <c r="AA25" s="7">
        <f>2*(G25-J25)-0.5*(H25-G25)+3*J25+M25-0.5*(N25-M25)+P25+0.75*Q25+S25+2*T25+2*U25-0.75*V25-X25*0.5+Y25*0.15+Z25</f>
        <v>29.001000000000005</v>
      </c>
      <c r="AB25" s="8">
        <v>22.4</v>
      </c>
      <c r="AC25" s="3">
        <f>AA25/AB25*100</f>
        <v>129.46875000000003</v>
      </c>
    </row>
    <row r="26" spans="1:29" x14ac:dyDescent="0.25">
      <c r="A26" s="5">
        <v>24</v>
      </c>
      <c r="B26" s="5" t="s">
        <v>71</v>
      </c>
      <c r="C26" s="5" t="s">
        <v>72</v>
      </c>
      <c r="D26" s="5">
        <v>29</v>
      </c>
      <c r="E26" s="6">
        <v>34</v>
      </c>
      <c r="F26" s="6">
        <v>20.100000000000001</v>
      </c>
      <c r="G26" s="6">
        <v>7.4</v>
      </c>
      <c r="H26" s="6">
        <v>16.3</v>
      </c>
      <c r="I26" s="6">
        <v>45.5</v>
      </c>
      <c r="J26" s="6">
        <v>1.6</v>
      </c>
      <c r="K26" s="6">
        <v>3.7</v>
      </c>
      <c r="L26" s="6">
        <v>43.4</v>
      </c>
      <c r="M26" s="6">
        <v>3.7</v>
      </c>
      <c r="N26" s="6">
        <v>4.5999999999999996</v>
      </c>
      <c r="O26" s="6">
        <v>81.8</v>
      </c>
      <c r="P26" s="6">
        <v>0.9</v>
      </c>
      <c r="Q26" s="6">
        <v>5.4</v>
      </c>
      <c r="R26" s="6">
        <v>6.3</v>
      </c>
      <c r="S26" s="6">
        <v>4.0999999999999996</v>
      </c>
      <c r="T26" s="6">
        <v>0.9</v>
      </c>
      <c r="U26" s="6">
        <v>1.4</v>
      </c>
      <c r="V26" s="6">
        <v>2</v>
      </c>
      <c r="W26" s="6">
        <v>21.2</v>
      </c>
      <c r="X26" s="6">
        <v>2.2000000000000002</v>
      </c>
      <c r="Y26" s="6">
        <v>2.2999999999999998</v>
      </c>
      <c r="Z26" s="6">
        <f>4*0.588</f>
        <v>2.3519999999999999</v>
      </c>
      <c r="AA26" s="7">
        <f>2*(G26-J26)-0.5*(H26-G26)+3*J26+M26-0.5*(N26-M26)+P26+0.75*Q26+S26+2*T26+2*U26-0.75*V26-X26*0.5+Y26*0.15+Z26</f>
        <v>28.946999999999999</v>
      </c>
      <c r="AB26" s="8">
        <v>21</v>
      </c>
      <c r="AC26" s="3">
        <f>AA26/AB26*100</f>
        <v>137.84285714285713</v>
      </c>
    </row>
    <row r="27" spans="1:29" x14ac:dyDescent="0.25">
      <c r="A27" s="5">
        <v>29</v>
      </c>
      <c r="B27" s="5" t="s">
        <v>73</v>
      </c>
      <c r="C27" s="5" t="s">
        <v>70</v>
      </c>
      <c r="D27" s="5">
        <v>30</v>
      </c>
      <c r="E27" s="6">
        <v>32.6</v>
      </c>
      <c r="F27" s="6">
        <v>12.4</v>
      </c>
      <c r="G27" s="6">
        <v>4.3</v>
      </c>
      <c r="H27" s="6">
        <v>6.2</v>
      </c>
      <c r="I27" s="6">
        <v>69.7</v>
      </c>
      <c r="J27" s="6">
        <v>0</v>
      </c>
      <c r="K27" s="6">
        <v>0</v>
      </c>
      <c r="L27" s="6">
        <v>0</v>
      </c>
      <c r="M27" s="6">
        <v>3.8</v>
      </c>
      <c r="N27" s="6">
        <v>5.7</v>
      </c>
      <c r="O27" s="6">
        <v>67.3</v>
      </c>
      <c r="P27" s="6">
        <v>3.1</v>
      </c>
      <c r="Q27" s="6">
        <v>8.8000000000000007</v>
      </c>
      <c r="R27" s="6">
        <v>11.8</v>
      </c>
      <c r="S27" s="6">
        <v>0.9</v>
      </c>
      <c r="T27" s="6">
        <v>0.6</v>
      </c>
      <c r="U27" s="6">
        <v>2.7</v>
      </c>
      <c r="V27" s="6">
        <v>1.6</v>
      </c>
      <c r="W27" s="6">
        <v>23.1</v>
      </c>
      <c r="X27" s="6">
        <v>3.2</v>
      </c>
      <c r="Y27" s="6">
        <v>5.8</v>
      </c>
      <c r="Z27" s="6">
        <v>2.4</v>
      </c>
      <c r="AA27" s="7">
        <f>2*(G27-J27)-0.5*(H27-G27)+3*J27+M27-0.5*(N27-M27)+P27+0.75*Q27+S27+2*T27+2*U27-0.75*V27-X27*0.5+Y27*0.15+Z27</f>
        <v>28.169999999999995</v>
      </c>
      <c r="AB27" s="8">
        <v>19.5</v>
      </c>
      <c r="AC27" s="3">
        <f>AA27/AB27*100</f>
        <v>144.46153846153845</v>
      </c>
    </row>
    <row r="28" spans="1:29" x14ac:dyDescent="0.25">
      <c r="A28" s="5">
        <v>25</v>
      </c>
      <c r="B28" s="5" t="s">
        <v>74</v>
      </c>
      <c r="C28" s="5" t="s">
        <v>75</v>
      </c>
      <c r="D28" s="5">
        <v>26</v>
      </c>
      <c r="E28" s="6">
        <v>33.4</v>
      </c>
      <c r="F28" s="6">
        <v>17.5</v>
      </c>
      <c r="G28" s="6">
        <v>6.6</v>
      </c>
      <c r="H28" s="6">
        <v>14</v>
      </c>
      <c r="I28" s="6">
        <v>47</v>
      </c>
      <c r="J28" s="6">
        <v>1.1000000000000001</v>
      </c>
      <c r="K28" s="6">
        <v>3.3</v>
      </c>
      <c r="L28" s="6">
        <v>32.6</v>
      </c>
      <c r="M28" s="6">
        <v>3.3</v>
      </c>
      <c r="N28" s="6">
        <v>4.4000000000000004</v>
      </c>
      <c r="O28" s="6">
        <v>75.400000000000006</v>
      </c>
      <c r="P28" s="6">
        <v>1.6</v>
      </c>
      <c r="Q28" s="6">
        <v>6.7</v>
      </c>
      <c r="R28" s="6">
        <v>8.1999999999999993</v>
      </c>
      <c r="S28" s="6">
        <v>3.7</v>
      </c>
      <c r="T28" s="6">
        <v>1.6</v>
      </c>
      <c r="U28" s="6">
        <v>0.9</v>
      </c>
      <c r="V28" s="6">
        <v>2.2000000000000002</v>
      </c>
      <c r="W28" s="6">
        <v>21.3</v>
      </c>
      <c r="X28" s="6">
        <v>2.7</v>
      </c>
      <c r="Y28" s="6">
        <v>2.8</v>
      </c>
      <c r="Z28" s="6">
        <v>2</v>
      </c>
      <c r="AA28" s="7">
        <f>2*(G28-J28)-0.5*(H28-G28)+3*J28+M28-0.5*(N28-M28)+P28+0.75*Q28+S28+2*T28+2*U28-0.75*V28-X28*0.5+Y28*0.15+Z28</f>
        <v>28.094999999999999</v>
      </c>
      <c r="AB28" s="8">
        <v>19</v>
      </c>
      <c r="AC28" s="3">
        <f>AA28/AB28*100</f>
        <v>147.86842105263159</v>
      </c>
    </row>
    <row r="29" spans="1:29" x14ac:dyDescent="0.25">
      <c r="A29" s="5">
        <v>23</v>
      </c>
      <c r="B29" s="5" t="s">
        <v>76</v>
      </c>
      <c r="C29" s="5" t="s">
        <v>77</v>
      </c>
      <c r="D29" s="5">
        <v>24</v>
      </c>
      <c r="E29" s="6">
        <v>35.9</v>
      </c>
      <c r="F29" s="6">
        <v>21.7</v>
      </c>
      <c r="G29" s="6">
        <v>7.7</v>
      </c>
      <c r="H29" s="6">
        <v>17.3</v>
      </c>
      <c r="I29" s="6">
        <v>44.2</v>
      </c>
      <c r="J29" s="6">
        <v>2.2999999999999998</v>
      </c>
      <c r="K29" s="6">
        <v>6</v>
      </c>
      <c r="L29" s="6">
        <v>37.5</v>
      </c>
      <c r="M29" s="6">
        <v>4.0999999999999996</v>
      </c>
      <c r="N29" s="6">
        <v>4.5</v>
      </c>
      <c r="O29" s="6">
        <v>91.6</v>
      </c>
      <c r="P29" s="6">
        <v>1</v>
      </c>
      <c r="Q29" s="6">
        <v>6</v>
      </c>
      <c r="R29" s="6">
        <v>7</v>
      </c>
      <c r="S29" s="6">
        <v>3.2</v>
      </c>
      <c r="T29" s="6">
        <v>1.8</v>
      </c>
      <c r="U29" s="6">
        <v>0.3</v>
      </c>
      <c r="V29" s="6">
        <v>3</v>
      </c>
      <c r="W29" s="6">
        <v>20.9</v>
      </c>
      <c r="X29" s="6">
        <v>2.8</v>
      </c>
      <c r="Y29" s="6">
        <v>0.8</v>
      </c>
      <c r="Z29" s="6">
        <f>4*0.455</f>
        <v>1.82</v>
      </c>
      <c r="AA29" s="7">
        <f>2*(G29-J29)-0.5*(H29-G29)+3*J29+M29-0.5*(N29-M29)+P29+0.75*Q29+S29+2*T29+2*U29-0.75*V29-X29*0.5+Y29*0.15+Z29</f>
        <v>27.990000000000006</v>
      </c>
      <c r="AB29" s="8">
        <v>20</v>
      </c>
      <c r="AC29" s="3">
        <f>AA29/AB29*100</f>
        <v>139.95000000000002</v>
      </c>
    </row>
    <row r="30" spans="1:29" x14ac:dyDescent="0.25">
      <c r="A30" s="5"/>
      <c r="B30" s="5" t="s">
        <v>78</v>
      </c>
      <c r="C30" s="5" t="s">
        <v>70</v>
      </c>
      <c r="D30" s="5">
        <v>11</v>
      </c>
      <c r="E30" s="5">
        <v>32.700000000000003</v>
      </c>
      <c r="F30" s="5">
        <v>20</v>
      </c>
      <c r="G30" s="5">
        <v>7.1</v>
      </c>
      <c r="H30" s="5">
        <v>13.3</v>
      </c>
      <c r="I30" s="5">
        <v>53.4</v>
      </c>
      <c r="J30" s="5">
        <v>2.4</v>
      </c>
      <c r="K30" s="5">
        <v>5.2</v>
      </c>
      <c r="L30" s="5">
        <v>45.6</v>
      </c>
      <c r="M30" s="5">
        <v>3.5</v>
      </c>
      <c r="N30" s="5">
        <v>3.9</v>
      </c>
      <c r="O30" s="5">
        <v>88.4</v>
      </c>
      <c r="P30" s="5">
        <v>0.4</v>
      </c>
      <c r="Q30" s="5">
        <v>3.2</v>
      </c>
      <c r="R30" s="5">
        <v>3.5</v>
      </c>
      <c r="S30" s="5">
        <v>4.2</v>
      </c>
      <c r="T30" s="6">
        <v>1.1000000000000001</v>
      </c>
      <c r="U30" s="6">
        <v>0.2</v>
      </c>
      <c r="V30" s="6">
        <v>1.4</v>
      </c>
      <c r="W30" s="5"/>
      <c r="X30" s="6">
        <v>2.4</v>
      </c>
      <c r="Y30" s="6">
        <v>8.3000000000000007</v>
      </c>
      <c r="Z30" s="6">
        <v>2.4</v>
      </c>
      <c r="AA30" s="7">
        <f>2*(G30-J30)-0.5*(H30-G30)+3*J30+M30-0.5*(N30-M30)+P30+0.75*Q30+S30+2*T30+2*U30-0.75*V30-X30*0.5+Y30*0.15+Z30</f>
        <v>27.794999999999991</v>
      </c>
      <c r="AB30" s="8">
        <v>20.399999999999999</v>
      </c>
      <c r="AC30" s="3">
        <f>AA30/AB30*100</f>
        <v>136.24999999999997</v>
      </c>
    </row>
    <row r="31" spans="1:29" x14ac:dyDescent="0.25">
      <c r="A31" s="5">
        <v>28</v>
      </c>
      <c r="B31" s="5" t="s">
        <v>79</v>
      </c>
      <c r="C31" s="5" t="s">
        <v>75</v>
      </c>
      <c r="D31" s="5">
        <v>26</v>
      </c>
      <c r="E31" s="6">
        <v>29.2</v>
      </c>
      <c r="F31" s="6">
        <v>14.2</v>
      </c>
      <c r="G31" s="6">
        <v>5.6</v>
      </c>
      <c r="H31" s="6">
        <v>8.9</v>
      </c>
      <c r="I31" s="6">
        <v>63.2</v>
      </c>
      <c r="J31" s="6">
        <v>0</v>
      </c>
      <c r="K31" s="6">
        <v>0</v>
      </c>
      <c r="L31" s="6">
        <v>0</v>
      </c>
      <c r="M31" s="6">
        <v>3</v>
      </c>
      <c r="N31" s="6">
        <v>5.7</v>
      </c>
      <c r="O31" s="6">
        <v>52.4</v>
      </c>
      <c r="P31" s="6">
        <v>4.7</v>
      </c>
      <c r="Q31" s="6">
        <v>8.4</v>
      </c>
      <c r="R31" s="6">
        <v>13</v>
      </c>
      <c r="S31" s="6">
        <v>1.2</v>
      </c>
      <c r="T31" s="6">
        <v>1</v>
      </c>
      <c r="U31" s="6">
        <v>1.5</v>
      </c>
      <c r="V31" s="6">
        <v>2.5</v>
      </c>
      <c r="W31" s="6">
        <v>22.4</v>
      </c>
      <c r="X31" s="6">
        <v>3.2</v>
      </c>
      <c r="Y31" s="6">
        <v>-0.9</v>
      </c>
      <c r="Z31" s="6">
        <v>2</v>
      </c>
      <c r="AA31" s="7">
        <f>2*(G31-J31)-0.5*(H31-G31)+3*J31+M31-0.5*(N31-M31)+P31+0.75*Q31+S31+2*T31+2*U31-0.75*V31-X31*0.5+Y31*0.15+Z31</f>
        <v>26.789999999999996</v>
      </c>
      <c r="AB31" s="8">
        <v>17.399999999999999</v>
      </c>
      <c r="AC31" s="3">
        <f>AA31/AB31*100</f>
        <v>153.9655172413793</v>
      </c>
    </row>
    <row r="32" spans="1:29" s="5" customFormat="1" x14ac:dyDescent="0.25">
      <c r="A32" s="5">
        <v>49</v>
      </c>
      <c r="B32" s="5" t="s">
        <v>80</v>
      </c>
      <c r="C32" s="5" t="s">
        <v>36</v>
      </c>
      <c r="D32" s="5">
        <v>30</v>
      </c>
      <c r="E32" s="6">
        <v>33.6</v>
      </c>
      <c r="F32" s="6">
        <v>21.4</v>
      </c>
      <c r="G32" s="6">
        <v>8.1999999999999993</v>
      </c>
      <c r="H32" s="6">
        <v>17.399999999999999</v>
      </c>
      <c r="I32" s="6">
        <v>47.2</v>
      </c>
      <c r="J32" s="6">
        <v>2.9</v>
      </c>
      <c r="K32" s="6">
        <v>7.7</v>
      </c>
      <c r="L32" s="6">
        <v>37.700000000000003</v>
      </c>
      <c r="M32" s="6">
        <v>2.1</v>
      </c>
      <c r="N32" s="6">
        <v>2.4</v>
      </c>
      <c r="O32" s="6">
        <v>88.9</v>
      </c>
      <c r="P32" s="6">
        <v>0.6</v>
      </c>
      <c r="Q32" s="6">
        <v>3</v>
      </c>
      <c r="R32" s="6">
        <v>3.6</v>
      </c>
      <c r="S32" s="6">
        <v>2.1</v>
      </c>
      <c r="T32" s="6">
        <v>0.8</v>
      </c>
      <c r="U32" s="6">
        <v>0.3</v>
      </c>
      <c r="V32" s="6">
        <v>1.8</v>
      </c>
      <c r="W32" s="6">
        <v>17</v>
      </c>
      <c r="X32" s="6">
        <v>1.8</v>
      </c>
      <c r="Y32" s="6">
        <v>11.7</v>
      </c>
      <c r="Z32" s="6">
        <v>3.4</v>
      </c>
      <c r="AA32" s="7">
        <f>2*(G32-J32)-0.5*(H32-G32)+3*J32+M32-0.5*(N32-M32)+P32+0.75*Q32+S32+2*T32+2*U32-0.75*V32-X32*0.5+Y32*0.15+Z32</f>
        <v>26.705000000000002</v>
      </c>
      <c r="AB32" s="8">
        <v>20.5</v>
      </c>
      <c r="AC32" s="8">
        <f>AA32/AB32*100</f>
        <v>130.26829268292684</v>
      </c>
    </row>
    <row r="33" spans="1:29" x14ac:dyDescent="0.25">
      <c r="A33" s="5">
        <v>41</v>
      </c>
      <c r="B33" s="5" t="s">
        <v>81</v>
      </c>
      <c r="C33" s="5" t="s">
        <v>49</v>
      </c>
      <c r="D33" s="5">
        <v>30</v>
      </c>
      <c r="E33" s="6">
        <v>31.5</v>
      </c>
      <c r="F33" s="6">
        <v>11.7</v>
      </c>
      <c r="G33" s="6">
        <v>4.5</v>
      </c>
      <c r="H33" s="6">
        <v>6.8</v>
      </c>
      <c r="I33" s="6">
        <v>66.5</v>
      </c>
      <c r="J33" s="6">
        <v>0</v>
      </c>
      <c r="K33" s="6">
        <v>0</v>
      </c>
      <c r="L33" s="6">
        <v>0</v>
      </c>
      <c r="M33" s="6">
        <v>2.7</v>
      </c>
      <c r="N33" s="6">
        <v>5</v>
      </c>
      <c r="O33" s="6">
        <v>55</v>
      </c>
      <c r="P33" s="6">
        <v>3.4</v>
      </c>
      <c r="Q33" s="6">
        <v>9.5</v>
      </c>
      <c r="R33" s="6">
        <v>12.9</v>
      </c>
      <c r="S33" s="6">
        <v>0.8</v>
      </c>
      <c r="T33" s="6">
        <v>0.5</v>
      </c>
      <c r="U33" s="6">
        <v>1.8</v>
      </c>
      <c r="V33" s="6">
        <v>1.5</v>
      </c>
      <c r="W33" s="6">
        <v>21.7</v>
      </c>
      <c r="X33" s="6">
        <v>2.6</v>
      </c>
      <c r="Y33" s="6">
        <v>7</v>
      </c>
      <c r="Z33" s="6">
        <v>2.6</v>
      </c>
      <c r="AA33" s="7">
        <f>2*(G33-J33)-0.5*(H33-G33)+3*J33+M33-0.5*(N33-M33)+P33+0.75*Q33+S33+2*T33+2*U33-0.75*V33-X33*0.5+Y33*0.15+Z33</f>
        <v>26.550000000000004</v>
      </c>
      <c r="AB33" s="8">
        <v>18.8</v>
      </c>
      <c r="AC33" s="3">
        <f>AA33/AB33*100</f>
        <v>141.22340425531917</v>
      </c>
    </row>
    <row r="34" spans="1:29" x14ac:dyDescent="0.25">
      <c r="A34" s="5">
        <v>30</v>
      </c>
      <c r="B34" s="5" t="s">
        <v>82</v>
      </c>
      <c r="C34" s="5" t="s">
        <v>83</v>
      </c>
      <c r="D34" s="5">
        <v>29</v>
      </c>
      <c r="E34" s="6">
        <v>34.299999999999997</v>
      </c>
      <c r="F34" s="6">
        <v>19.899999999999999</v>
      </c>
      <c r="G34" s="6">
        <v>7.2</v>
      </c>
      <c r="H34" s="6">
        <v>16</v>
      </c>
      <c r="I34" s="6">
        <v>45.2</v>
      </c>
      <c r="J34" s="6">
        <v>2.1</v>
      </c>
      <c r="K34" s="6">
        <v>5.3</v>
      </c>
      <c r="L34" s="6">
        <v>40</v>
      </c>
      <c r="M34" s="6">
        <v>3.3</v>
      </c>
      <c r="N34" s="6">
        <v>4.2</v>
      </c>
      <c r="O34" s="6">
        <v>78.5</v>
      </c>
      <c r="P34" s="6">
        <v>1.8</v>
      </c>
      <c r="Q34" s="6">
        <v>5.8</v>
      </c>
      <c r="R34" s="6">
        <v>7.6</v>
      </c>
      <c r="S34" s="6">
        <v>1.3</v>
      </c>
      <c r="T34" s="6">
        <v>0.7</v>
      </c>
      <c r="U34" s="6">
        <v>1.8</v>
      </c>
      <c r="V34" s="6">
        <v>1.6</v>
      </c>
      <c r="W34" s="6">
        <v>20</v>
      </c>
      <c r="X34" s="6">
        <v>3.6</v>
      </c>
      <c r="Y34" s="6">
        <v>-0.2</v>
      </c>
      <c r="Z34" s="6">
        <f>4*0.516</f>
        <v>2.0640000000000001</v>
      </c>
      <c r="AA34" s="7">
        <f>2*(G34-J34)-0.5*(H34-G34)+3*J34+M34-0.5*(N34-M34)+P34+0.75*Q34+S34+2*T34+2*U34-0.75*V34-X34*0.5+Y34*0.15+Z34</f>
        <v>26.434000000000001</v>
      </c>
      <c r="AB34" s="8">
        <v>19.3</v>
      </c>
      <c r="AC34" s="3">
        <f>AA34/AB34*100</f>
        <v>136.96373056994818</v>
      </c>
    </row>
    <row r="35" spans="1:29" x14ac:dyDescent="0.25">
      <c r="A35" s="5">
        <v>52</v>
      </c>
      <c r="B35" s="5" t="s">
        <v>84</v>
      </c>
      <c r="C35" s="5" t="s">
        <v>47</v>
      </c>
      <c r="D35" s="5">
        <v>29</v>
      </c>
      <c r="E35" s="6">
        <v>32.1</v>
      </c>
      <c r="F35" s="6">
        <v>17.3</v>
      </c>
      <c r="G35" s="6">
        <v>6.8</v>
      </c>
      <c r="H35" s="6">
        <v>14</v>
      </c>
      <c r="I35" s="6">
        <v>48.5</v>
      </c>
      <c r="J35" s="6">
        <v>0.3</v>
      </c>
      <c r="K35" s="6">
        <v>0.8</v>
      </c>
      <c r="L35" s="6">
        <v>43.5</v>
      </c>
      <c r="M35" s="6">
        <v>3.4</v>
      </c>
      <c r="N35" s="6">
        <v>4.2</v>
      </c>
      <c r="O35" s="6">
        <v>81.8</v>
      </c>
      <c r="P35" s="6">
        <v>2.2999999999999998</v>
      </c>
      <c r="Q35" s="6">
        <v>4.8</v>
      </c>
      <c r="R35" s="6">
        <v>7.1</v>
      </c>
      <c r="S35" s="6">
        <v>2</v>
      </c>
      <c r="T35" s="6">
        <v>0.8</v>
      </c>
      <c r="U35" s="6">
        <v>1</v>
      </c>
      <c r="V35" s="6">
        <v>1.5</v>
      </c>
      <c r="W35" s="6">
        <v>17.100000000000001</v>
      </c>
      <c r="X35" s="6">
        <v>2.2999999999999998</v>
      </c>
      <c r="Y35" s="6">
        <v>3.8</v>
      </c>
      <c r="Z35" s="6">
        <v>3.3</v>
      </c>
      <c r="AA35" s="7">
        <f>2*(G35-J35)-0.5*(H35-G35)+3*J35+M35-0.5*(N35-M35)+P35+0.75*Q35+S35+2*T35+2*U35-0.75*V35-X35*0.5+Y35*0.15+Z35</f>
        <v>26.395000000000007</v>
      </c>
      <c r="AB35" s="8">
        <v>18.5</v>
      </c>
      <c r="AC35" s="3">
        <f>AA35/AB35*100</f>
        <v>142.67567567567571</v>
      </c>
    </row>
    <row r="36" spans="1:29" x14ac:dyDescent="0.25">
      <c r="A36" s="5">
        <v>34</v>
      </c>
      <c r="B36" s="5" t="s">
        <v>85</v>
      </c>
      <c r="C36" s="5" t="s">
        <v>83</v>
      </c>
      <c r="D36" s="5">
        <v>28</v>
      </c>
      <c r="E36" s="6">
        <v>34.1</v>
      </c>
      <c r="F36" s="6">
        <v>22.5</v>
      </c>
      <c r="G36" s="6">
        <v>8</v>
      </c>
      <c r="H36" s="6">
        <v>18.7</v>
      </c>
      <c r="I36" s="6">
        <v>42.9</v>
      </c>
      <c r="J36" s="6">
        <v>2</v>
      </c>
      <c r="K36" s="6">
        <v>5.8</v>
      </c>
      <c r="L36" s="6">
        <v>35</v>
      </c>
      <c r="M36" s="6">
        <v>4.4000000000000004</v>
      </c>
      <c r="N36" s="6">
        <v>5</v>
      </c>
      <c r="O36" s="6">
        <v>87.2</v>
      </c>
      <c r="P36" s="6">
        <v>0.8</v>
      </c>
      <c r="Q36" s="6">
        <v>5.2</v>
      </c>
      <c r="R36" s="6">
        <v>6</v>
      </c>
      <c r="S36" s="6">
        <v>2.9</v>
      </c>
      <c r="T36" s="6">
        <v>1</v>
      </c>
      <c r="U36" s="6">
        <v>0.4</v>
      </c>
      <c r="V36" s="6">
        <v>1.9</v>
      </c>
      <c r="W36" s="6">
        <v>19.600000000000001</v>
      </c>
      <c r="X36" s="6">
        <v>2.8</v>
      </c>
      <c r="Y36" s="6">
        <v>-1.5</v>
      </c>
      <c r="Z36" s="6">
        <v>2.1</v>
      </c>
      <c r="AA36" s="7">
        <f>2*(G36-J36)-0.5*(H36-G36)+3*J36+M36-0.5*(N36-M36)+P36+0.75*Q36+S36+2*T36+2*U36-0.75*V36-X36*0.5+Y36*0.15+Z36</f>
        <v>26.200000000000003</v>
      </c>
      <c r="AB36" s="8">
        <v>19.399999999999999</v>
      </c>
      <c r="AC36" s="3">
        <f>AA36/AB36*100</f>
        <v>135.05154639175259</v>
      </c>
    </row>
    <row r="37" spans="1:29" x14ac:dyDescent="0.25">
      <c r="A37" s="5">
        <v>37</v>
      </c>
      <c r="B37" s="5" t="s">
        <v>86</v>
      </c>
      <c r="C37" s="5" t="s">
        <v>42</v>
      </c>
      <c r="D37" s="5">
        <v>23</v>
      </c>
      <c r="E37" s="6">
        <v>33.5</v>
      </c>
      <c r="F37" s="6">
        <v>18.600000000000001</v>
      </c>
      <c r="G37" s="6">
        <v>6.7</v>
      </c>
      <c r="H37" s="6">
        <v>14.6</v>
      </c>
      <c r="I37" s="6">
        <v>45.5</v>
      </c>
      <c r="J37" s="6">
        <v>1.3</v>
      </c>
      <c r="K37" s="6">
        <v>3.6</v>
      </c>
      <c r="L37" s="6">
        <v>34.9</v>
      </c>
      <c r="M37" s="6">
        <v>4</v>
      </c>
      <c r="N37" s="6">
        <v>4.7</v>
      </c>
      <c r="O37" s="6">
        <v>84.4</v>
      </c>
      <c r="P37" s="6">
        <v>0.9</v>
      </c>
      <c r="Q37" s="6">
        <v>5.3</v>
      </c>
      <c r="R37" s="6">
        <v>6.2</v>
      </c>
      <c r="S37" s="6">
        <v>3</v>
      </c>
      <c r="T37" s="6">
        <v>1.6</v>
      </c>
      <c r="U37" s="6">
        <v>0.7</v>
      </c>
      <c r="V37" s="6">
        <v>2.2000000000000002</v>
      </c>
      <c r="W37" s="6">
        <v>19</v>
      </c>
      <c r="X37" s="6">
        <v>2.5</v>
      </c>
      <c r="Y37" s="6">
        <v>2.8</v>
      </c>
      <c r="Z37" s="6">
        <f>4*0.438</f>
        <v>1.752</v>
      </c>
      <c r="AA37" s="7">
        <f>2*(G37-J37)-0.5*(H37-G37)+3*J37+M37-0.5*(N37-M37)+P37+0.75*Q37+S37+2*T37+2*U37-0.75*V37-X37*0.5+Y37*0.15+Z37</f>
        <v>26.147000000000002</v>
      </c>
      <c r="AB37" s="8">
        <v>18.600000000000001</v>
      </c>
      <c r="AC37" s="3">
        <f>AA37/AB37*100</f>
        <v>140.57526881720429</v>
      </c>
    </row>
    <row r="38" spans="1:29" x14ac:dyDescent="0.25">
      <c r="A38" s="5">
        <v>33</v>
      </c>
      <c r="B38" s="5" t="s">
        <v>87</v>
      </c>
      <c r="C38" s="5" t="s">
        <v>88</v>
      </c>
      <c r="D38" s="5">
        <v>30</v>
      </c>
      <c r="E38" s="6">
        <v>30</v>
      </c>
      <c r="F38" s="6">
        <v>14</v>
      </c>
      <c r="G38" s="6">
        <v>6</v>
      </c>
      <c r="H38" s="6">
        <v>11.3</v>
      </c>
      <c r="I38" s="6">
        <v>52.9</v>
      </c>
      <c r="J38" s="6">
        <v>0</v>
      </c>
      <c r="K38" s="6">
        <v>0</v>
      </c>
      <c r="L38" s="6">
        <v>100</v>
      </c>
      <c r="M38" s="6">
        <v>2</v>
      </c>
      <c r="N38" s="6">
        <v>4.2</v>
      </c>
      <c r="O38" s="6">
        <v>47.2</v>
      </c>
      <c r="P38" s="6">
        <v>3.9</v>
      </c>
      <c r="Q38" s="6">
        <v>9.6999999999999993</v>
      </c>
      <c r="R38" s="6">
        <v>13.6</v>
      </c>
      <c r="S38" s="6">
        <v>1.1000000000000001</v>
      </c>
      <c r="T38" s="6">
        <v>1.5</v>
      </c>
      <c r="U38" s="6">
        <v>1</v>
      </c>
      <c r="V38" s="6">
        <v>2</v>
      </c>
      <c r="W38" s="6">
        <v>21.7</v>
      </c>
      <c r="X38" s="6">
        <v>2.6</v>
      </c>
      <c r="Y38" s="6">
        <v>-2.9</v>
      </c>
      <c r="Z38" s="6">
        <f>4*0.441</f>
        <v>1.764</v>
      </c>
      <c r="AA38" s="7">
        <f>2*(G38-J38)-0.5*(H38-G38)+3*J38+M38-0.5*(N38-M38)+P38+0.75*Q38+S38+2*T38+2*U38-0.75*V38-X38*0.5+Y38*0.15+Z38</f>
        <v>26.054000000000002</v>
      </c>
      <c r="AB38" s="8">
        <v>19.399999999999999</v>
      </c>
      <c r="AC38" s="3">
        <f>AA38/AB38*100</f>
        <v>134.29896907216497</v>
      </c>
    </row>
    <row r="39" spans="1:29" x14ac:dyDescent="0.25">
      <c r="A39" s="5"/>
      <c r="B39" s="5" t="s">
        <v>89</v>
      </c>
      <c r="C39" s="5" t="s">
        <v>72</v>
      </c>
      <c r="D39" s="5">
        <v>23</v>
      </c>
      <c r="E39" s="5">
        <v>31.2</v>
      </c>
      <c r="F39" s="5">
        <v>18.100000000000001</v>
      </c>
      <c r="G39" s="5">
        <v>5.7</v>
      </c>
      <c r="H39" s="5">
        <v>13.4</v>
      </c>
      <c r="I39" s="5">
        <v>42.9</v>
      </c>
      <c r="J39" s="5">
        <v>2.2999999999999998</v>
      </c>
      <c r="K39" s="5">
        <v>5.4</v>
      </c>
      <c r="L39" s="5">
        <v>41.9</v>
      </c>
      <c r="M39" s="5">
        <v>4.4000000000000004</v>
      </c>
      <c r="N39" s="5">
        <v>5</v>
      </c>
      <c r="O39" s="5">
        <v>87.1</v>
      </c>
      <c r="P39" s="5">
        <v>0.3</v>
      </c>
      <c r="Q39" s="5">
        <v>3</v>
      </c>
      <c r="R39" s="5">
        <v>3.4</v>
      </c>
      <c r="S39" s="5">
        <v>5.6</v>
      </c>
      <c r="T39" s="6">
        <v>1.4</v>
      </c>
      <c r="U39" s="6">
        <v>0.5</v>
      </c>
      <c r="V39" s="6">
        <v>2.2000000000000002</v>
      </c>
      <c r="W39" s="5"/>
      <c r="X39" s="6">
        <v>1.7</v>
      </c>
      <c r="Y39" s="6">
        <v>1.3</v>
      </c>
      <c r="Z39" s="6">
        <v>2.4</v>
      </c>
      <c r="AA39" s="7">
        <f>2*(G39-J39)-0.5*(H39-G39)+3*J39+M39-0.5*(N39-M39)+P39+0.75*Q39+S39+2*T39+2*U39-0.75*V39-X39*0.5+Y39*0.15+Z39</f>
        <v>25.995000000000001</v>
      </c>
      <c r="AB39" s="8">
        <v>20.399999999999999</v>
      </c>
      <c r="AC39" s="3">
        <f>AA39/AB39*100</f>
        <v>127.4264705882353</v>
      </c>
    </row>
    <row r="40" spans="1:29" x14ac:dyDescent="0.25">
      <c r="A40" s="5">
        <v>35</v>
      </c>
      <c r="B40" s="5" t="s">
        <v>90</v>
      </c>
      <c r="C40" s="5" t="s">
        <v>77</v>
      </c>
      <c r="D40" s="5">
        <v>31</v>
      </c>
      <c r="E40" s="6">
        <v>32.200000000000003</v>
      </c>
      <c r="F40" s="6">
        <v>15.9</v>
      </c>
      <c r="G40" s="6">
        <v>5.2</v>
      </c>
      <c r="H40" s="6">
        <v>12</v>
      </c>
      <c r="I40" s="6">
        <v>43</v>
      </c>
      <c r="J40" s="6">
        <v>0.9</v>
      </c>
      <c r="K40" s="6">
        <v>3</v>
      </c>
      <c r="L40" s="6">
        <v>29.8</v>
      </c>
      <c r="M40" s="6">
        <v>4.7</v>
      </c>
      <c r="N40" s="6">
        <v>5.5</v>
      </c>
      <c r="O40" s="6">
        <v>84.3</v>
      </c>
      <c r="P40" s="6">
        <v>0.5</v>
      </c>
      <c r="Q40" s="6">
        <v>3.6</v>
      </c>
      <c r="R40" s="6">
        <v>4.0999999999999996</v>
      </c>
      <c r="S40" s="6">
        <v>7.3</v>
      </c>
      <c r="T40" s="6">
        <v>1.8</v>
      </c>
      <c r="U40" s="6">
        <v>0.6</v>
      </c>
      <c r="V40" s="6">
        <v>2.6</v>
      </c>
      <c r="W40" s="6">
        <v>19.399999999999999</v>
      </c>
      <c r="X40" s="6">
        <v>2.4</v>
      </c>
      <c r="Y40" s="6">
        <v>-1.8</v>
      </c>
      <c r="Z40" s="6">
        <v>1.8</v>
      </c>
      <c r="AA40" s="7">
        <f>2*(G40-J40)-0.5*(H40-G40)+3*J40+M40-0.5*(N40-M40)+P40+0.75*Q40+S40+2*T40+2*U40-0.75*V40-X40*0.5+Y40*0.15+Z40</f>
        <v>25.880000000000003</v>
      </c>
      <c r="AB40" s="8">
        <v>17.600000000000001</v>
      </c>
      <c r="AC40" s="3">
        <f>AA40/AB40*100</f>
        <v>147.04545454545453</v>
      </c>
    </row>
    <row r="41" spans="1:29" x14ac:dyDescent="0.25">
      <c r="A41" s="5">
        <v>39</v>
      </c>
      <c r="B41" s="5" t="s">
        <v>91</v>
      </c>
      <c r="C41" s="5" t="s">
        <v>45</v>
      </c>
      <c r="D41" s="5">
        <v>25</v>
      </c>
      <c r="E41" s="6">
        <v>35</v>
      </c>
      <c r="F41" s="6">
        <v>22.7</v>
      </c>
      <c r="G41" s="6">
        <v>7.8</v>
      </c>
      <c r="H41" s="6">
        <v>17.2</v>
      </c>
      <c r="I41" s="6">
        <v>45.5</v>
      </c>
      <c r="J41" s="6">
        <v>2.8</v>
      </c>
      <c r="K41" s="6">
        <v>7.2</v>
      </c>
      <c r="L41" s="6">
        <v>39.700000000000003</v>
      </c>
      <c r="M41" s="6">
        <v>4.2</v>
      </c>
      <c r="N41" s="6">
        <v>5.2</v>
      </c>
      <c r="O41" s="6">
        <v>80.599999999999994</v>
      </c>
      <c r="P41" s="6">
        <v>0.6</v>
      </c>
      <c r="Q41" s="6">
        <v>2.1</v>
      </c>
      <c r="R41" s="6">
        <v>2.7</v>
      </c>
      <c r="S41" s="6">
        <v>3.5</v>
      </c>
      <c r="T41" s="6">
        <v>1</v>
      </c>
      <c r="U41" s="6">
        <v>0.3</v>
      </c>
      <c r="V41" s="6">
        <v>1.7</v>
      </c>
      <c r="W41" s="6">
        <v>18.100000000000001</v>
      </c>
      <c r="X41" s="6">
        <v>2.2000000000000002</v>
      </c>
      <c r="Y41" s="6">
        <v>3.6</v>
      </c>
      <c r="Z41" s="6">
        <v>1.9</v>
      </c>
      <c r="AA41" s="7">
        <f>2*(G41-J41)-0.5*(H41-G41)+3*J41+M41-0.5*(N41-M41)+P41+0.75*Q41+S41+2*T41+2*U41-0.75*V41-X41*0.5+Y41*0.15+Z41</f>
        <v>25.74</v>
      </c>
      <c r="AB41" s="8">
        <v>19.100000000000001</v>
      </c>
      <c r="AC41" s="3">
        <f>AA41/AB41*100</f>
        <v>134.76439790575913</v>
      </c>
    </row>
    <row r="42" spans="1:29" x14ac:dyDescent="0.25">
      <c r="A42" s="5">
        <v>31</v>
      </c>
      <c r="B42" s="5" t="s">
        <v>92</v>
      </c>
      <c r="C42" s="5" t="s">
        <v>93</v>
      </c>
      <c r="D42" s="5">
        <v>25</v>
      </c>
      <c r="E42" s="6">
        <v>28.9</v>
      </c>
      <c r="F42" s="6">
        <v>20.6</v>
      </c>
      <c r="G42" s="6">
        <v>7</v>
      </c>
      <c r="H42" s="6">
        <v>15.3</v>
      </c>
      <c r="I42" s="6">
        <v>46</v>
      </c>
      <c r="J42" s="6">
        <v>1.9</v>
      </c>
      <c r="K42" s="6">
        <v>5.4</v>
      </c>
      <c r="L42" s="6">
        <v>35.299999999999997</v>
      </c>
      <c r="M42" s="6">
        <v>4.5999999999999996</v>
      </c>
      <c r="N42" s="6">
        <v>5.4</v>
      </c>
      <c r="O42" s="6">
        <v>83.8</v>
      </c>
      <c r="P42" s="6">
        <v>1.8</v>
      </c>
      <c r="Q42" s="6">
        <v>3.7</v>
      </c>
      <c r="R42" s="6">
        <v>5.5</v>
      </c>
      <c r="S42" s="6">
        <v>2.6</v>
      </c>
      <c r="T42" s="6">
        <v>0.6</v>
      </c>
      <c r="U42" s="6">
        <v>1.8</v>
      </c>
      <c r="V42" s="6">
        <v>2.2999999999999998</v>
      </c>
      <c r="W42" s="6">
        <v>19.600000000000001</v>
      </c>
      <c r="X42" s="6">
        <v>2.4</v>
      </c>
      <c r="Y42" s="6">
        <v>-2.2999999999999998</v>
      </c>
      <c r="Z42" s="6">
        <f>4*0.258</f>
        <v>1.032</v>
      </c>
      <c r="AA42" s="7">
        <f>2*(G42-J42)-0.5*(H42-G42)+3*J42+M42-0.5*(N42-M42)+P42+0.75*Q42+S42+2*T42+2*U42-0.75*V42-X42*0.5+Y42*0.15+Z42</f>
        <v>25.687000000000001</v>
      </c>
      <c r="AB42" s="8">
        <v>17.5</v>
      </c>
      <c r="AC42" s="3">
        <f>AA42/AB42*100</f>
        <v>146.78285714285715</v>
      </c>
    </row>
    <row r="43" spans="1:29" x14ac:dyDescent="0.25">
      <c r="A43" s="5">
        <v>36</v>
      </c>
      <c r="B43" s="5" t="s">
        <v>94</v>
      </c>
      <c r="C43" s="5" t="s">
        <v>58</v>
      </c>
      <c r="D43" s="5">
        <v>31</v>
      </c>
      <c r="E43" s="6">
        <v>34.5</v>
      </c>
      <c r="F43" s="6">
        <v>22.2</v>
      </c>
      <c r="G43" s="6">
        <v>8.1999999999999993</v>
      </c>
      <c r="H43" s="6">
        <v>17.2</v>
      </c>
      <c r="I43" s="6">
        <v>47.8</v>
      </c>
      <c r="J43" s="6">
        <v>2.5</v>
      </c>
      <c r="K43" s="6">
        <v>5.7</v>
      </c>
      <c r="L43" s="6">
        <v>43.8</v>
      </c>
      <c r="M43" s="6">
        <v>3.2</v>
      </c>
      <c r="N43" s="6">
        <v>3.6</v>
      </c>
      <c r="O43" s="6">
        <v>90.1</v>
      </c>
      <c r="P43" s="6">
        <v>0.8</v>
      </c>
      <c r="Q43" s="6">
        <v>2.7</v>
      </c>
      <c r="R43" s="6">
        <v>3.5</v>
      </c>
      <c r="S43" s="6">
        <v>3.6</v>
      </c>
      <c r="T43" s="6">
        <v>0.9</v>
      </c>
      <c r="U43" s="6">
        <v>0.7</v>
      </c>
      <c r="V43" s="6">
        <v>2.2000000000000002</v>
      </c>
      <c r="W43" s="6">
        <v>19.3</v>
      </c>
      <c r="X43" s="6">
        <v>2.8</v>
      </c>
      <c r="Y43" s="6">
        <v>-1.7</v>
      </c>
      <c r="Z43" s="6">
        <v>1.6</v>
      </c>
      <c r="AA43" s="7">
        <f>2*(G43-J43)-0.5*(H43-G43)+3*J43+M43-0.5*(N43-M43)+P43+0.75*Q43+S43+2*T43+2*U43-0.75*V43-X43*0.5+Y43*0.15+Z43</f>
        <v>25.320000000000007</v>
      </c>
      <c r="AB43" s="8">
        <v>18.899999999999999</v>
      </c>
      <c r="AC43" s="3">
        <f>AA43/AB43*100</f>
        <v>133.96825396825403</v>
      </c>
    </row>
    <row r="44" spans="1:29" s="5" customFormat="1" x14ac:dyDescent="0.25">
      <c r="A44" s="5">
        <v>42</v>
      </c>
      <c r="B44" s="5" t="s">
        <v>95</v>
      </c>
      <c r="C44" s="5" t="s">
        <v>51</v>
      </c>
      <c r="D44" s="5">
        <v>26</v>
      </c>
      <c r="E44" s="6">
        <v>31</v>
      </c>
      <c r="F44" s="6">
        <v>19.3</v>
      </c>
      <c r="G44" s="6">
        <v>7.1</v>
      </c>
      <c r="H44" s="6">
        <v>16.100000000000001</v>
      </c>
      <c r="I44" s="6">
        <v>44.3</v>
      </c>
      <c r="J44" s="6">
        <v>1</v>
      </c>
      <c r="K44" s="6">
        <v>2.9</v>
      </c>
      <c r="L44" s="6">
        <v>32.9</v>
      </c>
      <c r="M44" s="6">
        <v>4.0999999999999996</v>
      </c>
      <c r="N44" s="6">
        <v>5.0999999999999996</v>
      </c>
      <c r="O44" s="6">
        <v>80.3</v>
      </c>
      <c r="P44" s="6">
        <v>1.1000000000000001</v>
      </c>
      <c r="Q44" s="6">
        <v>3</v>
      </c>
      <c r="R44" s="6">
        <v>4.2</v>
      </c>
      <c r="S44" s="6">
        <v>3.6</v>
      </c>
      <c r="T44" s="6">
        <v>1.5</v>
      </c>
      <c r="U44" s="6">
        <v>0.7</v>
      </c>
      <c r="V44" s="6">
        <v>2.2000000000000002</v>
      </c>
      <c r="W44" s="6">
        <v>17</v>
      </c>
      <c r="X44" s="6">
        <v>1.9</v>
      </c>
      <c r="Y44" s="6">
        <v>1</v>
      </c>
      <c r="Z44" s="6">
        <v>2</v>
      </c>
      <c r="AA44" s="7">
        <f>2*(G44-J44)-0.5*(H44-G44)+3*J44+M44-0.5*(N44-M44)+P44+0.75*Q44+S44+2*T44+2*U44-0.75*V44-X44*0.5+Y44*0.15+Z44</f>
        <v>25.2</v>
      </c>
      <c r="AB44" s="8">
        <v>18.899999999999999</v>
      </c>
      <c r="AC44" s="8">
        <f>AA44/AB44*100</f>
        <v>133.33333333333334</v>
      </c>
    </row>
    <row r="45" spans="1:29" x14ac:dyDescent="0.25">
      <c r="A45" s="5">
        <v>32</v>
      </c>
      <c r="B45" s="5" t="s">
        <v>96</v>
      </c>
      <c r="C45" s="5" t="s">
        <v>97</v>
      </c>
      <c r="D45" s="5">
        <v>29</v>
      </c>
      <c r="E45" s="6">
        <v>32.299999999999997</v>
      </c>
      <c r="F45" s="6">
        <v>19.899999999999999</v>
      </c>
      <c r="G45" s="6">
        <v>6.9</v>
      </c>
      <c r="H45" s="6">
        <v>15.4</v>
      </c>
      <c r="I45" s="6">
        <v>44.4</v>
      </c>
      <c r="J45" s="6">
        <v>1.4</v>
      </c>
      <c r="K45" s="6">
        <v>4.5</v>
      </c>
      <c r="L45" s="6">
        <v>30.8</v>
      </c>
      <c r="M45" s="6">
        <v>4.8</v>
      </c>
      <c r="N45" s="6">
        <v>5.8</v>
      </c>
      <c r="O45" s="6">
        <v>82.1</v>
      </c>
      <c r="P45" s="6">
        <v>0.9</v>
      </c>
      <c r="Q45" s="6">
        <v>4.2</v>
      </c>
      <c r="R45" s="6">
        <v>5.2</v>
      </c>
      <c r="S45" s="6">
        <v>5.3</v>
      </c>
      <c r="T45" s="6">
        <v>1.5</v>
      </c>
      <c r="U45" s="6">
        <v>0.4</v>
      </c>
      <c r="V45" s="6">
        <v>3</v>
      </c>
      <c r="W45" s="6">
        <v>19.7</v>
      </c>
      <c r="X45" s="6">
        <v>2.7</v>
      </c>
      <c r="Y45" s="6">
        <v>-5.5</v>
      </c>
      <c r="Z45" s="6">
        <f>4*0.281</f>
        <v>1.1240000000000001</v>
      </c>
      <c r="AA45" s="7">
        <f>2*(G45-J45)-0.5*(H45-G45)+3*J45+M45-0.5*(N45-M45)+P45+0.75*Q45+S45+2*T45+2*U45-0.75*V45-X45*0.5+Y45*0.15+Z45</f>
        <v>25.098999999999997</v>
      </c>
      <c r="AB45" s="8">
        <v>17.5</v>
      </c>
      <c r="AC45" s="3">
        <f>AA45/AB45*100</f>
        <v>143.42285714285711</v>
      </c>
    </row>
    <row r="46" spans="1:29" x14ac:dyDescent="0.25">
      <c r="A46" s="5">
        <v>38</v>
      </c>
      <c r="B46" s="5" t="s">
        <v>98</v>
      </c>
      <c r="C46" s="5" t="s">
        <v>77</v>
      </c>
      <c r="D46" s="5">
        <v>30</v>
      </c>
      <c r="E46" s="6">
        <v>29.5</v>
      </c>
      <c r="F46" s="6">
        <v>15.3</v>
      </c>
      <c r="G46" s="6">
        <v>5.7</v>
      </c>
      <c r="H46" s="6">
        <v>10.7</v>
      </c>
      <c r="I46" s="6">
        <v>53.3</v>
      </c>
      <c r="J46" s="6">
        <v>0.6</v>
      </c>
      <c r="K46" s="6">
        <v>1.6</v>
      </c>
      <c r="L46" s="6">
        <v>37.5</v>
      </c>
      <c r="M46" s="6">
        <v>3.3</v>
      </c>
      <c r="N46" s="6">
        <v>4.0999999999999996</v>
      </c>
      <c r="O46" s="6">
        <v>79.8</v>
      </c>
      <c r="P46" s="6">
        <v>1.5</v>
      </c>
      <c r="Q46" s="6">
        <v>5.8</v>
      </c>
      <c r="R46" s="6">
        <v>7.3</v>
      </c>
      <c r="S46" s="6">
        <v>1</v>
      </c>
      <c r="T46" s="6">
        <v>0.8</v>
      </c>
      <c r="U46" s="6">
        <v>2.4</v>
      </c>
      <c r="V46" s="6">
        <v>1.4</v>
      </c>
      <c r="W46" s="6">
        <v>19.5</v>
      </c>
      <c r="X46" s="6">
        <v>3.2</v>
      </c>
      <c r="Y46" s="6">
        <v>0.9</v>
      </c>
      <c r="Z46" s="6">
        <v>1.8</v>
      </c>
      <c r="AA46" s="7">
        <f>2*(G46-J46)-0.5*(H46-G46)+3*J46+M46-0.5*(N46-M46)+P46+0.75*Q46+S46+2*T46+2*U46-0.75*V46-X46*0.5+Y46*0.15+Z46</f>
        <v>24.935000000000002</v>
      </c>
      <c r="AB46" s="8">
        <v>17.600000000000001</v>
      </c>
      <c r="AC46" s="3">
        <f>AA46/AB46*100</f>
        <v>141.67613636363637</v>
      </c>
    </row>
    <row r="47" spans="1:29" x14ac:dyDescent="0.25">
      <c r="A47" s="5"/>
      <c r="B47" s="5" t="s">
        <v>99</v>
      </c>
      <c r="C47" s="5" t="s">
        <v>100</v>
      </c>
      <c r="D47" s="5">
        <v>21</v>
      </c>
      <c r="E47" s="5">
        <v>24.7</v>
      </c>
      <c r="F47" s="5">
        <v>18.7</v>
      </c>
      <c r="G47" s="5">
        <v>6.3</v>
      </c>
      <c r="H47" s="5">
        <v>13.4</v>
      </c>
      <c r="I47" s="5">
        <v>46.8</v>
      </c>
      <c r="J47" s="5">
        <v>1.2</v>
      </c>
      <c r="K47" s="5">
        <v>3</v>
      </c>
      <c r="L47" s="5">
        <v>40.299999999999997</v>
      </c>
      <c r="M47" s="5">
        <v>5</v>
      </c>
      <c r="N47" s="5">
        <v>6.5</v>
      </c>
      <c r="O47" s="5">
        <v>76.5</v>
      </c>
      <c r="P47" s="5">
        <v>1.9</v>
      </c>
      <c r="Q47" s="5">
        <v>5.5</v>
      </c>
      <c r="R47" s="5">
        <v>7.4</v>
      </c>
      <c r="S47" s="5">
        <v>1.7</v>
      </c>
      <c r="T47" s="6">
        <v>0.7</v>
      </c>
      <c r="U47" s="6">
        <v>2.4</v>
      </c>
      <c r="V47" s="6">
        <v>3.7</v>
      </c>
      <c r="W47" s="5"/>
      <c r="X47" s="6">
        <v>3.4</v>
      </c>
      <c r="Y47" s="6">
        <v>-1.1000000000000001</v>
      </c>
      <c r="Z47" s="5">
        <f>4*0.233</f>
        <v>0.93200000000000005</v>
      </c>
      <c r="AA47" s="7">
        <f>2*(G47-J47)-0.5*(H47-G47)+3*J47+M47-0.5*(N47-M47)+P47+0.75*Q47+S47+2*T47+2*U47-0.75*V47-X47*0.5+Y47*0.15+Z47</f>
        <v>24.716999999999999</v>
      </c>
      <c r="AB47" s="8">
        <v>17.5</v>
      </c>
      <c r="AC47" s="3">
        <f>AA47/AB47*100</f>
        <v>141.23999999999998</v>
      </c>
    </row>
    <row r="48" spans="1:29" x14ac:dyDescent="0.25">
      <c r="A48" s="5">
        <v>43</v>
      </c>
      <c r="B48" s="5" t="s">
        <v>101</v>
      </c>
      <c r="C48" s="5" t="s">
        <v>40</v>
      </c>
      <c r="D48" s="5">
        <v>27</v>
      </c>
      <c r="E48" s="6">
        <v>32.9</v>
      </c>
      <c r="F48" s="6">
        <v>20.100000000000001</v>
      </c>
      <c r="G48" s="6">
        <v>7.9</v>
      </c>
      <c r="H48" s="6">
        <v>16.2</v>
      </c>
      <c r="I48" s="6">
        <v>48.6</v>
      </c>
      <c r="J48" s="6">
        <v>1.2</v>
      </c>
      <c r="K48" s="6">
        <v>3.2</v>
      </c>
      <c r="L48" s="6">
        <v>38.4</v>
      </c>
      <c r="M48" s="6">
        <v>3.1</v>
      </c>
      <c r="N48" s="6">
        <v>4.3</v>
      </c>
      <c r="O48" s="6">
        <v>73</v>
      </c>
      <c r="P48" s="6">
        <v>1.6</v>
      </c>
      <c r="Q48" s="6">
        <v>4</v>
      </c>
      <c r="R48" s="6">
        <v>5.6</v>
      </c>
      <c r="S48" s="6">
        <v>2.1</v>
      </c>
      <c r="T48" s="6">
        <v>1.1000000000000001</v>
      </c>
      <c r="U48" s="6">
        <v>0.2</v>
      </c>
      <c r="V48" s="6">
        <v>1.4</v>
      </c>
      <c r="W48" s="6">
        <v>18.3</v>
      </c>
      <c r="X48" s="6">
        <v>1.8</v>
      </c>
      <c r="Y48" s="6">
        <v>-0.5</v>
      </c>
      <c r="Z48" s="6">
        <v>2</v>
      </c>
      <c r="AA48" s="7">
        <f>2*(G48-J48)-0.5*(H48-G48)+3*J48+M48-0.5*(N48-M48)+P48+0.75*Q48+S48+2*T48+2*U48-0.75*V48-X48*0.5+Y48*0.15+Z48</f>
        <v>24.625</v>
      </c>
      <c r="AB48" s="8">
        <v>17.5</v>
      </c>
      <c r="AC48" s="3">
        <f>AA48/AB48*100</f>
        <v>140.71428571428572</v>
      </c>
    </row>
    <row r="49" spans="1:29" x14ac:dyDescent="0.25">
      <c r="A49" s="5">
        <v>44</v>
      </c>
      <c r="B49" s="5" t="s">
        <v>102</v>
      </c>
      <c r="C49" s="5" t="s">
        <v>60</v>
      </c>
      <c r="D49" s="5">
        <v>29</v>
      </c>
      <c r="E49" s="6">
        <v>35.200000000000003</v>
      </c>
      <c r="F49" s="6">
        <v>17.899999999999999</v>
      </c>
      <c r="G49" s="6">
        <v>7.2</v>
      </c>
      <c r="H49" s="6">
        <v>14.9</v>
      </c>
      <c r="I49" s="6">
        <v>48.3</v>
      </c>
      <c r="J49" s="6">
        <v>2.1</v>
      </c>
      <c r="K49" s="6">
        <v>5</v>
      </c>
      <c r="L49" s="6">
        <v>41.8</v>
      </c>
      <c r="M49" s="6">
        <v>1.3</v>
      </c>
      <c r="N49" s="6">
        <v>1.7</v>
      </c>
      <c r="O49" s="6">
        <v>78</v>
      </c>
      <c r="P49" s="6">
        <v>1.2</v>
      </c>
      <c r="Q49" s="6">
        <v>6.1</v>
      </c>
      <c r="R49" s="6">
        <v>7.3</v>
      </c>
      <c r="S49" s="6">
        <v>2.5</v>
      </c>
      <c r="T49" s="6">
        <v>1.2</v>
      </c>
      <c r="U49" s="6">
        <v>0.2</v>
      </c>
      <c r="V49" s="6">
        <v>1.8</v>
      </c>
      <c r="W49" s="6">
        <v>19.2</v>
      </c>
      <c r="X49" s="6">
        <v>2.8</v>
      </c>
      <c r="Y49" s="6">
        <v>-0.3</v>
      </c>
      <c r="Z49" s="6">
        <v>2.4</v>
      </c>
      <c r="AA49" s="7">
        <f>2*(G49-J49)-0.5*(H49-G49)+3*J49+M49-0.5*(N49-M49)+P49+0.75*Q49+S49+2*T49+2*U49-0.75*V49-X49*0.5+Y49*0.15+Z49</f>
        <v>24.429999999999993</v>
      </c>
      <c r="AB49" s="8">
        <v>17.3</v>
      </c>
      <c r="AC49" s="3">
        <f>AA49/AB49*100</f>
        <v>141.2138728323699</v>
      </c>
    </row>
    <row r="50" spans="1:29" x14ac:dyDescent="0.25">
      <c r="A50" s="5">
        <v>51</v>
      </c>
      <c r="B50" s="5" t="s">
        <v>103</v>
      </c>
      <c r="C50" s="5" t="s">
        <v>68</v>
      </c>
      <c r="D50" s="5">
        <v>28</v>
      </c>
      <c r="E50" s="6">
        <v>34.6</v>
      </c>
      <c r="F50" s="6">
        <v>14</v>
      </c>
      <c r="G50" s="6">
        <v>4.5999999999999996</v>
      </c>
      <c r="H50" s="6">
        <v>12</v>
      </c>
      <c r="I50" s="6">
        <v>38.799999999999997</v>
      </c>
      <c r="J50" s="6">
        <v>1.8</v>
      </c>
      <c r="K50" s="6">
        <v>5.4</v>
      </c>
      <c r="L50" s="6">
        <v>34</v>
      </c>
      <c r="M50" s="6">
        <v>2.9</v>
      </c>
      <c r="N50" s="6">
        <v>3.6</v>
      </c>
      <c r="O50" s="6">
        <v>80.400000000000006</v>
      </c>
      <c r="P50" s="6">
        <v>0.6</v>
      </c>
      <c r="Q50" s="6">
        <v>6.8</v>
      </c>
      <c r="R50" s="6">
        <v>7.4</v>
      </c>
      <c r="S50" s="6">
        <v>5.6</v>
      </c>
      <c r="T50" s="6">
        <v>1.1000000000000001</v>
      </c>
      <c r="U50" s="6">
        <v>0.4</v>
      </c>
      <c r="V50" s="6">
        <v>2.5</v>
      </c>
      <c r="W50" s="6">
        <v>18.100000000000001</v>
      </c>
      <c r="X50" s="6">
        <v>1.7</v>
      </c>
      <c r="Y50" s="6">
        <v>3.7</v>
      </c>
      <c r="Z50" s="6">
        <v>2.2999999999999998</v>
      </c>
      <c r="AA50" s="7">
        <f>2*(G50-J50)-0.5*(H50-G50)+3*J50+M50-0.5*(N50-M50)+P50+0.75*Q50+S50+2*T50+2*U50-0.75*V50-X50*0.5+Y50*0.15+Z50</f>
        <v>24.279999999999998</v>
      </c>
      <c r="AB50" s="8">
        <v>17.5</v>
      </c>
      <c r="AC50" s="3">
        <f>AA50/AB50*100</f>
        <v>138.74285714285713</v>
      </c>
    </row>
    <row r="51" spans="1:29" x14ac:dyDescent="0.25">
      <c r="A51" s="5">
        <v>40</v>
      </c>
      <c r="B51" s="5" t="s">
        <v>104</v>
      </c>
      <c r="C51" s="5" t="s">
        <v>63</v>
      </c>
      <c r="D51" s="5">
        <v>25</v>
      </c>
      <c r="E51" s="6">
        <v>34.4</v>
      </c>
      <c r="F51" s="6">
        <v>19.2</v>
      </c>
      <c r="G51" s="6">
        <v>6.9</v>
      </c>
      <c r="H51" s="6">
        <v>15.4</v>
      </c>
      <c r="I51" s="6">
        <v>45.1</v>
      </c>
      <c r="J51" s="6">
        <v>1.6</v>
      </c>
      <c r="K51" s="6">
        <v>3.8</v>
      </c>
      <c r="L51" s="6">
        <v>41.7</v>
      </c>
      <c r="M51" s="6">
        <v>3.7</v>
      </c>
      <c r="N51" s="6">
        <v>4.5999999999999996</v>
      </c>
      <c r="O51" s="6">
        <v>80.2</v>
      </c>
      <c r="P51" s="6">
        <v>0.8</v>
      </c>
      <c r="Q51" s="6">
        <v>3.2</v>
      </c>
      <c r="R51" s="6">
        <v>4</v>
      </c>
      <c r="S51" s="6">
        <v>6.7</v>
      </c>
      <c r="T51" s="6">
        <v>1</v>
      </c>
      <c r="U51" s="6">
        <v>0.2</v>
      </c>
      <c r="V51" s="6">
        <v>3.2</v>
      </c>
      <c r="W51" s="6">
        <v>18.399999999999999</v>
      </c>
      <c r="X51" s="6">
        <v>2.8</v>
      </c>
      <c r="Y51" s="6">
        <v>-3.5</v>
      </c>
      <c r="Z51" s="6">
        <v>1.3</v>
      </c>
      <c r="AA51" s="7">
        <f>2*(G51-J51)-0.5*(H51-G51)+3*J51+M51-0.5*(N51-M51)+P51+0.75*Q51+S51+2*T51+2*U51-0.75*V51-X51*0.5+Y51*0.15+Z51</f>
        <v>23.675000000000001</v>
      </c>
      <c r="AB51" s="8">
        <v>16.899999999999999</v>
      </c>
      <c r="AC51" s="3">
        <f>AA51/AB51*100</f>
        <v>140.08875739644972</v>
      </c>
    </row>
    <row r="52" spans="1:29" x14ac:dyDescent="0.25">
      <c r="A52" s="5">
        <v>59</v>
      </c>
      <c r="B52" s="5" t="s">
        <v>105</v>
      </c>
      <c r="C52" s="5" t="s">
        <v>47</v>
      </c>
      <c r="D52" s="5">
        <v>28</v>
      </c>
      <c r="E52" s="6">
        <v>26.5</v>
      </c>
      <c r="F52" s="6">
        <v>12.1</v>
      </c>
      <c r="G52" s="6">
        <v>5</v>
      </c>
      <c r="H52" s="6">
        <v>10</v>
      </c>
      <c r="I52" s="6">
        <v>50.5</v>
      </c>
      <c r="J52" s="6">
        <v>0.6</v>
      </c>
      <c r="K52" s="6">
        <v>1.3</v>
      </c>
      <c r="L52" s="6">
        <v>45.7</v>
      </c>
      <c r="M52" s="6">
        <v>1.5</v>
      </c>
      <c r="N52" s="6">
        <v>2.2999999999999998</v>
      </c>
      <c r="O52" s="6">
        <v>64.599999999999994</v>
      </c>
      <c r="P52" s="6">
        <v>1.6</v>
      </c>
      <c r="Q52" s="6">
        <v>6.4</v>
      </c>
      <c r="R52" s="6">
        <v>8</v>
      </c>
      <c r="S52" s="6">
        <v>2.7</v>
      </c>
      <c r="T52" s="6">
        <v>0.4</v>
      </c>
      <c r="U52" s="6">
        <v>1.2</v>
      </c>
      <c r="V52" s="6">
        <v>1.3</v>
      </c>
      <c r="W52" s="6">
        <v>17.399999999999999</v>
      </c>
      <c r="X52" s="6">
        <v>1.6</v>
      </c>
      <c r="Y52" s="6">
        <v>2</v>
      </c>
      <c r="Z52" s="6">
        <v>3.3</v>
      </c>
      <c r="AA52" s="7">
        <f>2*(G52-J52)-0.5*(H52-G52)+3*J52+M52-0.5*(N52-M52)+P52+0.75*Q52+S52+2*T52+2*U52-0.75*V52-X52*0.5+Y52*0.15+Z52</f>
        <v>23.324999999999999</v>
      </c>
      <c r="AB52" s="8">
        <v>15.5</v>
      </c>
      <c r="AC52" s="3">
        <f>AA52/AB52*100</f>
        <v>150.48387096774195</v>
      </c>
    </row>
    <row r="53" spans="1:29" x14ac:dyDescent="0.25">
      <c r="A53" s="5">
        <v>46</v>
      </c>
      <c r="B53" s="5" t="s">
        <v>106</v>
      </c>
      <c r="C53" s="5" t="s">
        <v>107</v>
      </c>
      <c r="D53" s="5">
        <v>28</v>
      </c>
      <c r="E53" s="6">
        <v>27.9</v>
      </c>
      <c r="F53" s="6">
        <v>12.8</v>
      </c>
      <c r="G53" s="6">
        <v>5.7</v>
      </c>
      <c r="H53" s="6">
        <v>12.9</v>
      </c>
      <c r="I53" s="6">
        <v>44</v>
      </c>
      <c r="J53" s="6">
        <v>0.3</v>
      </c>
      <c r="K53" s="6">
        <v>0.9</v>
      </c>
      <c r="L53" s="6">
        <v>29.2</v>
      </c>
      <c r="M53" s="6">
        <v>1.2</v>
      </c>
      <c r="N53" s="6">
        <v>2</v>
      </c>
      <c r="O53" s="6">
        <v>60.7</v>
      </c>
      <c r="P53" s="6">
        <v>2.6</v>
      </c>
      <c r="Q53" s="6">
        <v>8.1</v>
      </c>
      <c r="R53" s="6">
        <v>10.7</v>
      </c>
      <c r="S53" s="6">
        <v>2.6</v>
      </c>
      <c r="T53" s="6">
        <v>0.8</v>
      </c>
      <c r="U53" s="6">
        <v>0.9</v>
      </c>
      <c r="V53" s="6">
        <v>1.4</v>
      </c>
      <c r="W53" s="6">
        <v>18.399999999999999</v>
      </c>
      <c r="X53" s="6">
        <v>2.2999999999999998</v>
      </c>
      <c r="Y53" s="6">
        <v>-0.9</v>
      </c>
      <c r="Z53" s="6">
        <f>4*0.441</f>
        <v>1.764</v>
      </c>
      <c r="AA53" s="7">
        <f>2*(G53-J53)-0.5*(H53-G53)+3*J53+M53-0.5*(N53-M53)+P53+0.75*Q53+S53+2*T53+2*U53-0.75*V53-X53*0.5+Y53*0.15+Z53</f>
        <v>23.004000000000001</v>
      </c>
      <c r="AB53" s="8">
        <v>16.8</v>
      </c>
      <c r="AC53" s="3">
        <f>AA53/AB53*100</f>
        <v>136.92857142857142</v>
      </c>
    </row>
    <row r="54" spans="1:29" x14ac:dyDescent="0.25">
      <c r="A54" s="5">
        <v>48</v>
      </c>
      <c r="B54" s="5" t="s">
        <v>108</v>
      </c>
      <c r="C54" s="5" t="s">
        <v>45</v>
      </c>
      <c r="D54" s="5">
        <v>28</v>
      </c>
      <c r="E54" s="6">
        <v>35.799999999999997</v>
      </c>
      <c r="F54" s="6">
        <v>11.5</v>
      </c>
      <c r="G54" s="6">
        <v>5.0999999999999996</v>
      </c>
      <c r="H54" s="6">
        <v>8.8000000000000007</v>
      </c>
      <c r="I54" s="6">
        <v>58</v>
      </c>
      <c r="J54" s="6">
        <v>0</v>
      </c>
      <c r="K54" s="6">
        <v>0</v>
      </c>
      <c r="L54" s="6">
        <v>0</v>
      </c>
      <c r="M54" s="6">
        <v>1.3</v>
      </c>
      <c r="N54" s="6">
        <v>2.2000000000000002</v>
      </c>
      <c r="O54" s="6">
        <v>59.7</v>
      </c>
      <c r="P54" s="6">
        <v>3.3</v>
      </c>
      <c r="Q54" s="6">
        <v>8.5</v>
      </c>
      <c r="R54" s="6">
        <v>11.8</v>
      </c>
      <c r="S54" s="6">
        <v>1.6</v>
      </c>
      <c r="T54" s="6">
        <v>0.5</v>
      </c>
      <c r="U54" s="6">
        <v>1.1000000000000001</v>
      </c>
      <c r="V54" s="6">
        <v>1.6</v>
      </c>
      <c r="W54" s="6">
        <v>20.399999999999999</v>
      </c>
      <c r="X54" s="6">
        <v>3.2</v>
      </c>
      <c r="Y54" s="6">
        <v>1.5</v>
      </c>
      <c r="Z54" s="6">
        <v>1.9</v>
      </c>
      <c r="AA54" s="7">
        <f>2*(G54-J54)-0.5*(H54-G54)+3*J54+M54-0.5*(N54-M54)+P54+0.75*Q54+S54+2*T54+2*U54-0.75*V54-X54*0.5+Y54*0.15+Z54</f>
        <v>23</v>
      </c>
      <c r="AB54" s="8">
        <v>16.3</v>
      </c>
      <c r="AC54" s="3">
        <f>AA54/AB54*100</f>
        <v>141.10429447852761</v>
      </c>
    </row>
    <row r="55" spans="1:29" x14ac:dyDescent="0.25">
      <c r="A55" s="5">
        <v>55</v>
      </c>
      <c r="B55" s="5" t="s">
        <v>109</v>
      </c>
      <c r="C55" s="5" t="s">
        <v>110</v>
      </c>
      <c r="D55" s="5">
        <v>32</v>
      </c>
      <c r="E55" s="6">
        <v>25.3</v>
      </c>
      <c r="F55" s="6">
        <v>19.100000000000001</v>
      </c>
      <c r="G55" s="6">
        <v>5.8</v>
      </c>
      <c r="H55" s="6">
        <v>13.1</v>
      </c>
      <c r="I55" s="6">
        <v>44.5</v>
      </c>
      <c r="J55" s="6">
        <v>2</v>
      </c>
      <c r="K55" s="6">
        <v>5.3</v>
      </c>
      <c r="L55" s="6">
        <v>37.1</v>
      </c>
      <c r="M55" s="6">
        <v>5.4</v>
      </c>
      <c r="N55" s="6">
        <v>6.2</v>
      </c>
      <c r="O55" s="6">
        <v>86.9</v>
      </c>
      <c r="P55" s="6">
        <v>0.3</v>
      </c>
      <c r="Q55" s="6">
        <v>2.1</v>
      </c>
      <c r="R55" s="6">
        <v>2.4</v>
      </c>
      <c r="S55" s="6">
        <v>3.4</v>
      </c>
      <c r="T55" s="6">
        <v>1.4</v>
      </c>
      <c r="U55" s="6">
        <v>0.2</v>
      </c>
      <c r="V55" s="6">
        <v>2.2000000000000002</v>
      </c>
      <c r="W55" s="6">
        <v>16.100000000000001</v>
      </c>
      <c r="X55" s="6">
        <v>1.1000000000000001</v>
      </c>
      <c r="Y55" s="6">
        <v>1.7</v>
      </c>
      <c r="Z55" s="6">
        <f>4*0.343</f>
        <v>1.3720000000000001</v>
      </c>
      <c r="AA55" s="7">
        <f>2*(G55-J55)-0.5*(H55-G55)+3*J55+M55-0.5*(N55-M55)+P55+0.75*Q55+S55+2*T55+2*U55-0.75*V55-X55*0.5+Y55*0.15+Z55</f>
        <v>22.851999999999997</v>
      </c>
      <c r="AB55" s="8">
        <v>16.399999999999999</v>
      </c>
      <c r="AC55" s="3">
        <f>AA55/AB55*100</f>
        <v>139.34146341463415</v>
      </c>
    </row>
    <row r="56" spans="1:29" x14ac:dyDescent="0.25">
      <c r="A56" s="5">
        <v>53</v>
      </c>
      <c r="B56" s="5" t="s">
        <v>111</v>
      </c>
      <c r="C56" s="5" t="s">
        <v>45</v>
      </c>
      <c r="D56" s="5">
        <v>28</v>
      </c>
      <c r="E56" s="6">
        <v>33.799999999999997</v>
      </c>
      <c r="F56" s="6">
        <v>13.4</v>
      </c>
      <c r="G56" s="6">
        <v>5.4</v>
      </c>
      <c r="H56" s="6">
        <v>10.199999999999999</v>
      </c>
      <c r="I56" s="6">
        <v>53</v>
      </c>
      <c r="J56" s="6">
        <v>1.5</v>
      </c>
      <c r="K56" s="6">
        <v>3.6</v>
      </c>
      <c r="L56" s="6">
        <v>40.6</v>
      </c>
      <c r="M56" s="6">
        <v>1.1000000000000001</v>
      </c>
      <c r="N56" s="6">
        <v>1.4</v>
      </c>
      <c r="O56" s="6">
        <v>79.5</v>
      </c>
      <c r="P56" s="6">
        <v>1.7</v>
      </c>
      <c r="Q56" s="6">
        <v>5.3</v>
      </c>
      <c r="R56" s="6">
        <v>7</v>
      </c>
      <c r="S56" s="6">
        <v>1.4</v>
      </c>
      <c r="T56" s="6">
        <v>1.7</v>
      </c>
      <c r="U56" s="6">
        <v>0.6</v>
      </c>
      <c r="V56" s="6">
        <v>0.8</v>
      </c>
      <c r="W56" s="6">
        <v>18.100000000000001</v>
      </c>
      <c r="X56" s="6">
        <v>2.8</v>
      </c>
      <c r="Y56" s="6">
        <v>2</v>
      </c>
      <c r="Z56" s="6">
        <v>1.9</v>
      </c>
      <c r="AA56" s="7">
        <f>2*(G56-J56)-0.5*(H56-G56)+3*J56+M56-0.5*(N56-M56)+P56+0.75*Q56+S56+2*T56+2*U56-0.75*V56-X56*0.5+Y56*0.15+Z56</f>
        <v>22.724999999999994</v>
      </c>
      <c r="AB56" s="8">
        <v>17.399999999999999</v>
      </c>
      <c r="AC56" s="3">
        <f>AA56/AB56*100</f>
        <v>130.60344827586206</v>
      </c>
    </row>
    <row r="57" spans="1:29" x14ac:dyDescent="0.25">
      <c r="A57" s="5">
        <v>68</v>
      </c>
      <c r="B57" s="5" t="s">
        <v>112</v>
      </c>
      <c r="C57" s="5" t="s">
        <v>32</v>
      </c>
      <c r="D57" s="5">
        <v>30</v>
      </c>
      <c r="E57" s="6">
        <v>33.5</v>
      </c>
      <c r="F57" s="6">
        <v>12.7</v>
      </c>
      <c r="G57" s="6">
        <v>4.5999999999999996</v>
      </c>
      <c r="H57" s="6">
        <v>10.4</v>
      </c>
      <c r="I57" s="6">
        <v>43.8</v>
      </c>
      <c r="J57" s="6">
        <v>2.7</v>
      </c>
      <c r="K57" s="6">
        <v>7.2</v>
      </c>
      <c r="L57" s="6">
        <v>37.799999999999997</v>
      </c>
      <c r="M57" s="6">
        <v>0.9</v>
      </c>
      <c r="N57" s="6">
        <v>1.3</v>
      </c>
      <c r="O57" s="6">
        <v>66.7</v>
      </c>
      <c r="P57" s="6">
        <v>0.7</v>
      </c>
      <c r="Q57" s="6">
        <v>4.3</v>
      </c>
      <c r="R57" s="6">
        <v>5</v>
      </c>
      <c r="S57" s="6">
        <v>1.9</v>
      </c>
      <c r="T57" s="6">
        <v>2.1</v>
      </c>
      <c r="U57" s="6">
        <v>0.3</v>
      </c>
      <c r="V57" s="6">
        <v>1</v>
      </c>
      <c r="W57" s="6">
        <v>14.8</v>
      </c>
      <c r="X57" s="6">
        <v>1.7</v>
      </c>
      <c r="Y57" s="6">
        <v>5.7</v>
      </c>
      <c r="Z57" s="6">
        <v>2.9</v>
      </c>
      <c r="AA57" s="7">
        <f>2*(G57-J57)-0.5*(H57-G57)+3*J57+M57-0.5*(N57-M57)+P57+0.75*Q57+S57+2*T57+2*U57-0.75*V57-X57*0.5+Y57*0.15+Z57</f>
        <v>22.48</v>
      </c>
      <c r="AB57" s="8">
        <v>15.7</v>
      </c>
      <c r="AC57" s="3">
        <f>AA57/AB57*100</f>
        <v>143.18471337579618</v>
      </c>
    </row>
    <row r="58" spans="1:29" x14ac:dyDescent="0.25">
      <c r="A58" s="5">
        <v>47</v>
      </c>
      <c r="B58" s="5" t="s">
        <v>113</v>
      </c>
      <c r="C58" s="5" t="s">
        <v>114</v>
      </c>
      <c r="D58" s="5">
        <v>29</v>
      </c>
      <c r="E58" s="6">
        <v>36.4</v>
      </c>
      <c r="F58" s="6">
        <v>20.399999999999999</v>
      </c>
      <c r="G58" s="6">
        <v>8.1999999999999993</v>
      </c>
      <c r="H58" s="6">
        <v>17.7</v>
      </c>
      <c r="I58" s="6">
        <v>46.4</v>
      </c>
      <c r="J58" s="6">
        <v>1</v>
      </c>
      <c r="K58" s="6">
        <v>2.9</v>
      </c>
      <c r="L58" s="6">
        <v>32.9</v>
      </c>
      <c r="M58" s="6">
        <v>3.1</v>
      </c>
      <c r="N58" s="6">
        <v>3.6</v>
      </c>
      <c r="O58" s="6">
        <v>86.4</v>
      </c>
      <c r="P58" s="6">
        <v>1.5</v>
      </c>
      <c r="Q58" s="6">
        <v>4</v>
      </c>
      <c r="R58" s="6">
        <v>5.5</v>
      </c>
      <c r="S58" s="6">
        <v>1.3</v>
      </c>
      <c r="T58" s="6">
        <v>0.9</v>
      </c>
      <c r="U58" s="6">
        <v>0.2</v>
      </c>
      <c r="V58" s="6">
        <v>1.3</v>
      </c>
      <c r="W58" s="6">
        <v>17</v>
      </c>
      <c r="X58" s="6">
        <v>1.7</v>
      </c>
      <c r="Y58" s="6">
        <v>-2.1</v>
      </c>
      <c r="Z58" s="6">
        <v>1.1000000000000001</v>
      </c>
      <c r="AA58" s="7">
        <f>2*(G58-J58)-0.5*(H58-G58)+3*J58+M58-0.5*(N58-M58)+P58+0.75*Q58+S58+2*T58+2*U58-0.75*V58-X58*0.5+Y58*0.15+Z58</f>
        <v>22.459999999999997</v>
      </c>
      <c r="AB58" s="8">
        <v>16.100000000000001</v>
      </c>
      <c r="AC58" s="3">
        <f>AA58/AB58*100</f>
        <v>139.50310559006209</v>
      </c>
    </row>
    <row r="59" spans="1:29" x14ac:dyDescent="0.25">
      <c r="A59" s="5">
        <v>50</v>
      </c>
      <c r="B59" s="5" t="s">
        <v>115</v>
      </c>
      <c r="C59" s="5" t="s">
        <v>65</v>
      </c>
      <c r="D59" s="5">
        <v>28</v>
      </c>
      <c r="E59" s="6">
        <v>36.9</v>
      </c>
      <c r="F59" s="6">
        <v>21.9</v>
      </c>
      <c r="G59" s="6">
        <v>7.8</v>
      </c>
      <c r="H59" s="6">
        <v>17.8</v>
      </c>
      <c r="I59" s="6">
        <v>44.1</v>
      </c>
      <c r="J59" s="6">
        <v>1.4</v>
      </c>
      <c r="K59" s="6">
        <v>3.6</v>
      </c>
      <c r="L59" s="6">
        <v>37.299999999999997</v>
      </c>
      <c r="M59" s="6">
        <v>4.9000000000000004</v>
      </c>
      <c r="N59" s="6">
        <v>6.5</v>
      </c>
      <c r="O59" s="6">
        <v>76.2</v>
      </c>
      <c r="P59" s="6">
        <v>1.2</v>
      </c>
      <c r="Q59" s="6">
        <v>3.1</v>
      </c>
      <c r="R59" s="6">
        <v>4.4000000000000004</v>
      </c>
      <c r="S59" s="6">
        <v>2.4</v>
      </c>
      <c r="T59" s="6">
        <v>0.7</v>
      </c>
      <c r="U59" s="6">
        <v>0.4</v>
      </c>
      <c r="V59" s="6">
        <v>2.5</v>
      </c>
      <c r="W59" s="6">
        <v>15.8</v>
      </c>
      <c r="X59" s="6">
        <v>2.1</v>
      </c>
      <c r="Y59" s="6">
        <v>-1.1000000000000001</v>
      </c>
      <c r="Z59" s="6">
        <v>1.3</v>
      </c>
      <c r="AA59" s="7">
        <f>2*(G59-J59)-0.5*(H59-G59)+3*J59+M59-0.5*(N59-M59)+P59+0.75*Q59+S59+2*T59+2*U59-0.75*V59-X59*0.5+Y59*0.15+Z59</f>
        <v>22.434999999999995</v>
      </c>
      <c r="AB59" s="8">
        <v>15.7</v>
      </c>
      <c r="AC59" s="3">
        <f>AA59/AB59*100</f>
        <v>142.8980891719745</v>
      </c>
    </row>
    <row r="60" spans="1:29" x14ac:dyDescent="0.25">
      <c r="A60" s="5">
        <v>45</v>
      </c>
      <c r="B60" s="5" t="s">
        <v>116</v>
      </c>
      <c r="C60" s="5" t="s">
        <v>65</v>
      </c>
      <c r="D60" s="5">
        <v>27</v>
      </c>
      <c r="E60" s="6">
        <v>37.9</v>
      </c>
      <c r="F60" s="6">
        <v>20.7</v>
      </c>
      <c r="G60" s="6">
        <v>7.6</v>
      </c>
      <c r="H60" s="6">
        <v>16.100000000000001</v>
      </c>
      <c r="I60" s="6">
        <v>47</v>
      </c>
      <c r="J60" s="6">
        <v>2.6</v>
      </c>
      <c r="K60" s="6">
        <v>6.8</v>
      </c>
      <c r="L60" s="6">
        <v>38.6</v>
      </c>
      <c r="M60" s="6">
        <v>2.9</v>
      </c>
      <c r="N60" s="6">
        <v>3.4</v>
      </c>
      <c r="O60" s="6">
        <v>86.8</v>
      </c>
      <c r="P60" s="6">
        <v>0.5</v>
      </c>
      <c r="Q60" s="6">
        <v>2.7</v>
      </c>
      <c r="R60" s="6">
        <v>3.1</v>
      </c>
      <c r="S60" s="6">
        <v>3.1</v>
      </c>
      <c r="T60" s="6">
        <v>0.8</v>
      </c>
      <c r="U60" s="6">
        <v>0.3</v>
      </c>
      <c r="V60" s="6">
        <v>2</v>
      </c>
      <c r="W60" s="6">
        <v>17.100000000000001</v>
      </c>
      <c r="X60" s="6">
        <v>2.2000000000000002</v>
      </c>
      <c r="Y60" s="6">
        <v>-2.6</v>
      </c>
      <c r="Z60" s="6">
        <v>1.3</v>
      </c>
      <c r="AA60" s="7">
        <f>2*(G60-J60)-0.5*(H60-G60)+3*J60+M60-0.5*(N60-M60)+P60+0.75*Q60+S60+2*T60+2*U60-0.75*V60-X60*0.5+Y60*0.15+Z60</f>
        <v>22.335000000000004</v>
      </c>
      <c r="AB60" s="8">
        <v>15.3</v>
      </c>
      <c r="AC60" s="3">
        <f>AA60/AB60*100</f>
        <v>145.98039215686276</v>
      </c>
    </row>
    <row r="61" spans="1:29" x14ac:dyDescent="0.25">
      <c r="A61" s="5">
        <v>56</v>
      </c>
      <c r="B61" s="5" t="s">
        <v>117</v>
      </c>
      <c r="C61" s="5" t="s">
        <v>75</v>
      </c>
      <c r="D61" s="5">
        <v>29</v>
      </c>
      <c r="E61" s="6">
        <v>30.8</v>
      </c>
      <c r="F61" s="6">
        <v>17.2</v>
      </c>
      <c r="G61" s="6">
        <v>6.7</v>
      </c>
      <c r="H61" s="6">
        <v>14.3</v>
      </c>
      <c r="I61" s="6">
        <v>46.4</v>
      </c>
      <c r="J61" s="6">
        <v>1.3</v>
      </c>
      <c r="K61" s="6">
        <v>3.8</v>
      </c>
      <c r="L61" s="6">
        <v>35.799999999999997</v>
      </c>
      <c r="M61" s="6">
        <v>2.6</v>
      </c>
      <c r="N61" s="6">
        <v>3.2</v>
      </c>
      <c r="O61" s="6">
        <v>81.5</v>
      </c>
      <c r="P61" s="6">
        <v>0.5</v>
      </c>
      <c r="Q61" s="6">
        <v>2.5</v>
      </c>
      <c r="R61" s="6">
        <v>3</v>
      </c>
      <c r="S61" s="6">
        <v>6.3</v>
      </c>
      <c r="T61" s="6">
        <v>0.8</v>
      </c>
      <c r="U61" s="6">
        <v>0.2</v>
      </c>
      <c r="V61" s="6">
        <v>3.1</v>
      </c>
      <c r="W61" s="6">
        <v>16.2</v>
      </c>
      <c r="X61" s="6">
        <v>1.7</v>
      </c>
      <c r="Y61" s="6">
        <v>-2.5</v>
      </c>
      <c r="Z61" s="6">
        <v>2</v>
      </c>
      <c r="AA61" s="7">
        <f>2*(G61-J61)-0.5*(H61-G61)+3*J61+M61-0.5*(N61-M61)+P61+0.75*Q61+S61+2*T61+2*U61-0.75*V61-X61*0.5+Y61*0.15+Z61</f>
        <v>22.324999999999999</v>
      </c>
      <c r="AB61" s="8">
        <v>14.5</v>
      </c>
      <c r="AC61" s="3">
        <f>AA61/AB61*100</f>
        <v>153.9655172413793</v>
      </c>
    </row>
    <row r="62" spans="1:29" x14ac:dyDescent="0.25">
      <c r="A62" s="5">
        <v>53</v>
      </c>
      <c r="B62" s="5" t="s">
        <v>118</v>
      </c>
      <c r="C62" s="5" t="s">
        <v>107</v>
      </c>
      <c r="D62" s="5">
        <v>31</v>
      </c>
      <c r="E62" s="6">
        <v>30.6</v>
      </c>
      <c r="F62" s="6">
        <v>15.2</v>
      </c>
      <c r="G62" s="6">
        <v>6.1</v>
      </c>
      <c r="H62" s="6">
        <v>12.4</v>
      </c>
      <c r="I62" s="6">
        <v>49</v>
      </c>
      <c r="J62" s="6">
        <v>1.5</v>
      </c>
      <c r="K62" s="6">
        <v>3.5</v>
      </c>
      <c r="L62" s="6">
        <v>42.2</v>
      </c>
      <c r="M62" s="6">
        <v>1.5</v>
      </c>
      <c r="N62" s="6">
        <v>1.9</v>
      </c>
      <c r="O62" s="6">
        <v>82.8</v>
      </c>
      <c r="P62" s="6">
        <v>1.7</v>
      </c>
      <c r="Q62" s="6">
        <v>5</v>
      </c>
      <c r="R62" s="6">
        <v>6.7</v>
      </c>
      <c r="S62" s="6">
        <v>1</v>
      </c>
      <c r="T62" s="6">
        <v>0.5</v>
      </c>
      <c r="U62" s="6">
        <v>1.7</v>
      </c>
      <c r="V62" s="6">
        <v>1.1000000000000001</v>
      </c>
      <c r="W62" s="6">
        <v>17.399999999999999</v>
      </c>
      <c r="X62" s="6">
        <v>2.5</v>
      </c>
      <c r="Y62" s="6">
        <v>-1.7</v>
      </c>
      <c r="Z62" s="6">
        <v>1.8</v>
      </c>
      <c r="AA62" s="7">
        <f>2*(G62-J62)-0.5*(H62-G62)+3*J62+M62-0.5*(N62-M62)+P62+0.75*Q62+S62+2*T62+2*U62-0.75*V62-X62*0.5+Y62*0.15+Z62</f>
        <v>22.169999999999998</v>
      </c>
      <c r="AB62" s="8">
        <v>15.6</v>
      </c>
      <c r="AC62" s="3">
        <f>AA62/AB62*100</f>
        <v>142.11538461538458</v>
      </c>
    </row>
    <row r="63" spans="1:29" x14ac:dyDescent="0.25">
      <c r="A63" s="5">
        <v>58</v>
      </c>
      <c r="B63" s="5" t="s">
        <v>119</v>
      </c>
      <c r="C63" s="5" t="s">
        <v>83</v>
      </c>
      <c r="D63" s="5">
        <v>25</v>
      </c>
      <c r="E63" s="6">
        <v>31</v>
      </c>
      <c r="F63" s="6">
        <v>16.8</v>
      </c>
      <c r="G63" s="6">
        <v>6.7</v>
      </c>
      <c r="H63" s="6">
        <v>14.6</v>
      </c>
      <c r="I63" s="6">
        <v>45.8</v>
      </c>
      <c r="J63" s="6">
        <v>0.4</v>
      </c>
      <c r="K63" s="6">
        <v>1.4</v>
      </c>
      <c r="L63" s="6">
        <v>25</v>
      </c>
      <c r="M63" s="6">
        <v>3.1</v>
      </c>
      <c r="N63" s="6">
        <v>3.6</v>
      </c>
      <c r="O63" s="6">
        <v>84.6</v>
      </c>
      <c r="P63" s="6">
        <v>1.2</v>
      </c>
      <c r="Q63" s="6">
        <v>2.8</v>
      </c>
      <c r="R63" s="6">
        <v>4</v>
      </c>
      <c r="S63" s="6">
        <v>4.4000000000000004</v>
      </c>
      <c r="T63" s="6">
        <v>0.6</v>
      </c>
      <c r="U63" s="6">
        <v>0.5</v>
      </c>
      <c r="V63" s="6">
        <v>2.4</v>
      </c>
      <c r="W63" s="6">
        <v>15.5</v>
      </c>
      <c r="X63" s="6">
        <v>1.6</v>
      </c>
      <c r="Y63" s="6">
        <v>0.2</v>
      </c>
      <c r="Z63" s="6">
        <v>2.1</v>
      </c>
      <c r="AA63" s="7">
        <f>2*(G63-J63)-0.5*(H63-G63)+3*J63+M63-0.5*(N63-M63)+P63+0.75*Q63+S63+2*T63+2*U63-0.75*V63-X63*0.5+Y63*0.15+Z63</f>
        <v>22.13</v>
      </c>
      <c r="AB63" s="8">
        <v>16</v>
      </c>
      <c r="AC63" s="3">
        <f>AA63/AB63*100</f>
        <v>138.3125</v>
      </c>
    </row>
    <row r="64" spans="1:29" x14ac:dyDescent="0.25">
      <c r="A64" s="5">
        <v>61</v>
      </c>
      <c r="B64" s="5" t="s">
        <v>120</v>
      </c>
      <c r="C64" s="5" t="s">
        <v>121</v>
      </c>
      <c r="D64" s="5">
        <v>29</v>
      </c>
      <c r="E64" s="6">
        <v>24.4</v>
      </c>
      <c r="F64" s="6">
        <v>12</v>
      </c>
      <c r="G64" s="6">
        <v>4.9000000000000004</v>
      </c>
      <c r="H64" s="6">
        <v>8.4</v>
      </c>
      <c r="I64" s="6">
        <v>58</v>
      </c>
      <c r="J64" s="6">
        <v>0.4</v>
      </c>
      <c r="K64" s="6">
        <v>1.2</v>
      </c>
      <c r="L64" s="6">
        <v>31.4</v>
      </c>
      <c r="M64" s="6">
        <v>1.9</v>
      </c>
      <c r="N64" s="6">
        <v>2.4</v>
      </c>
      <c r="O64" s="6">
        <v>78.599999999999994</v>
      </c>
      <c r="P64" s="6">
        <v>2.2999999999999998</v>
      </c>
      <c r="Q64" s="6">
        <v>5.3</v>
      </c>
      <c r="R64" s="6">
        <v>7.6</v>
      </c>
      <c r="S64" s="6">
        <v>3.6</v>
      </c>
      <c r="T64" s="6">
        <v>0.7</v>
      </c>
      <c r="U64" s="6">
        <v>0.6</v>
      </c>
      <c r="V64" s="6">
        <v>1.5</v>
      </c>
      <c r="W64" s="6">
        <v>18</v>
      </c>
      <c r="X64" s="6">
        <v>3.2</v>
      </c>
      <c r="Y64" s="6">
        <v>2.6</v>
      </c>
      <c r="Z64" s="6">
        <v>1.8</v>
      </c>
      <c r="AA64" s="7">
        <f>2*(G64-J64)-0.5*(H64-G64)+3*J64+M64-0.5*(N64-M64)+P64+0.75*Q64+S64+2*T64+2*U64-0.75*V64-X64*0.5+Y64*0.15+Z64</f>
        <v>22.04</v>
      </c>
      <c r="AB64" s="8">
        <v>13</v>
      </c>
      <c r="AC64" s="3">
        <f>AA64/AB64*100</f>
        <v>169.53846153846152</v>
      </c>
    </row>
    <row r="65" spans="1:29" x14ac:dyDescent="0.25">
      <c r="A65" s="5">
        <v>64</v>
      </c>
      <c r="B65" s="5" t="s">
        <v>122</v>
      </c>
      <c r="C65" s="5" t="s">
        <v>32</v>
      </c>
      <c r="D65" s="5">
        <v>28</v>
      </c>
      <c r="E65" s="6">
        <v>24.5</v>
      </c>
      <c r="F65" s="6">
        <v>11.8</v>
      </c>
      <c r="G65" s="6">
        <v>5.4</v>
      </c>
      <c r="H65" s="6">
        <v>8.4</v>
      </c>
      <c r="I65" s="6">
        <v>64</v>
      </c>
      <c r="J65" s="6">
        <v>0</v>
      </c>
      <c r="K65" s="6">
        <v>0</v>
      </c>
      <c r="L65" s="6">
        <v>0</v>
      </c>
      <c r="M65" s="6">
        <v>1</v>
      </c>
      <c r="N65" s="6">
        <v>2.2999999999999998</v>
      </c>
      <c r="O65" s="6">
        <v>44.6</v>
      </c>
      <c r="P65" s="6">
        <v>2.4</v>
      </c>
      <c r="Q65" s="6">
        <v>5.6</v>
      </c>
      <c r="R65" s="6">
        <v>8</v>
      </c>
      <c r="S65" s="6">
        <v>0.9</v>
      </c>
      <c r="T65" s="6">
        <v>0.4</v>
      </c>
      <c r="U65" s="6">
        <v>1.6</v>
      </c>
      <c r="V65" s="6">
        <v>1.3</v>
      </c>
      <c r="W65" s="6">
        <v>17.100000000000001</v>
      </c>
      <c r="X65" s="6">
        <v>2.7</v>
      </c>
      <c r="Y65" s="6">
        <v>1.8</v>
      </c>
      <c r="Z65" s="6">
        <v>2.9</v>
      </c>
      <c r="AA65" s="7">
        <f>2*(G65-J65)-0.5*(H65-G65)+3*J65+M65-0.5*(N65-M65)+P65+0.75*Q65+S65+2*T65+2*U65-0.75*V65-X65*0.5+Y65*0.15+Z65</f>
        <v>21.994999999999994</v>
      </c>
      <c r="AB65" s="8">
        <v>16.399999999999999</v>
      </c>
      <c r="AC65" s="3">
        <f>AA65/AB65*100</f>
        <v>134.11585365853657</v>
      </c>
    </row>
    <row r="66" spans="1:29" x14ac:dyDescent="0.25">
      <c r="A66" s="5">
        <v>70</v>
      </c>
      <c r="B66" s="5" t="s">
        <v>123</v>
      </c>
      <c r="C66" s="5" t="s">
        <v>32</v>
      </c>
      <c r="D66" s="5">
        <v>30</v>
      </c>
      <c r="E66" s="6">
        <v>30.7</v>
      </c>
      <c r="F66" s="6">
        <v>17.600000000000001</v>
      </c>
      <c r="G66" s="6">
        <v>6</v>
      </c>
      <c r="H66" s="6">
        <v>13.7</v>
      </c>
      <c r="I66" s="6">
        <v>43.8</v>
      </c>
      <c r="J66" s="6">
        <v>3.7</v>
      </c>
      <c r="K66" s="6">
        <v>8.6</v>
      </c>
      <c r="L66" s="6">
        <v>43.6</v>
      </c>
      <c r="M66" s="6">
        <v>1.9</v>
      </c>
      <c r="N66" s="6">
        <v>2.2999999999999998</v>
      </c>
      <c r="O66" s="6">
        <v>81.2</v>
      </c>
      <c r="P66" s="6">
        <v>0.4</v>
      </c>
      <c r="Q66" s="6">
        <v>2.2000000000000002</v>
      </c>
      <c r="R66" s="6">
        <v>2.6</v>
      </c>
      <c r="S66" s="6">
        <v>2.8</v>
      </c>
      <c r="T66" s="6">
        <v>0.7</v>
      </c>
      <c r="U66" s="6">
        <v>0.5</v>
      </c>
      <c r="V66" s="6">
        <v>1.8</v>
      </c>
      <c r="W66" s="6">
        <v>14.2</v>
      </c>
      <c r="X66" s="6">
        <v>2.1</v>
      </c>
      <c r="Y66" s="6">
        <v>2.9</v>
      </c>
      <c r="Z66" s="6">
        <v>2.9</v>
      </c>
      <c r="AA66" s="7">
        <f>2*(G66-J66)-0.5*(H66-G66)+3*J66+M66-0.5*(N66-M66)+P66+0.75*Q66+S66+2*T66+2*U66-0.75*V66-X66*0.5+Y66*0.15+Z66</f>
        <v>21.734999999999996</v>
      </c>
      <c r="AB66" s="8">
        <v>14.5</v>
      </c>
      <c r="AC66" s="3">
        <f>AA66/AB66*100</f>
        <v>149.89655172413791</v>
      </c>
    </row>
    <row r="67" spans="1:29" x14ac:dyDescent="0.25">
      <c r="A67" s="5">
        <v>65</v>
      </c>
      <c r="B67" s="5" t="s">
        <v>124</v>
      </c>
      <c r="C67" s="5" t="s">
        <v>53</v>
      </c>
      <c r="D67" s="5">
        <v>26</v>
      </c>
      <c r="E67" s="6">
        <v>27.5</v>
      </c>
      <c r="F67" s="6">
        <v>12.3</v>
      </c>
      <c r="G67" s="6">
        <v>5</v>
      </c>
      <c r="H67" s="6">
        <v>9.3000000000000007</v>
      </c>
      <c r="I67" s="6">
        <v>53.5</v>
      </c>
      <c r="J67" s="6">
        <v>0</v>
      </c>
      <c r="K67" s="6">
        <v>0</v>
      </c>
      <c r="L67" s="6">
        <v>0</v>
      </c>
      <c r="M67" s="6">
        <v>2.4</v>
      </c>
      <c r="N67" s="6">
        <v>2.9</v>
      </c>
      <c r="O67" s="6">
        <v>84</v>
      </c>
      <c r="P67" s="6">
        <v>3.2</v>
      </c>
      <c r="Q67" s="6">
        <v>6.5</v>
      </c>
      <c r="R67" s="6">
        <v>9.8000000000000007</v>
      </c>
      <c r="S67" s="6">
        <v>0.8</v>
      </c>
      <c r="T67" s="6">
        <v>0.5</v>
      </c>
      <c r="U67" s="6">
        <v>0.7</v>
      </c>
      <c r="V67" s="6">
        <v>1.5</v>
      </c>
      <c r="W67" s="6">
        <v>17.8</v>
      </c>
      <c r="X67" s="6">
        <v>2.7</v>
      </c>
      <c r="Y67" s="6">
        <v>2.6</v>
      </c>
      <c r="Z67" s="6">
        <v>2.4</v>
      </c>
      <c r="AA67" s="7">
        <f>2*(G67-J67)-0.5*(H67-G67)+3*J67+M67-0.5*(N67-M67)+P67+0.75*Q67+S67+2*T67+2*U67-0.75*V67-X67*0.5+Y67*0.15+Z67</f>
        <v>21.589999999999996</v>
      </c>
      <c r="AB67" s="8">
        <v>15.3</v>
      </c>
      <c r="AC67" s="3">
        <f>AA67/AB67*100</f>
        <v>141.11111111111109</v>
      </c>
    </row>
    <row r="68" spans="1:29" x14ac:dyDescent="0.25">
      <c r="A68" s="5">
        <v>69</v>
      </c>
      <c r="B68" s="5" t="s">
        <v>125</v>
      </c>
      <c r="C68" s="5" t="s">
        <v>30</v>
      </c>
      <c r="D68" s="5">
        <v>29</v>
      </c>
      <c r="E68" s="6">
        <v>29.7</v>
      </c>
      <c r="F68" s="6">
        <v>11.7</v>
      </c>
      <c r="G68" s="6">
        <v>4.7</v>
      </c>
      <c r="H68" s="6">
        <v>8</v>
      </c>
      <c r="I68" s="6">
        <v>58.2</v>
      </c>
      <c r="J68" s="6">
        <v>0</v>
      </c>
      <c r="K68" s="6">
        <v>0</v>
      </c>
      <c r="L68" s="6">
        <v>0</v>
      </c>
      <c r="M68" s="6">
        <v>2.2999999999999998</v>
      </c>
      <c r="N68" s="6">
        <v>3.2</v>
      </c>
      <c r="O68" s="6">
        <v>72.3</v>
      </c>
      <c r="P68" s="6">
        <v>2.9</v>
      </c>
      <c r="Q68" s="6">
        <v>4.5</v>
      </c>
      <c r="R68" s="6">
        <v>7.4</v>
      </c>
      <c r="S68" s="6">
        <v>0.8</v>
      </c>
      <c r="T68" s="6">
        <v>1.3</v>
      </c>
      <c r="U68" s="6">
        <v>0.9</v>
      </c>
      <c r="V68" s="6">
        <v>2</v>
      </c>
      <c r="W68" s="6">
        <v>15.9</v>
      </c>
      <c r="X68" s="6">
        <v>2.4</v>
      </c>
      <c r="Y68" s="6">
        <v>3.5</v>
      </c>
      <c r="Z68" s="6">
        <v>2.5</v>
      </c>
      <c r="AA68" s="7">
        <f>2*(G68-J68)-0.5*(H68-G68)+3*J68+M68-0.5*(N68-M68)+P68+0.75*Q68+S68+2*T68+2*U68-0.75*V68-X68*0.5+Y68*0.15+Z68</f>
        <v>21.400000000000002</v>
      </c>
      <c r="AB68" s="8">
        <v>14.8</v>
      </c>
      <c r="AC68" s="3">
        <f>AA68/AB68*100</f>
        <v>144.59459459459461</v>
      </c>
    </row>
    <row r="69" spans="1:29" x14ac:dyDescent="0.25">
      <c r="A69" s="5">
        <v>57</v>
      </c>
      <c r="B69" s="5" t="s">
        <v>126</v>
      </c>
      <c r="C69" s="5" t="s">
        <v>58</v>
      </c>
      <c r="D69" s="5">
        <v>31</v>
      </c>
      <c r="E69" s="6">
        <v>27.8</v>
      </c>
      <c r="F69" s="6">
        <v>11</v>
      </c>
      <c r="G69" s="6">
        <v>4.5</v>
      </c>
      <c r="H69" s="6">
        <v>8.1</v>
      </c>
      <c r="I69" s="6">
        <v>56</v>
      </c>
      <c r="J69" s="6">
        <v>0</v>
      </c>
      <c r="K69" s="6">
        <v>0.1</v>
      </c>
      <c r="L69" s="6">
        <v>0</v>
      </c>
      <c r="M69" s="6">
        <v>1.9</v>
      </c>
      <c r="N69" s="6">
        <v>3.7</v>
      </c>
      <c r="O69" s="6">
        <v>50.9</v>
      </c>
      <c r="P69" s="6">
        <v>1.9</v>
      </c>
      <c r="Q69" s="6">
        <v>5.3</v>
      </c>
      <c r="R69" s="6">
        <v>7.2</v>
      </c>
      <c r="S69" s="6">
        <v>4.4000000000000004</v>
      </c>
      <c r="T69" s="6">
        <v>0.9</v>
      </c>
      <c r="U69" s="6">
        <v>1.1000000000000001</v>
      </c>
      <c r="V69" s="6">
        <v>1.7</v>
      </c>
      <c r="W69" s="6">
        <v>17.5</v>
      </c>
      <c r="X69" s="6">
        <v>2.8</v>
      </c>
      <c r="Y69" s="6">
        <v>-0.5</v>
      </c>
      <c r="Z69" s="6">
        <v>1.6</v>
      </c>
      <c r="AA69" s="7">
        <f>2*(G69-J69)-0.5*(H69-G69)+3*J69+M69-0.5*(N69-M69)+P69+0.75*Q69+S69+2*T69+2*U69-0.75*V69-X69*0.5+Y69*0.15+Z69</f>
        <v>21.325000000000006</v>
      </c>
      <c r="AB69" s="8">
        <v>15.4</v>
      </c>
      <c r="AC69" s="3">
        <f>AA69/AB69*100</f>
        <v>138.47402597402601</v>
      </c>
    </row>
    <row r="70" spans="1:29" x14ac:dyDescent="0.25">
      <c r="A70" s="5">
        <v>75</v>
      </c>
      <c r="B70" s="5" t="s">
        <v>127</v>
      </c>
      <c r="C70" s="5" t="s">
        <v>30</v>
      </c>
      <c r="D70" s="5">
        <v>24</v>
      </c>
      <c r="E70" s="6">
        <v>34.299999999999997</v>
      </c>
      <c r="F70" s="6">
        <v>16.100000000000001</v>
      </c>
      <c r="G70" s="6">
        <v>6.3</v>
      </c>
      <c r="H70" s="6">
        <v>13.9</v>
      </c>
      <c r="I70" s="6">
        <v>45.5</v>
      </c>
      <c r="J70" s="6">
        <v>2.1</v>
      </c>
      <c r="K70" s="6">
        <v>5.6</v>
      </c>
      <c r="L70" s="6">
        <v>38.1</v>
      </c>
      <c r="M70" s="6">
        <v>1.3</v>
      </c>
      <c r="N70" s="6">
        <v>2.1</v>
      </c>
      <c r="O70" s="6">
        <v>62</v>
      </c>
      <c r="P70" s="6">
        <v>0.5</v>
      </c>
      <c r="Q70" s="6">
        <v>4</v>
      </c>
      <c r="R70" s="6">
        <v>4.5</v>
      </c>
      <c r="S70" s="6">
        <v>2.8</v>
      </c>
      <c r="T70" s="6">
        <v>0.9</v>
      </c>
      <c r="U70" s="6">
        <v>0.3</v>
      </c>
      <c r="V70" s="6">
        <v>1.8</v>
      </c>
      <c r="W70" s="6">
        <v>14.4</v>
      </c>
      <c r="X70" s="6">
        <v>1.8</v>
      </c>
      <c r="Y70" s="6">
        <v>3.3</v>
      </c>
      <c r="Z70" s="6">
        <v>2.5</v>
      </c>
      <c r="AA70" s="7">
        <f>2*(G70-J70)-0.5*(H70-G70)+3*J70+M70-0.5*(N70-M70)+P70+0.75*Q70+S70+2*T70+2*U70-0.75*V70-X70*0.5+Y70*0.15+Z70</f>
        <v>21.245000000000001</v>
      </c>
      <c r="AB70" s="8">
        <v>16.3</v>
      </c>
      <c r="AC70" s="3">
        <f>AA70/AB70*100</f>
        <v>130.33742331288343</v>
      </c>
    </row>
    <row r="71" spans="1:29" x14ac:dyDescent="0.25">
      <c r="A71" s="5">
        <v>60</v>
      </c>
      <c r="B71" s="5" t="s">
        <v>128</v>
      </c>
      <c r="C71" s="5" t="s">
        <v>121</v>
      </c>
      <c r="D71" s="5">
        <v>26</v>
      </c>
      <c r="E71" s="6">
        <v>31</v>
      </c>
      <c r="F71" s="6">
        <v>16.8</v>
      </c>
      <c r="G71" s="6">
        <v>6.6</v>
      </c>
      <c r="H71" s="6">
        <v>14.7</v>
      </c>
      <c r="I71" s="6">
        <v>44.6</v>
      </c>
      <c r="J71" s="6">
        <v>1.6</v>
      </c>
      <c r="K71" s="6">
        <v>4.5</v>
      </c>
      <c r="L71" s="6">
        <v>34.700000000000003</v>
      </c>
      <c r="M71" s="6">
        <v>2.1</v>
      </c>
      <c r="N71" s="6">
        <v>2.8</v>
      </c>
      <c r="O71" s="6">
        <v>74.3</v>
      </c>
      <c r="P71" s="6">
        <v>1.6</v>
      </c>
      <c r="Q71" s="6">
        <v>5.4</v>
      </c>
      <c r="R71" s="6">
        <v>7</v>
      </c>
      <c r="S71" s="6">
        <v>1.9</v>
      </c>
      <c r="T71" s="6">
        <v>0.7</v>
      </c>
      <c r="U71" s="6">
        <v>0.1</v>
      </c>
      <c r="V71" s="6">
        <v>1.5</v>
      </c>
      <c r="W71" s="6">
        <v>16.2</v>
      </c>
      <c r="X71" s="6">
        <v>2.2999999999999998</v>
      </c>
      <c r="Y71" s="6">
        <v>-1.3</v>
      </c>
      <c r="Z71" s="6">
        <f>4*0.438</f>
        <v>1.752</v>
      </c>
      <c r="AA71" s="7">
        <f>2*(G71-J71)-0.5*(H71-G71)+3*J71+M71-0.5*(N71-M71)+P71+0.75*Q71+S71+2*T71+2*U71-0.75*V71-X71*0.5+Y71*0.15+Z71</f>
        <v>20.931999999999995</v>
      </c>
      <c r="AB71" s="8">
        <v>16</v>
      </c>
      <c r="AC71" s="3">
        <f>AA71/AB71*100</f>
        <v>130.82499999999996</v>
      </c>
    </row>
    <row r="72" spans="1:29" x14ac:dyDescent="0.25">
      <c r="A72" s="5">
        <v>75</v>
      </c>
      <c r="B72" s="5" t="s">
        <v>129</v>
      </c>
      <c r="C72" s="5" t="s">
        <v>60</v>
      </c>
      <c r="D72" s="5">
        <v>21</v>
      </c>
      <c r="E72" s="6">
        <v>31.2</v>
      </c>
      <c r="F72" s="6">
        <v>13.4</v>
      </c>
      <c r="G72" s="6">
        <v>4.7</v>
      </c>
      <c r="H72" s="6">
        <v>9.8000000000000007</v>
      </c>
      <c r="I72" s="6">
        <v>47.8</v>
      </c>
      <c r="J72" s="6">
        <v>2.1</v>
      </c>
      <c r="K72" s="6">
        <v>5.3</v>
      </c>
      <c r="L72" s="6">
        <v>40.5</v>
      </c>
      <c r="M72" s="6">
        <v>1.9</v>
      </c>
      <c r="N72" s="6">
        <v>2.1</v>
      </c>
      <c r="O72" s="6">
        <v>88.9</v>
      </c>
      <c r="P72" s="6">
        <v>0.6</v>
      </c>
      <c r="Q72" s="6">
        <v>4.5999999999999996</v>
      </c>
      <c r="R72" s="6">
        <v>5.0999999999999996</v>
      </c>
      <c r="S72" s="6">
        <v>2.4</v>
      </c>
      <c r="T72" s="6">
        <v>1.1000000000000001</v>
      </c>
      <c r="U72" s="6">
        <v>0.3</v>
      </c>
      <c r="V72" s="6">
        <v>1.3</v>
      </c>
      <c r="W72" s="6">
        <v>15.7</v>
      </c>
      <c r="X72" s="6">
        <v>2.6</v>
      </c>
      <c r="Y72" s="6">
        <v>4.0999999999999996</v>
      </c>
      <c r="Z72" s="6">
        <v>2.4</v>
      </c>
      <c r="AA72" s="7">
        <f>2*(G72-J72)-0.5*(H72-G72)+3*J72+M72-0.5*(N72-M72)+P72+0.75*Q72+S72+2*T72+2*U72-0.75*V72-X72*0.5+Y72*0.15+Z72</f>
        <v>20.739999999999995</v>
      </c>
      <c r="AB72" s="8">
        <v>15.1</v>
      </c>
      <c r="AC72" s="3">
        <f>AA72/AB72*100</f>
        <v>137.35099337748343</v>
      </c>
    </row>
    <row r="73" spans="1:29" x14ac:dyDescent="0.25">
      <c r="A73" s="5">
        <v>71</v>
      </c>
      <c r="B73" s="5" t="s">
        <v>130</v>
      </c>
      <c r="C73" s="5" t="s">
        <v>121</v>
      </c>
      <c r="D73" s="5">
        <v>26</v>
      </c>
      <c r="E73" s="6">
        <v>34.5</v>
      </c>
      <c r="F73" s="6">
        <v>16.399999999999999</v>
      </c>
      <c r="G73" s="6">
        <v>4.7</v>
      </c>
      <c r="H73" s="6">
        <v>11.3</v>
      </c>
      <c r="I73" s="6">
        <v>41.2</v>
      </c>
      <c r="J73" s="6">
        <v>1.8</v>
      </c>
      <c r="K73" s="6">
        <v>4.9000000000000004</v>
      </c>
      <c r="L73" s="6">
        <v>37.5</v>
      </c>
      <c r="M73" s="6">
        <v>5.3</v>
      </c>
      <c r="N73" s="6">
        <v>6</v>
      </c>
      <c r="O73" s="6">
        <v>87.3</v>
      </c>
      <c r="P73" s="6">
        <v>0.5</v>
      </c>
      <c r="Q73" s="6">
        <v>3.9</v>
      </c>
      <c r="R73" s="6">
        <v>4.5</v>
      </c>
      <c r="S73" s="6">
        <v>2.2000000000000002</v>
      </c>
      <c r="T73" s="6">
        <v>0.7</v>
      </c>
      <c r="U73" s="6">
        <v>0.3</v>
      </c>
      <c r="V73" s="6">
        <v>1.4</v>
      </c>
      <c r="W73" s="6">
        <v>15.3</v>
      </c>
      <c r="X73" s="6">
        <v>1.5</v>
      </c>
      <c r="Y73" s="6">
        <v>-0.8</v>
      </c>
      <c r="Z73" s="6">
        <v>1.8</v>
      </c>
      <c r="AA73" s="7">
        <f>2*(G73-J73)-0.5*(H73-G73)+3*J73+M73-0.5*(N73-M73)+P73+0.75*Q73+S73+2*T73+2*U73-0.75*V73-X73*0.5+Y73*0.15+Z73</f>
        <v>20.354999999999997</v>
      </c>
      <c r="AB73" s="8">
        <v>14.6</v>
      </c>
      <c r="AC73" s="3">
        <f>AA73/AB73*100</f>
        <v>139.41780821917806</v>
      </c>
    </row>
    <row r="74" spans="1:29" s="5" customFormat="1" x14ac:dyDescent="0.25">
      <c r="A74" s="5">
        <v>71</v>
      </c>
      <c r="B74" s="5" t="s">
        <v>131</v>
      </c>
      <c r="C74" s="5" t="s">
        <v>51</v>
      </c>
      <c r="D74" s="5">
        <v>28</v>
      </c>
      <c r="E74" s="6">
        <v>28</v>
      </c>
      <c r="F74" s="6">
        <v>12.4</v>
      </c>
      <c r="G74" s="6">
        <v>5.5</v>
      </c>
      <c r="H74" s="6">
        <v>9.9</v>
      </c>
      <c r="I74" s="6">
        <v>56</v>
      </c>
      <c r="J74" s="6">
        <v>0</v>
      </c>
      <c r="K74" s="6">
        <v>0</v>
      </c>
      <c r="L74" s="6">
        <v>0</v>
      </c>
      <c r="M74" s="6">
        <v>1.4</v>
      </c>
      <c r="N74" s="6">
        <v>2.1</v>
      </c>
      <c r="O74" s="6">
        <v>65.5</v>
      </c>
      <c r="P74" s="6">
        <v>2.2000000000000002</v>
      </c>
      <c r="Q74" s="6">
        <v>5.2</v>
      </c>
      <c r="R74" s="6">
        <v>7.4</v>
      </c>
      <c r="S74" s="6">
        <v>1.4</v>
      </c>
      <c r="T74" s="6">
        <v>0.5</v>
      </c>
      <c r="U74" s="6">
        <v>1.1000000000000001</v>
      </c>
      <c r="V74" s="6">
        <v>1.6</v>
      </c>
      <c r="W74" s="6">
        <v>16.3</v>
      </c>
      <c r="X74" s="6">
        <v>2.4</v>
      </c>
      <c r="Y74" s="6">
        <v>1</v>
      </c>
      <c r="Z74" s="6">
        <v>2</v>
      </c>
      <c r="AA74" s="7">
        <f>2*(G74-J74)-0.5*(H74-G74)+3*J74+M74-0.5*(N74-M74)+P74+0.75*Q74+S74+2*T74+2*U74-0.75*V74-X74*0.5+Y74*0.15+Z74</f>
        <v>20.3</v>
      </c>
      <c r="AB74" s="8">
        <v>15.1</v>
      </c>
      <c r="AC74" s="8">
        <f>AA74/AB74*100</f>
        <v>134.43708609271522</v>
      </c>
    </row>
    <row r="75" spans="1:29" x14ac:dyDescent="0.25">
      <c r="A75" s="5">
        <v>62</v>
      </c>
      <c r="B75" s="5" t="s">
        <v>132</v>
      </c>
      <c r="C75" s="5" t="s">
        <v>107</v>
      </c>
      <c r="D75" s="5">
        <v>31</v>
      </c>
      <c r="E75" s="6">
        <v>33.4</v>
      </c>
      <c r="F75" s="6">
        <v>17.8</v>
      </c>
      <c r="G75" s="6">
        <v>6.3</v>
      </c>
      <c r="H75" s="6">
        <v>13.9</v>
      </c>
      <c r="I75" s="6">
        <v>45.5</v>
      </c>
      <c r="J75" s="6">
        <v>1.8</v>
      </c>
      <c r="K75" s="6">
        <v>5</v>
      </c>
      <c r="L75" s="6">
        <v>36.5</v>
      </c>
      <c r="M75" s="6">
        <v>3.4</v>
      </c>
      <c r="N75" s="6">
        <v>4</v>
      </c>
      <c r="O75" s="6">
        <v>84.6</v>
      </c>
      <c r="P75" s="6">
        <v>0.5</v>
      </c>
      <c r="Q75" s="6">
        <v>2.5</v>
      </c>
      <c r="R75" s="6">
        <v>3</v>
      </c>
      <c r="S75" s="6">
        <v>3.5</v>
      </c>
      <c r="T75" s="6">
        <v>1</v>
      </c>
      <c r="U75" s="6">
        <v>0.1</v>
      </c>
      <c r="V75" s="6">
        <v>2</v>
      </c>
      <c r="W75" s="6">
        <v>15.1</v>
      </c>
      <c r="X75" s="6">
        <v>2.8</v>
      </c>
      <c r="Y75" s="6">
        <v>-2.8</v>
      </c>
      <c r="Z75" s="6">
        <v>1.8</v>
      </c>
      <c r="AA75" s="7">
        <f>2*(G75-J75)-0.5*(H75-G75)+3*J75+M75-0.5*(N75-M75)+P75+0.75*Q75+S75+2*T75+2*U75-0.75*V75-X75*0.5+Y75*0.15+Z75</f>
        <v>20.254999999999999</v>
      </c>
      <c r="AB75" s="8">
        <v>13.5</v>
      </c>
      <c r="AC75" s="3">
        <f>AA75/AB75*100</f>
        <v>150.03703703703704</v>
      </c>
    </row>
    <row r="76" spans="1:29" x14ac:dyDescent="0.25">
      <c r="A76" s="5">
        <v>78</v>
      </c>
      <c r="B76" s="5" t="s">
        <v>133</v>
      </c>
      <c r="C76" s="5" t="s">
        <v>88</v>
      </c>
      <c r="D76" s="5">
        <v>31</v>
      </c>
      <c r="E76" s="6">
        <v>32.6</v>
      </c>
      <c r="F76" s="6">
        <v>15.6</v>
      </c>
      <c r="G76" s="6">
        <v>6.1</v>
      </c>
      <c r="H76" s="6">
        <v>13</v>
      </c>
      <c r="I76" s="6">
        <v>47.3</v>
      </c>
      <c r="J76" s="6">
        <v>1.2</v>
      </c>
      <c r="K76" s="6">
        <v>3.5</v>
      </c>
      <c r="L76" s="6">
        <v>33</v>
      </c>
      <c r="M76" s="6">
        <v>2.2000000000000002</v>
      </c>
      <c r="N76" s="6">
        <v>2.4</v>
      </c>
      <c r="O76" s="6">
        <v>89.3</v>
      </c>
      <c r="P76" s="6">
        <v>0.5</v>
      </c>
      <c r="Q76" s="6">
        <v>4.3</v>
      </c>
      <c r="R76" s="6">
        <v>4.9000000000000004</v>
      </c>
      <c r="S76" s="6">
        <v>1.7</v>
      </c>
      <c r="T76" s="6">
        <v>0.7</v>
      </c>
      <c r="U76" s="6">
        <v>0.6</v>
      </c>
      <c r="V76" s="6">
        <v>1.4</v>
      </c>
      <c r="W76" s="6">
        <v>14.9</v>
      </c>
      <c r="X76" s="6">
        <v>1.6</v>
      </c>
      <c r="Y76" s="6">
        <v>-1.8</v>
      </c>
      <c r="Z76" s="6">
        <v>1.8</v>
      </c>
      <c r="AA76" s="7">
        <f>2*(G76-J76)-0.5*(H76-G76)+3*J76+M76-0.5*(N76-M76)+P76+0.75*Q76+S76+2*T76+2*U76-0.75*V76-X76*0.5+Y76*0.15+Z76</f>
        <v>19.754999999999995</v>
      </c>
      <c r="AB76" s="8">
        <v>16.2</v>
      </c>
      <c r="AC76" s="3">
        <f>AA76/AB76*100</f>
        <v>121.94444444444441</v>
      </c>
    </row>
    <row r="77" spans="1:29" s="5" customFormat="1" x14ac:dyDescent="0.25">
      <c r="A77" s="5">
        <v>79</v>
      </c>
      <c r="B77" s="5" t="s">
        <v>134</v>
      </c>
      <c r="C77" s="5" t="s">
        <v>51</v>
      </c>
      <c r="D77" s="5">
        <v>24</v>
      </c>
      <c r="E77" s="6">
        <v>31</v>
      </c>
      <c r="F77" s="6">
        <v>7.9</v>
      </c>
      <c r="G77" s="6">
        <v>3.4</v>
      </c>
      <c r="H77" s="6">
        <v>8.8000000000000007</v>
      </c>
      <c r="I77" s="6">
        <v>38.4</v>
      </c>
      <c r="J77" s="6">
        <v>0.6</v>
      </c>
      <c r="K77" s="6">
        <v>1.8</v>
      </c>
      <c r="L77" s="6">
        <v>34.9</v>
      </c>
      <c r="M77" s="6">
        <v>0.5</v>
      </c>
      <c r="N77" s="6">
        <v>1</v>
      </c>
      <c r="O77" s="6">
        <v>54.2</v>
      </c>
      <c r="P77" s="6">
        <v>1</v>
      </c>
      <c r="Q77" s="6">
        <v>5.5</v>
      </c>
      <c r="R77" s="6">
        <v>6.5</v>
      </c>
      <c r="S77" s="6">
        <v>7.3</v>
      </c>
      <c r="T77" s="6">
        <v>1.4</v>
      </c>
      <c r="U77" s="6">
        <v>0.3</v>
      </c>
      <c r="V77" s="6">
        <v>2.8</v>
      </c>
      <c r="W77" s="6">
        <v>14.6</v>
      </c>
      <c r="X77" s="6">
        <v>2.2999999999999998</v>
      </c>
      <c r="Y77" s="6">
        <v>1.5</v>
      </c>
      <c r="Z77" s="6">
        <v>2</v>
      </c>
      <c r="AA77" s="7">
        <f>2*(G77-J77)-0.5*(H77-G77)+3*J77+M77-0.5*(N77-M77)+P77+0.75*Q77+S77+2*T77+2*U77-0.75*V77-X77*0.5+Y77*0.15+Z77</f>
        <v>19.750000000000007</v>
      </c>
      <c r="AB77" s="8">
        <v>14.2</v>
      </c>
      <c r="AC77" s="8">
        <f>AA77/AB77*100</f>
        <v>139.08450704225356</v>
      </c>
    </row>
    <row r="78" spans="1:29" x14ac:dyDescent="0.25">
      <c r="A78" s="5"/>
      <c r="B78" s="5" t="s">
        <v>135</v>
      </c>
      <c r="C78" s="5" t="s">
        <v>114</v>
      </c>
      <c r="D78" s="5">
        <v>11</v>
      </c>
      <c r="E78" s="5">
        <v>29.1</v>
      </c>
      <c r="F78" s="5">
        <v>14.5</v>
      </c>
      <c r="G78" s="5">
        <v>5.2</v>
      </c>
      <c r="H78" s="5">
        <v>12.6</v>
      </c>
      <c r="I78" s="5">
        <v>41</v>
      </c>
      <c r="J78" s="5">
        <v>1.7</v>
      </c>
      <c r="K78" s="5">
        <v>4.5999999999999996</v>
      </c>
      <c r="L78" s="5">
        <v>37.299999999999997</v>
      </c>
      <c r="M78" s="5">
        <v>2.5</v>
      </c>
      <c r="N78" s="5">
        <v>2.5</v>
      </c>
      <c r="O78" s="5">
        <v>96.4</v>
      </c>
      <c r="P78" s="5">
        <v>0.4</v>
      </c>
      <c r="Q78" s="5">
        <v>2.8</v>
      </c>
      <c r="R78" s="5">
        <v>3.2</v>
      </c>
      <c r="S78" s="5">
        <v>5.2</v>
      </c>
      <c r="T78" s="6">
        <v>0.7</v>
      </c>
      <c r="U78" s="6">
        <v>0.1</v>
      </c>
      <c r="V78" s="6">
        <v>1.7</v>
      </c>
      <c r="W78" s="5"/>
      <c r="X78" s="6">
        <v>0.7</v>
      </c>
      <c r="Y78" s="6">
        <v>-1.2</v>
      </c>
      <c r="Z78" s="6">
        <v>1.1000000000000001</v>
      </c>
      <c r="AA78" s="7">
        <f>2*(G78-J78)-0.5*(H78-G78)+3*J78+M78-0.5*(N78-M78)+P78+0.75*Q78+S78+2*T78+2*U78-0.75*V78-X78*0.5+Y78*0.15+Z78</f>
        <v>19.495000000000001</v>
      </c>
      <c r="AB78" s="8"/>
      <c r="AC78" s="3"/>
    </row>
    <row r="79" spans="1:29" x14ac:dyDescent="0.25">
      <c r="A79" s="5">
        <v>63</v>
      </c>
      <c r="B79" s="5" t="s">
        <v>136</v>
      </c>
      <c r="C79" s="5" t="s">
        <v>110</v>
      </c>
      <c r="D79" s="5">
        <v>28</v>
      </c>
      <c r="E79" s="6">
        <v>28.7</v>
      </c>
      <c r="F79" s="6">
        <v>12.8</v>
      </c>
      <c r="G79" s="6">
        <v>5.2</v>
      </c>
      <c r="H79" s="6">
        <v>10.5</v>
      </c>
      <c r="I79" s="6">
        <v>49.5</v>
      </c>
      <c r="J79" s="6">
        <v>0.1</v>
      </c>
      <c r="K79" s="6">
        <v>0.6</v>
      </c>
      <c r="L79" s="6">
        <v>17.600000000000001</v>
      </c>
      <c r="M79" s="6">
        <v>2.4</v>
      </c>
      <c r="N79" s="6">
        <v>3.5</v>
      </c>
      <c r="O79" s="6">
        <v>68</v>
      </c>
      <c r="P79" s="6">
        <v>1.9</v>
      </c>
      <c r="Q79" s="6">
        <v>6.7</v>
      </c>
      <c r="R79" s="6">
        <v>8.6</v>
      </c>
      <c r="S79" s="6">
        <v>3.4</v>
      </c>
      <c r="T79" s="6">
        <v>0.7</v>
      </c>
      <c r="U79" s="6">
        <v>0.5</v>
      </c>
      <c r="V79" s="6">
        <v>2.9</v>
      </c>
      <c r="W79" s="6">
        <v>16.8</v>
      </c>
      <c r="X79" s="6">
        <v>3.4</v>
      </c>
      <c r="Y79" s="6">
        <v>-3.9</v>
      </c>
      <c r="Z79" s="6">
        <v>1.4</v>
      </c>
      <c r="AA79" s="7">
        <f>2*(G79-J79)-0.5*(H79-G79)+3*J79+M79-0.5*(N79-M79)+P79+0.75*Q79+S79+2*T79+2*U79-0.75*V79-X79*0.5+Y79*0.15+Z79</f>
        <v>19.364999999999995</v>
      </c>
      <c r="AB79" s="8">
        <v>14.9</v>
      </c>
      <c r="AC79" s="3">
        <f>AA79/AB79*100</f>
        <v>129.96644295302008</v>
      </c>
    </row>
    <row r="80" spans="1:29" x14ac:dyDescent="0.25">
      <c r="A80" s="5">
        <v>74</v>
      </c>
      <c r="B80" s="5" t="s">
        <v>137</v>
      </c>
      <c r="C80" s="5" t="s">
        <v>34</v>
      </c>
      <c r="D80" s="5">
        <v>30</v>
      </c>
      <c r="E80" s="6">
        <v>30.4</v>
      </c>
      <c r="F80" s="6">
        <v>10.8</v>
      </c>
      <c r="G80" s="6">
        <v>3.9</v>
      </c>
      <c r="H80" s="6">
        <v>8.9</v>
      </c>
      <c r="I80" s="6">
        <v>43.4</v>
      </c>
      <c r="J80" s="6">
        <v>1</v>
      </c>
      <c r="K80" s="6">
        <v>2.5</v>
      </c>
      <c r="L80" s="6">
        <v>39.200000000000003</v>
      </c>
      <c r="M80" s="6">
        <v>2.1</v>
      </c>
      <c r="N80" s="6">
        <v>2.6</v>
      </c>
      <c r="O80" s="6">
        <v>82.1</v>
      </c>
      <c r="P80" s="6">
        <v>0.6</v>
      </c>
      <c r="Q80" s="6">
        <v>2.9</v>
      </c>
      <c r="R80" s="6">
        <v>3.6</v>
      </c>
      <c r="S80" s="6">
        <v>7.3</v>
      </c>
      <c r="T80" s="6">
        <v>1.2</v>
      </c>
      <c r="U80" s="6">
        <v>0.2</v>
      </c>
      <c r="V80" s="6">
        <v>2.4</v>
      </c>
      <c r="W80" s="6">
        <v>15.2</v>
      </c>
      <c r="X80" s="6">
        <v>2.5</v>
      </c>
      <c r="Y80" s="6">
        <v>-1.4</v>
      </c>
      <c r="Z80" s="6">
        <v>1.5</v>
      </c>
      <c r="AA80" s="7">
        <f>2*(G80-J80)-0.5*(H80-G80)+3*J80+M80-0.5*(N80-M80)+P80+0.75*Q80+S80+2*T80+2*U80-0.75*V80-X80*0.5+Y80*0.15+Z80</f>
        <v>19.264999999999997</v>
      </c>
      <c r="AB80" s="8">
        <v>13</v>
      </c>
      <c r="AC80" s="3">
        <f>AA80/AB80*100</f>
        <v>148.19230769230768</v>
      </c>
    </row>
    <row r="81" spans="1:29" x14ac:dyDescent="0.25">
      <c r="A81" s="5">
        <v>67</v>
      </c>
      <c r="B81" s="5" t="s">
        <v>138</v>
      </c>
      <c r="C81" s="5" t="s">
        <v>65</v>
      </c>
      <c r="D81" s="5">
        <v>28</v>
      </c>
      <c r="E81" s="6">
        <v>32.200000000000003</v>
      </c>
      <c r="F81" s="6">
        <v>10.4</v>
      </c>
      <c r="G81" s="6">
        <v>4.3</v>
      </c>
      <c r="H81" s="6">
        <v>8.3000000000000007</v>
      </c>
      <c r="I81" s="6">
        <v>51.9</v>
      </c>
      <c r="J81" s="6">
        <v>0.1</v>
      </c>
      <c r="K81" s="6">
        <v>0.5</v>
      </c>
      <c r="L81" s="6">
        <v>28.6</v>
      </c>
      <c r="M81" s="6">
        <v>1.6</v>
      </c>
      <c r="N81" s="6">
        <v>2.1</v>
      </c>
      <c r="O81" s="6">
        <v>73.3</v>
      </c>
      <c r="P81" s="6">
        <v>2.5</v>
      </c>
      <c r="Q81" s="6">
        <v>5.4</v>
      </c>
      <c r="R81" s="6">
        <v>8</v>
      </c>
      <c r="S81" s="6">
        <v>2.1</v>
      </c>
      <c r="T81" s="6">
        <v>0.9</v>
      </c>
      <c r="U81" s="6">
        <v>1.3</v>
      </c>
      <c r="V81" s="6">
        <v>1.8</v>
      </c>
      <c r="W81" s="6">
        <v>16.3</v>
      </c>
      <c r="X81" s="6">
        <v>3.5</v>
      </c>
      <c r="Y81" s="6">
        <v>-0.3</v>
      </c>
      <c r="Z81" s="6">
        <v>1.3</v>
      </c>
      <c r="AA81" s="7">
        <f>2*(G81-J81)-0.5*(H81-G81)+3*J81+M81-0.5*(N81-M81)+P81+0.75*Q81+S81+2*T81+2*U81-0.75*V81-X81*0.5+Y81*0.15+Z81</f>
        <v>19.255000000000003</v>
      </c>
      <c r="AB81" s="8">
        <v>13.7</v>
      </c>
      <c r="AC81" s="3">
        <f>AA81/AB81*100</f>
        <v>140.54744525547446</v>
      </c>
    </row>
    <row r="82" spans="1:29" x14ac:dyDescent="0.25">
      <c r="A82" s="5">
        <v>66</v>
      </c>
      <c r="B82" s="5" t="s">
        <v>139</v>
      </c>
      <c r="C82" s="5" t="s">
        <v>93</v>
      </c>
      <c r="D82" s="5">
        <v>27</v>
      </c>
      <c r="E82" s="6">
        <v>28</v>
      </c>
      <c r="F82" s="6">
        <v>9.8000000000000007</v>
      </c>
      <c r="G82" s="6">
        <v>4.0999999999999996</v>
      </c>
      <c r="H82" s="6">
        <v>7.9</v>
      </c>
      <c r="I82" s="6">
        <v>51.9</v>
      </c>
      <c r="J82" s="6">
        <v>0.3</v>
      </c>
      <c r="K82" s="6">
        <v>1</v>
      </c>
      <c r="L82" s="6">
        <v>25</v>
      </c>
      <c r="M82" s="6">
        <v>1.3</v>
      </c>
      <c r="N82" s="6">
        <v>2</v>
      </c>
      <c r="O82" s="6">
        <v>67.900000000000006</v>
      </c>
      <c r="P82" s="6">
        <v>2.2000000000000002</v>
      </c>
      <c r="Q82" s="6">
        <v>6.6</v>
      </c>
      <c r="R82" s="6">
        <v>8.8000000000000007</v>
      </c>
      <c r="S82" s="6">
        <v>2.2999999999999998</v>
      </c>
      <c r="T82" s="6">
        <v>1.8</v>
      </c>
      <c r="U82" s="6">
        <v>0.4</v>
      </c>
      <c r="V82" s="6">
        <v>2</v>
      </c>
      <c r="W82" s="6">
        <v>16.8</v>
      </c>
      <c r="X82" s="6">
        <v>2.1</v>
      </c>
      <c r="Y82" s="6">
        <v>-5.3</v>
      </c>
      <c r="Z82" s="6">
        <f>4*0.258</f>
        <v>1.032</v>
      </c>
      <c r="AA82" s="7">
        <f>2*(G82-J82)-0.5*(H82-G82)+3*J82+M82-0.5*(N82-M82)+P82+0.75*Q82+S82+2*T82+2*U82-0.75*V82-X82*0.5+Y82*0.15+Z82</f>
        <v>19.087</v>
      </c>
      <c r="AB82" s="8">
        <v>15.2</v>
      </c>
      <c r="AC82" s="3">
        <f>AA82/AB82*100</f>
        <v>125.57236842105264</v>
      </c>
    </row>
    <row r="83" spans="1:29" x14ac:dyDescent="0.25">
      <c r="A83" s="5">
        <v>73</v>
      </c>
      <c r="B83" s="5" t="s">
        <v>140</v>
      </c>
      <c r="C83" s="5" t="s">
        <v>63</v>
      </c>
      <c r="D83" s="5">
        <v>28</v>
      </c>
      <c r="E83" s="6">
        <v>31.2</v>
      </c>
      <c r="F83" s="6">
        <v>13.5</v>
      </c>
      <c r="G83" s="6">
        <v>4.8</v>
      </c>
      <c r="H83" s="6">
        <v>11.4</v>
      </c>
      <c r="I83" s="6">
        <v>42.3</v>
      </c>
      <c r="J83" s="6">
        <v>1.4</v>
      </c>
      <c r="K83" s="6">
        <v>3.5</v>
      </c>
      <c r="L83" s="6">
        <v>38.4</v>
      </c>
      <c r="M83" s="6">
        <v>2.5</v>
      </c>
      <c r="N83" s="6">
        <v>3.3</v>
      </c>
      <c r="O83" s="6">
        <v>74.2</v>
      </c>
      <c r="P83" s="6">
        <v>0.6</v>
      </c>
      <c r="Q83" s="6">
        <v>3.9</v>
      </c>
      <c r="R83" s="6">
        <v>4.5</v>
      </c>
      <c r="S83" s="6">
        <v>3.2</v>
      </c>
      <c r="T83" s="6">
        <v>1.2</v>
      </c>
      <c r="U83" s="6">
        <v>0.6</v>
      </c>
      <c r="V83" s="6">
        <v>1.1000000000000001</v>
      </c>
      <c r="W83" s="6">
        <v>14.5</v>
      </c>
      <c r="X83" s="6">
        <v>2.2999999999999998</v>
      </c>
      <c r="Y83" s="6">
        <v>-2.6</v>
      </c>
      <c r="Z83" s="6">
        <v>1.3</v>
      </c>
      <c r="AA83" s="7">
        <f>2*(G83-J83)-0.5*(H83-G83)+3*J83+M83-0.5*(N83-M83)+P83+0.75*Q83+S83+2*T83+2*U83-0.75*V83-X83*0.5+Y83*0.15+Z83</f>
        <v>19.059999999999999</v>
      </c>
      <c r="AB83" s="8">
        <v>13.2</v>
      </c>
      <c r="AC83" s="3">
        <f>AA83/AB83*100</f>
        <v>144.39393939393938</v>
      </c>
    </row>
    <row r="84" spans="1:29" x14ac:dyDescent="0.25">
      <c r="A84" s="5">
        <v>80</v>
      </c>
      <c r="B84" s="5" t="s">
        <v>141</v>
      </c>
      <c r="C84" s="5" t="s">
        <v>107</v>
      </c>
      <c r="D84" s="5">
        <v>31</v>
      </c>
      <c r="E84" s="6">
        <v>28.8</v>
      </c>
      <c r="F84" s="6">
        <v>11.3</v>
      </c>
      <c r="G84" s="6">
        <v>4.5999999999999996</v>
      </c>
      <c r="H84" s="6">
        <v>10.3</v>
      </c>
      <c r="I84" s="6">
        <v>45.1</v>
      </c>
      <c r="J84" s="6">
        <v>0.5</v>
      </c>
      <c r="K84" s="6">
        <v>2.2000000000000002</v>
      </c>
      <c r="L84" s="6">
        <v>23.5</v>
      </c>
      <c r="M84" s="6">
        <v>1.5</v>
      </c>
      <c r="N84" s="6">
        <v>2.4</v>
      </c>
      <c r="O84" s="6">
        <v>61.3</v>
      </c>
      <c r="P84" s="6">
        <v>0.7</v>
      </c>
      <c r="Q84" s="6">
        <v>3.1</v>
      </c>
      <c r="R84" s="6">
        <v>3.8</v>
      </c>
      <c r="S84" s="6">
        <v>5.6</v>
      </c>
      <c r="T84" s="6">
        <v>1.2</v>
      </c>
      <c r="U84" s="6">
        <v>0.6</v>
      </c>
      <c r="V84" s="6">
        <v>2</v>
      </c>
      <c r="W84" s="6">
        <v>13.9</v>
      </c>
      <c r="X84" s="6"/>
      <c r="Y84" s="6"/>
      <c r="Z84" s="6"/>
      <c r="AA84" s="7">
        <f>2*(G84-J84)-0.5*(H84-G84)+3*J84+M84-0.5*(N84-M84)+P84+0.75*Q84+S84+2*T84+2*U84-0.75*V84-X84*0.5+Y84*0.15+Z84</f>
        <v>18.624999999999996</v>
      </c>
      <c r="AB84" s="8">
        <v>13.6</v>
      </c>
      <c r="AC84" s="3">
        <f>AA84/AB84*100</f>
        <v>136.94852941176467</v>
      </c>
    </row>
    <row r="85" spans="1:29" x14ac:dyDescent="0.25">
      <c r="A85" s="5">
        <v>81</v>
      </c>
      <c r="B85" s="5" t="s">
        <v>142</v>
      </c>
      <c r="C85" s="5" t="s">
        <v>77</v>
      </c>
      <c r="D85" s="5">
        <v>31</v>
      </c>
      <c r="E85" s="6">
        <v>31.1</v>
      </c>
      <c r="F85" s="6">
        <v>11.9</v>
      </c>
      <c r="G85" s="6">
        <v>5.0999999999999996</v>
      </c>
      <c r="H85" s="6">
        <v>9.5</v>
      </c>
      <c r="I85" s="6">
        <v>53.6</v>
      </c>
      <c r="J85" s="6">
        <v>1.1000000000000001</v>
      </c>
      <c r="K85" s="6">
        <v>2.2999999999999998</v>
      </c>
      <c r="L85" s="6">
        <v>45.8</v>
      </c>
      <c r="M85" s="6">
        <v>0.6</v>
      </c>
      <c r="N85" s="6">
        <v>1.2</v>
      </c>
      <c r="O85" s="6">
        <v>51.4</v>
      </c>
      <c r="P85" s="6">
        <v>1.5</v>
      </c>
      <c r="Q85" s="6">
        <v>4.9000000000000004</v>
      </c>
      <c r="R85" s="6">
        <v>6.4</v>
      </c>
      <c r="S85" s="6">
        <v>1.5</v>
      </c>
      <c r="T85" s="6">
        <v>1.2</v>
      </c>
      <c r="U85" s="6">
        <v>0.5</v>
      </c>
      <c r="V85" s="6">
        <v>1.6</v>
      </c>
      <c r="W85" s="6">
        <v>14.8</v>
      </c>
      <c r="X85" s="6"/>
      <c r="Y85" s="6"/>
      <c r="Z85" s="6"/>
      <c r="AA85" s="7">
        <f>2*(G85-J85)-0.5*(H85-G85)+3*J85+M85-0.5*(N85-M85)+P85+0.75*Q85+S85+2*T85+2*U85-0.75*V85-X85*0.5+Y85*0.15+Z85</f>
        <v>18.274999999999999</v>
      </c>
      <c r="AB85" s="8">
        <v>13.3</v>
      </c>
      <c r="AC85" s="3">
        <f>AA85/AB85*100</f>
        <v>137.40601503759399</v>
      </c>
    </row>
    <row r="86" spans="1:29" x14ac:dyDescent="0.25">
      <c r="A86" s="5">
        <v>82</v>
      </c>
      <c r="B86" s="5" t="s">
        <v>143</v>
      </c>
      <c r="C86" s="5" t="s">
        <v>114</v>
      </c>
      <c r="D86" s="5">
        <v>21</v>
      </c>
      <c r="E86" s="6">
        <v>30.4</v>
      </c>
      <c r="F86" s="6">
        <v>13.9</v>
      </c>
      <c r="G86" s="6">
        <v>5</v>
      </c>
      <c r="H86" s="6">
        <v>12.1</v>
      </c>
      <c r="I86" s="6">
        <v>41.2</v>
      </c>
      <c r="J86" s="6">
        <v>1.5</v>
      </c>
      <c r="K86" s="6">
        <v>4.8</v>
      </c>
      <c r="L86" s="6">
        <v>32</v>
      </c>
      <c r="M86" s="6">
        <v>2.4</v>
      </c>
      <c r="N86" s="6">
        <v>2.6</v>
      </c>
      <c r="O86" s="6">
        <v>92.6</v>
      </c>
      <c r="P86" s="6">
        <v>0.2</v>
      </c>
      <c r="Q86" s="6">
        <v>2</v>
      </c>
      <c r="R86" s="6">
        <v>2.2999999999999998</v>
      </c>
      <c r="S86" s="6">
        <v>6.6</v>
      </c>
      <c r="T86" s="6">
        <v>0.5</v>
      </c>
      <c r="U86" s="6">
        <v>0.1</v>
      </c>
      <c r="V86" s="6">
        <v>2.1</v>
      </c>
      <c r="W86" s="6">
        <v>13.9</v>
      </c>
      <c r="X86" s="6"/>
      <c r="Y86" s="6"/>
      <c r="Z86" s="6"/>
      <c r="AA86" s="7">
        <f>2*(G86-J86)-0.5*(H86-G86)+3*J86+M86-0.5*(N86-M86)+P86+0.75*Q86+S86+2*T86+2*U86-0.75*V86-X86*0.5+Y86*0.15+Z86</f>
        <v>18.174999999999997</v>
      </c>
      <c r="AB86" s="8">
        <v>10.4</v>
      </c>
      <c r="AC86" s="3">
        <f>AA86/AB86*100</f>
        <v>174.75961538461536</v>
      </c>
    </row>
    <row r="87" spans="1:29" x14ac:dyDescent="0.25">
      <c r="A87" s="5">
        <v>83</v>
      </c>
      <c r="B87" s="5" t="s">
        <v>144</v>
      </c>
      <c r="C87" s="5" t="s">
        <v>121</v>
      </c>
      <c r="D87" s="5">
        <v>28</v>
      </c>
      <c r="E87" s="6">
        <v>22.5</v>
      </c>
      <c r="F87" s="6">
        <v>9.6</v>
      </c>
      <c r="G87" s="6">
        <v>3.5</v>
      </c>
      <c r="H87" s="6">
        <v>6.6</v>
      </c>
      <c r="I87" s="6">
        <v>53.5</v>
      </c>
      <c r="J87" s="6">
        <v>0</v>
      </c>
      <c r="K87" s="6">
        <v>0.1</v>
      </c>
      <c r="L87" s="6">
        <v>0</v>
      </c>
      <c r="M87" s="6">
        <v>2.5</v>
      </c>
      <c r="N87" s="6">
        <v>3.6</v>
      </c>
      <c r="O87" s="6">
        <v>69.3</v>
      </c>
      <c r="P87" s="6">
        <v>3.3</v>
      </c>
      <c r="Q87" s="6">
        <v>4.9000000000000004</v>
      </c>
      <c r="R87" s="6">
        <v>8.1999999999999993</v>
      </c>
      <c r="S87" s="6">
        <v>0.8</v>
      </c>
      <c r="T87" s="6">
        <v>0.9</v>
      </c>
      <c r="U87" s="6">
        <v>1</v>
      </c>
      <c r="V87" s="6">
        <v>1.2</v>
      </c>
      <c r="W87" s="6">
        <v>15</v>
      </c>
      <c r="X87" s="6"/>
      <c r="Y87" s="6"/>
      <c r="Z87" s="6"/>
      <c r="AA87" s="7">
        <f>2*(G87-J87)-0.5*(H87-G87)+3*J87+M87-0.5*(N87-M87)+P87+0.75*Q87+S87+2*T87+2*U87-0.75*V87-X87*0.5+Y87*0.15+Z87</f>
        <v>18.075000000000003</v>
      </c>
      <c r="AB87" s="8">
        <v>12.5</v>
      </c>
      <c r="AC87" s="3">
        <f>AA87/AB87*100</f>
        <v>144.60000000000002</v>
      </c>
    </row>
    <row r="88" spans="1:29" x14ac:dyDescent="0.25">
      <c r="A88" s="5">
        <v>75</v>
      </c>
      <c r="B88" s="5" t="s">
        <v>145</v>
      </c>
      <c r="C88" s="5" t="s">
        <v>97</v>
      </c>
      <c r="D88" s="5">
        <v>28</v>
      </c>
      <c r="E88" s="6">
        <v>33.1</v>
      </c>
      <c r="F88" s="6">
        <v>19.100000000000001</v>
      </c>
      <c r="G88" s="6">
        <v>7</v>
      </c>
      <c r="H88" s="6">
        <v>17.100000000000001</v>
      </c>
      <c r="I88" s="6">
        <v>41.2</v>
      </c>
      <c r="J88" s="6">
        <v>1.6</v>
      </c>
      <c r="K88" s="6">
        <v>5</v>
      </c>
      <c r="L88" s="6">
        <v>32.6</v>
      </c>
      <c r="M88" s="6">
        <v>3.4</v>
      </c>
      <c r="N88" s="6">
        <v>4.3</v>
      </c>
      <c r="O88" s="6">
        <v>80.7</v>
      </c>
      <c r="P88" s="6">
        <v>0.6</v>
      </c>
      <c r="Q88" s="6">
        <v>2.2000000000000002</v>
      </c>
      <c r="R88" s="6">
        <v>2.8</v>
      </c>
      <c r="S88" s="6">
        <v>3.1</v>
      </c>
      <c r="T88" s="6">
        <v>0.8</v>
      </c>
      <c r="U88" s="6">
        <v>0.3</v>
      </c>
      <c r="V88" s="6">
        <v>2.6</v>
      </c>
      <c r="W88" s="6">
        <v>12.6</v>
      </c>
      <c r="X88" s="6">
        <v>3.1</v>
      </c>
      <c r="Y88" s="6">
        <v>-4.5</v>
      </c>
      <c r="Z88" s="6">
        <v>1.1000000000000001</v>
      </c>
      <c r="AA88" s="7">
        <f>2*(G88-J88)-0.5*(H88-G88)+3*J88+M88-0.5*(N88-M88)+P88+0.75*Q88+S88+2*T88+2*U88-0.75*V88-X88*0.5+Y88*0.15+Z88</f>
        <v>17.975000000000005</v>
      </c>
      <c r="AB88" s="8">
        <v>13</v>
      </c>
      <c r="AC88" s="3">
        <f>AA88/AB88*100</f>
        <v>138.2692307692308</v>
      </c>
    </row>
    <row r="89" spans="1:29" x14ac:dyDescent="0.25">
      <c r="A89" s="5">
        <v>84</v>
      </c>
      <c r="B89" s="5" t="s">
        <v>146</v>
      </c>
      <c r="C89" s="5" t="s">
        <v>45</v>
      </c>
      <c r="D89" s="5">
        <v>27</v>
      </c>
      <c r="E89" s="6">
        <v>31.7</v>
      </c>
      <c r="F89" s="6">
        <v>12.8</v>
      </c>
      <c r="G89" s="6">
        <v>4.7</v>
      </c>
      <c r="H89" s="6">
        <v>11.3</v>
      </c>
      <c r="I89" s="6">
        <v>41.6</v>
      </c>
      <c r="J89" s="6">
        <v>0.6</v>
      </c>
      <c r="K89" s="6">
        <v>2</v>
      </c>
      <c r="L89" s="6">
        <v>30.9</v>
      </c>
      <c r="M89" s="6">
        <v>2.7</v>
      </c>
      <c r="N89" s="6">
        <v>3.4</v>
      </c>
      <c r="O89" s="6">
        <v>80.400000000000006</v>
      </c>
      <c r="P89" s="6">
        <v>1.3</v>
      </c>
      <c r="Q89" s="6">
        <v>4.7</v>
      </c>
      <c r="R89" s="6">
        <v>5.9</v>
      </c>
      <c r="S89" s="6">
        <v>1.9</v>
      </c>
      <c r="T89" s="6">
        <v>1.2</v>
      </c>
      <c r="U89" s="6">
        <v>0.6</v>
      </c>
      <c r="V89" s="6">
        <v>1.9</v>
      </c>
      <c r="W89" s="6">
        <v>13.3</v>
      </c>
      <c r="X89" s="6"/>
      <c r="Y89" s="6"/>
      <c r="Z89" s="6"/>
      <c r="AA89" s="7">
        <f>2*(G89-J89)-0.5*(H89-G89)+3*J89+M89-0.5*(N89-M89)+P89+0.75*Q89+S89+2*T89+2*U89-0.75*V89-X89*0.5+Y89*0.15+Z89</f>
        <v>17.95</v>
      </c>
      <c r="AB89" s="8">
        <v>12.8</v>
      </c>
      <c r="AC89" s="3">
        <f>AA89/AB89*100</f>
        <v>140.23437499999997</v>
      </c>
    </row>
    <row r="90" spans="1:29" x14ac:dyDescent="0.25">
      <c r="A90" s="5">
        <v>85</v>
      </c>
      <c r="B90" s="5" t="s">
        <v>147</v>
      </c>
      <c r="C90" s="5" t="s">
        <v>58</v>
      </c>
      <c r="D90" s="5">
        <v>30</v>
      </c>
      <c r="E90" s="6">
        <v>30.8</v>
      </c>
      <c r="F90" s="6">
        <v>12.4</v>
      </c>
      <c r="G90" s="6">
        <v>5</v>
      </c>
      <c r="H90" s="6">
        <v>10.199999999999999</v>
      </c>
      <c r="I90" s="6">
        <v>48.7</v>
      </c>
      <c r="J90" s="6">
        <v>1.3</v>
      </c>
      <c r="K90" s="6">
        <v>3.7</v>
      </c>
      <c r="L90" s="6">
        <v>34.799999999999997</v>
      </c>
      <c r="M90" s="6">
        <v>1.1000000000000001</v>
      </c>
      <c r="N90" s="6">
        <v>1.4</v>
      </c>
      <c r="O90" s="6">
        <v>79.099999999999994</v>
      </c>
      <c r="P90" s="6">
        <v>1.9</v>
      </c>
      <c r="Q90" s="6">
        <v>3.4</v>
      </c>
      <c r="R90" s="6">
        <v>5.3</v>
      </c>
      <c r="S90" s="6">
        <v>0.9</v>
      </c>
      <c r="T90" s="6">
        <v>1.2</v>
      </c>
      <c r="U90" s="6">
        <v>0.7</v>
      </c>
      <c r="V90" s="6">
        <v>1.2</v>
      </c>
      <c r="W90" s="6">
        <v>13.7</v>
      </c>
      <c r="X90" s="6"/>
      <c r="Y90" s="6"/>
      <c r="Z90" s="6"/>
      <c r="AA90" s="7">
        <f>2*(G90-J90)-0.5*(H90-G90)+3*J90+M90-0.5*(N90-M90)+P90+0.75*Q90+S90+2*T90+2*U90-0.75*V90-X90*0.5+Y90*0.15+Z90</f>
        <v>17.900000000000002</v>
      </c>
      <c r="AB90" s="8">
        <v>13.5</v>
      </c>
      <c r="AC90" s="3">
        <f>AA90/AB90*100</f>
        <v>132.59259259259261</v>
      </c>
    </row>
    <row r="91" spans="1:29" x14ac:dyDescent="0.25">
      <c r="A91" s="5">
        <v>86</v>
      </c>
      <c r="B91" s="5" t="s">
        <v>148</v>
      </c>
      <c r="C91" s="5" t="s">
        <v>68</v>
      </c>
      <c r="D91" s="5">
        <v>26</v>
      </c>
      <c r="E91" s="6">
        <v>25.8</v>
      </c>
      <c r="F91" s="6">
        <v>10.8</v>
      </c>
      <c r="G91" s="6">
        <v>4.2</v>
      </c>
      <c r="H91" s="6">
        <v>7.2</v>
      </c>
      <c r="I91" s="6">
        <v>58.3</v>
      </c>
      <c r="J91" s="6">
        <v>0</v>
      </c>
      <c r="K91" s="6">
        <v>0</v>
      </c>
      <c r="L91" s="6">
        <v>0</v>
      </c>
      <c r="M91" s="6">
        <v>2.4</v>
      </c>
      <c r="N91" s="6">
        <v>3.7</v>
      </c>
      <c r="O91" s="6">
        <v>65.3</v>
      </c>
      <c r="P91" s="6">
        <v>2</v>
      </c>
      <c r="Q91" s="6">
        <v>4.2</v>
      </c>
      <c r="R91" s="6">
        <v>6.2</v>
      </c>
      <c r="S91" s="6">
        <v>1.2</v>
      </c>
      <c r="T91" s="6">
        <v>0.7</v>
      </c>
      <c r="U91" s="6">
        <v>1.1000000000000001</v>
      </c>
      <c r="V91" s="6">
        <v>1.1000000000000001</v>
      </c>
      <c r="W91" s="6">
        <v>14.6</v>
      </c>
      <c r="X91" s="6"/>
      <c r="Y91" s="6"/>
      <c r="Z91" s="6"/>
      <c r="AA91" s="7">
        <f>2*(G91-J91)-0.5*(H91-G91)+3*J91+M91-0.5*(N91-M91)+P91+0.75*Q91+S91+2*T91+2*U91-0.75*V91-X91*0.5+Y91*0.15+Z91</f>
        <v>17.774999999999999</v>
      </c>
      <c r="AB91" s="8">
        <v>14</v>
      </c>
      <c r="AC91" s="3">
        <f>AA91/AB91*100</f>
        <v>126.96428571428571</v>
      </c>
    </row>
    <row r="92" spans="1:29" x14ac:dyDescent="0.25">
      <c r="A92" s="5">
        <v>87</v>
      </c>
      <c r="B92" s="5" t="s">
        <v>149</v>
      </c>
      <c r="C92" s="5" t="s">
        <v>114</v>
      </c>
      <c r="D92" s="5">
        <v>28</v>
      </c>
      <c r="E92" s="6">
        <v>35.9</v>
      </c>
      <c r="F92" s="6">
        <v>15.6</v>
      </c>
      <c r="G92" s="6">
        <v>5.2</v>
      </c>
      <c r="H92" s="6">
        <v>13.4</v>
      </c>
      <c r="I92" s="6">
        <v>38.799999999999997</v>
      </c>
      <c r="J92" s="6">
        <v>3.1</v>
      </c>
      <c r="K92" s="6">
        <v>8</v>
      </c>
      <c r="L92" s="6">
        <v>38.200000000000003</v>
      </c>
      <c r="M92" s="6">
        <v>2.2000000000000002</v>
      </c>
      <c r="N92" s="6">
        <v>2.7</v>
      </c>
      <c r="O92" s="6">
        <v>81.3</v>
      </c>
      <c r="P92" s="6">
        <v>0.2</v>
      </c>
      <c r="Q92" s="6">
        <v>2.9</v>
      </c>
      <c r="R92" s="6">
        <v>3.1</v>
      </c>
      <c r="S92" s="6">
        <v>2.2000000000000002</v>
      </c>
      <c r="T92" s="6">
        <v>1.4</v>
      </c>
      <c r="U92" s="6">
        <v>0.1</v>
      </c>
      <c r="V92" s="6">
        <v>1.6</v>
      </c>
      <c r="W92" s="6">
        <v>12.1</v>
      </c>
      <c r="X92" s="6"/>
      <c r="Y92" s="6"/>
      <c r="Z92" s="6"/>
      <c r="AA92" s="7">
        <f>2*(G92-J92)-0.5*(H92-G92)+3*J92+M92-0.5*(N92-M92)+P92+0.75*Q92+S92+2*T92+2*U92-0.75*V92-X92*0.5+Y92*0.15+Z92</f>
        <v>17.725000000000001</v>
      </c>
      <c r="AB92" s="8">
        <v>11.4</v>
      </c>
      <c r="AC92" s="3">
        <f>AA92/AB92*100</f>
        <v>155.48245614035088</v>
      </c>
    </row>
    <row r="93" spans="1:29" x14ac:dyDescent="0.25">
      <c r="A93" s="5">
        <v>88</v>
      </c>
      <c r="B93" s="5" t="s">
        <v>150</v>
      </c>
      <c r="C93" s="5" t="s">
        <v>88</v>
      </c>
      <c r="D93" s="5">
        <v>30</v>
      </c>
      <c r="E93" s="6">
        <v>33</v>
      </c>
      <c r="F93" s="6">
        <v>14.2</v>
      </c>
      <c r="G93" s="6">
        <v>5.0999999999999996</v>
      </c>
      <c r="H93" s="6">
        <v>12.5</v>
      </c>
      <c r="I93" s="6">
        <v>41.1</v>
      </c>
      <c r="J93" s="6">
        <v>2.1</v>
      </c>
      <c r="K93" s="6">
        <v>5.4</v>
      </c>
      <c r="L93" s="6">
        <v>38.5</v>
      </c>
      <c r="M93" s="6">
        <v>1.9</v>
      </c>
      <c r="N93" s="6">
        <v>2.2999999999999998</v>
      </c>
      <c r="O93" s="6">
        <v>82.6</v>
      </c>
      <c r="P93" s="6">
        <v>1</v>
      </c>
      <c r="Q93" s="6">
        <v>2.6</v>
      </c>
      <c r="R93" s="6">
        <v>3.5</v>
      </c>
      <c r="S93" s="6">
        <v>2.9</v>
      </c>
      <c r="T93" s="6">
        <v>1.1000000000000001</v>
      </c>
      <c r="U93" s="6">
        <v>0.1</v>
      </c>
      <c r="V93" s="6">
        <v>1.1000000000000001</v>
      </c>
      <c r="W93" s="6">
        <v>13</v>
      </c>
      <c r="X93" s="6"/>
      <c r="Y93" s="6"/>
      <c r="Z93" s="6"/>
      <c r="AA93" s="7">
        <f>2*(G93-J93)-0.5*(H93-G93)+3*J93+M93-0.5*(N93-M93)+P93+0.75*Q93+S93+2*T93+2*U93-0.75*V93-X93*0.5+Y93*0.15+Z93</f>
        <v>17.724999999999998</v>
      </c>
      <c r="AB93" s="8">
        <v>14.5</v>
      </c>
      <c r="AC93" s="3">
        <f>AA93/AB93*100</f>
        <v>122.24137931034483</v>
      </c>
    </row>
    <row r="94" spans="1:29" x14ac:dyDescent="0.25">
      <c r="A94" s="5">
        <v>89</v>
      </c>
      <c r="B94" s="5" t="s">
        <v>151</v>
      </c>
      <c r="C94" s="5" t="s">
        <v>72</v>
      </c>
      <c r="D94" s="5">
        <v>24</v>
      </c>
      <c r="E94" s="6">
        <v>22.3</v>
      </c>
      <c r="F94" s="6">
        <v>12.8</v>
      </c>
      <c r="G94" s="6">
        <v>5.5</v>
      </c>
      <c r="H94" s="6">
        <v>12.6</v>
      </c>
      <c r="I94" s="6">
        <v>43.2</v>
      </c>
      <c r="J94" s="6">
        <v>0.2</v>
      </c>
      <c r="K94" s="6">
        <v>1.1000000000000001</v>
      </c>
      <c r="L94" s="6">
        <v>19.2</v>
      </c>
      <c r="M94" s="6">
        <v>1.7</v>
      </c>
      <c r="N94" s="6">
        <v>2.2999999999999998</v>
      </c>
      <c r="O94" s="6">
        <v>72.7</v>
      </c>
      <c r="P94" s="6">
        <v>2.2000000000000002</v>
      </c>
      <c r="Q94" s="6">
        <v>5.7</v>
      </c>
      <c r="R94" s="6">
        <v>7.9</v>
      </c>
      <c r="S94" s="6">
        <v>1.5</v>
      </c>
      <c r="T94" s="6">
        <v>0.5</v>
      </c>
      <c r="U94" s="6">
        <v>0.2</v>
      </c>
      <c r="V94" s="6">
        <v>1</v>
      </c>
      <c r="W94" s="6">
        <v>14</v>
      </c>
      <c r="X94" s="6"/>
      <c r="Y94" s="6"/>
      <c r="Z94" s="6"/>
      <c r="AA94" s="7">
        <f>2*(G94-J94)-0.5*(H94-G94)+3*J94+M94-0.5*(N94-M94)+P94+0.75*Q94+S94+2*T94+2*U94-0.75*V94-X94*0.5+Y94*0.15+Z94</f>
        <v>17.674999999999997</v>
      </c>
      <c r="AB94" s="8">
        <v>14.3</v>
      </c>
      <c r="AC94" s="3">
        <f>AA94/AB94*100</f>
        <v>123.60139860139859</v>
      </c>
    </row>
    <row r="95" spans="1:29" x14ac:dyDescent="0.25">
      <c r="A95" s="5">
        <v>90</v>
      </c>
      <c r="B95" s="5" t="s">
        <v>152</v>
      </c>
      <c r="C95" s="5" t="s">
        <v>38</v>
      </c>
      <c r="D95" s="5">
        <v>27</v>
      </c>
      <c r="E95" s="6">
        <v>28.9</v>
      </c>
      <c r="F95" s="6">
        <v>6.6</v>
      </c>
      <c r="G95" s="6">
        <v>2.7</v>
      </c>
      <c r="H95" s="6">
        <v>4.7</v>
      </c>
      <c r="I95" s="6">
        <v>57.5</v>
      </c>
      <c r="J95" s="6">
        <v>0</v>
      </c>
      <c r="K95" s="6">
        <v>0</v>
      </c>
      <c r="L95" s="6">
        <v>0</v>
      </c>
      <c r="M95" s="6">
        <v>1.2</v>
      </c>
      <c r="N95" s="6">
        <v>2.7</v>
      </c>
      <c r="O95" s="6">
        <v>45.8</v>
      </c>
      <c r="P95" s="6">
        <v>3.6</v>
      </c>
      <c r="Q95" s="6">
        <v>6.7</v>
      </c>
      <c r="R95" s="6">
        <v>10.3</v>
      </c>
      <c r="S95" s="6">
        <v>0.8</v>
      </c>
      <c r="T95" s="6">
        <v>0.5</v>
      </c>
      <c r="U95" s="6">
        <v>1.4</v>
      </c>
      <c r="V95" s="6">
        <v>0.7</v>
      </c>
      <c r="W95" s="6">
        <v>15.4</v>
      </c>
      <c r="X95" s="6"/>
      <c r="Y95" s="6"/>
      <c r="Z95" s="6"/>
      <c r="AA95" s="7">
        <f>2*(G95-J95)-0.5*(H95-G95)+3*J95+M95-0.5*(N95-M95)+P95+0.75*Q95+S95+2*T95+2*U95-0.75*V95-X95*0.5+Y95*0.15+Z95</f>
        <v>17.550000000000004</v>
      </c>
      <c r="AB95" s="8">
        <v>14.4</v>
      </c>
      <c r="AC95" s="3">
        <f>AA95/AB95*100</f>
        <v>121.87500000000003</v>
      </c>
    </row>
    <row r="96" spans="1:29" x14ac:dyDescent="0.25">
      <c r="A96" s="5">
        <v>90</v>
      </c>
      <c r="B96" s="5" t="s">
        <v>153</v>
      </c>
      <c r="C96" s="5" t="s">
        <v>30</v>
      </c>
      <c r="D96" s="5">
        <v>29</v>
      </c>
      <c r="E96" s="6">
        <v>19.399999999999999</v>
      </c>
      <c r="F96" s="6">
        <v>12.6</v>
      </c>
      <c r="G96" s="6">
        <v>4.9000000000000004</v>
      </c>
      <c r="H96" s="6">
        <v>8.9</v>
      </c>
      <c r="I96" s="6">
        <v>55.2</v>
      </c>
      <c r="J96" s="6">
        <v>0.1</v>
      </c>
      <c r="K96" s="6">
        <v>0.7</v>
      </c>
      <c r="L96" s="6">
        <v>14.3</v>
      </c>
      <c r="M96" s="6">
        <v>2.6</v>
      </c>
      <c r="N96" s="6">
        <v>3.3</v>
      </c>
      <c r="O96" s="6">
        <v>80</v>
      </c>
      <c r="P96" s="6">
        <v>2.2000000000000002</v>
      </c>
      <c r="Q96" s="6">
        <v>3.8</v>
      </c>
      <c r="R96" s="6">
        <v>6.1</v>
      </c>
      <c r="S96" s="6">
        <v>0.7</v>
      </c>
      <c r="T96" s="6">
        <v>0.4</v>
      </c>
      <c r="U96" s="6">
        <v>0.9</v>
      </c>
      <c r="V96" s="6">
        <v>1.3</v>
      </c>
      <c r="W96" s="6">
        <v>14.7</v>
      </c>
      <c r="X96" s="6"/>
      <c r="Y96" s="6"/>
      <c r="Z96" s="6"/>
      <c r="AA96" s="7">
        <f>2*(G96-J96)-0.5*(H96-G96)+3*J96+M96-0.5*(N96-M96)+P96+0.75*Q96+S96+2*T96+2*U96-0.75*V96-X96*0.5+Y96*0.15+Z96</f>
        <v>17.524999999999999</v>
      </c>
      <c r="AB96" s="8">
        <v>14.6</v>
      </c>
      <c r="AC96" s="3">
        <f>AA96/AB96*100</f>
        <v>120.03424657534245</v>
      </c>
    </row>
    <row r="97" spans="1:29" x14ac:dyDescent="0.25">
      <c r="A97" s="5">
        <v>92</v>
      </c>
      <c r="B97" s="5" t="s">
        <v>154</v>
      </c>
      <c r="C97" s="5" t="s">
        <v>93</v>
      </c>
      <c r="D97" s="5">
        <v>28</v>
      </c>
      <c r="E97" s="6">
        <v>27.8</v>
      </c>
      <c r="F97" s="6">
        <v>15.6</v>
      </c>
      <c r="G97" s="6">
        <v>5</v>
      </c>
      <c r="H97" s="6">
        <v>11.8</v>
      </c>
      <c r="I97" s="6">
        <v>42.9</v>
      </c>
      <c r="J97" s="6">
        <v>1.5</v>
      </c>
      <c r="K97" s="6">
        <v>4.5</v>
      </c>
      <c r="L97" s="6">
        <v>33.9</v>
      </c>
      <c r="M97" s="6">
        <v>4</v>
      </c>
      <c r="N97" s="6">
        <v>4.8</v>
      </c>
      <c r="O97" s="6">
        <v>83</v>
      </c>
      <c r="P97" s="6">
        <v>0.4</v>
      </c>
      <c r="Q97" s="6">
        <v>4</v>
      </c>
      <c r="R97" s="6">
        <v>4.4000000000000004</v>
      </c>
      <c r="S97" s="6">
        <v>2.5</v>
      </c>
      <c r="T97" s="6">
        <v>0.8</v>
      </c>
      <c r="U97" s="6">
        <v>0.1</v>
      </c>
      <c r="V97" s="6">
        <v>2.6</v>
      </c>
      <c r="W97" s="6">
        <v>13.3</v>
      </c>
      <c r="X97" s="6"/>
      <c r="Y97" s="6"/>
      <c r="Z97" s="6"/>
      <c r="AA97" s="7">
        <f>2*(G97-J97)-0.5*(H97-G97)+3*J97+M97-0.5*(N97-M97)+P97+0.75*Q97+S97+2*T97+2*U97-0.75*V97-X97*0.5+Y97*0.15+Z97</f>
        <v>17.450000000000003</v>
      </c>
      <c r="AB97" s="8">
        <v>13.3</v>
      </c>
      <c r="AC97" s="3">
        <f>AA97/AB97*100</f>
        <v>131.20300751879702</v>
      </c>
    </row>
    <row r="98" spans="1:29" x14ac:dyDescent="0.25">
      <c r="A98" s="5">
        <v>93</v>
      </c>
      <c r="B98" s="5" t="s">
        <v>155</v>
      </c>
      <c r="C98" s="5" t="s">
        <v>97</v>
      </c>
      <c r="D98" s="5">
        <v>21</v>
      </c>
      <c r="E98" s="6">
        <v>27.7</v>
      </c>
      <c r="F98" s="6">
        <v>7.5</v>
      </c>
      <c r="G98" s="6">
        <v>3</v>
      </c>
      <c r="H98" s="6">
        <v>4.3</v>
      </c>
      <c r="I98" s="6">
        <v>70.3</v>
      </c>
      <c r="J98" s="6">
        <v>0</v>
      </c>
      <c r="K98" s="6">
        <v>0</v>
      </c>
      <c r="L98" s="6">
        <v>0</v>
      </c>
      <c r="M98" s="6">
        <v>1.4</v>
      </c>
      <c r="N98" s="6">
        <v>2.1</v>
      </c>
      <c r="O98" s="6">
        <v>66.7</v>
      </c>
      <c r="P98" s="6">
        <v>3.1</v>
      </c>
      <c r="Q98" s="6">
        <v>8.4</v>
      </c>
      <c r="R98" s="6">
        <v>11.5</v>
      </c>
      <c r="S98" s="6">
        <v>0.5</v>
      </c>
      <c r="T98" s="6">
        <v>0.8</v>
      </c>
      <c r="U98" s="6">
        <v>0.4</v>
      </c>
      <c r="V98" s="6">
        <v>1.7</v>
      </c>
      <c r="W98" s="6">
        <v>17</v>
      </c>
      <c r="X98" s="6"/>
      <c r="Y98" s="6"/>
      <c r="Z98" s="6"/>
      <c r="AA98" s="7">
        <f>2*(G98-J98)-0.5*(H98-G98)+3*J98+M98-0.5*(N98-M98)+P98+0.75*Q98+S98+2*T98+2*U98-0.75*V98-X98*0.5+Y98*0.15+Z98</f>
        <v>17.425000000000004</v>
      </c>
      <c r="AB98" s="8">
        <v>11.4</v>
      </c>
      <c r="AC98" s="3">
        <f>AA98/AB98*100</f>
        <v>152.85087719298249</v>
      </c>
    </row>
    <row r="99" spans="1:29" x14ac:dyDescent="0.25">
      <c r="A99" s="5">
        <v>94</v>
      </c>
      <c r="B99" s="5" t="s">
        <v>156</v>
      </c>
      <c r="C99" s="5" t="s">
        <v>100</v>
      </c>
      <c r="D99" s="5">
        <v>28</v>
      </c>
      <c r="E99" s="6">
        <v>26.7</v>
      </c>
      <c r="F99" s="6">
        <v>13.4</v>
      </c>
      <c r="G99" s="6">
        <v>4.9000000000000004</v>
      </c>
      <c r="H99" s="6">
        <v>10.7</v>
      </c>
      <c r="I99" s="6">
        <v>45.7</v>
      </c>
      <c r="J99" s="6">
        <v>1.9</v>
      </c>
      <c r="K99" s="6">
        <v>5.0999999999999996</v>
      </c>
      <c r="L99" s="6">
        <v>36.1</v>
      </c>
      <c r="M99" s="6">
        <v>1.7</v>
      </c>
      <c r="N99" s="6">
        <v>2.1</v>
      </c>
      <c r="O99" s="6">
        <v>81.400000000000006</v>
      </c>
      <c r="P99" s="6">
        <v>1</v>
      </c>
      <c r="Q99" s="6">
        <v>5.2</v>
      </c>
      <c r="R99" s="6">
        <v>6.3</v>
      </c>
      <c r="S99" s="6">
        <v>1.5</v>
      </c>
      <c r="T99" s="6">
        <v>0.5</v>
      </c>
      <c r="U99" s="6">
        <v>0.3</v>
      </c>
      <c r="V99" s="6">
        <v>1.3</v>
      </c>
      <c r="W99" s="6">
        <v>14.3</v>
      </c>
      <c r="X99" s="6"/>
      <c r="Y99" s="6"/>
      <c r="Z99" s="6"/>
      <c r="AA99" s="7">
        <f>2*(G99-J99)-0.5*(H99-G99)+3*J99+M99-0.5*(N99-M99)+P99+0.75*Q99+S99+2*T99+2*U99-0.75*V99-X99*0.5+Y99*0.15+Z99</f>
        <v>17.325000000000003</v>
      </c>
      <c r="AB99" s="8">
        <v>11.5</v>
      </c>
      <c r="AC99" s="3">
        <f>AA99/AB99*100</f>
        <v>150.6521739130435</v>
      </c>
    </row>
    <row r="100" spans="1:29" x14ac:dyDescent="0.25">
      <c r="A100" s="5">
        <v>95</v>
      </c>
      <c r="B100" s="5" t="s">
        <v>157</v>
      </c>
      <c r="C100" s="5" t="s">
        <v>51</v>
      </c>
      <c r="D100" s="5">
        <v>28</v>
      </c>
      <c r="E100" s="6">
        <v>28.5</v>
      </c>
      <c r="F100" s="6">
        <v>9.6</v>
      </c>
      <c r="G100" s="6">
        <v>4.4000000000000004</v>
      </c>
      <c r="H100" s="6">
        <v>9.3000000000000007</v>
      </c>
      <c r="I100" s="6">
        <v>47.9</v>
      </c>
      <c r="J100" s="6">
        <v>0</v>
      </c>
      <c r="K100" s="6">
        <v>0</v>
      </c>
      <c r="L100" s="6">
        <v>0</v>
      </c>
      <c r="M100" s="6">
        <v>0.8</v>
      </c>
      <c r="N100" s="6">
        <v>1.2</v>
      </c>
      <c r="O100" s="6">
        <v>66.7</v>
      </c>
      <c r="P100" s="6">
        <v>3.7</v>
      </c>
      <c r="Q100" s="6">
        <v>3.7</v>
      </c>
      <c r="R100" s="6">
        <v>7.4</v>
      </c>
      <c r="S100" s="6">
        <v>0.8</v>
      </c>
      <c r="T100" s="6">
        <v>0.1</v>
      </c>
      <c r="U100" s="6">
        <v>1.8</v>
      </c>
      <c r="V100" s="6">
        <v>1</v>
      </c>
      <c r="W100" s="6">
        <v>13.6</v>
      </c>
      <c r="X100" s="6"/>
      <c r="Y100" s="6"/>
      <c r="Z100" s="6"/>
      <c r="AA100" s="7">
        <f>2*(G100-J100)-0.5*(H100-G100)+3*J100+M100-0.5*(N100-M100)+P100+0.75*Q100+S100+2*T100+2*U100-0.75*V100-X100*0.5+Y100*0.15+Z100</f>
        <v>17.275000000000002</v>
      </c>
      <c r="AB100" s="8">
        <v>14.2</v>
      </c>
      <c r="AC100" s="3">
        <f>AA100/AB100*100</f>
        <v>121.6549295774648</v>
      </c>
    </row>
    <row r="101" spans="1:29" x14ac:dyDescent="0.25">
      <c r="A101" s="5">
        <v>96</v>
      </c>
      <c r="B101" s="5" t="s">
        <v>158</v>
      </c>
      <c r="C101" s="5" t="s">
        <v>70</v>
      </c>
      <c r="D101" s="5">
        <v>25</v>
      </c>
      <c r="E101" s="6">
        <v>29.7</v>
      </c>
      <c r="F101" s="6">
        <v>15.2</v>
      </c>
      <c r="G101" s="6">
        <v>5.6</v>
      </c>
      <c r="H101" s="6">
        <v>13</v>
      </c>
      <c r="I101" s="6">
        <v>42.8</v>
      </c>
      <c r="J101" s="6">
        <v>2.1</v>
      </c>
      <c r="K101" s="6">
        <v>5.9</v>
      </c>
      <c r="L101" s="6">
        <v>35.4</v>
      </c>
      <c r="M101" s="6">
        <v>2</v>
      </c>
      <c r="N101" s="6">
        <v>2.6</v>
      </c>
      <c r="O101" s="6">
        <v>76.599999999999994</v>
      </c>
      <c r="P101" s="6">
        <v>0.3</v>
      </c>
      <c r="Q101" s="6">
        <v>3.7</v>
      </c>
      <c r="R101" s="6">
        <v>4</v>
      </c>
      <c r="S101" s="6">
        <v>2</v>
      </c>
      <c r="T101" s="6">
        <v>0.7</v>
      </c>
      <c r="U101" s="6">
        <v>0.2</v>
      </c>
      <c r="V101" s="6">
        <v>1.2</v>
      </c>
      <c r="W101" s="6">
        <v>12.8</v>
      </c>
      <c r="X101" s="6"/>
      <c r="Y101" s="6"/>
      <c r="Z101" s="6"/>
      <c r="AA101" s="7">
        <f>2*(G101-J101)-0.5*(H101-G101)+3*J101+M101-0.5*(N101-M101)+P101+0.75*Q101+S101+2*T101+2*U101-0.75*V101-X101*0.5+Y101*0.15+Z101</f>
        <v>17.274999999999999</v>
      </c>
      <c r="AB101" s="8">
        <v>14.7</v>
      </c>
      <c r="AC101" s="3">
        <f>AA101/AB101*100</f>
        <v>117.51700680272108</v>
      </c>
    </row>
    <row r="102" spans="1:29" x14ac:dyDescent="0.25">
      <c r="A102" s="5">
        <v>97</v>
      </c>
      <c r="B102" s="5" t="s">
        <v>159</v>
      </c>
      <c r="C102" s="5" t="s">
        <v>40</v>
      </c>
      <c r="D102" s="5">
        <v>26</v>
      </c>
      <c r="E102" s="6">
        <v>19.2</v>
      </c>
      <c r="F102" s="6">
        <v>9.1999999999999993</v>
      </c>
      <c r="G102" s="6">
        <v>3.6</v>
      </c>
      <c r="H102" s="6">
        <v>7.2</v>
      </c>
      <c r="I102" s="6">
        <v>50</v>
      </c>
      <c r="J102" s="6">
        <v>0</v>
      </c>
      <c r="K102" s="6">
        <v>0</v>
      </c>
      <c r="L102" s="6">
        <v>0</v>
      </c>
      <c r="M102" s="6">
        <v>2.1</v>
      </c>
      <c r="N102" s="6">
        <v>2.5</v>
      </c>
      <c r="O102" s="6">
        <v>81.8</v>
      </c>
      <c r="P102" s="6">
        <v>1.8</v>
      </c>
      <c r="Q102" s="6">
        <v>4.8</v>
      </c>
      <c r="R102" s="6">
        <v>6.6</v>
      </c>
      <c r="S102" s="6">
        <v>2.2000000000000002</v>
      </c>
      <c r="T102" s="6">
        <v>1.2</v>
      </c>
      <c r="U102" s="6">
        <v>0.5</v>
      </c>
      <c r="V102" s="6">
        <v>1.4</v>
      </c>
      <c r="W102" s="6">
        <v>14.2</v>
      </c>
      <c r="X102" s="6"/>
      <c r="Y102" s="6"/>
      <c r="Z102" s="6"/>
      <c r="AA102" s="7">
        <f>2*(G102-J102)-0.5*(H102-G102)+3*J102+M102-0.5*(N102-M102)+P102+0.75*Q102+S102+2*T102+2*U102-0.75*V102</f>
        <v>17.249999999999996</v>
      </c>
      <c r="AB102" s="8">
        <v>13.9</v>
      </c>
      <c r="AC102" s="3">
        <f>AA102/AB102*100</f>
        <v>124.10071942446039</v>
      </c>
    </row>
    <row r="103" spans="1:29" x14ac:dyDescent="0.25">
      <c r="A103" s="5"/>
      <c r="B103" s="5" t="s">
        <v>160</v>
      </c>
      <c r="C103" s="5" t="s">
        <v>63</v>
      </c>
      <c r="D103" s="5">
        <v>16</v>
      </c>
      <c r="E103" s="5">
        <v>31.8</v>
      </c>
      <c r="F103" s="5">
        <v>14.2</v>
      </c>
      <c r="G103" s="5">
        <v>5.5</v>
      </c>
      <c r="H103" s="5">
        <v>14.3</v>
      </c>
      <c r="I103" s="5">
        <v>38.4</v>
      </c>
      <c r="J103" s="5">
        <v>1.3</v>
      </c>
      <c r="K103" s="5">
        <v>3.8</v>
      </c>
      <c r="L103" s="5">
        <v>34.4</v>
      </c>
      <c r="M103" s="5">
        <v>1.9</v>
      </c>
      <c r="N103" s="5">
        <v>2.9</v>
      </c>
      <c r="O103" s="5">
        <v>65.2</v>
      </c>
      <c r="P103" s="5">
        <v>0.4</v>
      </c>
      <c r="Q103" s="5">
        <v>3</v>
      </c>
      <c r="R103" s="5">
        <v>3.4</v>
      </c>
      <c r="S103" s="5">
        <v>3.9</v>
      </c>
      <c r="T103" s="6">
        <v>0.9</v>
      </c>
      <c r="U103" s="6">
        <v>0.6</v>
      </c>
      <c r="V103" s="6">
        <v>2.2000000000000002</v>
      </c>
      <c r="W103" s="5"/>
      <c r="X103" s="6">
        <v>2.6</v>
      </c>
      <c r="Y103" s="6">
        <v>-1</v>
      </c>
      <c r="Z103" s="5"/>
      <c r="AA103" s="7">
        <f>2*(G103-J103)-0.5*(H103-G103)+3*J103+M103-0.5*(N103-M103)+P103+0.75*Q103+S103+2*T103+2*U103-0.75*V103</f>
        <v>17.200000000000003</v>
      </c>
      <c r="AB103" s="8"/>
      <c r="AC103" s="3"/>
    </row>
    <row r="104" spans="1:29" x14ac:dyDescent="0.25">
      <c r="A104" s="5">
        <v>98</v>
      </c>
      <c r="B104" s="5" t="s">
        <v>161</v>
      </c>
      <c r="C104" s="5" t="s">
        <v>65</v>
      </c>
      <c r="D104" s="5">
        <v>23</v>
      </c>
      <c r="E104" s="6">
        <v>31.5</v>
      </c>
      <c r="F104" s="6">
        <v>7.1</v>
      </c>
      <c r="G104" s="6">
        <v>2.1</v>
      </c>
      <c r="H104" s="6">
        <v>5.7</v>
      </c>
      <c r="I104" s="6">
        <v>36.6</v>
      </c>
      <c r="J104" s="6">
        <v>0.6</v>
      </c>
      <c r="K104" s="6">
        <v>2.2999999999999998</v>
      </c>
      <c r="L104" s="6">
        <v>26.4</v>
      </c>
      <c r="M104" s="6">
        <v>2.2999999999999998</v>
      </c>
      <c r="N104" s="6">
        <v>2.7</v>
      </c>
      <c r="O104" s="6">
        <v>84.1</v>
      </c>
      <c r="P104" s="6">
        <v>1.2</v>
      </c>
      <c r="Q104" s="6">
        <v>2.9</v>
      </c>
      <c r="R104" s="6">
        <v>4.0999999999999996</v>
      </c>
      <c r="S104" s="6">
        <v>6.9</v>
      </c>
      <c r="T104" s="6">
        <v>1.5</v>
      </c>
      <c r="U104" s="6">
        <v>0.1</v>
      </c>
      <c r="V104" s="6">
        <v>2.1</v>
      </c>
      <c r="W104" s="6">
        <v>13.5</v>
      </c>
      <c r="X104" s="6"/>
      <c r="Y104" s="6"/>
      <c r="Z104" s="6"/>
      <c r="AA104" s="7">
        <f>2*(G104-J104)-0.5*(H104-G104)+3*J104+M104-0.5*(N104-M104)+P104+0.75*Q104+S104+2*T104+2*U104-0.75*V104</f>
        <v>17</v>
      </c>
      <c r="AB104" s="8">
        <v>10.7</v>
      </c>
      <c r="AC104" s="3">
        <f>AA104/AB104*100</f>
        <v>158.87850467289721</v>
      </c>
    </row>
    <row r="105" spans="1:29" x14ac:dyDescent="0.25">
      <c r="A105" s="5">
        <v>99</v>
      </c>
      <c r="B105" s="5" t="s">
        <v>162</v>
      </c>
      <c r="C105" s="5" t="s">
        <v>97</v>
      </c>
      <c r="D105" s="5">
        <v>27</v>
      </c>
      <c r="E105" s="6">
        <v>22.7</v>
      </c>
      <c r="F105" s="6">
        <v>8.6</v>
      </c>
      <c r="G105" s="6">
        <v>3.1</v>
      </c>
      <c r="H105" s="6">
        <v>6.3</v>
      </c>
      <c r="I105" s="6">
        <v>48.8</v>
      </c>
      <c r="J105" s="6">
        <v>0</v>
      </c>
      <c r="K105" s="6">
        <v>0.1</v>
      </c>
      <c r="L105" s="6">
        <v>0</v>
      </c>
      <c r="M105" s="6">
        <v>2.5</v>
      </c>
      <c r="N105" s="6">
        <v>3.5</v>
      </c>
      <c r="O105" s="6">
        <v>71.3</v>
      </c>
      <c r="P105" s="6">
        <v>2.2000000000000002</v>
      </c>
      <c r="Q105" s="6">
        <v>5.3</v>
      </c>
      <c r="R105" s="6">
        <v>7.5</v>
      </c>
      <c r="S105" s="6">
        <v>0.7</v>
      </c>
      <c r="T105" s="6">
        <v>0.5</v>
      </c>
      <c r="U105" s="6">
        <v>1.7</v>
      </c>
      <c r="V105" s="6">
        <v>1.3</v>
      </c>
      <c r="W105" s="6">
        <v>13.4</v>
      </c>
      <c r="X105" s="6"/>
      <c r="Y105" s="6"/>
      <c r="Z105" s="6"/>
      <c r="AA105" s="7">
        <f>2*(G105-J105)-0.5*(H105-G105)+3*J105+M105-0.5*(N105-M105)+P105+0.75*Q105+S105+2*T105+2*U105-0.75*V105</f>
        <v>16.899999999999999</v>
      </c>
      <c r="AB105" s="8">
        <v>10.9</v>
      </c>
      <c r="AC105" s="3">
        <f>AA105/AB105*100</f>
        <v>155.04587155963301</v>
      </c>
    </row>
    <row r="106" spans="1:29" x14ac:dyDescent="0.25">
      <c r="A106" s="5">
        <v>100</v>
      </c>
      <c r="B106" s="5" t="s">
        <v>163</v>
      </c>
      <c r="C106" s="5" t="s">
        <v>110</v>
      </c>
      <c r="D106" s="5">
        <v>32</v>
      </c>
      <c r="E106" s="6">
        <v>28.5</v>
      </c>
      <c r="F106" s="6">
        <v>14.5</v>
      </c>
      <c r="G106" s="6">
        <v>5.7</v>
      </c>
      <c r="H106" s="6">
        <v>13.1</v>
      </c>
      <c r="I106" s="6">
        <v>43.8</v>
      </c>
      <c r="J106" s="6">
        <v>1.3</v>
      </c>
      <c r="K106" s="6">
        <v>3.8</v>
      </c>
      <c r="L106" s="6">
        <v>34.1</v>
      </c>
      <c r="M106" s="6">
        <v>1.8</v>
      </c>
      <c r="N106" s="6">
        <v>2.1</v>
      </c>
      <c r="O106" s="6">
        <v>83.6</v>
      </c>
      <c r="P106" s="6">
        <v>0.8</v>
      </c>
      <c r="Q106" s="6">
        <v>2.2000000000000002</v>
      </c>
      <c r="R106" s="6">
        <v>2.9</v>
      </c>
      <c r="S106" s="6">
        <v>2.2999999999999998</v>
      </c>
      <c r="T106" s="6">
        <v>1.3</v>
      </c>
      <c r="U106" s="6">
        <v>0.1</v>
      </c>
      <c r="V106" s="6">
        <v>2</v>
      </c>
      <c r="W106" s="6">
        <v>11.5</v>
      </c>
      <c r="X106" s="6"/>
      <c r="Y106" s="6"/>
      <c r="Z106" s="6"/>
      <c r="AA106" s="7">
        <f>2*(G106-J106)-0.5*(H106-G106)+3*J106+M106-0.5*(N106-M106)+P106+0.75*Q106+S106+2*T106+2*U106-0.75*V106</f>
        <v>16.700000000000003</v>
      </c>
      <c r="AB106" s="8">
        <v>13.3</v>
      </c>
      <c r="AC106" s="3">
        <f>AA106/AB106*100</f>
        <v>125.5639097744361</v>
      </c>
    </row>
    <row r="107" spans="1:29" x14ac:dyDescent="0.25">
      <c r="A107" s="5">
        <v>101</v>
      </c>
      <c r="B107" s="5" t="s">
        <v>164</v>
      </c>
      <c r="C107" s="5" t="s">
        <v>34</v>
      </c>
      <c r="D107" s="5">
        <v>30</v>
      </c>
      <c r="E107" s="6">
        <v>24.9</v>
      </c>
      <c r="F107" s="6">
        <v>10.9</v>
      </c>
      <c r="G107" s="6">
        <v>4.3</v>
      </c>
      <c r="H107" s="6">
        <v>9.1</v>
      </c>
      <c r="I107" s="6">
        <v>47.3</v>
      </c>
      <c r="J107" s="6">
        <v>0.4</v>
      </c>
      <c r="K107" s="6">
        <v>1.7</v>
      </c>
      <c r="L107" s="6">
        <v>22</v>
      </c>
      <c r="M107" s="6">
        <v>2</v>
      </c>
      <c r="N107" s="6">
        <v>3.2</v>
      </c>
      <c r="O107" s="6">
        <v>60.8</v>
      </c>
      <c r="P107" s="6">
        <v>1.1000000000000001</v>
      </c>
      <c r="Q107" s="6">
        <v>4.8</v>
      </c>
      <c r="R107" s="6">
        <v>6</v>
      </c>
      <c r="S107" s="6">
        <v>1.1000000000000001</v>
      </c>
      <c r="T107" s="6">
        <v>0.8</v>
      </c>
      <c r="U107" s="6">
        <v>1</v>
      </c>
      <c r="V107" s="6">
        <v>1.1000000000000001</v>
      </c>
      <c r="W107" s="6">
        <v>12.7</v>
      </c>
      <c r="X107" s="6"/>
      <c r="Y107" s="6"/>
      <c r="Z107" s="6"/>
      <c r="AA107" s="7">
        <f>2*(G107-J107)-0.5*(H107-G107)+3*J107+M107-0.5*(N107-M107)+P107+0.75*Q107+S107+2*T107+2*U107-0.75*V107</f>
        <v>16.574999999999999</v>
      </c>
      <c r="AB107" s="8">
        <v>12.2</v>
      </c>
      <c r="AC107" s="3">
        <f>AA107/AB107*100</f>
        <v>135.86065573770492</v>
      </c>
    </row>
    <row r="108" spans="1:29" x14ac:dyDescent="0.25">
      <c r="A108" s="5">
        <v>102</v>
      </c>
      <c r="B108" s="5" t="s">
        <v>165</v>
      </c>
      <c r="C108" s="5" t="s">
        <v>88</v>
      </c>
      <c r="D108" s="5">
        <v>30</v>
      </c>
      <c r="E108" s="6">
        <v>26.7</v>
      </c>
      <c r="F108" s="6">
        <v>11.2</v>
      </c>
      <c r="G108" s="6">
        <v>4.4000000000000004</v>
      </c>
      <c r="H108" s="6">
        <v>8.6999999999999993</v>
      </c>
      <c r="I108" s="6">
        <v>51.2</v>
      </c>
      <c r="J108" s="6">
        <v>0.8</v>
      </c>
      <c r="K108" s="6">
        <v>2.6</v>
      </c>
      <c r="L108" s="6">
        <v>29.5</v>
      </c>
      <c r="M108" s="6">
        <v>1.6</v>
      </c>
      <c r="N108" s="6">
        <v>1.8</v>
      </c>
      <c r="O108" s="6">
        <v>88.9</v>
      </c>
      <c r="P108" s="6">
        <v>1.4</v>
      </c>
      <c r="Q108" s="6">
        <v>4.9000000000000004</v>
      </c>
      <c r="R108" s="6">
        <v>6.3</v>
      </c>
      <c r="S108" s="6">
        <v>1.6</v>
      </c>
      <c r="T108" s="6">
        <v>0.4</v>
      </c>
      <c r="U108" s="6">
        <v>0.4</v>
      </c>
      <c r="V108" s="6">
        <v>0.9</v>
      </c>
      <c r="W108" s="6">
        <v>14.7</v>
      </c>
      <c r="X108" s="6"/>
      <c r="Y108" s="6"/>
      <c r="Z108" s="6"/>
      <c r="AA108" s="7">
        <f>2*(G108-J108)-0.5*(H108-G108)+3*J108+M108-0.5*(N108-M108)+P108+0.75*Q108+S108+2*T108+2*U108-0.75*V108</f>
        <v>16.550000000000004</v>
      </c>
      <c r="AB108" s="8">
        <v>12.7</v>
      </c>
      <c r="AC108" s="3">
        <f>AA108/AB108*100</f>
        <v>130.3149606299213</v>
      </c>
    </row>
    <row r="109" spans="1:29" x14ac:dyDescent="0.25">
      <c r="A109" s="5">
        <v>103</v>
      </c>
      <c r="B109" s="5" t="s">
        <v>166</v>
      </c>
      <c r="C109" s="5" t="s">
        <v>42</v>
      </c>
      <c r="D109" s="5">
        <v>21</v>
      </c>
      <c r="E109" s="6">
        <v>29.9</v>
      </c>
      <c r="F109" s="6">
        <v>12.5</v>
      </c>
      <c r="G109" s="6">
        <v>4.4000000000000004</v>
      </c>
      <c r="H109" s="6">
        <v>9.9</v>
      </c>
      <c r="I109" s="6">
        <v>44.9</v>
      </c>
      <c r="J109" s="6">
        <v>1</v>
      </c>
      <c r="K109" s="6">
        <v>2.7</v>
      </c>
      <c r="L109" s="6">
        <v>37.5</v>
      </c>
      <c r="M109" s="6">
        <v>2.7</v>
      </c>
      <c r="N109" s="6">
        <v>3.2</v>
      </c>
      <c r="O109" s="6">
        <v>82.4</v>
      </c>
      <c r="P109" s="6">
        <v>0.4</v>
      </c>
      <c r="Q109" s="6">
        <v>1.6</v>
      </c>
      <c r="R109" s="6">
        <v>2</v>
      </c>
      <c r="S109" s="6">
        <v>4.3</v>
      </c>
      <c r="T109" s="6">
        <v>1.1000000000000001</v>
      </c>
      <c r="U109" s="6">
        <v>0.1</v>
      </c>
      <c r="V109" s="6">
        <v>1.9</v>
      </c>
      <c r="W109" s="6">
        <v>12.1</v>
      </c>
      <c r="X109" s="6"/>
      <c r="Y109" s="6"/>
      <c r="Z109" s="6"/>
      <c r="AA109" s="7">
        <f>2*(G109-J109)-0.5*(H109-G109)+3*J109+M109-0.5*(N109-M109)+P109+0.75*Q109+S109+2*T109+2*U109-0.75*V109</f>
        <v>16.375</v>
      </c>
      <c r="AB109" s="8">
        <v>13.5</v>
      </c>
      <c r="AC109" s="3">
        <f>AA109/AB109*100</f>
        <v>121.2962962962963</v>
      </c>
    </row>
    <row r="110" spans="1:29" x14ac:dyDescent="0.25">
      <c r="A110" s="5">
        <v>104</v>
      </c>
      <c r="B110" s="5" t="s">
        <v>167</v>
      </c>
      <c r="C110" s="5" t="s">
        <v>72</v>
      </c>
      <c r="D110" s="5">
        <v>24</v>
      </c>
      <c r="E110" s="6">
        <v>27.7</v>
      </c>
      <c r="F110" s="6">
        <v>10</v>
      </c>
      <c r="G110" s="6">
        <v>4.2</v>
      </c>
      <c r="H110" s="6">
        <v>9</v>
      </c>
      <c r="I110" s="6">
        <v>47</v>
      </c>
      <c r="J110" s="6">
        <v>0.1</v>
      </c>
      <c r="K110" s="6">
        <v>0.6</v>
      </c>
      <c r="L110" s="6">
        <v>20</v>
      </c>
      <c r="M110" s="6">
        <v>1.4</v>
      </c>
      <c r="N110" s="6">
        <v>2.1</v>
      </c>
      <c r="O110" s="6">
        <v>66.7</v>
      </c>
      <c r="P110" s="6">
        <v>2.4</v>
      </c>
      <c r="Q110" s="6">
        <v>3</v>
      </c>
      <c r="R110" s="6">
        <v>5.4</v>
      </c>
      <c r="S110" s="6">
        <v>1</v>
      </c>
      <c r="T110" s="6">
        <v>1.8</v>
      </c>
      <c r="U110" s="6">
        <v>0.5</v>
      </c>
      <c r="V110" s="6">
        <v>1.4</v>
      </c>
      <c r="W110" s="6">
        <v>11.8</v>
      </c>
      <c r="X110" s="6"/>
      <c r="Y110" s="6"/>
      <c r="Z110" s="6"/>
      <c r="AA110" s="7">
        <f>2*(G110-J110)-0.5*(H110-G110)+3*J110+M110-0.5*(N110-M110)+P110+0.75*Q110+S110+2*T110+2*U110-0.75*V110</f>
        <v>16.350000000000001</v>
      </c>
      <c r="AB110" s="8">
        <v>11.5</v>
      </c>
      <c r="AC110" s="3">
        <f>AA110/AB110*100</f>
        <v>142.17391304347828</v>
      </c>
    </row>
    <row r="111" spans="1:29" x14ac:dyDescent="0.25">
      <c r="A111" s="5"/>
      <c r="B111" s="5" t="s">
        <v>168</v>
      </c>
      <c r="C111" s="5" t="s">
        <v>121</v>
      </c>
      <c r="D111" s="5">
        <v>12</v>
      </c>
      <c r="E111" s="5">
        <v>26.5</v>
      </c>
      <c r="F111" s="5">
        <v>12.8</v>
      </c>
      <c r="G111" s="5">
        <v>4.8</v>
      </c>
      <c r="H111" s="5">
        <v>9.8000000000000007</v>
      </c>
      <c r="I111" s="5">
        <v>49.2</v>
      </c>
      <c r="J111" s="5">
        <v>1.3</v>
      </c>
      <c r="K111" s="5">
        <v>3.2</v>
      </c>
      <c r="L111" s="5">
        <v>39.5</v>
      </c>
      <c r="M111" s="5">
        <v>1.9</v>
      </c>
      <c r="N111" s="5">
        <v>2.8</v>
      </c>
      <c r="O111" s="5">
        <v>69.7</v>
      </c>
      <c r="P111" s="5">
        <v>0.7</v>
      </c>
      <c r="Q111" s="5">
        <v>2.2999999999999998</v>
      </c>
      <c r="R111" s="5">
        <v>3</v>
      </c>
      <c r="S111" s="5">
        <v>2.6</v>
      </c>
      <c r="T111" s="6">
        <v>0.8</v>
      </c>
      <c r="U111" s="6">
        <v>0.3</v>
      </c>
      <c r="V111" s="6">
        <v>1</v>
      </c>
      <c r="W111" s="5"/>
      <c r="X111" s="6">
        <v>1.9</v>
      </c>
      <c r="Y111" s="6">
        <v>0.5</v>
      </c>
      <c r="Z111" s="5"/>
      <c r="AA111" s="7">
        <f>2*(G111-J111)-0.5*(H111-G111)+3*J111+M111-0.5*(N111-M111)+P111+0.75*Q111+S111+2*T111+2*U111-0.75*V111</f>
        <v>16.325000000000003</v>
      </c>
      <c r="AB111" s="8"/>
      <c r="AC111" s="3"/>
    </row>
    <row r="112" spans="1:29" x14ac:dyDescent="0.25">
      <c r="A112" s="5">
        <v>105</v>
      </c>
      <c r="B112" s="5" t="s">
        <v>169</v>
      </c>
      <c r="C112" s="5" t="s">
        <v>72</v>
      </c>
      <c r="D112" s="5">
        <v>31</v>
      </c>
      <c r="E112" s="6">
        <v>29.8</v>
      </c>
      <c r="F112" s="6">
        <v>8.9</v>
      </c>
      <c r="G112" s="6">
        <v>3.2</v>
      </c>
      <c r="H112" s="6">
        <v>7.4</v>
      </c>
      <c r="I112" s="6">
        <v>43.7</v>
      </c>
      <c r="J112" s="6">
        <v>0.5</v>
      </c>
      <c r="K112" s="6">
        <v>1.8</v>
      </c>
      <c r="L112" s="6">
        <v>29.8</v>
      </c>
      <c r="M112" s="6">
        <v>1.9</v>
      </c>
      <c r="N112" s="6">
        <v>2.4</v>
      </c>
      <c r="O112" s="6">
        <v>80</v>
      </c>
      <c r="P112" s="6">
        <v>2.4</v>
      </c>
      <c r="Q112" s="6">
        <v>5.8</v>
      </c>
      <c r="R112" s="6">
        <v>8.1</v>
      </c>
      <c r="S112" s="6">
        <v>1.3</v>
      </c>
      <c r="T112" s="6">
        <v>0.8</v>
      </c>
      <c r="U112" s="6">
        <v>0.6</v>
      </c>
      <c r="V112" s="6">
        <v>1.3</v>
      </c>
      <c r="W112" s="6">
        <v>13.7</v>
      </c>
      <c r="X112" s="6"/>
      <c r="Y112" s="6"/>
      <c r="Z112" s="6"/>
      <c r="AA112" s="7">
        <f>2*(G112-J112)-0.5*(H112-G112)+3*J112+M112-0.5*(N112-M112)+P112+0.75*Q112+S112+2*T112+2*U112-0.75*V112</f>
        <v>16.324999999999999</v>
      </c>
      <c r="AB112" s="8">
        <v>12.4</v>
      </c>
      <c r="AC112" s="3">
        <f>AA112/AB112*100</f>
        <v>131.65322580645159</v>
      </c>
    </row>
    <row r="113" spans="1:29" x14ac:dyDescent="0.25">
      <c r="A113" s="5">
        <v>106</v>
      </c>
      <c r="B113" s="5" t="s">
        <v>170</v>
      </c>
      <c r="C113" s="5" t="s">
        <v>63</v>
      </c>
      <c r="D113" s="5">
        <v>26</v>
      </c>
      <c r="E113" s="6">
        <v>24.5</v>
      </c>
      <c r="F113" s="6">
        <v>10.6</v>
      </c>
      <c r="G113" s="6">
        <v>4</v>
      </c>
      <c r="H113" s="6">
        <v>8</v>
      </c>
      <c r="I113" s="6">
        <v>50.5</v>
      </c>
      <c r="J113" s="6">
        <v>1.1000000000000001</v>
      </c>
      <c r="K113" s="6">
        <v>3.1</v>
      </c>
      <c r="L113" s="6">
        <v>34.6</v>
      </c>
      <c r="M113" s="6">
        <v>1.5</v>
      </c>
      <c r="N113" s="6">
        <v>2</v>
      </c>
      <c r="O113" s="6">
        <v>71.7</v>
      </c>
      <c r="P113" s="6">
        <v>0.9</v>
      </c>
      <c r="Q113" s="6">
        <v>4</v>
      </c>
      <c r="R113" s="6">
        <v>4.8</v>
      </c>
      <c r="S113" s="6">
        <v>2.4</v>
      </c>
      <c r="T113" s="6">
        <v>0.6</v>
      </c>
      <c r="U113" s="6">
        <v>0.9</v>
      </c>
      <c r="V113" s="6">
        <v>1.8</v>
      </c>
      <c r="W113" s="6">
        <v>13</v>
      </c>
      <c r="X113" s="6"/>
      <c r="Y113" s="6"/>
      <c r="Z113" s="6"/>
      <c r="AA113" s="7">
        <f>2*(G113-J113)-0.5*(H113-G113)+3*J113+M113-0.5*(N113-M113)+P113+0.75*Q113+S113+2*T113+2*U113-0.75*V113</f>
        <v>16.299999999999997</v>
      </c>
      <c r="AB113" s="8">
        <v>11.3</v>
      </c>
      <c r="AC113" s="3">
        <f>AA113/AB113*100</f>
        <v>144.24778761061944</v>
      </c>
    </row>
    <row r="114" spans="1:29" x14ac:dyDescent="0.25">
      <c r="A114" s="5">
        <v>107</v>
      </c>
      <c r="B114" s="5" t="s">
        <v>171</v>
      </c>
      <c r="C114" s="5" t="s">
        <v>32</v>
      </c>
      <c r="D114" s="5">
        <v>30</v>
      </c>
      <c r="E114" s="6">
        <v>30.8</v>
      </c>
      <c r="F114" s="6">
        <v>13.3</v>
      </c>
      <c r="G114" s="6">
        <v>4.5</v>
      </c>
      <c r="H114" s="6">
        <v>11</v>
      </c>
      <c r="I114" s="6">
        <v>41</v>
      </c>
      <c r="J114" s="6">
        <v>2.6</v>
      </c>
      <c r="K114" s="6">
        <v>6.5</v>
      </c>
      <c r="L114" s="6">
        <v>40</v>
      </c>
      <c r="M114" s="6">
        <v>1.7</v>
      </c>
      <c r="N114" s="6">
        <v>2</v>
      </c>
      <c r="O114" s="6">
        <v>88.1</v>
      </c>
      <c r="P114" s="6">
        <v>1.8</v>
      </c>
      <c r="Q114" s="6">
        <v>3.8</v>
      </c>
      <c r="R114" s="6">
        <v>5.5</v>
      </c>
      <c r="S114" s="6">
        <v>1</v>
      </c>
      <c r="T114" s="6">
        <v>0.5</v>
      </c>
      <c r="U114" s="6">
        <v>0.2</v>
      </c>
      <c r="V114" s="6">
        <v>1</v>
      </c>
      <c r="W114" s="6">
        <v>12.8</v>
      </c>
      <c r="X114" s="6"/>
      <c r="Y114" s="6"/>
      <c r="Z114" s="6"/>
      <c r="AA114" s="7">
        <f>2*(G114-J114)-0.5*(H114-G114)+3*J114+M114-0.5*(N114-M114)+P114+0.75*Q114+S114+2*T114+2*U114-0.75*V114</f>
        <v>16.2</v>
      </c>
      <c r="AB114" s="8">
        <v>13</v>
      </c>
      <c r="AC114" s="3">
        <f>AA114/AB114*100</f>
        <v>124.61538461538461</v>
      </c>
    </row>
    <row r="115" spans="1:29" x14ac:dyDescent="0.25">
      <c r="A115" s="5">
        <v>108</v>
      </c>
      <c r="B115" s="5" t="s">
        <v>172</v>
      </c>
      <c r="C115" s="5" t="s">
        <v>88</v>
      </c>
      <c r="D115" s="5">
        <v>31</v>
      </c>
      <c r="E115" s="6">
        <v>32.200000000000003</v>
      </c>
      <c r="F115" s="6">
        <v>13.5</v>
      </c>
      <c r="G115" s="6">
        <v>5.3</v>
      </c>
      <c r="H115" s="6">
        <v>12.3</v>
      </c>
      <c r="I115" s="6">
        <v>42.8</v>
      </c>
      <c r="J115" s="6">
        <v>1.5</v>
      </c>
      <c r="K115" s="6">
        <v>4.5</v>
      </c>
      <c r="L115" s="6">
        <v>33.6</v>
      </c>
      <c r="M115" s="6">
        <v>1.5</v>
      </c>
      <c r="N115" s="6">
        <v>1.8</v>
      </c>
      <c r="O115" s="6">
        <v>80.7</v>
      </c>
      <c r="P115" s="6">
        <v>0.7</v>
      </c>
      <c r="Q115" s="6">
        <v>3.3</v>
      </c>
      <c r="R115" s="6">
        <v>4</v>
      </c>
      <c r="S115" s="6">
        <v>1.7</v>
      </c>
      <c r="T115" s="6">
        <v>0.7</v>
      </c>
      <c r="U115" s="6">
        <v>0.3</v>
      </c>
      <c r="V115" s="6">
        <v>1.2</v>
      </c>
      <c r="W115" s="6">
        <v>11.8</v>
      </c>
      <c r="X115" s="6"/>
      <c r="Y115" s="6"/>
      <c r="Z115" s="6"/>
      <c r="AA115" s="7">
        <f>2*(G115-J115)-0.5*(H115-G115)+3*J115+M115-0.5*(N115-M115)+P115+0.75*Q115+S115+2*T115+2*U115-0.75*V115</f>
        <v>15.924999999999999</v>
      </c>
      <c r="AB115" s="8">
        <v>13.3</v>
      </c>
      <c r="AC115" s="3">
        <f>AA115/AB115*100</f>
        <v>119.73684210526314</v>
      </c>
    </row>
    <row r="116" spans="1:29" x14ac:dyDescent="0.25">
      <c r="A116" s="5">
        <v>109</v>
      </c>
      <c r="B116" s="5" t="s">
        <v>173</v>
      </c>
      <c r="C116" s="5" t="s">
        <v>100</v>
      </c>
      <c r="D116" s="5">
        <v>24</v>
      </c>
      <c r="E116" s="6">
        <v>23.1</v>
      </c>
      <c r="F116" s="6">
        <v>11.3</v>
      </c>
      <c r="G116" s="6">
        <v>4.8</v>
      </c>
      <c r="H116" s="6">
        <v>9.3000000000000007</v>
      </c>
      <c r="I116" s="6">
        <v>51.6</v>
      </c>
      <c r="J116" s="6">
        <v>0</v>
      </c>
      <c r="K116" s="6">
        <v>0</v>
      </c>
      <c r="L116" s="6">
        <v>0</v>
      </c>
      <c r="M116" s="6">
        <v>1.8</v>
      </c>
      <c r="N116" s="6">
        <v>2.9</v>
      </c>
      <c r="O116" s="6">
        <v>60.9</v>
      </c>
      <c r="P116" s="6">
        <v>1.6</v>
      </c>
      <c r="Q116" s="6">
        <v>3.5</v>
      </c>
      <c r="R116" s="6">
        <v>5</v>
      </c>
      <c r="S116" s="6">
        <v>1</v>
      </c>
      <c r="T116" s="6">
        <v>0.4</v>
      </c>
      <c r="U116" s="6">
        <v>1.2</v>
      </c>
      <c r="V116" s="6">
        <v>1.5</v>
      </c>
      <c r="W116" s="6">
        <v>11.9</v>
      </c>
      <c r="X116" s="6"/>
      <c r="Y116" s="6"/>
      <c r="Z116" s="6"/>
      <c r="AA116" s="7">
        <f>2*(G116-J116)-0.5*(H116-G116)+3*J116+M116-0.5*(N116-M116)+P116+0.75*Q116+S116+2*T116+2*U116-0.75*V116</f>
        <v>15.899999999999999</v>
      </c>
      <c r="AB116" s="8">
        <v>9.6999999999999993</v>
      </c>
      <c r="AC116" s="3">
        <f>AA116/AB116*100</f>
        <v>163.91752577319588</v>
      </c>
    </row>
    <row r="117" spans="1:29" x14ac:dyDescent="0.25">
      <c r="A117" s="5">
        <v>110</v>
      </c>
      <c r="B117" s="5" t="s">
        <v>174</v>
      </c>
      <c r="C117" s="5" t="s">
        <v>68</v>
      </c>
      <c r="D117" s="5">
        <v>28</v>
      </c>
      <c r="E117" s="6">
        <v>28.5</v>
      </c>
      <c r="F117" s="6">
        <v>8.8000000000000007</v>
      </c>
      <c r="G117" s="6">
        <v>3.3</v>
      </c>
      <c r="H117" s="6">
        <v>7.5</v>
      </c>
      <c r="I117" s="6">
        <v>43.5</v>
      </c>
      <c r="J117" s="6">
        <v>0</v>
      </c>
      <c r="K117" s="6">
        <v>0.2</v>
      </c>
      <c r="L117" s="6">
        <v>16.7</v>
      </c>
      <c r="M117" s="6">
        <v>2.2999999999999998</v>
      </c>
      <c r="N117" s="6">
        <v>3.1</v>
      </c>
      <c r="O117" s="6">
        <v>74.400000000000006</v>
      </c>
      <c r="P117" s="6">
        <v>1.9</v>
      </c>
      <c r="Q117" s="6">
        <v>4.9000000000000004</v>
      </c>
      <c r="R117" s="6">
        <v>6.8</v>
      </c>
      <c r="S117" s="6">
        <v>1.1000000000000001</v>
      </c>
      <c r="T117" s="6">
        <v>0.8</v>
      </c>
      <c r="U117" s="6">
        <v>0.9</v>
      </c>
      <c r="V117" s="6">
        <v>0.9</v>
      </c>
      <c r="W117" s="6">
        <v>12.5</v>
      </c>
      <c r="X117" s="6"/>
      <c r="Y117" s="6"/>
      <c r="Z117" s="6"/>
      <c r="AA117" s="7">
        <f>2*(G117-J117)-0.5*(H117-G117)+3*J117+M117-0.5*(N117-M117)+P117+0.75*Q117+S117+2*T117+2*U117-0.75*V117</f>
        <v>15.799999999999997</v>
      </c>
      <c r="AB117" s="8">
        <v>13.9</v>
      </c>
      <c r="AC117" s="3">
        <f>AA117/AB117*100</f>
        <v>113.66906474820142</v>
      </c>
    </row>
    <row r="118" spans="1:29" x14ac:dyDescent="0.25">
      <c r="A118" s="5">
        <v>111</v>
      </c>
      <c r="B118" s="5" t="s">
        <v>175</v>
      </c>
      <c r="C118" s="5" t="s">
        <v>121</v>
      </c>
      <c r="D118" s="5">
        <v>28</v>
      </c>
      <c r="E118" s="6">
        <v>29.6</v>
      </c>
      <c r="F118" s="6">
        <v>12.8</v>
      </c>
      <c r="G118" s="6">
        <v>4.5</v>
      </c>
      <c r="H118" s="6">
        <v>12.2</v>
      </c>
      <c r="I118" s="6">
        <v>36.799999999999997</v>
      </c>
      <c r="J118" s="6">
        <v>1.2</v>
      </c>
      <c r="K118" s="6">
        <v>3.8</v>
      </c>
      <c r="L118" s="6">
        <v>31.4</v>
      </c>
      <c r="M118" s="6">
        <v>2.6</v>
      </c>
      <c r="N118" s="6">
        <v>3.4</v>
      </c>
      <c r="O118" s="6">
        <v>77.900000000000006</v>
      </c>
      <c r="P118" s="6">
        <v>0.6</v>
      </c>
      <c r="Q118" s="6">
        <v>3.6</v>
      </c>
      <c r="R118" s="6">
        <v>4.2</v>
      </c>
      <c r="S118" s="6">
        <v>3.8</v>
      </c>
      <c r="T118" s="6">
        <v>0.8</v>
      </c>
      <c r="U118" s="6">
        <v>0.3</v>
      </c>
      <c r="V118" s="6">
        <v>2.8</v>
      </c>
      <c r="W118" s="6">
        <v>10.6</v>
      </c>
      <c r="X118" s="6"/>
      <c r="Y118" s="6"/>
      <c r="Z118" s="6"/>
      <c r="AA118" s="7">
        <f>2*(G118-J118)-0.5*(H118-G118)+3*J118+M118-0.5*(N118-M118)+P118+0.75*Q118+S118+2*T118+2*U118-0.75*V118</f>
        <v>15.750000000000002</v>
      </c>
      <c r="AB118" s="8">
        <v>12.9</v>
      </c>
      <c r="AC118" s="3">
        <f>AA118/AB118*100</f>
        <v>122.09302325581397</v>
      </c>
    </row>
    <row r="119" spans="1:29" x14ac:dyDescent="0.25">
      <c r="A119" s="5">
        <v>112</v>
      </c>
      <c r="B119" s="5" t="s">
        <v>176</v>
      </c>
      <c r="C119" s="5" t="s">
        <v>110</v>
      </c>
      <c r="D119" s="5">
        <v>25</v>
      </c>
      <c r="E119" s="6">
        <v>25.9</v>
      </c>
      <c r="F119" s="6">
        <v>14.7</v>
      </c>
      <c r="G119" s="6">
        <v>5.0999999999999996</v>
      </c>
      <c r="H119" s="6">
        <v>11</v>
      </c>
      <c r="I119" s="6">
        <v>46.7</v>
      </c>
      <c r="J119" s="6">
        <v>2.9</v>
      </c>
      <c r="K119" s="6">
        <v>7</v>
      </c>
      <c r="L119" s="6">
        <v>41.4</v>
      </c>
      <c r="M119" s="6">
        <v>1.6</v>
      </c>
      <c r="N119" s="6">
        <v>1.8</v>
      </c>
      <c r="O119" s="6">
        <v>90.9</v>
      </c>
      <c r="P119" s="6">
        <v>0.5</v>
      </c>
      <c r="Q119" s="6">
        <v>1.8</v>
      </c>
      <c r="R119" s="6">
        <v>2.2999999999999998</v>
      </c>
      <c r="S119" s="6">
        <v>1.1000000000000001</v>
      </c>
      <c r="T119" s="6">
        <v>0.4</v>
      </c>
      <c r="U119" s="6">
        <v>0.4</v>
      </c>
      <c r="V119" s="6">
        <v>0.6</v>
      </c>
      <c r="W119" s="6">
        <v>12.3</v>
      </c>
      <c r="X119" s="6"/>
      <c r="Y119" s="6"/>
      <c r="Z119" s="6"/>
      <c r="AA119" s="7">
        <f>2*(G119-J119)-0.5*(H119-G119)+3*J119+M119-0.5*(N119-M119)+P119+0.75*Q119+S119+2*T119+2*U119-0.75*V119</f>
        <v>15.75</v>
      </c>
      <c r="AB119" s="8">
        <v>11</v>
      </c>
      <c r="AC119" s="3">
        <f>AA119/AB119*100</f>
        <v>143.18181818181819</v>
      </c>
    </row>
    <row r="120" spans="1:29" x14ac:dyDescent="0.25">
      <c r="A120" s="5">
        <v>113</v>
      </c>
      <c r="B120" s="5" t="s">
        <v>177</v>
      </c>
      <c r="C120" s="5" t="s">
        <v>100</v>
      </c>
      <c r="D120" s="5">
        <v>25</v>
      </c>
      <c r="E120" s="6">
        <v>29</v>
      </c>
      <c r="F120" s="6">
        <v>10</v>
      </c>
      <c r="G120" s="6">
        <v>3.4</v>
      </c>
      <c r="H120" s="6">
        <v>9.6</v>
      </c>
      <c r="I120" s="6">
        <v>35.299999999999997</v>
      </c>
      <c r="J120" s="6">
        <v>1.8</v>
      </c>
      <c r="K120" s="6">
        <v>6</v>
      </c>
      <c r="L120" s="6">
        <v>30</v>
      </c>
      <c r="M120" s="6">
        <v>1.4</v>
      </c>
      <c r="N120" s="6">
        <v>1.8</v>
      </c>
      <c r="O120" s="6">
        <v>77.8</v>
      </c>
      <c r="P120" s="6">
        <v>1.4</v>
      </c>
      <c r="Q120" s="6">
        <v>4.2</v>
      </c>
      <c r="R120" s="6">
        <v>5.6</v>
      </c>
      <c r="S120" s="6">
        <v>1.2</v>
      </c>
      <c r="T120" s="6">
        <v>1.6</v>
      </c>
      <c r="U120" s="6">
        <v>0.7</v>
      </c>
      <c r="V120" s="6">
        <v>1.8</v>
      </c>
      <c r="W120" s="6">
        <v>10.8</v>
      </c>
      <c r="X120" s="6"/>
      <c r="Y120" s="6"/>
      <c r="Z120" s="6"/>
      <c r="AA120" s="7">
        <f>2*(G120-J120)-0.5*(H120-G120)+3*J120+M120-0.5*(N120-M120)+P120+0.75*Q120+S120+2*T120+2*U120-0.75*V120</f>
        <v>15.699999999999998</v>
      </c>
      <c r="AB120" s="8">
        <v>9.4</v>
      </c>
      <c r="AC120" s="3">
        <f>AA120/AB120*100</f>
        <v>167.02127659574464</v>
      </c>
    </row>
    <row r="121" spans="1:29" x14ac:dyDescent="0.25">
      <c r="A121" s="5">
        <v>114</v>
      </c>
      <c r="B121" s="5" t="s">
        <v>178</v>
      </c>
      <c r="C121" s="5" t="s">
        <v>121</v>
      </c>
      <c r="D121" s="5">
        <v>27</v>
      </c>
      <c r="E121" s="6">
        <v>20.100000000000001</v>
      </c>
      <c r="F121" s="6">
        <v>9.3000000000000007</v>
      </c>
      <c r="G121" s="6">
        <v>4</v>
      </c>
      <c r="H121" s="6">
        <v>7.7</v>
      </c>
      <c r="I121" s="6">
        <v>52.4</v>
      </c>
      <c r="J121" s="6">
        <v>0</v>
      </c>
      <c r="K121" s="6">
        <v>0</v>
      </c>
      <c r="L121" s="6">
        <v>0</v>
      </c>
      <c r="M121" s="6">
        <v>1.3</v>
      </c>
      <c r="N121" s="6">
        <v>2.5</v>
      </c>
      <c r="O121" s="6">
        <v>50</v>
      </c>
      <c r="P121" s="6">
        <v>2.5</v>
      </c>
      <c r="Q121" s="6">
        <v>4.4000000000000004</v>
      </c>
      <c r="R121" s="6">
        <v>6.9</v>
      </c>
      <c r="S121" s="6">
        <v>1.4</v>
      </c>
      <c r="T121" s="6">
        <v>0.6</v>
      </c>
      <c r="U121" s="6">
        <v>1</v>
      </c>
      <c r="V121" s="6">
        <v>2.2999999999999998</v>
      </c>
      <c r="W121" s="6">
        <v>12</v>
      </c>
      <c r="X121" s="6"/>
      <c r="Y121" s="6"/>
      <c r="Z121" s="6"/>
      <c r="AA121" s="7">
        <f>2*(G121-J121)-0.5*(H121-G121)+3*J121+M121-0.5*(N121-M121)+P121+0.75*Q121+S121+2*T121+2*U121-0.75*V121</f>
        <v>15.525</v>
      </c>
      <c r="AB121" s="8">
        <v>11.7</v>
      </c>
      <c r="AC121" s="3">
        <f>AA121/AB121*100</f>
        <v>132.69230769230771</v>
      </c>
    </row>
    <row r="122" spans="1:29" x14ac:dyDescent="0.25">
      <c r="A122" s="5">
        <v>115</v>
      </c>
      <c r="B122" s="5" t="s">
        <v>179</v>
      </c>
      <c r="C122" s="5" t="s">
        <v>75</v>
      </c>
      <c r="D122" s="5">
        <v>26</v>
      </c>
      <c r="E122" s="6">
        <v>26.2</v>
      </c>
      <c r="F122" s="6">
        <v>7.7</v>
      </c>
      <c r="G122" s="6">
        <v>3.2</v>
      </c>
      <c r="H122" s="6">
        <v>6.7</v>
      </c>
      <c r="I122" s="6">
        <v>48</v>
      </c>
      <c r="J122" s="6">
        <v>0.5</v>
      </c>
      <c r="K122" s="6">
        <v>1.8</v>
      </c>
      <c r="L122" s="6">
        <v>27.7</v>
      </c>
      <c r="M122" s="6">
        <v>0.8</v>
      </c>
      <c r="N122" s="6">
        <v>1.2</v>
      </c>
      <c r="O122" s="6">
        <v>73.3</v>
      </c>
      <c r="P122" s="6">
        <v>0.9</v>
      </c>
      <c r="Q122" s="6">
        <v>3.9</v>
      </c>
      <c r="R122" s="6">
        <v>4.8</v>
      </c>
      <c r="S122" s="6">
        <v>1.8</v>
      </c>
      <c r="T122" s="6">
        <v>2</v>
      </c>
      <c r="U122" s="6">
        <v>0.4</v>
      </c>
      <c r="V122" s="6">
        <v>1.1000000000000001</v>
      </c>
      <c r="W122" s="6">
        <v>11.9</v>
      </c>
      <c r="X122" s="6"/>
      <c r="Y122" s="6"/>
      <c r="Z122" s="6"/>
      <c r="AA122" s="7">
        <f>2*(G122-J122)-0.5*(H122-G122)+3*J122+M122-0.5*(N122-M122)+P122+0.75*Q122+S122+2*T122+2*U122-0.75*V122</f>
        <v>15.350000000000001</v>
      </c>
      <c r="AB122" s="8">
        <v>11.4</v>
      </c>
      <c r="AC122" s="3">
        <f>AA122/AB122*100</f>
        <v>134.64912280701756</v>
      </c>
    </row>
    <row r="123" spans="1:29" x14ac:dyDescent="0.25">
      <c r="A123" s="5">
        <v>116</v>
      </c>
      <c r="B123" s="5" t="s">
        <v>180</v>
      </c>
      <c r="C123" s="5" t="s">
        <v>88</v>
      </c>
      <c r="D123" s="5">
        <v>31</v>
      </c>
      <c r="E123" s="6">
        <v>26.8</v>
      </c>
      <c r="F123" s="6">
        <v>9.1999999999999993</v>
      </c>
      <c r="G123" s="6">
        <v>3.9</v>
      </c>
      <c r="H123" s="6">
        <v>9.4</v>
      </c>
      <c r="I123" s="6">
        <v>41.4</v>
      </c>
      <c r="J123" s="6">
        <v>0.3</v>
      </c>
      <c r="K123" s="6">
        <v>1.3</v>
      </c>
      <c r="L123" s="6">
        <v>23.1</v>
      </c>
      <c r="M123" s="6">
        <v>1.1000000000000001</v>
      </c>
      <c r="N123" s="6">
        <v>1.5</v>
      </c>
      <c r="O123" s="6">
        <v>73.3</v>
      </c>
      <c r="P123" s="6">
        <v>0.4</v>
      </c>
      <c r="Q123" s="6">
        <v>2.6</v>
      </c>
      <c r="R123" s="6">
        <v>2.9</v>
      </c>
      <c r="S123" s="6">
        <v>5.8</v>
      </c>
      <c r="T123" s="6">
        <v>0.7</v>
      </c>
      <c r="U123" s="6">
        <v>0.3</v>
      </c>
      <c r="V123" s="6">
        <v>1.4</v>
      </c>
      <c r="W123" s="6">
        <v>11.6</v>
      </c>
      <c r="X123" s="6"/>
      <c r="Y123" s="6"/>
      <c r="Z123" s="6"/>
      <c r="AA123" s="7">
        <f>2*(G123-J123)-0.5*(H123-G123)+3*J123+M123-0.5*(N123-M123)+P123+0.75*Q123+S123+2*T123+2*U123-0.75*V123</f>
        <v>15.349999999999998</v>
      </c>
      <c r="AB123" s="8">
        <v>13.6</v>
      </c>
      <c r="AC123" s="3">
        <f>AA123/AB123*100</f>
        <v>112.86764705882351</v>
      </c>
    </row>
    <row r="124" spans="1:29" x14ac:dyDescent="0.25">
      <c r="A124" s="5">
        <v>117</v>
      </c>
      <c r="B124" s="5" t="s">
        <v>181</v>
      </c>
      <c r="C124" s="5" t="s">
        <v>93</v>
      </c>
      <c r="D124" s="5">
        <v>28</v>
      </c>
      <c r="E124" s="6">
        <v>27.4</v>
      </c>
      <c r="F124" s="6">
        <v>14.7</v>
      </c>
      <c r="G124" s="6">
        <v>5</v>
      </c>
      <c r="H124" s="6">
        <v>11.2</v>
      </c>
      <c r="I124" s="6">
        <v>44.6</v>
      </c>
      <c r="J124" s="6">
        <v>1.7</v>
      </c>
      <c r="K124" s="6">
        <v>5</v>
      </c>
      <c r="L124" s="6">
        <v>34.5</v>
      </c>
      <c r="M124" s="6">
        <v>3</v>
      </c>
      <c r="N124" s="6">
        <v>3.5</v>
      </c>
      <c r="O124" s="6">
        <v>84.7</v>
      </c>
      <c r="P124" s="6">
        <v>0.5</v>
      </c>
      <c r="Q124" s="6">
        <v>2.8</v>
      </c>
      <c r="R124" s="6">
        <v>3.3</v>
      </c>
      <c r="S124" s="6">
        <v>1.4</v>
      </c>
      <c r="T124" s="6">
        <v>0.4</v>
      </c>
      <c r="U124" s="6">
        <v>0.1</v>
      </c>
      <c r="V124" s="6">
        <v>1.4</v>
      </c>
      <c r="W124" s="6">
        <v>11.7</v>
      </c>
      <c r="X124" s="6"/>
      <c r="Y124" s="6"/>
      <c r="Z124" s="6"/>
      <c r="AA124" s="7">
        <f>2*(G124-J124)-0.5*(H124-G124)+3*J124+M124-0.5*(N124-M124)+P124+0.75*Q124+S124+2*T124+2*U124-0.75*V124</f>
        <v>15.299999999999997</v>
      </c>
      <c r="AB124" s="8">
        <v>11</v>
      </c>
      <c r="AC124" s="3">
        <f>AA124/AB124*100</f>
        <v>139.09090909090907</v>
      </c>
    </row>
    <row r="125" spans="1:29" x14ac:dyDescent="0.25">
      <c r="A125" s="5">
        <v>118</v>
      </c>
      <c r="B125" s="5" t="s">
        <v>182</v>
      </c>
      <c r="C125" s="5" t="s">
        <v>40</v>
      </c>
      <c r="D125" s="5">
        <v>25</v>
      </c>
      <c r="E125" s="6">
        <v>20.5</v>
      </c>
      <c r="F125" s="6">
        <v>7.5</v>
      </c>
      <c r="G125" s="6">
        <v>3</v>
      </c>
      <c r="H125" s="6">
        <v>5.9</v>
      </c>
      <c r="I125" s="6">
        <v>50</v>
      </c>
      <c r="J125" s="6">
        <v>0</v>
      </c>
      <c r="K125" s="6">
        <v>0</v>
      </c>
      <c r="L125" s="6">
        <v>0</v>
      </c>
      <c r="M125" s="6">
        <v>1.6</v>
      </c>
      <c r="N125" s="6">
        <v>2.2999999999999998</v>
      </c>
      <c r="O125" s="6">
        <v>70.2</v>
      </c>
      <c r="P125" s="6">
        <v>1.7</v>
      </c>
      <c r="Q125" s="6">
        <v>4.2</v>
      </c>
      <c r="R125" s="6">
        <v>5.9</v>
      </c>
      <c r="S125" s="6">
        <v>1.1000000000000001</v>
      </c>
      <c r="T125" s="6">
        <v>0.5</v>
      </c>
      <c r="U125" s="6">
        <v>1.6</v>
      </c>
      <c r="V125" s="6">
        <v>1.1000000000000001</v>
      </c>
      <c r="W125" s="6">
        <v>11.9</v>
      </c>
      <c r="X125" s="6"/>
      <c r="Y125" s="6"/>
      <c r="Z125" s="6"/>
      <c r="AA125" s="7">
        <f>2*(G125-J125)-0.5*(H125-G125)+3*J125+M125-0.5*(N125-M125)+P125+0.75*Q125+S125+2*T125+2*U125-0.75*V125</f>
        <v>15.125000000000004</v>
      </c>
      <c r="AB125" s="8">
        <v>11.1</v>
      </c>
      <c r="AC125" s="3">
        <f>AA125/AB125*100</f>
        <v>136.2612612612613</v>
      </c>
    </row>
    <row r="126" spans="1:29" x14ac:dyDescent="0.25">
      <c r="A126" s="5">
        <v>119</v>
      </c>
      <c r="B126" s="5" t="s">
        <v>183</v>
      </c>
      <c r="C126" s="5" t="s">
        <v>60</v>
      </c>
      <c r="D126" s="5">
        <v>26</v>
      </c>
      <c r="E126" s="6">
        <v>30</v>
      </c>
      <c r="F126" s="6">
        <v>9.4</v>
      </c>
      <c r="G126" s="6">
        <v>3.3</v>
      </c>
      <c r="H126" s="6">
        <v>9.3000000000000007</v>
      </c>
      <c r="I126" s="6">
        <v>36</v>
      </c>
      <c r="J126" s="6">
        <v>1.2</v>
      </c>
      <c r="K126" s="6">
        <v>4.3</v>
      </c>
      <c r="L126" s="6">
        <v>26.8</v>
      </c>
      <c r="M126" s="6">
        <v>1.6</v>
      </c>
      <c r="N126" s="6">
        <v>2.2999999999999998</v>
      </c>
      <c r="O126" s="6">
        <v>68.3</v>
      </c>
      <c r="P126" s="6">
        <v>0.9</v>
      </c>
      <c r="Q126" s="6">
        <v>3.2</v>
      </c>
      <c r="R126" s="6">
        <v>4.2</v>
      </c>
      <c r="S126" s="6">
        <v>4.2</v>
      </c>
      <c r="T126" s="6">
        <v>1.2</v>
      </c>
      <c r="U126" s="6">
        <v>0.3</v>
      </c>
      <c r="V126" s="6">
        <v>1.9</v>
      </c>
      <c r="W126" s="6">
        <v>10.8</v>
      </c>
      <c r="X126" s="6"/>
      <c r="Y126" s="6"/>
      <c r="Z126" s="6"/>
      <c r="AA126" s="7">
        <f>2*(G126-J126)-0.5*(H126-G126)+3*J126+M126-0.5*(N126-M126)+P126+0.75*Q126+S126+2*T126+2*U126-0.75*V126</f>
        <v>15.125</v>
      </c>
      <c r="AB126" s="8">
        <v>11.7</v>
      </c>
      <c r="AC126" s="3">
        <f>AA126/AB126*100</f>
        <v>129.27350427350427</v>
      </c>
    </row>
    <row r="127" spans="1:29" x14ac:dyDescent="0.25">
      <c r="A127" s="5">
        <v>120</v>
      </c>
      <c r="B127" s="5" t="s">
        <v>184</v>
      </c>
      <c r="C127" s="5" t="s">
        <v>49</v>
      </c>
      <c r="D127" s="5">
        <v>29</v>
      </c>
      <c r="E127" s="6">
        <v>26.8</v>
      </c>
      <c r="F127" s="6">
        <v>15.3</v>
      </c>
      <c r="G127" s="6">
        <v>5.2</v>
      </c>
      <c r="H127" s="6">
        <v>11.2</v>
      </c>
      <c r="I127" s="6">
        <v>46.6</v>
      </c>
      <c r="J127" s="6">
        <v>2.6</v>
      </c>
      <c r="K127" s="6">
        <v>5.7</v>
      </c>
      <c r="L127" s="6">
        <v>45.1</v>
      </c>
      <c r="M127" s="6">
        <v>2.2999999999999998</v>
      </c>
      <c r="N127" s="6">
        <v>2.6</v>
      </c>
      <c r="O127" s="6">
        <v>90.5</v>
      </c>
      <c r="P127" s="6">
        <v>0.1</v>
      </c>
      <c r="Q127" s="6">
        <v>1.7</v>
      </c>
      <c r="R127" s="6">
        <v>1.8</v>
      </c>
      <c r="S127" s="6">
        <v>0.9</v>
      </c>
      <c r="T127" s="6">
        <v>0.7</v>
      </c>
      <c r="U127" s="6">
        <v>0.1</v>
      </c>
      <c r="V127" s="6">
        <v>1.3</v>
      </c>
      <c r="W127" s="6">
        <v>11.3</v>
      </c>
      <c r="X127" s="6"/>
      <c r="Y127" s="6"/>
      <c r="Z127" s="6"/>
      <c r="AA127" s="7">
        <f>2*(G127-J127)-0.5*(H127-G127)+3*J127+M127-0.5*(N127-M127)+P127+0.75*Q127+S127+2*T127+2*U127-0.75*V127</f>
        <v>15.050000000000002</v>
      </c>
      <c r="AB127" s="8">
        <v>14.4</v>
      </c>
      <c r="AC127" s="3">
        <f>AA127/AB127*100</f>
        <v>104.5138888888889</v>
      </c>
    </row>
    <row r="128" spans="1:29" x14ac:dyDescent="0.25">
      <c r="A128" s="5">
        <v>121</v>
      </c>
      <c r="B128" s="5" t="s">
        <v>185</v>
      </c>
      <c r="C128" s="5" t="s">
        <v>75</v>
      </c>
      <c r="D128" s="5">
        <v>27</v>
      </c>
      <c r="E128" s="6">
        <v>27.2</v>
      </c>
      <c r="F128" s="6">
        <v>10.6</v>
      </c>
      <c r="G128" s="6">
        <v>3.9</v>
      </c>
      <c r="H128" s="6">
        <v>10.7</v>
      </c>
      <c r="I128" s="6">
        <v>36.799999999999997</v>
      </c>
      <c r="J128" s="6">
        <v>1.1000000000000001</v>
      </c>
      <c r="K128" s="6">
        <v>3.7</v>
      </c>
      <c r="L128" s="6">
        <v>28.7</v>
      </c>
      <c r="M128" s="6">
        <v>1.6</v>
      </c>
      <c r="N128" s="6">
        <v>2.2999999999999998</v>
      </c>
      <c r="O128" s="6">
        <v>69.8</v>
      </c>
      <c r="P128" s="6">
        <v>0.6</v>
      </c>
      <c r="Q128" s="6">
        <v>2.8</v>
      </c>
      <c r="R128" s="6">
        <v>3.4</v>
      </c>
      <c r="S128" s="6">
        <v>2.6</v>
      </c>
      <c r="T128" s="6">
        <v>1.4</v>
      </c>
      <c r="U128" s="6">
        <v>0.7</v>
      </c>
      <c r="V128" s="6">
        <v>1.7</v>
      </c>
      <c r="W128" s="6">
        <v>9.6</v>
      </c>
      <c r="X128" s="6"/>
      <c r="Y128" s="6"/>
      <c r="Z128" s="6"/>
      <c r="AA128" s="7">
        <f>2*(G128-J128)-0.5*(H128-G128)+3*J128+M128-0.5*(N128-M128)+P128+0.75*Q128+S128+2*T128+2*U128-0.75*V128</f>
        <v>14.974999999999996</v>
      </c>
      <c r="AB128" s="8">
        <v>11</v>
      </c>
      <c r="AC128" s="3">
        <f>AA128/AB128*100</f>
        <v>136.1363636363636</v>
      </c>
    </row>
    <row r="129" spans="1:29" x14ac:dyDescent="0.25">
      <c r="A129" s="5">
        <v>122</v>
      </c>
      <c r="B129" s="5" t="s">
        <v>186</v>
      </c>
      <c r="C129" s="5" t="s">
        <v>100</v>
      </c>
      <c r="D129" s="5">
        <v>27</v>
      </c>
      <c r="E129" s="6">
        <v>27.3</v>
      </c>
      <c r="F129" s="6">
        <v>8.8000000000000007</v>
      </c>
      <c r="G129" s="6">
        <v>3.5</v>
      </c>
      <c r="H129" s="6">
        <v>9.1999999999999993</v>
      </c>
      <c r="I129" s="6">
        <v>38.200000000000003</v>
      </c>
      <c r="J129" s="6">
        <v>1.5</v>
      </c>
      <c r="K129" s="6">
        <v>4.2</v>
      </c>
      <c r="L129" s="6">
        <v>35.1</v>
      </c>
      <c r="M129" s="6">
        <v>0.3</v>
      </c>
      <c r="N129" s="6">
        <v>0.4</v>
      </c>
      <c r="O129" s="6">
        <v>80</v>
      </c>
      <c r="P129" s="6">
        <v>0.4</v>
      </c>
      <c r="Q129" s="6">
        <v>2.6</v>
      </c>
      <c r="R129" s="6">
        <v>3</v>
      </c>
      <c r="S129" s="6">
        <v>6.3</v>
      </c>
      <c r="T129" s="6">
        <v>1</v>
      </c>
      <c r="U129" s="6">
        <v>0.1</v>
      </c>
      <c r="V129" s="6">
        <v>2.4</v>
      </c>
      <c r="W129" s="6">
        <v>11.1</v>
      </c>
      <c r="X129" s="6"/>
      <c r="Y129" s="6"/>
      <c r="Z129" s="6"/>
      <c r="AA129" s="7">
        <f>2*(G129-J129)-0.5*(H129-G129)+3*J129+M129-0.5*(N129-M129)+P129+0.75*Q129+S129+2*T129+2*U129-0.75*V129</f>
        <v>14.95</v>
      </c>
      <c r="AB129" s="8">
        <v>10.6</v>
      </c>
      <c r="AC129" s="3">
        <f>AA129/AB129*100</f>
        <v>141.03773584905662</v>
      </c>
    </row>
    <row r="130" spans="1:29" x14ac:dyDescent="0.25">
      <c r="A130" s="5">
        <v>123</v>
      </c>
      <c r="B130" s="5" t="s">
        <v>187</v>
      </c>
      <c r="C130" s="5" t="s">
        <v>77</v>
      </c>
      <c r="D130" s="5">
        <v>24</v>
      </c>
      <c r="E130" s="6">
        <v>31.4</v>
      </c>
      <c r="F130" s="6">
        <v>9.6999999999999993</v>
      </c>
      <c r="G130" s="6">
        <v>3.7</v>
      </c>
      <c r="H130" s="6">
        <v>8.5</v>
      </c>
      <c r="I130" s="6">
        <v>43.3</v>
      </c>
      <c r="J130" s="6">
        <v>0.6</v>
      </c>
      <c r="K130" s="6">
        <v>2.1</v>
      </c>
      <c r="L130" s="6">
        <v>30</v>
      </c>
      <c r="M130" s="6">
        <v>1.8</v>
      </c>
      <c r="N130" s="6">
        <v>2.1</v>
      </c>
      <c r="O130" s="6">
        <v>84</v>
      </c>
      <c r="P130" s="6">
        <v>0.1</v>
      </c>
      <c r="Q130" s="6">
        <v>3.2</v>
      </c>
      <c r="R130" s="6">
        <v>3.3</v>
      </c>
      <c r="S130" s="6">
        <v>3.7</v>
      </c>
      <c r="T130" s="6">
        <v>1.1000000000000001</v>
      </c>
      <c r="U130" s="6">
        <v>0.5</v>
      </c>
      <c r="V130" s="6">
        <v>2.2999999999999998</v>
      </c>
      <c r="W130" s="6">
        <v>10.9</v>
      </c>
      <c r="X130" s="6"/>
      <c r="Y130" s="6"/>
      <c r="Z130" s="6"/>
      <c r="AA130" s="7">
        <f>2*(G130-J130)-0.5*(H130-G130)+3*J130+M130-0.5*(N130-M130)+P130+0.75*Q130+S130+2*T130+2*U130-0.75*V130</f>
        <v>14.924999999999999</v>
      </c>
      <c r="AB130" s="8">
        <v>13</v>
      </c>
      <c r="AC130" s="3">
        <f>AA130/AB130*100</f>
        <v>114.80769230769229</v>
      </c>
    </row>
    <row r="131" spans="1:29" x14ac:dyDescent="0.25">
      <c r="A131" s="5">
        <v>124</v>
      </c>
      <c r="B131" s="5" t="s">
        <v>188</v>
      </c>
      <c r="C131" s="5" t="s">
        <v>107</v>
      </c>
      <c r="D131" s="5">
        <v>30</v>
      </c>
      <c r="E131" s="6">
        <v>26.5</v>
      </c>
      <c r="F131" s="6">
        <v>6.2</v>
      </c>
      <c r="G131" s="6">
        <v>2.2000000000000002</v>
      </c>
      <c r="H131" s="6">
        <v>4.4000000000000004</v>
      </c>
      <c r="I131" s="6">
        <v>49.6</v>
      </c>
      <c r="J131" s="6">
        <v>0</v>
      </c>
      <c r="K131" s="6">
        <v>0</v>
      </c>
      <c r="L131" s="6">
        <v>0</v>
      </c>
      <c r="M131" s="6">
        <v>1.8</v>
      </c>
      <c r="N131" s="6">
        <v>3.7</v>
      </c>
      <c r="O131" s="6">
        <v>48.2</v>
      </c>
      <c r="P131" s="6">
        <v>2.2999999999999998</v>
      </c>
      <c r="Q131" s="6">
        <v>5.9</v>
      </c>
      <c r="R131" s="6">
        <v>8.1999999999999993</v>
      </c>
      <c r="S131" s="6">
        <v>1.2</v>
      </c>
      <c r="T131" s="6">
        <v>0.3</v>
      </c>
      <c r="U131" s="6">
        <v>1.6</v>
      </c>
      <c r="V131" s="6">
        <v>1.4</v>
      </c>
      <c r="W131" s="6">
        <v>12</v>
      </c>
      <c r="X131" s="6"/>
      <c r="Y131" s="6"/>
      <c r="Z131" s="6"/>
      <c r="AA131" s="7">
        <f>2*(G131-J131)-0.5*(H131-G131)+3*J131+M131-0.5*(N131-M131)+P131+0.75*Q131+S131+2*T131+2*U131-0.75*V131</f>
        <v>14.824999999999999</v>
      </c>
      <c r="AB131" s="8">
        <v>10.199999999999999</v>
      </c>
      <c r="AC131" s="3">
        <f>AA131/AB131*100</f>
        <v>145.34313725490196</v>
      </c>
    </row>
    <row r="132" spans="1:29" x14ac:dyDescent="0.25">
      <c r="A132" s="5">
        <v>125</v>
      </c>
      <c r="B132" s="5" t="s">
        <v>189</v>
      </c>
      <c r="C132" s="5" t="s">
        <v>77</v>
      </c>
      <c r="D132" s="5">
        <v>25</v>
      </c>
      <c r="E132" s="6">
        <v>22.6</v>
      </c>
      <c r="F132" s="6">
        <v>11.6</v>
      </c>
      <c r="G132" s="6">
        <v>4</v>
      </c>
      <c r="H132" s="6">
        <v>8.8000000000000007</v>
      </c>
      <c r="I132" s="6">
        <v>45.2</v>
      </c>
      <c r="J132" s="6">
        <v>2.1</v>
      </c>
      <c r="K132" s="6">
        <v>5.0999999999999996</v>
      </c>
      <c r="L132" s="6">
        <v>41.7</v>
      </c>
      <c r="M132" s="6">
        <v>1.6</v>
      </c>
      <c r="N132" s="6">
        <v>1.8</v>
      </c>
      <c r="O132" s="6">
        <v>90.9</v>
      </c>
      <c r="P132" s="6">
        <v>0.4</v>
      </c>
      <c r="Q132" s="6">
        <v>2.7</v>
      </c>
      <c r="R132" s="6">
        <v>3</v>
      </c>
      <c r="S132" s="6">
        <v>0.7</v>
      </c>
      <c r="T132" s="6">
        <v>0.8</v>
      </c>
      <c r="U132" s="6">
        <v>0.5</v>
      </c>
      <c r="V132" s="6">
        <v>0.5</v>
      </c>
      <c r="W132" s="6">
        <v>11.2</v>
      </c>
      <c r="X132" s="6"/>
      <c r="Y132" s="6"/>
      <c r="Z132" s="6"/>
      <c r="AA132" s="7">
        <f>2*(G132-J132)-0.5*(H132-G132)+3*J132+M132-0.5*(N132-M132)+P132+0.75*Q132+S132+2*T132+2*U132-0.75*V132</f>
        <v>14.55</v>
      </c>
      <c r="AB132" s="8">
        <v>12.6</v>
      </c>
      <c r="AC132" s="3">
        <f>AA132/AB132*100</f>
        <v>115.47619047619048</v>
      </c>
    </row>
    <row r="133" spans="1:29" x14ac:dyDescent="0.25">
      <c r="A133" s="5">
        <v>126</v>
      </c>
      <c r="B133" s="5" t="s">
        <v>190</v>
      </c>
      <c r="C133" s="5" t="s">
        <v>110</v>
      </c>
      <c r="D133" s="5">
        <v>28</v>
      </c>
      <c r="E133" s="6">
        <v>22.4</v>
      </c>
      <c r="F133" s="6">
        <v>7</v>
      </c>
      <c r="G133" s="6">
        <v>3.1</v>
      </c>
      <c r="H133" s="6">
        <v>5.3</v>
      </c>
      <c r="I133" s="6">
        <v>58.4</v>
      </c>
      <c r="J133" s="6">
        <v>0.1</v>
      </c>
      <c r="K133" s="6">
        <v>0.4</v>
      </c>
      <c r="L133" s="6">
        <v>16.7</v>
      </c>
      <c r="M133" s="6">
        <v>0.7</v>
      </c>
      <c r="N133" s="6">
        <v>1</v>
      </c>
      <c r="O133" s="6">
        <v>70.400000000000006</v>
      </c>
      <c r="P133" s="6">
        <v>1.5</v>
      </c>
      <c r="Q133" s="6">
        <v>4</v>
      </c>
      <c r="R133" s="6">
        <v>5.5</v>
      </c>
      <c r="S133" s="6">
        <v>1.3</v>
      </c>
      <c r="T133" s="6">
        <v>1.2</v>
      </c>
      <c r="U133" s="6">
        <v>0.6</v>
      </c>
      <c r="V133" s="6">
        <v>0.8</v>
      </c>
      <c r="W133" s="6">
        <v>12.3</v>
      </c>
      <c r="X133" s="6"/>
      <c r="Y133" s="6"/>
      <c r="Z133" s="6"/>
      <c r="AA133" s="7">
        <f>2*(G133-J133)-0.5*(H133-G133)+3*J133+M133-0.5*(N133-M133)+P133+0.75*Q133+S133+2*T133+2*U133-0.75*V133</f>
        <v>14.55</v>
      </c>
      <c r="AB133" s="8">
        <v>11.8</v>
      </c>
      <c r="AC133" s="3">
        <f>AA133/AB133*100</f>
        <v>123.30508474576271</v>
      </c>
    </row>
    <row r="134" spans="1:29" x14ac:dyDescent="0.25">
      <c r="A134" s="5"/>
      <c r="B134" s="5" t="s">
        <v>191</v>
      </c>
      <c r="C134" s="5" t="s">
        <v>114</v>
      </c>
      <c r="D134" s="5">
        <v>17</v>
      </c>
      <c r="E134" s="5">
        <v>24.1</v>
      </c>
      <c r="F134" s="5">
        <v>3.6</v>
      </c>
      <c r="G134" s="5">
        <v>1.7</v>
      </c>
      <c r="H134" s="5">
        <v>3.6</v>
      </c>
      <c r="I134" s="5">
        <v>47.5</v>
      </c>
      <c r="J134" s="5">
        <v>0</v>
      </c>
      <c r="K134" s="5">
        <v>0.1</v>
      </c>
      <c r="L134" s="5">
        <v>0</v>
      </c>
      <c r="M134" s="5">
        <v>0.2</v>
      </c>
      <c r="N134" s="5">
        <v>0.6</v>
      </c>
      <c r="O134" s="5">
        <v>27.3</v>
      </c>
      <c r="P134" s="5">
        <v>2.5</v>
      </c>
      <c r="Q134" s="5">
        <v>7.6</v>
      </c>
      <c r="R134" s="5">
        <v>10.1</v>
      </c>
      <c r="S134" s="5">
        <v>2.2000000000000002</v>
      </c>
      <c r="T134" s="6">
        <v>0.6</v>
      </c>
      <c r="U134" s="6">
        <v>0.9</v>
      </c>
      <c r="V134" s="6">
        <v>1.8</v>
      </c>
      <c r="W134" s="5"/>
      <c r="X134" s="6">
        <v>3.4</v>
      </c>
      <c r="Y134" s="6">
        <v>-0.9</v>
      </c>
      <c r="Z134" s="5"/>
      <c r="AA134" s="7">
        <f>2*(G134-J134)-0.5*(H134-G134)+3*J134+M134-0.5*(N134-M134)+P134+0.75*Q134+S134+2*T134+2*U134-0.75*V134</f>
        <v>14.499999999999998</v>
      </c>
      <c r="AB134" s="8"/>
      <c r="AC134" s="3"/>
    </row>
    <row r="135" spans="1:29" x14ac:dyDescent="0.25">
      <c r="A135" s="5">
        <v>127</v>
      </c>
      <c r="B135" s="5" t="s">
        <v>192</v>
      </c>
      <c r="C135" s="5" t="s">
        <v>47</v>
      </c>
      <c r="D135" s="5">
        <v>29</v>
      </c>
      <c r="E135" s="6">
        <v>22.9</v>
      </c>
      <c r="F135" s="6">
        <v>11</v>
      </c>
      <c r="G135" s="6">
        <v>3.9</v>
      </c>
      <c r="H135" s="6">
        <v>8.1999999999999993</v>
      </c>
      <c r="I135" s="6">
        <v>47.3</v>
      </c>
      <c r="J135" s="6">
        <v>2</v>
      </c>
      <c r="K135" s="6">
        <v>4.8</v>
      </c>
      <c r="L135" s="6">
        <v>42.8</v>
      </c>
      <c r="M135" s="6">
        <v>1.2</v>
      </c>
      <c r="N135" s="6">
        <v>1.3</v>
      </c>
      <c r="O135" s="6">
        <v>94.6</v>
      </c>
      <c r="P135" s="6">
        <v>0.3</v>
      </c>
      <c r="Q135" s="6">
        <v>1.6</v>
      </c>
      <c r="R135" s="6">
        <v>1.9</v>
      </c>
      <c r="S135" s="6">
        <v>3.5</v>
      </c>
      <c r="T135" s="6">
        <v>0.8</v>
      </c>
      <c r="U135" s="6">
        <v>0</v>
      </c>
      <c r="V135" s="6">
        <v>1.3</v>
      </c>
      <c r="W135" s="6">
        <v>11.5</v>
      </c>
      <c r="X135" s="6"/>
      <c r="Y135" s="6"/>
      <c r="Z135" s="6"/>
      <c r="AA135" s="7">
        <f>2*(G135-J135)-0.5*(H135-G135)+3*J135+M135-0.5*(N135-M135)+P135+0.75*Q135+S135+2*T135+2*U135-0.75*V135</f>
        <v>14.425000000000001</v>
      </c>
      <c r="AB135" s="8">
        <v>12.4</v>
      </c>
      <c r="AC135" s="3">
        <f>AA135/AB135*100</f>
        <v>116.33064516129032</v>
      </c>
    </row>
    <row r="136" spans="1:29" x14ac:dyDescent="0.25">
      <c r="A136" s="5">
        <v>127</v>
      </c>
      <c r="B136" s="5" t="s">
        <v>193</v>
      </c>
      <c r="C136" s="5" t="s">
        <v>68</v>
      </c>
      <c r="D136" s="5">
        <v>27</v>
      </c>
      <c r="E136" s="6">
        <v>25</v>
      </c>
      <c r="F136" s="6">
        <v>10.1</v>
      </c>
      <c r="G136" s="6">
        <v>3.8</v>
      </c>
      <c r="H136" s="6">
        <v>9.9</v>
      </c>
      <c r="I136" s="6">
        <v>38.4</v>
      </c>
      <c r="J136" s="6">
        <v>1.2</v>
      </c>
      <c r="K136" s="6">
        <v>4.0999999999999996</v>
      </c>
      <c r="L136" s="6">
        <v>29.5</v>
      </c>
      <c r="M136" s="6">
        <v>1.3</v>
      </c>
      <c r="N136" s="6">
        <v>2</v>
      </c>
      <c r="O136" s="6">
        <v>66</v>
      </c>
      <c r="P136" s="6">
        <v>0.9</v>
      </c>
      <c r="Q136" s="6">
        <v>3.8</v>
      </c>
      <c r="R136" s="6">
        <v>4.5999999999999996</v>
      </c>
      <c r="S136" s="6">
        <v>2.5</v>
      </c>
      <c r="T136" s="6">
        <v>0.6</v>
      </c>
      <c r="U136" s="6">
        <v>0.4</v>
      </c>
      <c r="V136" s="6">
        <v>1</v>
      </c>
      <c r="W136" s="6">
        <v>10.4</v>
      </c>
      <c r="X136" s="6"/>
      <c r="Y136" s="6"/>
      <c r="Z136" s="6"/>
      <c r="AA136" s="7">
        <f>2*(G136-J136)-0.5*(H136-G136)+3*J136+M136-0.5*(N136-M136)+P136+0.75*Q136+S136+2*T136+2*U136-0.75*V136</f>
        <v>14.2</v>
      </c>
      <c r="AB136" s="8">
        <v>12.1</v>
      </c>
      <c r="AC136" s="3">
        <f>AA136/AB136*100</f>
        <v>117.35537190082643</v>
      </c>
    </row>
    <row r="137" spans="1:29" x14ac:dyDescent="0.25">
      <c r="A137" s="5">
        <v>129</v>
      </c>
      <c r="B137" s="5" t="s">
        <v>194</v>
      </c>
      <c r="C137" s="5" t="s">
        <v>83</v>
      </c>
      <c r="D137" s="5">
        <v>28</v>
      </c>
      <c r="E137" s="6">
        <v>15.5</v>
      </c>
      <c r="F137" s="6">
        <v>6.5</v>
      </c>
      <c r="G137" s="6">
        <v>2.9</v>
      </c>
      <c r="H137" s="6">
        <v>5.0999999999999996</v>
      </c>
      <c r="I137" s="6">
        <v>55.9</v>
      </c>
      <c r="J137" s="6">
        <v>0</v>
      </c>
      <c r="K137" s="6">
        <v>0.2</v>
      </c>
      <c r="L137" s="6">
        <v>0</v>
      </c>
      <c r="M137" s="6">
        <v>0.8</v>
      </c>
      <c r="N137" s="6">
        <v>1.1000000000000001</v>
      </c>
      <c r="O137" s="6">
        <v>67.7</v>
      </c>
      <c r="P137" s="6">
        <v>2.2000000000000002</v>
      </c>
      <c r="Q137" s="6">
        <v>3.5</v>
      </c>
      <c r="R137" s="6">
        <v>5.7</v>
      </c>
      <c r="S137" s="6">
        <v>1.2</v>
      </c>
      <c r="T137" s="6">
        <v>0.4</v>
      </c>
      <c r="U137" s="6">
        <v>1.3</v>
      </c>
      <c r="V137" s="6">
        <v>0.9</v>
      </c>
      <c r="W137" s="6">
        <v>11.5</v>
      </c>
      <c r="X137" s="6"/>
      <c r="Y137" s="6"/>
      <c r="Z137" s="6"/>
      <c r="AA137" s="7">
        <f>2*(G137-J137)-0.5*(H137-G137)+3*J137+M137-0.5*(N137-M137)+P137+0.75*Q137+S137+2*T137+2*U137-0.75*V137</f>
        <v>14.1</v>
      </c>
      <c r="AB137" s="8">
        <v>9.3000000000000007</v>
      </c>
      <c r="AC137" s="3">
        <f>AA137/AB137*100</f>
        <v>151.61290322580643</v>
      </c>
    </row>
    <row r="138" spans="1:29" x14ac:dyDescent="0.25">
      <c r="A138" s="5">
        <v>130</v>
      </c>
      <c r="B138" s="5" t="s">
        <v>196</v>
      </c>
      <c r="C138" s="5" t="s">
        <v>58</v>
      </c>
      <c r="D138" s="5">
        <v>29</v>
      </c>
      <c r="E138" s="6">
        <v>25</v>
      </c>
      <c r="F138" s="6">
        <v>9.1999999999999993</v>
      </c>
      <c r="G138" s="6">
        <v>3.6</v>
      </c>
      <c r="H138" s="6">
        <v>8.5</v>
      </c>
      <c r="I138" s="6">
        <v>42.3</v>
      </c>
      <c r="J138" s="6">
        <v>0.5</v>
      </c>
      <c r="K138" s="6">
        <v>1.8</v>
      </c>
      <c r="L138" s="6">
        <v>29.4</v>
      </c>
      <c r="M138" s="6">
        <v>1.5</v>
      </c>
      <c r="N138" s="6">
        <v>1.8</v>
      </c>
      <c r="O138" s="6">
        <v>86.3</v>
      </c>
      <c r="P138" s="6">
        <v>0.6</v>
      </c>
      <c r="Q138" s="6">
        <v>3.4</v>
      </c>
      <c r="R138" s="6">
        <v>4</v>
      </c>
      <c r="S138" s="6">
        <v>3</v>
      </c>
      <c r="T138" s="6">
        <v>0.8</v>
      </c>
      <c r="U138" s="6">
        <v>0.3</v>
      </c>
      <c r="V138" s="6">
        <v>1.2</v>
      </c>
      <c r="W138" s="6">
        <v>10.9</v>
      </c>
      <c r="X138" s="6"/>
      <c r="Y138" s="6"/>
      <c r="Z138" s="6"/>
      <c r="AA138" s="7">
        <f>2*(G138-J138)-0.5*(H138-G138)+3*J138+M138-0.5*(N138-M138)+P138+0.75*Q138+S138+2*T138+2*U138-0.75*V138</f>
        <v>14.049999999999999</v>
      </c>
      <c r="AB138" s="8">
        <v>10</v>
      </c>
      <c r="AC138" s="3">
        <f>AA138/AB138*100</f>
        <v>140.49999999999997</v>
      </c>
    </row>
    <row r="139" spans="1:29" x14ac:dyDescent="0.25">
      <c r="A139" s="5">
        <v>131</v>
      </c>
      <c r="B139" s="5" t="s">
        <v>195</v>
      </c>
      <c r="C139" s="5" t="s">
        <v>83</v>
      </c>
      <c r="D139" s="5">
        <v>25</v>
      </c>
      <c r="E139" s="6">
        <v>21.6</v>
      </c>
      <c r="F139" s="6">
        <v>4.7</v>
      </c>
      <c r="G139" s="6">
        <v>2</v>
      </c>
      <c r="H139" s="6">
        <v>4.4000000000000004</v>
      </c>
      <c r="I139" s="6">
        <v>46.4</v>
      </c>
      <c r="J139" s="6">
        <v>0</v>
      </c>
      <c r="K139" s="6">
        <v>0</v>
      </c>
      <c r="L139" s="6">
        <v>0</v>
      </c>
      <c r="M139" s="6">
        <v>0.6</v>
      </c>
      <c r="N139" s="6">
        <v>1.7</v>
      </c>
      <c r="O139" s="6">
        <v>38.1</v>
      </c>
      <c r="P139" s="6">
        <v>3</v>
      </c>
      <c r="Q139" s="6">
        <v>4.8</v>
      </c>
      <c r="R139" s="6">
        <v>7.8</v>
      </c>
      <c r="S139" s="6">
        <v>2.5</v>
      </c>
      <c r="T139" s="6">
        <v>0.7</v>
      </c>
      <c r="U139" s="6">
        <v>0.8</v>
      </c>
      <c r="V139" s="6">
        <v>1.2</v>
      </c>
      <c r="W139" s="6">
        <v>12</v>
      </c>
      <c r="X139" s="6"/>
      <c r="Y139" s="6"/>
      <c r="Z139" s="6"/>
      <c r="AA139" s="7">
        <f>2*(G139-J139)-0.5*(H139-G139)+3*J139+M139-0.5*(N139-M139)+P139+0.75*Q139+S139+2*T139+2*U139-0.75*V139</f>
        <v>14.049999999999999</v>
      </c>
      <c r="AB139" s="8">
        <v>10.9</v>
      </c>
      <c r="AC139" s="3">
        <f>AA139/AB139*100</f>
        <v>128.89908256880733</v>
      </c>
    </row>
    <row r="140" spans="1:29" x14ac:dyDescent="0.25">
      <c r="A140" s="5">
        <v>132</v>
      </c>
      <c r="B140" s="5" t="s">
        <v>197</v>
      </c>
      <c r="C140" s="5" t="s">
        <v>97</v>
      </c>
      <c r="D140" s="5">
        <v>29</v>
      </c>
      <c r="E140" s="6">
        <v>24.3</v>
      </c>
      <c r="F140" s="6">
        <v>13.1</v>
      </c>
      <c r="G140" s="6">
        <v>4.4000000000000004</v>
      </c>
      <c r="H140" s="6">
        <v>11.5</v>
      </c>
      <c r="I140" s="6">
        <v>38.6</v>
      </c>
      <c r="J140" s="6">
        <v>1</v>
      </c>
      <c r="K140" s="6">
        <v>3.1</v>
      </c>
      <c r="L140" s="6">
        <v>33.299999999999997</v>
      </c>
      <c r="M140" s="6">
        <v>3.1</v>
      </c>
      <c r="N140" s="6">
        <v>3.7</v>
      </c>
      <c r="O140" s="6">
        <v>85</v>
      </c>
      <c r="P140" s="6">
        <v>0.6</v>
      </c>
      <c r="Q140" s="6">
        <v>2.1</v>
      </c>
      <c r="R140" s="6">
        <v>2.7</v>
      </c>
      <c r="S140" s="6">
        <v>2.9</v>
      </c>
      <c r="T140" s="6">
        <v>0.7</v>
      </c>
      <c r="U140" s="6">
        <v>0</v>
      </c>
      <c r="V140" s="6">
        <v>2</v>
      </c>
      <c r="W140" s="6">
        <v>9.8000000000000007</v>
      </c>
      <c r="X140" s="6"/>
      <c r="Y140" s="6"/>
      <c r="Z140" s="6"/>
      <c r="AA140" s="7">
        <f>2*(G140-J140)-0.5*(H140-G140)+3*J140+M140-0.5*(N140-M140)+P140+0.75*Q140+S140+2*T140+2*U140-0.75*V140</f>
        <v>14.025000000000002</v>
      </c>
      <c r="AB140" s="8">
        <v>9.4</v>
      </c>
      <c r="AC140" s="3">
        <f>AA140/AB140*100</f>
        <v>149.20212765957447</v>
      </c>
    </row>
    <row r="141" spans="1:29" x14ac:dyDescent="0.25">
      <c r="A141" s="5">
        <v>133</v>
      </c>
      <c r="B141" s="5" t="s">
        <v>198</v>
      </c>
      <c r="C141" s="5" t="s">
        <v>114</v>
      </c>
      <c r="D141" s="5">
        <v>29</v>
      </c>
      <c r="E141" s="6">
        <v>21.3</v>
      </c>
      <c r="F141" s="6">
        <v>7.6</v>
      </c>
      <c r="G141" s="6">
        <v>2.9</v>
      </c>
      <c r="H141" s="6">
        <v>5.8</v>
      </c>
      <c r="I141" s="6">
        <v>50.9</v>
      </c>
      <c r="J141" s="6">
        <v>0.1</v>
      </c>
      <c r="K141" s="6">
        <v>0.3</v>
      </c>
      <c r="L141" s="6">
        <v>20</v>
      </c>
      <c r="M141" s="6">
        <v>1.6</v>
      </c>
      <c r="N141" s="6">
        <v>2.1</v>
      </c>
      <c r="O141" s="6">
        <v>78.3</v>
      </c>
      <c r="P141" s="6">
        <v>1.6</v>
      </c>
      <c r="Q141" s="6">
        <v>3.3</v>
      </c>
      <c r="R141" s="6">
        <v>4.9000000000000004</v>
      </c>
      <c r="S141" s="6">
        <v>0.9</v>
      </c>
      <c r="T141" s="6">
        <v>1.2</v>
      </c>
      <c r="U141" s="6">
        <v>0.6</v>
      </c>
      <c r="V141" s="6">
        <v>0.5</v>
      </c>
      <c r="W141" s="6">
        <v>11.4</v>
      </c>
      <c r="X141" s="6"/>
      <c r="Y141" s="6"/>
      <c r="Z141" s="6"/>
      <c r="AA141" s="7">
        <f>2*(G141-J141)-0.5*(H141-G141)+3*J141+M141-0.5*(N141-M141)+P141+0.75*Q141+S141+2*T141+2*U141-0.75*V141</f>
        <v>13.999999999999998</v>
      </c>
      <c r="AB141" s="8">
        <v>9.1999999999999993</v>
      </c>
      <c r="AC141" s="3">
        <f>AA141/AB141*100</f>
        <v>152.17391304347825</v>
      </c>
    </row>
    <row r="142" spans="1:29" x14ac:dyDescent="0.25">
      <c r="A142" s="5">
        <v>134</v>
      </c>
      <c r="B142" s="5" t="s">
        <v>199</v>
      </c>
      <c r="C142" s="5" t="s">
        <v>32</v>
      </c>
      <c r="D142" s="5">
        <v>21</v>
      </c>
      <c r="E142" s="6">
        <v>18.7</v>
      </c>
      <c r="F142" s="6">
        <v>4.9000000000000004</v>
      </c>
      <c r="G142" s="6">
        <v>2</v>
      </c>
      <c r="H142" s="6">
        <v>2.7</v>
      </c>
      <c r="I142" s="6">
        <v>73.7</v>
      </c>
      <c r="J142" s="6">
        <v>0</v>
      </c>
      <c r="K142" s="6">
        <v>0</v>
      </c>
      <c r="L142" s="6">
        <v>0</v>
      </c>
      <c r="M142" s="6">
        <v>0.9</v>
      </c>
      <c r="N142" s="6">
        <v>1.3</v>
      </c>
      <c r="O142" s="6">
        <v>70.400000000000006</v>
      </c>
      <c r="P142" s="6">
        <v>1.7</v>
      </c>
      <c r="Q142" s="6">
        <v>3</v>
      </c>
      <c r="R142" s="6">
        <v>4.7</v>
      </c>
      <c r="S142" s="6">
        <v>0.8</v>
      </c>
      <c r="T142" s="6">
        <v>0.9</v>
      </c>
      <c r="U142" s="6">
        <v>1.8</v>
      </c>
      <c r="V142" s="6">
        <v>0.7</v>
      </c>
      <c r="W142" s="6">
        <v>11.4</v>
      </c>
      <c r="X142" s="6"/>
      <c r="Y142" s="6"/>
      <c r="Z142" s="6"/>
      <c r="AA142" s="7">
        <f>2*(G142-J142)-0.5*(H142-G142)+3*J142+M142-0.5*(N142-M142)+P142+0.75*Q142+S142+2*T142+2*U142-0.75*V142</f>
        <v>13.975000000000001</v>
      </c>
      <c r="AB142" s="8">
        <v>11.9</v>
      </c>
      <c r="AC142" s="3">
        <f>AA142/AB142*100</f>
        <v>117.43697478991596</v>
      </c>
    </row>
    <row r="143" spans="1:29" x14ac:dyDescent="0.25">
      <c r="A143" s="5">
        <v>135</v>
      </c>
      <c r="B143" s="5" t="s">
        <v>200</v>
      </c>
      <c r="C143" s="5" t="s">
        <v>53</v>
      </c>
      <c r="D143" s="5">
        <v>23</v>
      </c>
      <c r="E143" s="6">
        <v>25.7</v>
      </c>
      <c r="F143" s="6">
        <v>10.199999999999999</v>
      </c>
      <c r="G143" s="6">
        <v>3.6</v>
      </c>
      <c r="H143" s="6">
        <v>8.1</v>
      </c>
      <c r="I143" s="6">
        <v>44.4</v>
      </c>
      <c r="J143" s="6">
        <v>1.7</v>
      </c>
      <c r="K143" s="6">
        <v>4.8</v>
      </c>
      <c r="L143" s="6">
        <v>36.4</v>
      </c>
      <c r="M143" s="6">
        <v>1.2</v>
      </c>
      <c r="N143" s="6">
        <v>1.7</v>
      </c>
      <c r="O143" s="6">
        <v>70</v>
      </c>
      <c r="P143" s="6">
        <v>0.7</v>
      </c>
      <c r="Q143" s="6">
        <v>2.7</v>
      </c>
      <c r="R143" s="6">
        <v>3.3</v>
      </c>
      <c r="S143" s="6">
        <v>1</v>
      </c>
      <c r="T143" s="6">
        <v>1.1000000000000001</v>
      </c>
      <c r="U143" s="6">
        <v>0.4</v>
      </c>
      <c r="V143" s="6">
        <v>0.5</v>
      </c>
      <c r="W143" s="6">
        <v>10.5</v>
      </c>
      <c r="X143" s="6"/>
      <c r="Y143" s="6"/>
      <c r="Z143" s="6"/>
      <c r="AA143" s="7">
        <f>2*(G143-J143)-0.5*(H143-G143)+3*J143+M143-0.5*(N143-M143)+P143+0.75*Q143+S143+2*T143+2*U143-0.75*V143</f>
        <v>13.950000000000003</v>
      </c>
      <c r="AB143" s="8">
        <v>11.6</v>
      </c>
      <c r="AC143" s="3">
        <f>AA143/AB143*100</f>
        <v>120.2586206896552</v>
      </c>
    </row>
    <row r="144" spans="1:29" x14ac:dyDescent="0.25">
      <c r="A144" s="5">
        <v>136</v>
      </c>
      <c r="B144" s="5" t="s">
        <v>201</v>
      </c>
      <c r="C144" s="5" t="s">
        <v>107</v>
      </c>
      <c r="D144" s="5">
        <v>31</v>
      </c>
      <c r="E144" s="6">
        <v>25.9</v>
      </c>
      <c r="F144" s="6">
        <v>10.3</v>
      </c>
      <c r="G144" s="6">
        <v>4.0999999999999996</v>
      </c>
      <c r="H144" s="6">
        <v>9.6</v>
      </c>
      <c r="I144" s="6">
        <v>42.5</v>
      </c>
      <c r="J144" s="6">
        <v>0.9</v>
      </c>
      <c r="K144" s="6">
        <v>3.1</v>
      </c>
      <c r="L144" s="6">
        <v>30.2</v>
      </c>
      <c r="M144" s="6">
        <v>1.2</v>
      </c>
      <c r="N144" s="6">
        <v>2</v>
      </c>
      <c r="O144" s="6">
        <v>59</v>
      </c>
      <c r="P144" s="6">
        <v>1.1000000000000001</v>
      </c>
      <c r="Q144" s="6">
        <v>3.2</v>
      </c>
      <c r="R144" s="6">
        <v>4.3</v>
      </c>
      <c r="S144" s="6">
        <v>1.7</v>
      </c>
      <c r="T144" s="6">
        <v>0.7</v>
      </c>
      <c r="U144" s="6">
        <v>0.5</v>
      </c>
      <c r="V144" s="6">
        <v>1.1000000000000001</v>
      </c>
      <c r="W144" s="6">
        <v>10.1</v>
      </c>
      <c r="X144" s="6"/>
      <c r="Y144" s="6"/>
      <c r="Z144" s="6"/>
      <c r="AA144" s="7">
        <f>2*(G144-J144)-0.5*(H144-G144)+3*J144+M144-0.5*(N144-M144)+P144+0.75*Q144+S144+2*T144+2*U144-0.75*V144</f>
        <v>13.925000000000001</v>
      </c>
      <c r="AB144" s="8">
        <v>10.7</v>
      </c>
      <c r="AC144" s="3">
        <f>AA144/AB144*100</f>
        <v>130.14018691588788</v>
      </c>
    </row>
    <row r="145" spans="1:29" x14ac:dyDescent="0.25">
      <c r="A145" s="5">
        <v>136</v>
      </c>
      <c r="B145" s="5" t="s">
        <v>202</v>
      </c>
      <c r="C145" s="5" t="s">
        <v>30</v>
      </c>
      <c r="D145" s="5">
        <v>29</v>
      </c>
      <c r="E145" s="6">
        <v>31.6</v>
      </c>
      <c r="F145" s="6">
        <v>7.2</v>
      </c>
      <c r="G145" s="6">
        <v>3</v>
      </c>
      <c r="H145" s="6">
        <v>6.6</v>
      </c>
      <c r="I145" s="6">
        <v>45.3</v>
      </c>
      <c r="J145" s="6">
        <v>0.9</v>
      </c>
      <c r="K145" s="6">
        <v>3</v>
      </c>
      <c r="L145" s="6">
        <v>30.2</v>
      </c>
      <c r="M145" s="6">
        <v>0.4</v>
      </c>
      <c r="N145" s="6">
        <v>1.3</v>
      </c>
      <c r="O145" s="6">
        <v>31.6</v>
      </c>
      <c r="P145" s="6">
        <v>1</v>
      </c>
      <c r="Q145" s="6">
        <v>3.6</v>
      </c>
      <c r="R145" s="6">
        <v>4.5999999999999996</v>
      </c>
      <c r="S145" s="6">
        <v>1</v>
      </c>
      <c r="T145" s="6">
        <v>1.3</v>
      </c>
      <c r="U145" s="6">
        <v>1</v>
      </c>
      <c r="V145" s="6">
        <v>0.7</v>
      </c>
      <c r="W145" s="6">
        <v>10</v>
      </c>
      <c r="X145" s="6"/>
      <c r="Y145" s="6"/>
      <c r="Z145" s="6"/>
      <c r="AA145" s="7">
        <f>2*(G145-J145)-0.5*(H145-G145)+3*J145+M145-0.5*(N145-M145)+P145+0.75*Q145+S145+2*T145+2*U145-0.75*V145</f>
        <v>13.824999999999999</v>
      </c>
      <c r="AB145" s="8">
        <v>11.3</v>
      </c>
      <c r="AC145" s="3">
        <f>AA145/AB145*100</f>
        <v>122.34513274336283</v>
      </c>
    </row>
    <row r="146" spans="1:29" x14ac:dyDescent="0.25">
      <c r="A146" s="5">
        <v>138</v>
      </c>
      <c r="B146" s="5" t="s">
        <v>203</v>
      </c>
      <c r="C146" s="5" t="s">
        <v>32</v>
      </c>
      <c r="D146" s="5">
        <v>27</v>
      </c>
      <c r="E146" s="6">
        <v>28.7</v>
      </c>
      <c r="F146" s="6">
        <v>7.6</v>
      </c>
      <c r="G146" s="6">
        <v>2.6</v>
      </c>
      <c r="H146" s="6">
        <v>6.9</v>
      </c>
      <c r="I146" s="6">
        <v>37.299999999999997</v>
      </c>
      <c r="J146" s="6">
        <v>1.6</v>
      </c>
      <c r="K146" s="6">
        <v>4.5</v>
      </c>
      <c r="L146" s="6">
        <v>36.4</v>
      </c>
      <c r="M146" s="6">
        <v>0.8</v>
      </c>
      <c r="N146" s="6">
        <v>1.1000000000000001</v>
      </c>
      <c r="O146" s="6">
        <v>71</v>
      </c>
      <c r="P146" s="6">
        <v>1.2</v>
      </c>
      <c r="Q146" s="6">
        <v>4.5999999999999996</v>
      </c>
      <c r="R146" s="6">
        <v>5.8</v>
      </c>
      <c r="S146" s="6">
        <v>1.7</v>
      </c>
      <c r="T146" s="6">
        <v>1</v>
      </c>
      <c r="U146" s="6">
        <v>0.3</v>
      </c>
      <c r="V146" s="6">
        <v>0.6</v>
      </c>
      <c r="W146" s="6">
        <v>11.1</v>
      </c>
      <c r="X146" s="6"/>
      <c r="Y146" s="6"/>
      <c r="Z146" s="6"/>
      <c r="AA146" s="7">
        <f>2*(G146-J146)-0.5*(H146-G146)+3*J146+M146-0.5*(N146-M146)+P146+0.75*Q146+S146+2*T146+2*U146-0.75*V146</f>
        <v>13.799999999999999</v>
      </c>
      <c r="AB146" s="8">
        <v>12</v>
      </c>
      <c r="AC146" s="3">
        <f>AA146/AB146*100</f>
        <v>114.99999999999999</v>
      </c>
    </row>
    <row r="147" spans="1:29" x14ac:dyDescent="0.25">
      <c r="A147" s="5">
        <v>139</v>
      </c>
      <c r="B147" s="5" t="s">
        <v>204</v>
      </c>
      <c r="C147" s="5" t="s">
        <v>83</v>
      </c>
      <c r="D147" s="5">
        <v>29</v>
      </c>
      <c r="E147" s="6">
        <v>23.7</v>
      </c>
      <c r="F147" s="6">
        <v>8</v>
      </c>
      <c r="G147" s="6">
        <v>2.7</v>
      </c>
      <c r="H147" s="6">
        <v>7.1</v>
      </c>
      <c r="I147" s="6">
        <v>37.6</v>
      </c>
      <c r="J147" s="6">
        <v>1</v>
      </c>
      <c r="K147" s="6">
        <v>3.1</v>
      </c>
      <c r="L147" s="6">
        <v>31.1</v>
      </c>
      <c r="M147" s="6">
        <v>1.7</v>
      </c>
      <c r="N147" s="6">
        <v>2.2000000000000002</v>
      </c>
      <c r="O147" s="6">
        <v>79.400000000000006</v>
      </c>
      <c r="P147" s="6">
        <v>0.4</v>
      </c>
      <c r="Q147" s="6">
        <v>2.2999999999999998</v>
      </c>
      <c r="R147" s="6">
        <v>2.7</v>
      </c>
      <c r="S147" s="6">
        <v>5.5</v>
      </c>
      <c r="T147" s="6">
        <v>1</v>
      </c>
      <c r="U147" s="6">
        <v>0</v>
      </c>
      <c r="V147" s="6">
        <v>2</v>
      </c>
      <c r="W147" s="6">
        <v>10.3</v>
      </c>
      <c r="X147" s="6"/>
      <c r="Y147" s="6"/>
      <c r="Z147" s="6"/>
      <c r="AA147" s="7">
        <f>2*(G147-J147)-0.5*(H147-G147)+3*J147+M147-0.5*(N147-M147)+P147+0.75*Q147+S147+2*T147+2*U147-0.75*V147</f>
        <v>13.775000000000002</v>
      </c>
      <c r="AB147" s="9"/>
      <c r="AC147" s="3"/>
    </row>
    <row r="148" spans="1:29" x14ac:dyDescent="0.25">
      <c r="A148" s="5">
        <v>141</v>
      </c>
      <c r="B148" s="5" t="s">
        <v>206</v>
      </c>
      <c r="C148" s="5" t="s">
        <v>83</v>
      </c>
      <c r="D148" s="5">
        <v>27</v>
      </c>
      <c r="E148" s="6">
        <v>30.6</v>
      </c>
      <c r="F148" s="6">
        <v>10</v>
      </c>
      <c r="G148" s="6">
        <v>3.9</v>
      </c>
      <c r="H148" s="6">
        <v>8.5</v>
      </c>
      <c r="I148" s="6">
        <v>45.2</v>
      </c>
      <c r="J148" s="6">
        <v>1.5</v>
      </c>
      <c r="K148" s="6">
        <v>3.1</v>
      </c>
      <c r="L148" s="6">
        <v>47.6</v>
      </c>
      <c r="M148" s="6">
        <v>0.8</v>
      </c>
      <c r="N148" s="6">
        <v>0.9</v>
      </c>
      <c r="O148" s="6">
        <v>87.5</v>
      </c>
      <c r="P148" s="6">
        <v>0.6</v>
      </c>
      <c r="Q148" s="6">
        <v>2.2999999999999998</v>
      </c>
      <c r="R148" s="6">
        <v>2.9</v>
      </c>
      <c r="S148" s="6">
        <v>1.9</v>
      </c>
      <c r="T148" s="6">
        <v>0.9</v>
      </c>
      <c r="U148" s="6">
        <v>0.3</v>
      </c>
      <c r="V148" s="6">
        <v>0.8</v>
      </c>
      <c r="W148" s="6">
        <v>10.3</v>
      </c>
      <c r="X148" s="6"/>
      <c r="Y148" s="6"/>
      <c r="Z148" s="6"/>
      <c r="AA148" s="7">
        <f>2*(G148-J148)-0.5*(H148-G148)+3*J148+M148-0.5*(N148-M148)+P148+0.75*Q148+S148+2*T148+2*U148-0.75*V148</f>
        <v>13.775</v>
      </c>
      <c r="AB148" s="8"/>
      <c r="AC148" s="3"/>
    </row>
    <row r="149" spans="1:29" x14ac:dyDescent="0.25">
      <c r="A149" s="5">
        <v>140</v>
      </c>
      <c r="B149" s="5" t="s">
        <v>205</v>
      </c>
      <c r="C149" s="5" t="s">
        <v>68</v>
      </c>
      <c r="D149" s="5">
        <v>23</v>
      </c>
      <c r="E149" s="6">
        <v>27.6</v>
      </c>
      <c r="F149" s="6">
        <v>10.4</v>
      </c>
      <c r="G149" s="6">
        <v>3.7</v>
      </c>
      <c r="H149" s="6">
        <v>9.6999999999999993</v>
      </c>
      <c r="I149" s="6">
        <v>38.6</v>
      </c>
      <c r="J149" s="6">
        <v>1.8</v>
      </c>
      <c r="K149" s="6">
        <v>5.2</v>
      </c>
      <c r="L149" s="6">
        <v>35.299999999999997</v>
      </c>
      <c r="M149" s="6">
        <v>1.1000000000000001</v>
      </c>
      <c r="N149" s="6">
        <v>1.4</v>
      </c>
      <c r="O149" s="6">
        <v>78.099999999999994</v>
      </c>
      <c r="P149" s="6">
        <v>1</v>
      </c>
      <c r="Q149" s="6">
        <v>4.5999999999999996</v>
      </c>
      <c r="R149" s="6">
        <v>5.7</v>
      </c>
      <c r="S149" s="6">
        <v>1.3</v>
      </c>
      <c r="T149" s="6">
        <v>0.4</v>
      </c>
      <c r="U149" s="6">
        <v>0.3</v>
      </c>
      <c r="V149" s="6">
        <v>0.7</v>
      </c>
      <c r="W149" s="6">
        <v>11.2</v>
      </c>
      <c r="X149" s="6"/>
      <c r="Y149" s="6"/>
      <c r="Z149" s="6"/>
      <c r="AA149" s="7">
        <f>2*(G149-J149)-0.5*(H149-G149)+3*J149+M149-0.5*(N149-M149)+P149+0.75*Q149+S149+2*T149+2*U149-0.75*V149</f>
        <v>13.775</v>
      </c>
      <c r="AB149" s="8">
        <v>10.7</v>
      </c>
      <c r="AC149" s="3">
        <f>AA149/AB149*100</f>
        <v>128.73831775700936</v>
      </c>
    </row>
    <row r="150" spans="1:29" x14ac:dyDescent="0.25">
      <c r="A150" s="5">
        <v>142</v>
      </c>
      <c r="B150" s="5" t="s">
        <v>207</v>
      </c>
      <c r="C150" s="5" t="s">
        <v>51</v>
      </c>
      <c r="D150" s="5">
        <v>26</v>
      </c>
      <c r="E150" s="6">
        <v>22.3</v>
      </c>
      <c r="F150" s="6">
        <v>8.9</v>
      </c>
      <c r="G150" s="6">
        <v>3</v>
      </c>
      <c r="H150" s="6">
        <v>7.7</v>
      </c>
      <c r="I150" s="6">
        <v>38.799999999999997</v>
      </c>
      <c r="J150" s="6">
        <v>1.4</v>
      </c>
      <c r="K150" s="6">
        <v>4.7</v>
      </c>
      <c r="L150" s="6">
        <v>30.6</v>
      </c>
      <c r="M150" s="6">
        <v>1.5</v>
      </c>
      <c r="N150" s="6">
        <v>2</v>
      </c>
      <c r="O150" s="6">
        <v>73.599999999999994</v>
      </c>
      <c r="P150" s="6">
        <v>0.6</v>
      </c>
      <c r="Q150" s="6">
        <v>5</v>
      </c>
      <c r="R150" s="6">
        <v>5.7</v>
      </c>
      <c r="S150" s="6">
        <v>1</v>
      </c>
      <c r="T150" s="6">
        <v>0.7</v>
      </c>
      <c r="U150" s="6">
        <v>0.8</v>
      </c>
      <c r="V150" s="6">
        <v>1.2</v>
      </c>
      <c r="W150" s="6">
        <v>10.5</v>
      </c>
      <c r="X150" s="6"/>
      <c r="Y150" s="6"/>
      <c r="Z150" s="6"/>
      <c r="AA150" s="7">
        <f>2*(G150-J150)-0.5*(H150-G150)+3*J150+M150-0.5*(N150-M150)+P150+0.75*Q150+S150+2*T150+2*U150-0.75*V150</f>
        <v>13.749999999999998</v>
      </c>
      <c r="AB150" s="8">
        <v>11.2</v>
      </c>
      <c r="AC150" s="3">
        <f>AA150/AB150*100</f>
        <v>122.76785714285714</v>
      </c>
    </row>
    <row r="151" spans="1:29" x14ac:dyDescent="0.25">
      <c r="A151" s="5">
        <v>143</v>
      </c>
      <c r="B151" s="5" t="s">
        <v>208</v>
      </c>
      <c r="C151" s="5" t="s">
        <v>68</v>
      </c>
      <c r="D151" s="5">
        <v>29</v>
      </c>
      <c r="E151" s="6">
        <v>25.8</v>
      </c>
      <c r="F151" s="6">
        <v>11.4</v>
      </c>
      <c r="G151" s="6">
        <v>4</v>
      </c>
      <c r="H151" s="6">
        <v>8.8000000000000007</v>
      </c>
      <c r="I151" s="6">
        <v>45.9</v>
      </c>
      <c r="J151" s="6">
        <v>1.8</v>
      </c>
      <c r="K151" s="6">
        <v>4</v>
      </c>
      <c r="L151" s="6">
        <v>45.3</v>
      </c>
      <c r="M151" s="6">
        <v>1.5</v>
      </c>
      <c r="N151" s="6">
        <v>1.8</v>
      </c>
      <c r="O151" s="6">
        <v>86.3</v>
      </c>
      <c r="P151" s="6">
        <v>0.2</v>
      </c>
      <c r="Q151" s="6">
        <v>2.5</v>
      </c>
      <c r="R151" s="6">
        <v>2.7</v>
      </c>
      <c r="S151" s="6">
        <v>1.8</v>
      </c>
      <c r="T151" s="6">
        <v>0.6</v>
      </c>
      <c r="U151" s="6">
        <v>0.2</v>
      </c>
      <c r="V151" s="6">
        <v>0.8</v>
      </c>
      <c r="W151" s="6">
        <v>10.9</v>
      </c>
      <c r="X151" s="6"/>
      <c r="Y151" s="6"/>
      <c r="Z151" s="6"/>
      <c r="AA151" s="7">
        <f>2*(G151-J151)-0.5*(H151-G151)+3*J151+M151-0.5*(N151-M151)+P151+0.75*Q151+S151+2*T151+2*U151-0.75*V151</f>
        <v>13.625</v>
      </c>
      <c r="AB151" s="8">
        <v>11.1</v>
      </c>
      <c r="AC151" s="3">
        <f>AA151/AB151*100</f>
        <v>122.74774774774775</v>
      </c>
    </row>
    <row r="152" spans="1:29" x14ac:dyDescent="0.25">
      <c r="A152" s="5">
        <v>144</v>
      </c>
      <c r="B152" s="5" t="s">
        <v>209</v>
      </c>
      <c r="C152" s="5" t="s">
        <v>114</v>
      </c>
      <c r="D152" s="5">
        <v>25</v>
      </c>
      <c r="E152" s="6">
        <v>26.9</v>
      </c>
      <c r="F152" s="6">
        <v>10.199999999999999</v>
      </c>
      <c r="G152" s="6">
        <v>4</v>
      </c>
      <c r="H152" s="6">
        <v>9.1999999999999993</v>
      </c>
      <c r="I152" s="6">
        <v>43.5</v>
      </c>
      <c r="J152" s="6">
        <v>1.6</v>
      </c>
      <c r="K152" s="6">
        <v>4.2</v>
      </c>
      <c r="L152" s="6">
        <v>36.799999999999997</v>
      </c>
      <c r="M152" s="6">
        <v>0.6</v>
      </c>
      <c r="N152" s="6">
        <v>0.9</v>
      </c>
      <c r="O152" s="6">
        <v>72.7</v>
      </c>
      <c r="P152" s="6">
        <v>0.4</v>
      </c>
      <c r="Q152" s="6">
        <v>2</v>
      </c>
      <c r="R152" s="6">
        <v>2.4</v>
      </c>
      <c r="S152" s="6">
        <v>2.8</v>
      </c>
      <c r="T152" s="6">
        <v>1.1000000000000001</v>
      </c>
      <c r="U152" s="6">
        <v>0.1</v>
      </c>
      <c r="V152" s="6">
        <v>1.3</v>
      </c>
      <c r="W152" s="6">
        <v>9.8000000000000007</v>
      </c>
      <c r="X152" s="6"/>
      <c r="Y152" s="6"/>
      <c r="Z152" s="6"/>
      <c r="AA152" s="7">
        <f>2*(G152-J152)-0.5*(H152-G152)+3*J152+M152-0.5*(N152-M152)+P152+0.75*Q152+S152+2*T152+2*U152-0.75*V152</f>
        <v>13.575000000000001</v>
      </c>
      <c r="AB152" s="8">
        <v>9.3000000000000007</v>
      </c>
      <c r="AC152" s="3">
        <f>AA152/AB152*100</f>
        <v>145.96774193548387</v>
      </c>
    </row>
    <row r="153" spans="1:29" x14ac:dyDescent="0.25">
      <c r="A153" s="5">
        <v>145</v>
      </c>
      <c r="B153" s="5" t="s">
        <v>210</v>
      </c>
      <c r="C153" s="5" t="s">
        <v>110</v>
      </c>
      <c r="D153" s="5">
        <v>32</v>
      </c>
      <c r="E153" s="6">
        <v>26.5</v>
      </c>
      <c r="F153" s="6">
        <v>8.1</v>
      </c>
      <c r="G153" s="6">
        <v>3.2</v>
      </c>
      <c r="H153" s="6">
        <v>8.1</v>
      </c>
      <c r="I153" s="6">
        <v>39.4</v>
      </c>
      <c r="J153" s="6">
        <v>1</v>
      </c>
      <c r="K153" s="6">
        <v>3.1</v>
      </c>
      <c r="L153" s="6">
        <v>33.700000000000003</v>
      </c>
      <c r="M153" s="6">
        <v>0.7</v>
      </c>
      <c r="N153" s="6">
        <v>1.1000000000000001</v>
      </c>
      <c r="O153" s="6">
        <v>65.7</v>
      </c>
      <c r="P153" s="6">
        <v>1.1000000000000001</v>
      </c>
      <c r="Q153" s="6">
        <v>4.4000000000000004</v>
      </c>
      <c r="R153" s="6">
        <v>5.5</v>
      </c>
      <c r="S153" s="6">
        <v>1.5</v>
      </c>
      <c r="T153" s="6">
        <v>1.1000000000000001</v>
      </c>
      <c r="U153" s="6">
        <v>0.3</v>
      </c>
      <c r="V153" s="6">
        <v>0.8</v>
      </c>
      <c r="W153" s="6">
        <v>10.3</v>
      </c>
      <c r="X153" s="6"/>
      <c r="Y153" s="6"/>
      <c r="Z153" s="6"/>
      <c r="AA153" s="7">
        <f>2*(G153-J153)-0.5*(H153-G153)+3*J153+M153-0.5*(N153-M153)+P153+0.75*Q153+S153+2*T153+2*U153-0.75*V153</f>
        <v>13.55</v>
      </c>
      <c r="AB153" s="8">
        <v>8.6</v>
      </c>
      <c r="AC153" s="3">
        <f>AA153/AB153*100</f>
        <v>157.55813953488374</v>
      </c>
    </row>
    <row r="154" spans="1:29" x14ac:dyDescent="0.25">
      <c r="A154" s="5">
        <v>146</v>
      </c>
      <c r="B154" s="5" t="s">
        <v>211</v>
      </c>
      <c r="C154" s="5" t="s">
        <v>42</v>
      </c>
      <c r="D154" s="5">
        <v>29</v>
      </c>
      <c r="E154" s="6">
        <v>25.2</v>
      </c>
      <c r="F154" s="6">
        <v>7.7</v>
      </c>
      <c r="G154" s="6">
        <v>2.9</v>
      </c>
      <c r="H154" s="6">
        <v>6.9</v>
      </c>
      <c r="I154" s="6">
        <v>41.5</v>
      </c>
      <c r="J154" s="6">
        <v>0.6</v>
      </c>
      <c r="K154" s="6">
        <v>1.8</v>
      </c>
      <c r="L154" s="6">
        <v>30.2</v>
      </c>
      <c r="M154" s="6">
        <v>1.4</v>
      </c>
      <c r="N154" s="6">
        <v>1.9</v>
      </c>
      <c r="O154" s="6">
        <v>75.900000000000006</v>
      </c>
      <c r="P154" s="6">
        <v>0.7</v>
      </c>
      <c r="Q154" s="6">
        <v>2.1</v>
      </c>
      <c r="R154" s="6">
        <v>2.9</v>
      </c>
      <c r="S154" s="6">
        <v>4.4000000000000004</v>
      </c>
      <c r="T154" s="6">
        <v>1.2</v>
      </c>
      <c r="U154" s="6">
        <v>0.1</v>
      </c>
      <c r="V154" s="6">
        <v>1.7</v>
      </c>
      <c r="W154" s="6">
        <v>10.1</v>
      </c>
      <c r="X154" s="6"/>
      <c r="Y154" s="6"/>
      <c r="Z154" s="6"/>
      <c r="AA154" s="7">
        <f>2*(G154-J154)-0.5*(H154-G154)+3*J154+M154-0.5*(N154-M154)+P154+0.75*Q154+S154+2*T154+2*U154-0.75*V154</f>
        <v>13.549999999999999</v>
      </c>
      <c r="AB154" s="8">
        <v>9.8000000000000007</v>
      </c>
      <c r="AC154" s="3">
        <f>AA154/AB154*100</f>
        <v>138.26530612244895</v>
      </c>
    </row>
    <row r="155" spans="1:29" x14ac:dyDescent="0.25">
      <c r="A155" s="5">
        <v>147</v>
      </c>
      <c r="B155" s="5" t="s">
        <v>212</v>
      </c>
      <c r="C155" s="5" t="s">
        <v>93</v>
      </c>
      <c r="D155" s="5">
        <v>25</v>
      </c>
      <c r="E155" s="6">
        <v>22.4</v>
      </c>
      <c r="F155" s="6">
        <v>7.5</v>
      </c>
      <c r="G155" s="6">
        <v>2.5</v>
      </c>
      <c r="H155" s="6">
        <v>6.5</v>
      </c>
      <c r="I155" s="6">
        <v>38.700000000000003</v>
      </c>
      <c r="J155" s="6">
        <v>0.3</v>
      </c>
      <c r="K155" s="6">
        <v>1.2</v>
      </c>
      <c r="L155" s="6">
        <v>25.8</v>
      </c>
      <c r="M155" s="6">
        <v>2.2000000000000002</v>
      </c>
      <c r="N155" s="6">
        <v>2.9</v>
      </c>
      <c r="O155" s="6">
        <v>74</v>
      </c>
      <c r="P155" s="6">
        <v>0.8</v>
      </c>
      <c r="Q155" s="6">
        <v>4.0999999999999996</v>
      </c>
      <c r="R155" s="6">
        <v>4.9000000000000004</v>
      </c>
      <c r="S155" s="6">
        <v>2.2000000000000002</v>
      </c>
      <c r="T155" s="6">
        <v>1</v>
      </c>
      <c r="U155" s="6">
        <v>0.6</v>
      </c>
      <c r="V155" s="6">
        <v>1.3</v>
      </c>
      <c r="W155" s="6">
        <v>10.199999999999999</v>
      </c>
      <c r="X155" s="6"/>
      <c r="Y155" s="6"/>
      <c r="Z155" s="6"/>
      <c r="AA155" s="7">
        <f>2*(G155-J155)-0.5*(H155-G155)+3*J155+M155-0.5*(N155-M155)+P155+0.75*Q155+S155+2*T155+2*U155-0.75*V155</f>
        <v>13.450000000000001</v>
      </c>
      <c r="AB155" s="8">
        <v>10</v>
      </c>
      <c r="AC155" s="3">
        <f>AA155/AB155*100</f>
        <v>134.50000000000003</v>
      </c>
    </row>
    <row r="156" spans="1:29" x14ac:dyDescent="0.25">
      <c r="A156" s="5">
        <v>148</v>
      </c>
      <c r="B156" s="5" t="s">
        <v>213</v>
      </c>
      <c r="C156" s="5" t="s">
        <v>75</v>
      </c>
      <c r="D156" s="5">
        <v>29</v>
      </c>
      <c r="E156" s="6">
        <v>21.5</v>
      </c>
      <c r="F156" s="6">
        <v>8.3000000000000007</v>
      </c>
      <c r="G156" s="6">
        <v>3.3</v>
      </c>
      <c r="H156" s="6">
        <v>6.1</v>
      </c>
      <c r="I156" s="6">
        <v>53.7</v>
      </c>
      <c r="J156" s="6">
        <v>0.8</v>
      </c>
      <c r="K156" s="6">
        <v>1.7</v>
      </c>
      <c r="L156" s="6">
        <v>46.9</v>
      </c>
      <c r="M156" s="6">
        <v>1</v>
      </c>
      <c r="N156" s="6">
        <v>1.3</v>
      </c>
      <c r="O156" s="6">
        <v>75.7</v>
      </c>
      <c r="P156" s="6">
        <v>1.2</v>
      </c>
      <c r="Q156" s="6">
        <v>2.6</v>
      </c>
      <c r="R156" s="6">
        <v>3.9</v>
      </c>
      <c r="S156" s="6">
        <v>1.6</v>
      </c>
      <c r="T156" s="6">
        <v>0.5</v>
      </c>
      <c r="U156" s="6">
        <v>0.7</v>
      </c>
      <c r="V156" s="6">
        <v>1.1000000000000001</v>
      </c>
      <c r="W156" s="6">
        <v>10.7</v>
      </c>
      <c r="X156" s="6"/>
      <c r="Y156" s="6"/>
      <c r="Z156" s="6"/>
      <c r="AA156" s="7">
        <f>2*(G156-J156)-0.5*(H156-G156)+3*J156+M156-0.5*(N156-M156)+P156+0.75*Q156+S156+2*T156+2*U156-0.75*V156</f>
        <v>13.175000000000001</v>
      </c>
      <c r="AB156" s="8">
        <v>10.7</v>
      </c>
      <c r="AC156" s="3">
        <f>AA156/AB156*100</f>
        <v>123.13084112149535</v>
      </c>
    </row>
    <row r="157" spans="1:29" x14ac:dyDescent="0.25">
      <c r="A157" s="5">
        <v>149</v>
      </c>
      <c r="B157" s="5" t="s">
        <v>214</v>
      </c>
      <c r="C157" s="5" t="s">
        <v>40</v>
      </c>
      <c r="D157" s="5">
        <v>27</v>
      </c>
      <c r="E157" s="6">
        <v>28.5</v>
      </c>
      <c r="F157" s="6">
        <v>7.8</v>
      </c>
      <c r="G157" s="6">
        <v>3</v>
      </c>
      <c r="H157" s="6">
        <v>7.8</v>
      </c>
      <c r="I157" s="6">
        <v>38.6</v>
      </c>
      <c r="J157" s="6">
        <v>1.1000000000000001</v>
      </c>
      <c r="K157" s="6">
        <v>3.1</v>
      </c>
      <c r="L157" s="6">
        <v>34.1</v>
      </c>
      <c r="M157" s="6">
        <v>0.7</v>
      </c>
      <c r="N157" s="6">
        <v>0.9</v>
      </c>
      <c r="O157" s="6">
        <v>83.3</v>
      </c>
      <c r="P157" s="6">
        <v>0.4</v>
      </c>
      <c r="Q157" s="6">
        <v>2.1</v>
      </c>
      <c r="R157" s="6">
        <v>2.5</v>
      </c>
      <c r="S157" s="6">
        <v>5.6</v>
      </c>
      <c r="T157" s="6">
        <v>0.8</v>
      </c>
      <c r="U157" s="6">
        <v>0</v>
      </c>
      <c r="V157" s="6">
        <v>1.9</v>
      </c>
      <c r="W157" s="6">
        <v>9.9</v>
      </c>
      <c r="X157" s="6"/>
      <c r="Y157" s="6"/>
      <c r="Z157" s="6"/>
      <c r="AA157" s="7">
        <f>2*(G157-J157)-0.5*(H157-G157)+3*J157+M157-0.5*(N157-M157)+P157+0.75*Q157+S157+2*T157+2*U157-0.75*V157</f>
        <v>13.05</v>
      </c>
      <c r="AB157" s="8">
        <v>11.1</v>
      </c>
      <c r="AC157" s="3">
        <f>AA157/AB157*100</f>
        <v>117.56756756756759</v>
      </c>
    </row>
    <row r="158" spans="1:29" x14ac:dyDescent="0.25">
      <c r="A158" s="5">
        <v>150</v>
      </c>
      <c r="B158" s="5" t="s">
        <v>215</v>
      </c>
      <c r="C158" s="5" t="s">
        <v>121</v>
      </c>
      <c r="D158" s="5">
        <v>29</v>
      </c>
      <c r="E158" s="6">
        <v>25.6</v>
      </c>
      <c r="F158" s="6">
        <v>9</v>
      </c>
      <c r="G158" s="6">
        <v>3.6</v>
      </c>
      <c r="H158" s="6">
        <v>8.1999999999999993</v>
      </c>
      <c r="I158" s="6">
        <v>43.9</v>
      </c>
      <c r="J158" s="6">
        <v>1.2</v>
      </c>
      <c r="K158" s="6">
        <v>3.3</v>
      </c>
      <c r="L158" s="6">
        <v>36.5</v>
      </c>
      <c r="M158" s="6">
        <v>0.6</v>
      </c>
      <c r="N158" s="6">
        <v>0.8</v>
      </c>
      <c r="O158" s="6">
        <v>72.7</v>
      </c>
      <c r="P158" s="6">
        <v>0.4</v>
      </c>
      <c r="Q158" s="6">
        <v>2.1</v>
      </c>
      <c r="R158" s="6">
        <v>2.5</v>
      </c>
      <c r="S158" s="6">
        <v>4.3</v>
      </c>
      <c r="T158" s="6">
        <v>0.7</v>
      </c>
      <c r="U158" s="6">
        <v>0.1</v>
      </c>
      <c r="V158" s="6">
        <v>2</v>
      </c>
      <c r="W158" s="6">
        <v>9.6999999999999993</v>
      </c>
      <c r="X158" s="6"/>
      <c r="Y158" s="6"/>
      <c r="Z158" s="6"/>
      <c r="AA158" s="7">
        <f>2*(G158-J158)-0.5*(H158-G158)+3*J158+M158-0.5*(N158-M158)+P158+0.75*Q158+S158+2*T158+2*U158-0.75*V158</f>
        <v>12.975</v>
      </c>
      <c r="AB158" s="8">
        <v>9.9</v>
      </c>
      <c r="AC158" s="3">
        <f>AA158/AB158*100</f>
        <v>131.06060606060606</v>
      </c>
    </row>
    <row r="159" spans="1:29" x14ac:dyDescent="0.25">
      <c r="A159" s="5">
        <v>151</v>
      </c>
      <c r="B159" s="5" t="s">
        <v>216</v>
      </c>
      <c r="C159" s="5" t="s">
        <v>49</v>
      </c>
      <c r="D159" s="5">
        <v>30</v>
      </c>
      <c r="E159" s="6">
        <v>16</v>
      </c>
      <c r="F159" s="6">
        <v>9.3000000000000007</v>
      </c>
      <c r="G159" s="6">
        <v>3.2</v>
      </c>
      <c r="H159" s="6">
        <v>7.1</v>
      </c>
      <c r="I159" s="6">
        <v>44.8</v>
      </c>
      <c r="J159" s="6">
        <v>1</v>
      </c>
      <c r="K159" s="6">
        <v>3.1</v>
      </c>
      <c r="L159" s="6">
        <v>33.299999999999997</v>
      </c>
      <c r="M159" s="6">
        <v>1.9</v>
      </c>
      <c r="N159" s="6">
        <v>2.2999999999999998</v>
      </c>
      <c r="O159" s="6">
        <v>84.1</v>
      </c>
      <c r="P159" s="6">
        <v>1.4</v>
      </c>
      <c r="Q159" s="6">
        <v>3.6</v>
      </c>
      <c r="R159" s="6">
        <v>5</v>
      </c>
      <c r="S159" s="6">
        <v>0.8</v>
      </c>
      <c r="T159" s="6">
        <v>0.3</v>
      </c>
      <c r="U159" s="6">
        <v>0.4</v>
      </c>
      <c r="V159" s="6">
        <v>0.7</v>
      </c>
      <c r="W159" s="6">
        <v>11</v>
      </c>
      <c r="X159" s="6"/>
      <c r="Y159" s="6"/>
      <c r="Z159" s="6"/>
      <c r="AA159" s="7">
        <f>2*(G159-J159)-0.5*(H159-G159)+3*J159+M159-0.5*(N159-M159)+P159+0.75*Q159+S159+2*T159+2*U159-0.75*V159</f>
        <v>12.925000000000001</v>
      </c>
      <c r="AB159" s="8">
        <v>9.9</v>
      </c>
      <c r="AC159" s="3">
        <f>AA159/AB159*100</f>
        <v>130.55555555555557</v>
      </c>
    </row>
    <row r="160" spans="1:29" x14ac:dyDescent="0.25">
      <c r="A160" s="5">
        <v>153</v>
      </c>
      <c r="B160" s="5" t="s">
        <v>217</v>
      </c>
      <c r="C160" s="5" t="s">
        <v>34</v>
      </c>
      <c r="D160" s="5">
        <v>27</v>
      </c>
      <c r="E160" s="6">
        <v>25.1</v>
      </c>
      <c r="F160" s="6">
        <v>10</v>
      </c>
      <c r="G160" s="6">
        <v>4.0999999999999996</v>
      </c>
      <c r="H160" s="6">
        <v>9.3000000000000007</v>
      </c>
      <c r="I160" s="6">
        <v>44.4</v>
      </c>
      <c r="J160" s="6">
        <v>1</v>
      </c>
      <c r="K160" s="6">
        <v>2.9</v>
      </c>
      <c r="L160" s="6">
        <v>35.9</v>
      </c>
      <c r="M160" s="6">
        <v>0.8</v>
      </c>
      <c r="N160" s="6">
        <v>1</v>
      </c>
      <c r="O160" s="6">
        <v>75</v>
      </c>
      <c r="P160" s="6">
        <v>0.4</v>
      </c>
      <c r="Q160" s="6">
        <v>1.6</v>
      </c>
      <c r="R160" s="6">
        <v>2</v>
      </c>
      <c r="S160" s="6">
        <v>2.8</v>
      </c>
      <c r="T160" s="6">
        <v>0.7</v>
      </c>
      <c r="U160" s="6">
        <v>0.3</v>
      </c>
      <c r="V160" s="6">
        <v>1.1000000000000001</v>
      </c>
      <c r="W160" s="6">
        <v>9.4</v>
      </c>
      <c r="X160" s="6"/>
      <c r="Y160" s="6"/>
      <c r="Z160" s="6"/>
      <c r="AA160" s="7">
        <f>2*(G160-J160)-0.5*(H160-G160)+3*J160+M160-0.5*(N160-M160)+P160+0.75*Q160+S160+2*T160+2*U160-0.75*V160</f>
        <v>12.875</v>
      </c>
      <c r="AB160" s="8">
        <v>10.6</v>
      </c>
      <c r="AC160" s="3">
        <f>AA160/AB160*100</f>
        <v>121.46226415094341</v>
      </c>
    </row>
    <row r="161" spans="1:29" x14ac:dyDescent="0.25">
      <c r="A161" s="5">
        <v>152</v>
      </c>
      <c r="B161" s="5" t="s">
        <v>218</v>
      </c>
      <c r="C161" s="5" t="s">
        <v>60</v>
      </c>
      <c r="D161" s="5">
        <v>23</v>
      </c>
      <c r="E161" s="6">
        <v>21</v>
      </c>
      <c r="F161" s="6">
        <v>8.1999999999999993</v>
      </c>
      <c r="G161" s="6">
        <v>2.9</v>
      </c>
      <c r="H161" s="6">
        <v>6.6</v>
      </c>
      <c r="I161" s="6">
        <v>43.7</v>
      </c>
      <c r="J161" s="6">
        <v>1.1000000000000001</v>
      </c>
      <c r="K161" s="6">
        <v>3.1</v>
      </c>
      <c r="L161" s="6">
        <v>35.200000000000003</v>
      </c>
      <c r="M161" s="6">
        <v>1.3</v>
      </c>
      <c r="N161" s="6">
        <v>1.7</v>
      </c>
      <c r="O161" s="6">
        <v>77.5</v>
      </c>
      <c r="P161" s="6">
        <v>0.7</v>
      </c>
      <c r="Q161" s="6">
        <v>3.6</v>
      </c>
      <c r="R161" s="6">
        <v>4.2</v>
      </c>
      <c r="S161" s="6">
        <v>1.7</v>
      </c>
      <c r="T161" s="6">
        <v>1</v>
      </c>
      <c r="U161" s="6">
        <v>0.3</v>
      </c>
      <c r="V161" s="6">
        <v>1.3</v>
      </c>
      <c r="W161" s="6">
        <v>10</v>
      </c>
      <c r="X161" s="6"/>
      <c r="Y161" s="6"/>
      <c r="Z161" s="6"/>
      <c r="AA161" s="7">
        <f>2*(G161-J161)-0.5*(H161-G161)+3*J161+M161-0.5*(N161-M161)+P161+0.75*Q161+S161+2*T161+2*U161-0.75*V161</f>
        <v>12.875</v>
      </c>
      <c r="AB161" s="9"/>
      <c r="AC161" s="3"/>
    </row>
    <row r="162" spans="1:29" x14ac:dyDescent="0.25">
      <c r="A162" s="5">
        <v>154</v>
      </c>
      <c r="B162" s="5" t="s">
        <v>219</v>
      </c>
      <c r="C162" s="5" t="s">
        <v>53</v>
      </c>
      <c r="D162" s="5">
        <v>27</v>
      </c>
      <c r="E162" s="6">
        <v>20.100000000000001</v>
      </c>
      <c r="F162" s="6">
        <v>10.7</v>
      </c>
      <c r="G162" s="6">
        <v>3.9</v>
      </c>
      <c r="H162" s="6">
        <v>8.1</v>
      </c>
      <c r="I162" s="6">
        <v>48.2</v>
      </c>
      <c r="J162" s="6">
        <v>1.7</v>
      </c>
      <c r="K162" s="6">
        <v>4</v>
      </c>
      <c r="L162" s="6">
        <v>42.6</v>
      </c>
      <c r="M162" s="6">
        <v>1.1000000000000001</v>
      </c>
      <c r="N162" s="6">
        <v>1.2</v>
      </c>
      <c r="O162" s="6">
        <v>90.9</v>
      </c>
      <c r="P162" s="6">
        <v>0.3</v>
      </c>
      <c r="Q162" s="6">
        <v>1.8</v>
      </c>
      <c r="R162" s="6">
        <v>2</v>
      </c>
      <c r="S162" s="6">
        <v>0.6</v>
      </c>
      <c r="T162" s="6">
        <v>0.9</v>
      </c>
      <c r="U162" s="6">
        <v>0.3</v>
      </c>
      <c r="V162" s="6">
        <v>0.4</v>
      </c>
      <c r="W162" s="6">
        <v>9.9</v>
      </c>
      <c r="X162" s="6"/>
      <c r="Y162" s="6"/>
      <c r="Z162" s="6"/>
      <c r="AA162" s="7">
        <f>2*(G162-J162)-0.5*(H162-G162)+3*J162+M162-0.5*(N162-M162)+P162+0.75*Q162+S162+2*T162+2*U162-0.75*V162</f>
        <v>12.799999999999999</v>
      </c>
      <c r="AB162" s="8">
        <v>11.2</v>
      </c>
      <c r="AC162" s="3">
        <f>AA162/AB162*100</f>
        <v>114.28571428571428</v>
      </c>
    </row>
    <row r="163" spans="1:29" x14ac:dyDescent="0.25">
      <c r="A163" s="5">
        <v>155</v>
      </c>
      <c r="B163" s="5" t="s">
        <v>220</v>
      </c>
      <c r="C163" s="5" t="s">
        <v>47</v>
      </c>
      <c r="D163" s="5">
        <v>21</v>
      </c>
      <c r="E163" s="6">
        <v>25.3</v>
      </c>
      <c r="F163" s="6">
        <v>9.6</v>
      </c>
      <c r="G163" s="6">
        <v>3.9</v>
      </c>
      <c r="H163" s="6">
        <v>8.9</v>
      </c>
      <c r="I163" s="6">
        <v>44.1</v>
      </c>
      <c r="J163" s="6">
        <v>0.4</v>
      </c>
      <c r="K163" s="6">
        <v>1.1000000000000001</v>
      </c>
      <c r="L163" s="6">
        <v>34.799999999999997</v>
      </c>
      <c r="M163" s="6">
        <v>1.4</v>
      </c>
      <c r="N163" s="6">
        <v>1.6</v>
      </c>
      <c r="O163" s="6">
        <v>85.3</v>
      </c>
      <c r="P163" s="6">
        <v>0.3</v>
      </c>
      <c r="Q163" s="6">
        <v>1.5</v>
      </c>
      <c r="R163" s="6">
        <v>1.9</v>
      </c>
      <c r="S163" s="6">
        <v>4.3</v>
      </c>
      <c r="T163" s="6">
        <v>0.4</v>
      </c>
      <c r="U163" s="6">
        <v>0.1</v>
      </c>
      <c r="V163" s="6">
        <v>1.4</v>
      </c>
      <c r="W163" s="6">
        <v>9.6</v>
      </c>
      <c r="X163" s="6"/>
      <c r="Y163" s="6"/>
      <c r="Z163" s="6"/>
      <c r="AA163" s="7">
        <f>2*(G163-J163)-0.5*(H163-G163)+3*J163+M163-0.5*(N163-M163)+P163+0.75*Q163+S163+2*T163+2*U163-0.75*V163</f>
        <v>12.675000000000001</v>
      </c>
      <c r="AB163" s="9"/>
      <c r="AC163" s="3"/>
    </row>
    <row r="164" spans="1:29" x14ac:dyDescent="0.25">
      <c r="A164" s="5">
        <v>156</v>
      </c>
      <c r="B164" s="5" t="s">
        <v>221</v>
      </c>
      <c r="C164" s="5" t="s">
        <v>97</v>
      </c>
      <c r="D164" s="5">
        <v>28</v>
      </c>
      <c r="E164" s="6">
        <v>23.7</v>
      </c>
      <c r="F164" s="6">
        <v>8.4</v>
      </c>
      <c r="G164" s="6">
        <v>3</v>
      </c>
      <c r="H164" s="6">
        <v>6.1</v>
      </c>
      <c r="I164" s="6">
        <v>49.4</v>
      </c>
      <c r="J164" s="6">
        <v>1.6</v>
      </c>
      <c r="K164" s="6">
        <v>3.5</v>
      </c>
      <c r="L164" s="6">
        <v>44.9</v>
      </c>
      <c r="M164" s="6">
        <v>0.8</v>
      </c>
      <c r="N164" s="6">
        <v>1.3</v>
      </c>
      <c r="O164" s="6">
        <v>62.2</v>
      </c>
      <c r="P164" s="6">
        <v>0.6</v>
      </c>
      <c r="Q164" s="6">
        <v>3.1</v>
      </c>
      <c r="R164" s="6">
        <v>3.7</v>
      </c>
      <c r="S164" s="6">
        <v>1.8</v>
      </c>
      <c r="T164" s="6">
        <v>0.8</v>
      </c>
      <c r="U164" s="6">
        <v>0.3</v>
      </c>
      <c r="V164" s="6">
        <v>1.3</v>
      </c>
      <c r="W164" s="6">
        <v>10</v>
      </c>
      <c r="X164" s="6"/>
      <c r="Y164" s="6"/>
      <c r="Z164" s="6"/>
      <c r="AA164" s="7">
        <f>2*(G164-J164)-0.5*(H164-G164)+3*J164+M164-0.5*(N164-M164)+P164+0.75*Q164+S164+2*T164+2*U164-0.75*V164</f>
        <v>12.55</v>
      </c>
      <c r="AB164" s="8">
        <v>9</v>
      </c>
      <c r="AC164" s="3">
        <f>AA164/AB164*100</f>
        <v>139.44444444444446</v>
      </c>
    </row>
    <row r="165" spans="1:29" x14ac:dyDescent="0.25">
      <c r="A165" s="5">
        <v>157</v>
      </c>
      <c r="B165" s="5" t="s">
        <v>222</v>
      </c>
      <c r="C165" s="5" t="s">
        <v>36</v>
      </c>
      <c r="D165" s="5">
        <v>26</v>
      </c>
      <c r="E165" s="6">
        <v>17.7</v>
      </c>
      <c r="F165" s="6">
        <v>4.7</v>
      </c>
      <c r="G165" s="6">
        <v>1.8</v>
      </c>
      <c r="H165" s="6">
        <v>3.5</v>
      </c>
      <c r="I165" s="6">
        <v>50.5</v>
      </c>
      <c r="J165" s="6">
        <v>0</v>
      </c>
      <c r="K165" s="6">
        <v>0</v>
      </c>
      <c r="L165" s="6">
        <v>0</v>
      </c>
      <c r="M165" s="6">
        <v>1.1000000000000001</v>
      </c>
      <c r="N165" s="6">
        <v>1.5</v>
      </c>
      <c r="O165" s="6">
        <v>76.3</v>
      </c>
      <c r="P165" s="6">
        <v>2.2000000000000002</v>
      </c>
      <c r="Q165" s="6">
        <v>3.7</v>
      </c>
      <c r="R165" s="6">
        <v>5.8</v>
      </c>
      <c r="S165" s="6">
        <v>2.2999999999999998</v>
      </c>
      <c r="T165" s="6">
        <v>0.8</v>
      </c>
      <c r="U165" s="6">
        <v>0.5</v>
      </c>
      <c r="V165" s="6">
        <v>1.4</v>
      </c>
      <c r="W165" s="6">
        <v>10.7</v>
      </c>
      <c r="X165" s="6"/>
      <c r="Y165" s="6"/>
      <c r="Z165" s="6"/>
      <c r="AA165" s="7">
        <f>2*(G165-J165)-0.5*(H165-G165)+3*J165+M165-0.5*(N165-M165)+P165+0.75*Q165+S165+2*T165+2*U165-0.75*V165</f>
        <v>12.475000000000001</v>
      </c>
      <c r="AB165" s="9"/>
      <c r="AC165" s="3"/>
    </row>
    <row r="166" spans="1:29" x14ac:dyDescent="0.25">
      <c r="A166" s="5">
        <v>158</v>
      </c>
      <c r="B166" s="5" t="s">
        <v>223</v>
      </c>
      <c r="C166" s="5" t="s">
        <v>53</v>
      </c>
      <c r="D166" s="5">
        <v>27</v>
      </c>
      <c r="E166" s="6">
        <v>21.9</v>
      </c>
      <c r="F166" s="6">
        <v>8.9</v>
      </c>
      <c r="G166" s="6">
        <v>3.5</v>
      </c>
      <c r="H166" s="6">
        <v>7.7</v>
      </c>
      <c r="I166" s="6">
        <v>45.4</v>
      </c>
      <c r="J166" s="6">
        <v>0.5</v>
      </c>
      <c r="K166" s="6">
        <v>1.4</v>
      </c>
      <c r="L166" s="6">
        <v>37.799999999999997</v>
      </c>
      <c r="M166" s="6">
        <v>1.4</v>
      </c>
      <c r="N166" s="6">
        <v>1.9</v>
      </c>
      <c r="O166" s="6">
        <v>78</v>
      </c>
      <c r="P166" s="6">
        <v>0.6</v>
      </c>
      <c r="Q166" s="6">
        <v>2.2000000000000002</v>
      </c>
      <c r="R166" s="6">
        <v>2.9</v>
      </c>
      <c r="S166" s="6">
        <v>2.8</v>
      </c>
      <c r="T166" s="6">
        <v>0.7</v>
      </c>
      <c r="U166" s="6">
        <v>0.1</v>
      </c>
      <c r="V166" s="6">
        <v>1</v>
      </c>
      <c r="W166" s="6">
        <v>9.8000000000000007</v>
      </c>
      <c r="X166" s="6"/>
      <c r="Y166" s="6"/>
      <c r="Z166" s="6"/>
      <c r="AA166" s="7">
        <f>2*(G166-J166)-0.5*(H166-G166)+3*J166+M166-0.5*(N166-M166)+P166+0.75*Q166+S166+2*T166+2*U166-0.75*V166</f>
        <v>12.450000000000001</v>
      </c>
      <c r="AB166" s="8">
        <v>10.1</v>
      </c>
      <c r="AC166" s="3">
        <f>AA166/AB166*100</f>
        <v>123.26732673267328</v>
      </c>
    </row>
    <row r="167" spans="1:29" x14ac:dyDescent="0.25">
      <c r="A167" s="5">
        <v>159</v>
      </c>
      <c r="B167" s="5" t="s">
        <v>224</v>
      </c>
      <c r="C167" s="5" t="s">
        <v>36</v>
      </c>
      <c r="D167" s="5">
        <v>29</v>
      </c>
      <c r="E167" s="6">
        <v>24.7</v>
      </c>
      <c r="F167" s="6">
        <v>5.9</v>
      </c>
      <c r="G167" s="6">
        <v>2.2999999999999998</v>
      </c>
      <c r="H167" s="6">
        <v>5.0999999999999996</v>
      </c>
      <c r="I167" s="6">
        <v>45.6</v>
      </c>
      <c r="J167" s="6">
        <v>0.8</v>
      </c>
      <c r="K167" s="6">
        <v>2.4</v>
      </c>
      <c r="L167" s="6">
        <v>32.4</v>
      </c>
      <c r="M167" s="6">
        <v>0.4</v>
      </c>
      <c r="N167" s="6">
        <v>0.8</v>
      </c>
      <c r="O167" s="6">
        <v>56.5</v>
      </c>
      <c r="P167" s="6">
        <v>0.6</v>
      </c>
      <c r="Q167" s="6">
        <v>3</v>
      </c>
      <c r="R167" s="6">
        <v>3.5</v>
      </c>
      <c r="S167" s="6">
        <v>3.3</v>
      </c>
      <c r="T167" s="6">
        <v>0.9</v>
      </c>
      <c r="U167" s="6">
        <v>0.4</v>
      </c>
      <c r="V167" s="6">
        <v>0.7</v>
      </c>
      <c r="W167" s="6">
        <v>10.3</v>
      </c>
      <c r="X167" s="6"/>
      <c r="Y167" s="6"/>
      <c r="Z167" s="6"/>
      <c r="AA167" s="7">
        <f>2*(G167-J167)-0.5*(H167-G167)+3*J167+M167-0.5*(N167-M167)+P167+0.75*Q167+S167+2*T167+2*U167-0.75*V167</f>
        <v>12.425000000000001</v>
      </c>
      <c r="AB167" s="9"/>
      <c r="AC167" s="3"/>
    </row>
    <row r="168" spans="1:29" x14ac:dyDescent="0.25">
      <c r="A168" s="5">
        <v>160</v>
      </c>
      <c r="B168" s="5" t="s">
        <v>225</v>
      </c>
      <c r="C168" s="5" t="s">
        <v>75</v>
      </c>
      <c r="D168" s="5">
        <v>27</v>
      </c>
      <c r="E168" s="6">
        <v>28.2</v>
      </c>
      <c r="F168" s="6">
        <v>9.1999999999999993</v>
      </c>
      <c r="G168" s="6">
        <v>3.3</v>
      </c>
      <c r="H168" s="6">
        <v>7.3</v>
      </c>
      <c r="I168" s="6">
        <v>44.9</v>
      </c>
      <c r="J168" s="6">
        <v>2</v>
      </c>
      <c r="K168" s="6">
        <v>4.8</v>
      </c>
      <c r="L168" s="6">
        <v>41.1</v>
      </c>
      <c r="M168" s="6">
        <v>0.6</v>
      </c>
      <c r="N168" s="6">
        <v>0.7</v>
      </c>
      <c r="O168" s="6">
        <v>89.5</v>
      </c>
      <c r="P168" s="6">
        <v>0</v>
      </c>
      <c r="Q168" s="6">
        <v>2.5</v>
      </c>
      <c r="R168" s="6">
        <v>2.5</v>
      </c>
      <c r="S168" s="6">
        <v>2.2000000000000002</v>
      </c>
      <c r="T168" s="6">
        <v>0.7</v>
      </c>
      <c r="U168" s="6">
        <v>0.4</v>
      </c>
      <c r="V168" s="6">
        <v>1.4</v>
      </c>
      <c r="W168" s="6">
        <v>9.6</v>
      </c>
      <c r="X168" s="6"/>
      <c r="Y168" s="6"/>
      <c r="Z168" s="6"/>
      <c r="AA168" s="7">
        <f>2*(G168-J168)-0.5*(H168-G168)+3*J168+M168-0.5*(N168-M168)+P168+0.75*Q168+S168+2*T168+2*U168-0.75*V168</f>
        <v>12.375</v>
      </c>
      <c r="AB168" s="8">
        <v>9</v>
      </c>
      <c r="AC168" s="3">
        <f>AA168/AB168*100</f>
        <v>137.5</v>
      </c>
    </row>
    <row r="169" spans="1:29" x14ac:dyDescent="0.25">
      <c r="A169" s="5">
        <v>161</v>
      </c>
      <c r="B169" s="5" t="s">
        <v>226</v>
      </c>
      <c r="C169" s="5" t="s">
        <v>100</v>
      </c>
      <c r="D169" s="5">
        <v>28</v>
      </c>
      <c r="E169" s="6">
        <v>23.7</v>
      </c>
      <c r="F169" s="6">
        <v>9.1</v>
      </c>
      <c r="G169" s="6">
        <v>3.3</v>
      </c>
      <c r="H169" s="6">
        <v>8.6999999999999993</v>
      </c>
      <c r="I169" s="6">
        <v>38.1</v>
      </c>
      <c r="J169" s="6">
        <v>1.3</v>
      </c>
      <c r="K169" s="6">
        <v>3.5</v>
      </c>
      <c r="L169" s="6">
        <v>36.1</v>
      </c>
      <c r="M169" s="6">
        <v>1.3</v>
      </c>
      <c r="N169" s="6">
        <v>1.6</v>
      </c>
      <c r="O169" s="6">
        <v>77.8</v>
      </c>
      <c r="P169" s="6">
        <v>1</v>
      </c>
      <c r="Q169" s="6">
        <v>4.7</v>
      </c>
      <c r="R169" s="6">
        <v>5.7</v>
      </c>
      <c r="S169" s="6">
        <v>1.7</v>
      </c>
      <c r="T169" s="6">
        <v>0.4</v>
      </c>
      <c r="U169" s="6">
        <v>0.2</v>
      </c>
      <c r="V169" s="6">
        <v>1.9</v>
      </c>
      <c r="W169" s="6">
        <v>9.5</v>
      </c>
      <c r="X169" s="6"/>
      <c r="Y169" s="6"/>
      <c r="Z169" s="6"/>
      <c r="AA169" s="7">
        <f>2*(G169-J169)-0.5*(H169-G169)+3*J169+M169-0.5*(N169-M169)+P169+0.75*Q169+S169+2*T169+2*U169-0.75*V169</f>
        <v>12.350000000000001</v>
      </c>
      <c r="AB169" s="8">
        <v>8.6999999999999993</v>
      </c>
      <c r="AC169" s="3">
        <f>AA169/AB169*100</f>
        <v>141.95402298850576</v>
      </c>
    </row>
    <row r="170" spans="1:29" x14ac:dyDescent="0.25">
      <c r="A170" s="5">
        <v>161</v>
      </c>
      <c r="B170" s="5" t="s">
        <v>227</v>
      </c>
      <c r="C170" s="5" t="s">
        <v>110</v>
      </c>
      <c r="D170" s="5">
        <v>31</v>
      </c>
      <c r="E170" s="6">
        <v>21.2</v>
      </c>
      <c r="F170" s="6">
        <v>8</v>
      </c>
      <c r="G170" s="6">
        <v>3.4</v>
      </c>
      <c r="H170" s="6">
        <v>6.4</v>
      </c>
      <c r="I170" s="6">
        <v>52.8</v>
      </c>
      <c r="J170" s="6">
        <v>0</v>
      </c>
      <c r="K170" s="6">
        <v>0</v>
      </c>
      <c r="L170" s="6">
        <v>0</v>
      </c>
      <c r="M170" s="6">
        <v>1.3</v>
      </c>
      <c r="N170" s="6">
        <v>1.6</v>
      </c>
      <c r="O170" s="6">
        <v>79.599999999999994</v>
      </c>
      <c r="P170" s="6">
        <v>2.2999999999999998</v>
      </c>
      <c r="Q170" s="6">
        <v>2.8</v>
      </c>
      <c r="R170" s="6">
        <v>5</v>
      </c>
      <c r="S170" s="6">
        <v>0.9</v>
      </c>
      <c r="T170" s="6">
        <v>0.3</v>
      </c>
      <c r="U170" s="6">
        <v>0.5</v>
      </c>
      <c r="V170" s="6">
        <v>1.4</v>
      </c>
      <c r="W170" s="6">
        <v>10</v>
      </c>
      <c r="X170" s="6"/>
      <c r="Y170" s="6"/>
      <c r="Z170" s="6"/>
      <c r="AA170" s="7">
        <f>2*(G170-J170)-0.5*(H170-G170)+3*J170+M170-0.5*(N170-M170)+P170+0.75*Q170+S170+2*T170+2*U170-0.75*V170</f>
        <v>12.3</v>
      </c>
      <c r="AB170" s="9"/>
      <c r="AC170" s="3"/>
    </row>
    <row r="171" spans="1:29" x14ac:dyDescent="0.25">
      <c r="A171" s="5">
        <v>163</v>
      </c>
      <c r="B171" s="5" t="s">
        <v>228</v>
      </c>
      <c r="C171" s="5" t="s">
        <v>100</v>
      </c>
      <c r="D171" s="5">
        <v>21</v>
      </c>
      <c r="E171" s="6">
        <v>16</v>
      </c>
      <c r="F171" s="6">
        <v>6.9</v>
      </c>
      <c r="G171" s="6">
        <v>2.9</v>
      </c>
      <c r="H171" s="6">
        <v>5.6</v>
      </c>
      <c r="I171" s="6">
        <v>51.3</v>
      </c>
      <c r="J171" s="6">
        <v>0.3</v>
      </c>
      <c r="K171" s="6">
        <v>1</v>
      </c>
      <c r="L171" s="6">
        <v>35</v>
      </c>
      <c r="M171" s="6">
        <v>0.9</v>
      </c>
      <c r="N171" s="6">
        <v>1.4</v>
      </c>
      <c r="O171" s="6">
        <v>62.1</v>
      </c>
      <c r="P171" s="6">
        <v>1.5</v>
      </c>
      <c r="Q171" s="6">
        <v>2.9</v>
      </c>
      <c r="R171" s="6">
        <v>4.3</v>
      </c>
      <c r="S171" s="6">
        <v>0.9</v>
      </c>
      <c r="T171" s="6">
        <v>0.6</v>
      </c>
      <c r="U171" s="6">
        <v>0.9</v>
      </c>
      <c r="V171" s="6">
        <v>0.9</v>
      </c>
      <c r="W171" s="6">
        <v>9.5</v>
      </c>
      <c r="X171" s="6"/>
      <c r="Y171" s="6"/>
      <c r="Z171" s="6"/>
      <c r="AA171" s="7">
        <f>2*(G171-J171)-0.5*(H171-G171)+3*J171+M171-0.5*(N171-M171)+P171+0.75*Q171+S171+2*T171+2*U171-0.75*V171</f>
        <v>12.299999999999999</v>
      </c>
      <c r="AB171" s="9"/>
      <c r="AC171" s="3"/>
    </row>
    <row r="172" spans="1:29" x14ac:dyDescent="0.25">
      <c r="A172" s="5">
        <v>163</v>
      </c>
      <c r="B172" s="5" t="s">
        <v>229</v>
      </c>
      <c r="C172" s="5" t="s">
        <v>47</v>
      </c>
      <c r="D172" s="5">
        <v>24</v>
      </c>
      <c r="E172" s="6">
        <v>19.3</v>
      </c>
      <c r="F172" s="6">
        <v>7.8</v>
      </c>
      <c r="G172" s="6">
        <v>2.6</v>
      </c>
      <c r="H172" s="6">
        <v>6.7</v>
      </c>
      <c r="I172" s="6">
        <v>38.5</v>
      </c>
      <c r="J172" s="6">
        <v>1.3</v>
      </c>
      <c r="K172" s="6">
        <v>3.3</v>
      </c>
      <c r="L172" s="6">
        <v>40.5</v>
      </c>
      <c r="M172" s="6">
        <v>1.3</v>
      </c>
      <c r="N172" s="6">
        <v>1.6</v>
      </c>
      <c r="O172" s="6">
        <v>84.2</v>
      </c>
      <c r="P172" s="6">
        <v>0.3</v>
      </c>
      <c r="Q172" s="6">
        <v>2.1</v>
      </c>
      <c r="R172" s="6">
        <v>2.5</v>
      </c>
      <c r="S172" s="6">
        <v>2.5</v>
      </c>
      <c r="T172" s="6">
        <v>1.4</v>
      </c>
      <c r="U172" s="6">
        <v>0.3</v>
      </c>
      <c r="V172" s="6">
        <v>1.5</v>
      </c>
      <c r="W172" s="6">
        <v>8.5</v>
      </c>
      <c r="X172" s="6"/>
      <c r="Y172" s="6"/>
      <c r="Z172" s="6"/>
      <c r="AA172" s="7">
        <f>2*(G172-J172)-0.5*(H172-G172)+3*J172+M172-0.5*(N172-M172)+P172+0.75*Q172+S172+2*T172+2*U172-0.75*V172</f>
        <v>12.250000000000002</v>
      </c>
      <c r="AB172" s="9"/>
      <c r="AC172" s="3"/>
    </row>
    <row r="173" spans="1:29" x14ac:dyDescent="0.25">
      <c r="A173" s="5">
        <v>165</v>
      </c>
      <c r="B173" s="5" t="s">
        <v>230</v>
      </c>
      <c r="C173" s="5" t="s">
        <v>49</v>
      </c>
      <c r="D173" s="5">
        <v>30</v>
      </c>
      <c r="E173" s="6">
        <v>25.2</v>
      </c>
      <c r="F173" s="6">
        <v>11.7</v>
      </c>
      <c r="G173" s="6">
        <v>4.2</v>
      </c>
      <c r="H173" s="6">
        <v>10.1</v>
      </c>
      <c r="I173" s="6">
        <v>41.8</v>
      </c>
      <c r="J173" s="6">
        <v>1.3</v>
      </c>
      <c r="K173" s="6">
        <v>3.9</v>
      </c>
      <c r="L173" s="6">
        <v>33.6</v>
      </c>
      <c r="M173" s="6">
        <v>2</v>
      </c>
      <c r="N173" s="6">
        <v>2.2000000000000002</v>
      </c>
      <c r="O173" s="6">
        <v>88.1</v>
      </c>
      <c r="P173" s="6">
        <v>0.1</v>
      </c>
      <c r="Q173" s="6">
        <v>1.4</v>
      </c>
      <c r="R173" s="6">
        <v>1.5</v>
      </c>
      <c r="S173" s="6">
        <v>2.1</v>
      </c>
      <c r="T173" s="6">
        <v>0.6</v>
      </c>
      <c r="U173" s="6">
        <v>0.1</v>
      </c>
      <c r="V173" s="6">
        <v>1.4</v>
      </c>
      <c r="W173" s="6">
        <v>8.5</v>
      </c>
      <c r="X173" s="6"/>
      <c r="Y173" s="6"/>
      <c r="Z173" s="6"/>
      <c r="AA173" s="7">
        <f>2*(G173-J173)-0.5*(H173-G173)+3*J173+M173-0.5*(N173-M173)+P173+0.75*Q173+S173+2*T173+2*U173-0.75*V173</f>
        <v>12.25</v>
      </c>
      <c r="AB173" s="9"/>
      <c r="AC173" s="3"/>
    </row>
    <row r="174" spans="1:29" x14ac:dyDescent="0.25">
      <c r="A174" s="5">
        <v>166</v>
      </c>
      <c r="B174" s="5" t="s">
        <v>231</v>
      </c>
      <c r="C174" s="5" t="s">
        <v>38</v>
      </c>
      <c r="D174" s="5">
        <v>20</v>
      </c>
      <c r="E174" s="6">
        <v>18.2</v>
      </c>
      <c r="F174" s="6">
        <v>9.9</v>
      </c>
      <c r="G174" s="6">
        <v>3.4</v>
      </c>
      <c r="H174" s="6">
        <v>7.5</v>
      </c>
      <c r="I174" s="6">
        <v>45</v>
      </c>
      <c r="J174" s="6">
        <v>2.2999999999999998</v>
      </c>
      <c r="K174" s="6">
        <v>4.9000000000000004</v>
      </c>
      <c r="L174" s="6">
        <v>46.4</v>
      </c>
      <c r="M174" s="6">
        <v>0.9</v>
      </c>
      <c r="N174" s="6">
        <v>1</v>
      </c>
      <c r="O174" s="6">
        <v>94.7</v>
      </c>
      <c r="P174" s="6">
        <v>0.4</v>
      </c>
      <c r="Q174" s="6">
        <v>2.2999999999999998</v>
      </c>
      <c r="R174" s="6">
        <v>2.7</v>
      </c>
      <c r="S174" s="6">
        <v>0.8</v>
      </c>
      <c r="T174" s="6">
        <v>0.4</v>
      </c>
      <c r="U174" s="6">
        <v>0.5</v>
      </c>
      <c r="V174" s="6">
        <v>0.6</v>
      </c>
      <c r="W174" s="6">
        <v>9.5</v>
      </c>
      <c r="X174" s="6"/>
      <c r="Y174" s="6"/>
      <c r="Z174" s="6"/>
      <c r="AA174" s="7">
        <f>2*(G174-J174)-0.5*(H174-G174)+3*J174+M174-0.5*(N174-M174)+P174+0.75*Q174+S174+2*T174+2*U174-0.75*V174</f>
        <v>12.175000000000002</v>
      </c>
      <c r="AB174" s="9"/>
    </row>
    <row r="175" spans="1:29" x14ac:dyDescent="0.25">
      <c r="A175" s="5">
        <v>167</v>
      </c>
      <c r="B175" s="5" t="s">
        <v>232</v>
      </c>
      <c r="C175" s="5" t="s">
        <v>47</v>
      </c>
      <c r="D175" s="5">
        <v>21</v>
      </c>
      <c r="E175" s="6">
        <v>25.4</v>
      </c>
      <c r="F175" s="6">
        <v>7.5</v>
      </c>
      <c r="G175" s="6">
        <v>2.6</v>
      </c>
      <c r="H175" s="6">
        <v>5.6</v>
      </c>
      <c r="I175" s="6">
        <v>47</v>
      </c>
      <c r="J175" s="6">
        <v>1.9</v>
      </c>
      <c r="K175" s="6">
        <v>4.2</v>
      </c>
      <c r="L175" s="6">
        <v>43.8</v>
      </c>
      <c r="M175" s="6">
        <v>0.4</v>
      </c>
      <c r="N175" s="6">
        <v>0.6</v>
      </c>
      <c r="O175" s="6">
        <v>75</v>
      </c>
      <c r="P175" s="6">
        <v>0.2</v>
      </c>
      <c r="Q175" s="6">
        <v>2.6</v>
      </c>
      <c r="R175" s="6">
        <v>2.9</v>
      </c>
      <c r="S175" s="6">
        <v>2</v>
      </c>
      <c r="T175" s="6">
        <v>0.8</v>
      </c>
      <c r="U175" s="6">
        <v>0.6</v>
      </c>
      <c r="V175" s="6">
        <v>0.9</v>
      </c>
      <c r="W175" s="6">
        <v>9.8000000000000007</v>
      </c>
      <c r="X175" s="6"/>
      <c r="Y175" s="6"/>
      <c r="Z175" s="6"/>
      <c r="AA175" s="7">
        <f>2*(G175-J175)-0.5*(H175-G175)+3*J175+M175-0.5*(N175-M175)+P175+0.75*Q175+S175+2*T175+2*U175-0.75*V175</f>
        <v>12.174999999999999</v>
      </c>
      <c r="AB175" s="9"/>
    </row>
    <row r="176" spans="1:29" x14ac:dyDescent="0.25">
      <c r="A176" s="5">
        <v>168</v>
      </c>
      <c r="B176" s="5" t="s">
        <v>233</v>
      </c>
      <c r="C176" s="5" t="s">
        <v>72</v>
      </c>
      <c r="D176" s="5">
        <v>30</v>
      </c>
      <c r="E176" s="6">
        <v>26.7</v>
      </c>
      <c r="F176" s="6">
        <v>6.9</v>
      </c>
      <c r="G176" s="6">
        <v>1.9</v>
      </c>
      <c r="H176" s="6">
        <v>6.6</v>
      </c>
      <c r="I176" s="6">
        <v>28.3</v>
      </c>
      <c r="J176" s="6">
        <v>0.7</v>
      </c>
      <c r="K176" s="6">
        <v>2.9</v>
      </c>
      <c r="L176" s="6">
        <v>23.3</v>
      </c>
      <c r="M176" s="6">
        <v>2.5</v>
      </c>
      <c r="N176" s="6">
        <v>3.2</v>
      </c>
      <c r="O176" s="6">
        <v>78.400000000000006</v>
      </c>
      <c r="P176" s="6">
        <v>0.4</v>
      </c>
      <c r="Q176" s="6">
        <v>1.9</v>
      </c>
      <c r="R176" s="6">
        <v>2.2999999999999998</v>
      </c>
      <c r="S176" s="6">
        <v>3.6</v>
      </c>
      <c r="T176" s="6">
        <v>1.2</v>
      </c>
      <c r="U176" s="6">
        <v>0.6</v>
      </c>
      <c r="V176" s="6">
        <v>1.6</v>
      </c>
      <c r="W176" s="6">
        <v>7.5</v>
      </c>
      <c r="X176" s="6"/>
      <c r="Y176" s="6"/>
      <c r="Z176" s="6"/>
      <c r="AA176" s="7">
        <f>2*(G176-J176)-0.5*(H176-G176)+3*J176+M176-0.5*(N176-M176)+P176+0.75*Q176+S176+2*T176+2*U176-0.75*V176</f>
        <v>12.125</v>
      </c>
      <c r="AB176" s="9"/>
    </row>
    <row r="177" spans="1:28" x14ac:dyDescent="0.25">
      <c r="A177" s="5">
        <v>168</v>
      </c>
      <c r="B177" s="5" t="s">
        <v>234</v>
      </c>
      <c r="C177" s="5" t="s">
        <v>93</v>
      </c>
      <c r="D177" s="5">
        <v>28</v>
      </c>
      <c r="E177" s="6">
        <v>24.1</v>
      </c>
      <c r="F177" s="6">
        <v>9.8000000000000007</v>
      </c>
      <c r="G177" s="6">
        <v>3.5</v>
      </c>
      <c r="H177" s="6">
        <v>7.8</v>
      </c>
      <c r="I177" s="6">
        <v>44.7</v>
      </c>
      <c r="J177" s="6">
        <v>1.8</v>
      </c>
      <c r="K177" s="6">
        <v>4.5999999999999996</v>
      </c>
      <c r="L177" s="6">
        <v>39.200000000000003</v>
      </c>
      <c r="M177" s="6">
        <v>1</v>
      </c>
      <c r="N177" s="6">
        <v>1.3</v>
      </c>
      <c r="O177" s="6">
        <v>75.7</v>
      </c>
      <c r="P177" s="6">
        <v>0.2</v>
      </c>
      <c r="Q177" s="6">
        <v>3</v>
      </c>
      <c r="R177" s="6">
        <v>3.2</v>
      </c>
      <c r="S177" s="6">
        <v>1.3</v>
      </c>
      <c r="T177" s="6">
        <v>0.8</v>
      </c>
      <c r="U177" s="6">
        <v>0.1</v>
      </c>
      <c r="V177" s="6">
        <v>1.3</v>
      </c>
      <c r="W177" s="6">
        <v>9.1999999999999993</v>
      </c>
      <c r="X177" s="6"/>
      <c r="Y177" s="6"/>
      <c r="Z177" s="6"/>
      <c r="AA177" s="7">
        <f>2*(G177-J177)-0.5*(H177-G177)+3*J177+M177-0.5*(N177-M177)+P177+0.75*Q177+S177+2*T177+2*U177-0.75*V177</f>
        <v>12.074999999999999</v>
      </c>
      <c r="AB177" s="9"/>
    </row>
    <row r="178" spans="1:28" x14ac:dyDescent="0.25">
      <c r="A178" s="5">
        <v>170</v>
      </c>
      <c r="B178" s="5" t="s">
        <v>235</v>
      </c>
      <c r="C178" s="5" t="s">
        <v>47</v>
      </c>
      <c r="D178" s="5">
        <v>29</v>
      </c>
      <c r="E178" s="6">
        <v>17.399999999999999</v>
      </c>
      <c r="F178" s="6">
        <v>6.4</v>
      </c>
      <c r="G178" s="6">
        <v>2.7</v>
      </c>
      <c r="H178" s="6">
        <v>4.5999999999999996</v>
      </c>
      <c r="I178" s="6">
        <v>57.5</v>
      </c>
      <c r="J178" s="6">
        <v>0</v>
      </c>
      <c r="K178" s="6">
        <v>0</v>
      </c>
      <c r="L178" s="6">
        <v>0</v>
      </c>
      <c r="M178" s="6">
        <v>1.1000000000000001</v>
      </c>
      <c r="N178" s="6">
        <v>1.6</v>
      </c>
      <c r="O178" s="6">
        <v>73.3</v>
      </c>
      <c r="P178" s="6">
        <v>1.5</v>
      </c>
      <c r="Q178" s="6">
        <v>3.6</v>
      </c>
      <c r="R178" s="6">
        <v>5.0999999999999996</v>
      </c>
      <c r="S178" s="6">
        <v>1.5</v>
      </c>
      <c r="T178" s="6">
        <v>0.4</v>
      </c>
      <c r="U178" s="6">
        <v>0.4</v>
      </c>
      <c r="V178" s="6">
        <v>0.8</v>
      </c>
      <c r="W178" s="6">
        <v>10.6</v>
      </c>
      <c r="X178" s="6"/>
      <c r="Y178" s="6"/>
      <c r="Z178" s="6"/>
      <c r="AA178" s="7">
        <f>2*(G178-J178)-0.5*(H178-G178)+3*J178+M178-0.5*(N178-M178)+P178+0.75*Q178+S178+2*T178+2*U178-0.75*V178</f>
        <v>12.000000000000002</v>
      </c>
      <c r="AB178" s="9"/>
    </row>
    <row r="179" spans="1:28" x14ac:dyDescent="0.25">
      <c r="A179" s="5">
        <v>171</v>
      </c>
      <c r="B179" s="5" t="s">
        <v>236</v>
      </c>
      <c r="C179" s="5" t="s">
        <v>100</v>
      </c>
      <c r="D179" s="5">
        <v>27</v>
      </c>
      <c r="E179" s="6">
        <v>24.6</v>
      </c>
      <c r="F179" s="6">
        <v>9.4</v>
      </c>
      <c r="G179" s="6">
        <v>3.6</v>
      </c>
      <c r="H179" s="6">
        <v>7.9</v>
      </c>
      <c r="I179" s="6">
        <v>45.8</v>
      </c>
      <c r="J179" s="6">
        <v>0.9</v>
      </c>
      <c r="K179" s="6">
        <v>2.2000000000000002</v>
      </c>
      <c r="L179" s="6">
        <v>40</v>
      </c>
      <c r="M179" s="6">
        <v>1.4</v>
      </c>
      <c r="N179" s="6">
        <v>1.7</v>
      </c>
      <c r="O179" s="6">
        <v>82.2</v>
      </c>
      <c r="P179" s="6">
        <v>0.5</v>
      </c>
      <c r="Q179" s="6">
        <v>2.2000000000000002</v>
      </c>
      <c r="R179" s="6">
        <v>2.7</v>
      </c>
      <c r="S179" s="6">
        <v>1.6</v>
      </c>
      <c r="T179" s="6">
        <v>0.7</v>
      </c>
      <c r="U179" s="6">
        <v>0.2</v>
      </c>
      <c r="V179" s="6">
        <v>1</v>
      </c>
      <c r="W179" s="6">
        <v>9.1</v>
      </c>
      <c r="X179" s="6"/>
      <c r="Y179" s="6"/>
      <c r="Z179" s="6"/>
      <c r="AA179" s="7">
        <f>2*(G179-J179)-0.5*(H179-G179)+3*J179+M179-0.5*(N179-M179)+P179+0.75*Q179+S179+2*T179+2*U179-0.75*V179</f>
        <v>12</v>
      </c>
      <c r="AB179" s="9"/>
    </row>
    <row r="180" spans="1:28" x14ac:dyDescent="0.25">
      <c r="A180" s="5">
        <v>172</v>
      </c>
      <c r="B180" s="5" t="s">
        <v>237</v>
      </c>
      <c r="C180" s="5" t="s">
        <v>58</v>
      </c>
      <c r="D180" s="5">
        <v>31</v>
      </c>
      <c r="E180" s="6">
        <v>28</v>
      </c>
      <c r="F180" s="6">
        <v>9.8000000000000007</v>
      </c>
      <c r="G180" s="6">
        <v>3.4</v>
      </c>
      <c r="H180" s="6">
        <v>7.6</v>
      </c>
      <c r="I180" s="6">
        <v>44.5</v>
      </c>
      <c r="J180" s="6">
        <v>1.5</v>
      </c>
      <c r="K180" s="6">
        <v>3.6</v>
      </c>
      <c r="L180" s="6">
        <v>42</v>
      </c>
      <c r="M180" s="6">
        <v>1.5</v>
      </c>
      <c r="N180" s="6">
        <v>1.8</v>
      </c>
      <c r="O180" s="6">
        <v>85.5</v>
      </c>
      <c r="P180" s="6">
        <v>0.4</v>
      </c>
      <c r="Q180" s="6">
        <v>2.7</v>
      </c>
      <c r="R180" s="6">
        <v>3.1</v>
      </c>
      <c r="S180" s="6">
        <v>1.2</v>
      </c>
      <c r="T180" s="6">
        <v>0.5</v>
      </c>
      <c r="U180" s="6">
        <v>0.2</v>
      </c>
      <c r="V180" s="6">
        <v>0.9</v>
      </c>
      <c r="W180" s="6">
        <v>9.4</v>
      </c>
      <c r="X180" s="6"/>
      <c r="Y180" s="6"/>
      <c r="Z180" s="6"/>
      <c r="AA180" s="7">
        <f>2*(G180-J180)-0.5*(H180-G180)+3*J180+M180-0.5*(N180-M180)+P180+0.75*Q180+S180+2*T180+2*U180-0.75*V180</f>
        <v>11.9</v>
      </c>
      <c r="AB180" s="9"/>
    </row>
    <row r="181" spans="1:28" x14ac:dyDescent="0.25">
      <c r="A181" s="5">
        <v>174</v>
      </c>
      <c r="B181" s="5" t="s">
        <v>239</v>
      </c>
      <c r="C181" s="5" t="s">
        <v>42</v>
      </c>
      <c r="D181" s="5">
        <v>27</v>
      </c>
      <c r="E181" s="6">
        <v>24.8</v>
      </c>
      <c r="F181" s="6">
        <v>6.9</v>
      </c>
      <c r="G181" s="6">
        <v>2.4</v>
      </c>
      <c r="H181" s="6">
        <v>6.9</v>
      </c>
      <c r="I181" s="6">
        <v>35.700000000000003</v>
      </c>
      <c r="J181" s="6">
        <v>1.1000000000000001</v>
      </c>
      <c r="K181" s="6">
        <v>3.9</v>
      </c>
      <c r="L181" s="6">
        <v>29.8</v>
      </c>
      <c r="M181" s="6">
        <v>0.9</v>
      </c>
      <c r="N181" s="6">
        <v>1.3</v>
      </c>
      <c r="O181" s="6">
        <v>66.7</v>
      </c>
      <c r="P181" s="6">
        <v>1</v>
      </c>
      <c r="Q181" s="6">
        <v>3.7</v>
      </c>
      <c r="R181" s="6">
        <v>4.7</v>
      </c>
      <c r="S181" s="6">
        <v>2.5</v>
      </c>
      <c r="T181" s="6">
        <v>0.8</v>
      </c>
      <c r="U181" s="6">
        <v>0.4</v>
      </c>
      <c r="V181" s="6">
        <v>1.5</v>
      </c>
      <c r="W181" s="6">
        <v>8.9</v>
      </c>
      <c r="X181" s="6"/>
      <c r="Y181" s="6"/>
      <c r="Z181" s="6"/>
      <c r="AA181" s="7">
        <f>2*(G181-J181)-0.5*(H181-G181)+3*J181+M181-0.5*(N181-M181)+P181+0.75*Q181+S181+2*T181+2*U181-0.75*V181</f>
        <v>11.9</v>
      </c>
      <c r="AB181" s="9"/>
    </row>
    <row r="182" spans="1:28" x14ac:dyDescent="0.25">
      <c r="A182" s="5">
        <v>173</v>
      </c>
      <c r="B182" s="5" t="s">
        <v>238</v>
      </c>
      <c r="C182" s="5" t="s">
        <v>75</v>
      </c>
      <c r="D182" s="5">
        <v>29</v>
      </c>
      <c r="E182" s="6">
        <v>22.1</v>
      </c>
      <c r="F182" s="6">
        <v>11.3</v>
      </c>
      <c r="G182" s="6">
        <v>4.2</v>
      </c>
      <c r="H182" s="6">
        <v>9.6999999999999993</v>
      </c>
      <c r="I182" s="6">
        <v>43.9</v>
      </c>
      <c r="J182" s="6">
        <v>1.4</v>
      </c>
      <c r="K182" s="6">
        <v>4.7</v>
      </c>
      <c r="L182" s="6">
        <v>30.9</v>
      </c>
      <c r="M182" s="6">
        <v>1.4</v>
      </c>
      <c r="N182" s="6">
        <v>2.2000000000000002</v>
      </c>
      <c r="O182" s="6">
        <v>65.099999999999994</v>
      </c>
      <c r="P182" s="6">
        <v>0.3</v>
      </c>
      <c r="Q182" s="6">
        <v>1.6</v>
      </c>
      <c r="R182" s="6">
        <v>1.8</v>
      </c>
      <c r="S182" s="6">
        <v>1.7</v>
      </c>
      <c r="T182" s="6">
        <v>0.5</v>
      </c>
      <c r="U182" s="6">
        <v>0.2</v>
      </c>
      <c r="V182" s="6">
        <v>1</v>
      </c>
      <c r="W182" s="6">
        <v>8.4</v>
      </c>
      <c r="X182" s="6"/>
      <c r="Y182" s="6"/>
      <c r="Z182" s="6"/>
      <c r="AA182" s="7">
        <f>2*(G182-J182)-0.5*(H182-G182)+3*J182+M182-0.5*(N182-M182)+P182+0.75*Q182+S182+2*T182+2*U182-0.75*V182</f>
        <v>11.9</v>
      </c>
      <c r="AB182" s="9"/>
    </row>
    <row r="183" spans="1:28" x14ac:dyDescent="0.25">
      <c r="A183" s="5">
        <v>175</v>
      </c>
      <c r="B183" s="5" t="s">
        <v>240</v>
      </c>
      <c r="C183" s="5" t="s">
        <v>97</v>
      </c>
      <c r="D183" s="5">
        <v>29</v>
      </c>
      <c r="E183" s="6">
        <v>26.6</v>
      </c>
      <c r="F183" s="6">
        <v>6.1</v>
      </c>
      <c r="G183" s="6">
        <v>2.2000000000000002</v>
      </c>
      <c r="H183" s="6">
        <v>5.8</v>
      </c>
      <c r="I183" s="6">
        <v>37.700000000000003</v>
      </c>
      <c r="J183" s="6">
        <v>0.7</v>
      </c>
      <c r="K183" s="6">
        <v>2.2999999999999998</v>
      </c>
      <c r="L183" s="6">
        <v>29.4</v>
      </c>
      <c r="M183" s="6">
        <v>1.1000000000000001</v>
      </c>
      <c r="N183" s="6">
        <v>1.5</v>
      </c>
      <c r="O183" s="6">
        <v>72.099999999999994</v>
      </c>
      <c r="P183" s="6">
        <v>1.5</v>
      </c>
      <c r="Q183" s="6">
        <v>3.9</v>
      </c>
      <c r="R183" s="6">
        <v>5.4</v>
      </c>
      <c r="S183" s="6">
        <v>1.1000000000000001</v>
      </c>
      <c r="T183" s="6">
        <v>1.2</v>
      </c>
      <c r="U183" s="6">
        <v>0.2</v>
      </c>
      <c r="V183" s="6">
        <v>0.9</v>
      </c>
      <c r="W183" s="6">
        <v>9.1999999999999993</v>
      </c>
      <c r="X183" s="6"/>
      <c r="Y183" s="6"/>
      <c r="Z183" s="6"/>
      <c r="AA183" s="7">
        <f>2*(G183-J183)-0.5*(H183-G183)+3*J183+M183-0.5*(N183-M183)+P183+0.75*Q183+S183+2*T183+2*U183-0.75*V183</f>
        <v>11.85</v>
      </c>
      <c r="AB183" s="9"/>
    </row>
    <row r="184" spans="1:28" x14ac:dyDescent="0.25">
      <c r="A184" s="5">
        <v>175</v>
      </c>
      <c r="B184" s="5" t="s">
        <v>241</v>
      </c>
      <c r="C184" s="5" t="s">
        <v>70</v>
      </c>
      <c r="D184" s="5">
        <v>30</v>
      </c>
      <c r="E184" s="6">
        <v>21.6</v>
      </c>
      <c r="F184" s="6">
        <v>8.9</v>
      </c>
      <c r="G184" s="6">
        <v>3.4</v>
      </c>
      <c r="H184" s="6">
        <v>8.4</v>
      </c>
      <c r="I184" s="6">
        <v>39.9</v>
      </c>
      <c r="J184" s="6">
        <v>1.1000000000000001</v>
      </c>
      <c r="K184" s="6">
        <v>3.7</v>
      </c>
      <c r="L184" s="6">
        <v>30.4</v>
      </c>
      <c r="M184" s="6">
        <v>1</v>
      </c>
      <c r="N184" s="6">
        <v>1.2</v>
      </c>
      <c r="O184" s="6">
        <v>81.099999999999994</v>
      </c>
      <c r="P184" s="6">
        <v>1</v>
      </c>
      <c r="Q184" s="6">
        <v>3.2</v>
      </c>
      <c r="R184" s="6">
        <v>4.2</v>
      </c>
      <c r="S184" s="6">
        <v>1.3</v>
      </c>
      <c r="T184" s="6">
        <v>0.5</v>
      </c>
      <c r="U184" s="6">
        <v>0.4</v>
      </c>
      <c r="V184" s="6">
        <v>1.3</v>
      </c>
      <c r="W184" s="6">
        <v>8.6999999999999993</v>
      </c>
      <c r="X184" s="6"/>
      <c r="Y184" s="6"/>
      <c r="Z184" s="6"/>
      <c r="AA184" s="7">
        <f>2*(G184-J184)-0.5*(H184-G184)+3*J184+M184-0.5*(N184-M184)+P184+0.75*Q184+S184+2*T184+2*U184-0.75*V184</f>
        <v>11.825000000000003</v>
      </c>
      <c r="AB184" s="9"/>
    </row>
    <row r="185" spans="1:28" x14ac:dyDescent="0.25">
      <c r="A185" s="5">
        <v>177</v>
      </c>
      <c r="B185" s="5" t="s">
        <v>242</v>
      </c>
      <c r="C185" s="5" t="s">
        <v>72</v>
      </c>
      <c r="D185" s="5">
        <v>24</v>
      </c>
      <c r="E185" s="6">
        <v>24.2</v>
      </c>
      <c r="F185" s="6">
        <v>8.1</v>
      </c>
      <c r="G185" s="6">
        <v>2.8</v>
      </c>
      <c r="H185" s="6">
        <v>7.4</v>
      </c>
      <c r="I185" s="6">
        <v>38.4</v>
      </c>
      <c r="J185" s="6">
        <v>1.3</v>
      </c>
      <c r="K185" s="6">
        <v>4.4000000000000004</v>
      </c>
      <c r="L185" s="6">
        <v>29.2</v>
      </c>
      <c r="M185" s="6">
        <v>1.2</v>
      </c>
      <c r="N185" s="6">
        <v>1.6</v>
      </c>
      <c r="O185" s="6">
        <v>73.7</v>
      </c>
      <c r="P185" s="6">
        <v>0.5</v>
      </c>
      <c r="Q185" s="6">
        <v>3.1</v>
      </c>
      <c r="R185" s="6">
        <v>3.6</v>
      </c>
      <c r="S185" s="6">
        <v>1.8</v>
      </c>
      <c r="T185" s="6">
        <v>0.8</v>
      </c>
      <c r="U185" s="6">
        <v>0.3</v>
      </c>
      <c r="V185" s="6">
        <v>0.8</v>
      </c>
      <c r="W185" s="6">
        <v>9</v>
      </c>
      <c r="X185" s="6"/>
      <c r="Y185" s="6"/>
      <c r="Z185" s="6"/>
      <c r="AA185" s="7">
        <f>2*(G185-J185)-0.5*(H185-G185)+3*J185+M185-0.5*(N185-M185)+P185+0.75*Q185+S185+2*T185+2*U185-0.75*V185</f>
        <v>11.825000000000001</v>
      </c>
      <c r="AB185" s="9"/>
    </row>
    <row r="186" spans="1:28" x14ac:dyDescent="0.25">
      <c r="A186" s="5">
        <v>177</v>
      </c>
      <c r="B186" s="5" t="s">
        <v>243</v>
      </c>
      <c r="C186" s="5" t="s">
        <v>60</v>
      </c>
      <c r="D186" s="5">
        <v>29</v>
      </c>
      <c r="E186" s="6">
        <v>19.7</v>
      </c>
      <c r="F186" s="6">
        <v>6.3</v>
      </c>
      <c r="G186" s="6">
        <v>2.6</v>
      </c>
      <c r="H186" s="6">
        <v>4.7</v>
      </c>
      <c r="I186" s="6">
        <v>55.6</v>
      </c>
      <c r="J186" s="6">
        <v>0.3</v>
      </c>
      <c r="K186" s="6">
        <v>0.8</v>
      </c>
      <c r="L186" s="6">
        <v>39.1</v>
      </c>
      <c r="M186" s="6">
        <v>0.8</v>
      </c>
      <c r="N186" s="6">
        <v>1.2</v>
      </c>
      <c r="O186" s="6">
        <v>68.599999999999994</v>
      </c>
      <c r="P186" s="6">
        <v>1.5</v>
      </c>
      <c r="Q186" s="6">
        <v>2.6</v>
      </c>
      <c r="R186" s="6">
        <v>4.0999999999999996</v>
      </c>
      <c r="S186" s="6">
        <v>1.7</v>
      </c>
      <c r="T186" s="6">
        <v>0.5</v>
      </c>
      <c r="U186" s="6">
        <v>0.6</v>
      </c>
      <c r="V186" s="6">
        <v>0.8</v>
      </c>
      <c r="W186" s="6">
        <v>9.9</v>
      </c>
      <c r="X186" s="6"/>
      <c r="Y186" s="6"/>
      <c r="Z186" s="6"/>
      <c r="AA186" s="7">
        <f>2*(G186-J186)-0.5*(H186-G186)+3*J186+M186-0.5*(N186-M186)+P186+0.75*Q186+S186+2*T186+2*U186-0.75*V186</f>
        <v>11.799999999999999</v>
      </c>
      <c r="AB186" s="9"/>
    </row>
    <row r="187" spans="1:28" x14ac:dyDescent="0.25">
      <c r="A187" s="5">
        <v>179</v>
      </c>
      <c r="B187" s="5" t="s">
        <v>244</v>
      </c>
      <c r="C187" s="5" t="s">
        <v>42</v>
      </c>
      <c r="D187" s="5">
        <v>29</v>
      </c>
      <c r="E187" s="6">
        <v>23.8</v>
      </c>
      <c r="F187" s="6">
        <v>7.1</v>
      </c>
      <c r="G187" s="6">
        <v>2.4</v>
      </c>
      <c r="H187" s="6">
        <v>5.6</v>
      </c>
      <c r="I187" s="6">
        <v>43.6</v>
      </c>
      <c r="J187" s="6">
        <v>1.3</v>
      </c>
      <c r="K187" s="6">
        <v>3.1</v>
      </c>
      <c r="L187" s="6">
        <v>41.1</v>
      </c>
      <c r="M187" s="6">
        <v>0.9</v>
      </c>
      <c r="N187" s="6">
        <v>1.1000000000000001</v>
      </c>
      <c r="O187" s="6">
        <v>83.9</v>
      </c>
      <c r="P187" s="6">
        <v>0.5</v>
      </c>
      <c r="Q187" s="6">
        <v>2.1</v>
      </c>
      <c r="R187" s="6">
        <v>2.6</v>
      </c>
      <c r="S187" s="6">
        <v>2.1</v>
      </c>
      <c r="T187" s="6">
        <v>1</v>
      </c>
      <c r="U187" s="6">
        <v>0.5</v>
      </c>
      <c r="V187" s="6">
        <v>1</v>
      </c>
      <c r="W187" s="6">
        <v>9</v>
      </c>
      <c r="X187" s="6"/>
      <c r="Y187" s="6"/>
      <c r="Z187" s="6"/>
      <c r="AA187" s="7">
        <f>2*(G187-J187)-0.5*(H187-G187)+3*J187+M187-0.5*(N187-M187)+P187+0.75*Q187+S187+2*T187+2*U187-0.75*V187</f>
        <v>11.725000000000001</v>
      </c>
      <c r="AB187" s="9"/>
    </row>
    <row r="188" spans="1:28" x14ac:dyDescent="0.25">
      <c r="A188" s="5">
        <v>180</v>
      </c>
      <c r="B188" s="5" t="s">
        <v>245</v>
      </c>
      <c r="C188" s="5" t="s">
        <v>40</v>
      </c>
      <c r="D188" s="5">
        <v>27</v>
      </c>
      <c r="E188" s="6">
        <v>21.5</v>
      </c>
      <c r="F188" s="6">
        <v>7.7</v>
      </c>
      <c r="G188" s="6">
        <v>2.9</v>
      </c>
      <c r="H188" s="6">
        <v>6.8</v>
      </c>
      <c r="I188" s="6">
        <v>41.8</v>
      </c>
      <c r="J188" s="6">
        <v>0.9</v>
      </c>
      <c r="K188" s="6">
        <v>2.2000000000000002</v>
      </c>
      <c r="L188" s="6">
        <v>41.7</v>
      </c>
      <c r="M188" s="6">
        <v>1</v>
      </c>
      <c r="N188" s="6">
        <v>1.2</v>
      </c>
      <c r="O188" s="6">
        <v>84.8</v>
      </c>
      <c r="P188" s="6">
        <v>0.4</v>
      </c>
      <c r="Q188" s="6">
        <v>1.8</v>
      </c>
      <c r="R188" s="6">
        <v>2.2000000000000002</v>
      </c>
      <c r="S188" s="6">
        <v>3.1</v>
      </c>
      <c r="T188" s="6">
        <v>1</v>
      </c>
      <c r="U188" s="6">
        <v>0.1</v>
      </c>
      <c r="V188" s="6">
        <v>1.3</v>
      </c>
      <c r="W188" s="6">
        <v>8.6</v>
      </c>
      <c r="X188" s="6"/>
      <c r="Y188" s="6"/>
      <c r="Z188" s="6"/>
      <c r="AA188" s="7">
        <f>2*(G188-J188)-0.5*(H188-G188)+3*J188+M188-0.5*(N188-M188)+P188+0.75*Q188+S188+2*T188+2*U188-0.75*V188</f>
        <v>11.725</v>
      </c>
      <c r="AB188" s="9"/>
    </row>
    <row r="189" spans="1:28" x14ac:dyDescent="0.25">
      <c r="A189" s="5">
        <v>181</v>
      </c>
      <c r="B189" s="5" t="s">
        <v>246</v>
      </c>
      <c r="C189" s="5" t="s">
        <v>34</v>
      </c>
      <c r="D189" s="5">
        <v>30</v>
      </c>
      <c r="E189" s="6">
        <v>21.1</v>
      </c>
      <c r="F189" s="6">
        <v>9.6</v>
      </c>
      <c r="G189" s="6">
        <v>3.5</v>
      </c>
      <c r="H189" s="6">
        <v>9.1</v>
      </c>
      <c r="I189" s="6">
        <v>38.799999999999997</v>
      </c>
      <c r="J189" s="6">
        <v>1.9</v>
      </c>
      <c r="K189" s="6">
        <v>5</v>
      </c>
      <c r="L189" s="6">
        <v>37.1</v>
      </c>
      <c r="M189" s="6">
        <v>0.7</v>
      </c>
      <c r="N189" s="6">
        <v>0.9</v>
      </c>
      <c r="O189" s="6">
        <v>74.099999999999994</v>
      </c>
      <c r="P189" s="6">
        <v>0.5</v>
      </c>
      <c r="Q189" s="6">
        <v>1.8</v>
      </c>
      <c r="R189" s="6">
        <v>2.2999999999999998</v>
      </c>
      <c r="S189" s="6">
        <v>1.5</v>
      </c>
      <c r="T189" s="6">
        <v>1</v>
      </c>
      <c r="U189" s="6">
        <v>0</v>
      </c>
      <c r="V189" s="6">
        <v>0.7</v>
      </c>
      <c r="W189" s="6">
        <v>7.9</v>
      </c>
      <c r="X189" s="6"/>
      <c r="Y189" s="6"/>
      <c r="Z189" s="6"/>
      <c r="AA189" s="7">
        <f>2*(G189-J189)-0.5*(H189-G189)+3*J189+M189-0.5*(N189-M189)+P189+0.75*Q189+S189+2*T189+2*U189-0.75*V189</f>
        <v>11.525</v>
      </c>
      <c r="AB189" s="9"/>
    </row>
    <row r="190" spans="1:28" x14ac:dyDescent="0.25">
      <c r="A190" s="5">
        <v>182</v>
      </c>
      <c r="B190" s="5" t="s">
        <v>247</v>
      </c>
      <c r="C190" s="5" t="s">
        <v>100</v>
      </c>
      <c r="D190" s="5">
        <v>28</v>
      </c>
      <c r="E190" s="6">
        <v>19.399999999999999</v>
      </c>
      <c r="F190" s="6">
        <v>4.0999999999999996</v>
      </c>
      <c r="G190" s="6">
        <v>1.8</v>
      </c>
      <c r="H190" s="6">
        <v>4.0999999999999996</v>
      </c>
      <c r="I190" s="6">
        <v>44.3</v>
      </c>
      <c r="J190" s="6">
        <v>0.1</v>
      </c>
      <c r="K190" s="6">
        <v>0.5</v>
      </c>
      <c r="L190" s="6">
        <v>13.3</v>
      </c>
      <c r="M190" s="6">
        <v>0.4</v>
      </c>
      <c r="N190" s="6">
        <v>0.6</v>
      </c>
      <c r="O190" s="6">
        <v>70.599999999999994</v>
      </c>
      <c r="P190" s="6">
        <v>0.4</v>
      </c>
      <c r="Q190" s="6">
        <v>2</v>
      </c>
      <c r="R190" s="6">
        <v>2.4</v>
      </c>
      <c r="S190" s="6">
        <v>4.8</v>
      </c>
      <c r="T190" s="6">
        <v>1.4</v>
      </c>
      <c r="U190" s="6">
        <v>0.1</v>
      </c>
      <c r="V190" s="6">
        <v>1.5</v>
      </c>
      <c r="W190" s="6">
        <v>8.9</v>
      </c>
      <c r="X190" s="6"/>
      <c r="Y190" s="6"/>
      <c r="Z190" s="6"/>
      <c r="AA190" s="7">
        <f>2*(G190-J190)-0.5*(H190-G190)+3*J190+M190-0.5*(N190-M190)+P190+0.75*Q190+S190+2*T190+2*U190-0.75*V190</f>
        <v>11.425000000000001</v>
      </c>
      <c r="AB190" s="9"/>
    </row>
    <row r="191" spans="1:28" x14ac:dyDescent="0.25">
      <c r="A191" s="5">
        <v>183</v>
      </c>
      <c r="B191" s="5" t="s">
        <v>248</v>
      </c>
      <c r="C191" s="5" t="s">
        <v>42</v>
      </c>
      <c r="D191" s="5">
        <v>29</v>
      </c>
      <c r="E191" s="6">
        <v>19.7</v>
      </c>
      <c r="F191" s="6">
        <v>5.7</v>
      </c>
      <c r="G191" s="6">
        <v>2.7</v>
      </c>
      <c r="H191" s="6">
        <v>4.9000000000000004</v>
      </c>
      <c r="I191" s="6">
        <v>54.6</v>
      </c>
      <c r="J191" s="6">
        <v>0</v>
      </c>
      <c r="K191" s="6">
        <v>0</v>
      </c>
      <c r="L191" s="6">
        <v>0</v>
      </c>
      <c r="M191" s="6">
        <v>0.4</v>
      </c>
      <c r="N191" s="6">
        <v>0.8</v>
      </c>
      <c r="O191" s="6">
        <v>47.8</v>
      </c>
      <c r="P191" s="6">
        <v>2</v>
      </c>
      <c r="Q191" s="6">
        <v>3.8</v>
      </c>
      <c r="R191" s="6">
        <v>5.8</v>
      </c>
      <c r="S191" s="6">
        <v>0.6</v>
      </c>
      <c r="T191" s="6">
        <v>0.5</v>
      </c>
      <c r="U191" s="6">
        <v>0.6</v>
      </c>
      <c r="V191" s="6">
        <v>1</v>
      </c>
      <c r="W191" s="6">
        <v>9.5</v>
      </c>
      <c r="X191" s="6"/>
      <c r="Y191" s="6"/>
      <c r="Z191" s="6"/>
      <c r="AA191" s="7">
        <f>2*(G191-J191)-0.5*(H191-G191)+3*J191+M191-0.5*(N191-M191)+P191+0.75*Q191+S191+2*T191+2*U191-0.75*V191</f>
        <v>11.4</v>
      </c>
      <c r="AB191" s="9"/>
    </row>
    <row r="192" spans="1:28" x14ac:dyDescent="0.25">
      <c r="A192" s="5">
        <v>184</v>
      </c>
      <c r="B192" s="5" t="s">
        <v>249</v>
      </c>
      <c r="C192" s="5" t="s">
        <v>100</v>
      </c>
      <c r="D192" s="5">
        <v>27</v>
      </c>
      <c r="E192" s="6">
        <v>26</v>
      </c>
      <c r="F192" s="6">
        <v>9.5</v>
      </c>
      <c r="G192" s="6">
        <v>3.1</v>
      </c>
      <c r="H192" s="6">
        <v>7.1</v>
      </c>
      <c r="I192" s="6">
        <v>44.5</v>
      </c>
      <c r="J192" s="6">
        <v>1.6</v>
      </c>
      <c r="K192" s="6">
        <v>4.2</v>
      </c>
      <c r="L192" s="6">
        <v>38.9</v>
      </c>
      <c r="M192" s="6">
        <v>1.6</v>
      </c>
      <c r="N192" s="6">
        <v>2.1</v>
      </c>
      <c r="O192" s="6">
        <v>76.8</v>
      </c>
      <c r="P192" s="6">
        <v>0.2</v>
      </c>
      <c r="Q192" s="6">
        <v>2.2999999999999998</v>
      </c>
      <c r="R192" s="6">
        <v>2.6</v>
      </c>
      <c r="S192" s="6">
        <v>1.9</v>
      </c>
      <c r="T192" s="6">
        <v>0.4</v>
      </c>
      <c r="U192" s="6">
        <v>0.4</v>
      </c>
      <c r="V192" s="6">
        <v>1.6</v>
      </c>
      <c r="W192" s="6">
        <v>8.8000000000000007</v>
      </c>
      <c r="X192" s="6"/>
      <c r="Y192" s="6"/>
      <c r="Z192" s="6"/>
      <c r="AA192" s="7">
        <f>2*(G192-J192)-0.5*(H192-G192)+3*J192+M192-0.5*(N192-M192)+P192+0.75*Q192+S192+2*T192+2*U192-0.75*V192</f>
        <v>11.375000000000004</v>
      </c>
      <c r="AB192" s="9"/>
    </row>
    <row r="193" spans="1:28" x14ac:dyDescent="0.25">
      <c r="A193" s="5">
        <v>185</v>
      </c>
      <c r="B193" s="5" t="s">
        <v>250</v>
      </c>
      <c r="C193" s="5" t="s">
        <v>38</v>
      </c>
      <c r="D193" s="5">
        <v>21</v>
      </c>
      <c r="E193" s="6">
        <v>28.9</v>
      </c>
      <c r="F193" s="6">
        <v>8.6</v>
      </c>
      <c r="G193" s="6">
        <v>3</v>
      </c>
      <c r="H193" s="6">
        <v>8.8000000000000007</v>
      </c>
      <c r="I193" s="6">
        <v>33.700000000000003</v>
      </c>
      <c r="J193" s="6">
        <v>2.4</v>
      </c>
      <c r="K193" s="6">
        <v>6.6</v>
      </c>
      <c r="L193" s="6">
        <v>36.200000000000003</v>
      </c>
      <c r="M193" s="6">
        <v>0.3</v>
      </c>
      <c r="N193" s="6">
        <v>0.4</v>
      </c>
      <c r="O193" s="6">
        <v>77.8</v>
      </c>
      <c r="P193" s="6">
        <v>0.4</v>
      </c>
      <c r="Q193" s="6">
        <v>1.8</v>
      </c>
      <c r="R193" s="6">
        <v>2.1</v>
      </c>
      <c r="S193" s="6">
        <v>1.2</v>
      </c>
      <c r="T193" s="6">
        <v>1.2</v>
      </c>
      <c r="U193" s="6">
        <v>0.4</v>
      </c>
      <c r="V193" s="6">
        <v>0.7</v>
      </c>
      <c r="W193" s="6">
        <v>7</v>
      </c>
      <c r="X193" s="6"/>
      <c r="Y193" s="6"/>
      <c r="Z193" s="6"/>
      <c r="AA193" s="7">
        <f>2*(G193-J193)-0.5*(H193-G193)+3*J193+M193-0.5*(N193-M193)+P193+0.75*Q193+S193+2*T193+2*U193-0.75*V193</f>
        <v>11.375</v>
      </c>
      <c r="AB193" s="9"/>
    </row>
    <row r="194" spans="1:28" x14ac:dyDescent="0.25">
      <c r="A194" s="5">
        <v>186</v>
      </c>
      <c r="B194" s="5" t="s">
        <v>251</v>
      </c>
      <c r="C194" s="5" t="s">
        <v>72</v>
      </c>
      <c r="D194" s="5">
        <v>30</v>
      </c>
      <c r="E194" s="6">
        <v>23</v>
      </c>
      <c r="F194" s="6">
        <v>8.3000000000000007</v>
      </c>
      <c r="G194" s="6">
        <v>3.3</v>
      </c>
      <c r="H194" s="6">
        <v>7.3</v>
      </c>
      <c r="I194" s="6">
        <v>44.7</v>
      </c>
      <c r="J194" s="6">
        <v>0.8</v>
      </c>
      <c r="K194" s="6">
        <v>2.4</v>
      </c>
      <c r="L194" s="6">
        <v>33.299999999999997</v>
      </c>
      <c r="M194" s="6">
        <v>0.9</v>
      </c>
      <c r="N194" s="6">
        <v>1.4</v>
      </c>
      <c r="O194" s="6">
        <v>66.7</v>
      </c>
      <c r="P194" s="6">
        <v>0.3</v>
      </c>
      <c r="Q194" s="6">
        <v>1.9</v>
      </c>
      <c r="R194" s="6">
        <v>2.2999999999999998</v>
      </c>
      <c r="S194" s="6">
        <v>3.2</v>
      </c>
      <c r="T194" s="6">
        <v>0.9</v>
      </c>
      <c r="U194" s="6">
        <v>0</v>
      </c>
      <c r="V194" s="6">
        <v>2</v>
      </c>
      <c r="W194" s="6">
        <v>8.1</v>
      </c>
      <c r="X194" s="6"/>
      <c r="Y194" s="6"/>
      <c r="Z194" s="6"/>
      <c r="AA194" s="7">
        <f>2*(G194-J194)-0.5*(H194-G194)+3*J194+M194-0.5*(N194-M194)+P194+0.75*Q194+S194+2*T194+2*U194-0.75*V194</f>
        <v>11.275000000000002</v>
      </c>
      <c r="AB194" s="9"/>
    </row>
    <row r="195" spans="1:28" x14ac:dyDescent="0.25">
      <c r="A195" s="5">
        <v>187</v>
      </c>
      <c r="B195" s="5" t="s">
        <v>252</v>
      </c>
      <c r="C195" s="5" t="s">
        <v>121</v>
      </c>
      <c r="D195" s="5">
        <v>29</v>
      </c>
      <c r="E195" s="6">
        <v>21.7</v>
      </c>
      <c r="F195" s="6">
        <v>9.1999999999999993</v>
      </c>
      <c r="G195" s="6">
        <v>3.2</v>
      </c>
      <c r="H195" s="6">
        <v>8.6</v>
      </c>
      <c r="I195" s="6">
        <v>37.799999999999997</v>
      </c>
      <c r="J195" s="6">
        <v>1.6</v>
      </c>
      <c r="K195" s="6">
        <v>4.3</v>
      </c>
      <c r="L195" s="6">
        <v>35.700000000000003</v>
      </c>
      <c r="M195" s="6">
        <v>1.2</v>
      </c>
      <c r="N195" s="6">
        <v>1.4</v>
      </c>
      <c r="O195" s="6">
        <v>81</v>
      </c>
      <c r="P195" s="6">
        <v>0.7</v>
      </c>
      <c r="Q195" s="6">
        <v>2.2999999999999998</v>
      </c>
      <c r="R195" s="6">
        <v>3</v>
      </c>
      <c r="S195" s="6">
        <v>2</v>
      </c>
      <c r="T195" s="6">
        <v>0.4</v>
      </c>
      <c r="U195" s="6">
        <v>0.3</v>
      </c>
      <c r="V195" s="6">
        <v>1.4</v>
      </c>
      <c r="W195" s="6">
        <v>7.9</v>
      </c>
      <c r="X195" s="6"/>
      <c r="Y195" s="6"/>
      <c r="Z195" s="6"/>
      <c r="AA195" s="7">
        <f>2*(G195-J195)-0.5*(H195-G195)+3*J195+M195-0.5*(N195-M195)+P195+0.75*Q195+S195+2*T195+2*U195-0.75*V195</f>
        <v>11.175000000000001</v>
      </c>
      <c r="AB195" s="9"/>
    </row>
    <row r="196" spans="1:28" x14ac:dyDescent="0.25">
      <c r="A196" s="5">
        <v>187</v>
      </c>
      <c r="B196" s="5" t="s">
        <v>253</v>
      </c>
      <c r="C196" s="5" t="s">
        <v>47</v>
      </c>
      <c r="D196" s="5">
        <v>23</v>
      </c>
      <c r="E196" s="6">
        <v>14.7</v>
      </c>
      <c r="F196" s="6">
        <v>4.5999999999999996</v>
      </c>
      <c r="G196" s="6">
        <v>1.9</v>
      </c>
      <c r="H196" s="6">
        <v>3.4</v>
      </c>
      <c r="I196" s="6">
        <v>56.4</v>
      </c>
      <c r="J196" s="6">
        <v>0</v>
      </c>
      <c r="K196" s="6">
        <v>0</v>
      </c>
      <c r="L196" s="6">
        <v>0</v>
      </c>
      <c r="M196" s="6">
        <v>0.7</v>
      </c>
      <c r="N196" s="6">
        <v>1.1000000000000001</v>
      </c>
      <c r="O196" s="6">
        <v>68</v>
      </c>
      <c r="P196" s="6">
        <v>1.5</v>
      </c>
      <c r="Q196" s="6">
        <v>4.0999999999999996</v>
      </c>
      <c r="R196" s="6">
        <v>5.6</v>
      </c>
      <c r="S196" s="6">
        <v>0.4</v>
      </c>
      <c r="T196" s="6">
        <v>0.5</v>
      </c>
      <c r="U196" s="6">
        <v>1</v>
      </c>
      <c r="V196" s="6">
        <v>0.5</v>
      </c>
      <c r="W196" s="6">
        <v>9.6999999999999993</v>
      </c>
      <c r="X196" s="6"/>
      <c r="Y196" s="6"/>
      <c r="Z196" s="6"/>
      <c r="AA196" s="7">
        <f>2*(G196-J196)-0.5*(H196-G196)+3*J196+M196-0.5*(N196-M196)+P196+0.75*Q196+S196+2*T196+2*U196-0.75*V196</f>
        <v>11.15</v>
      </c>
      <c r="AB196" s="9"/>
    </row>
    <row r="197" spans="1:28" x14ac:dyDescent="0.25">
      <c r="A197" s="5">
        <v>190</v>
      </c>
      <c r="B197" s="5" t="s">
        <v>255</v>
      </c>
      <c r="C197" s="5" t="s">
        <v>107</v>
      </c>
      <c r="D197" s="5">
        <v>30</v>
      </c>
      <c r="E197" s="6">
        <v>24.4</v>
      </c>
      <c r="F197" s="6">
        <v>9.4</v>
      </c>
      <c r="G197" s="6">
        <v>3.2</v>
      </c>
      <c r="H197" s="6">
        <v>8.3000000000000007</v>
      </c>
      <c r="I197" s="6">
        <v>38.799999999999997</v>
      </c>
      <c r="J197" s="6">
        <v>0.9</v>
      </c>
      <c r="K197" s="6">
        <v>3.1</v>
      </c>
      <c r="L197" s="6">
        <v>28.7</v>
      </c>
      <c r="M197" s="6">
        <v>2.1</v>
      </c>
      <c r="N197" s="6">
        <v>2.4</v>
      </c>
      <c r="O197" s="6">
        <v>86.1</v>
      </c>
      <c r="P197" s="6">
        <v>0.5</v>
      </c>
      <c r="Q197" s="6">
        <v>2.7</v>
      </c>
      <c r="R197" s="6">
        <v>3.2</v>
      </c>
      <c r="S197" s="6">
        <v>1.4</v>
      </c>
      <c r="T197" s="6">
        <v>0.5</v>
      </c>
      <c r="U197" s="6">
        <v>0.2</v>
      </c>
      <c r="V197" s="6">
        <v>1.2</v>
      </c>
      <c r="W197" s="6">
        <v>8</v>
      </c>
      <c r="X197" s="6"/>
      <c r="Y197" s="6"/>
      <c r="Z197" s="6"/>
      <c r="AA197" s="7">
        <f>2*(G197-J197)-0.5*(H197-G197)+3*J197+M197-0.5*(N197-M197)+P197+0.75*Q197+S197+2*T197+2*U197-0.75*V197</f>
        <v>11.125</v>
      </c>
      <c r="AB197" s="9"/>
    </row>
    <row r="198" spans="1:28" x14ac:dyDescent="0.25">
      <c r="A198" s="5">
        <v>189</v>
      </c>
      <c r="B198" s="5" t="s">
        <v>254</v>
      </c>
      <c r="C198" s="5" t="s">
        <v>70</v>
      </c>
      <c r="D198" s="5">
        <v>30</v>
      </c>
      <c r="E198" s="6">
        <v>24</v>
      </c>
      <c r="F198" s="6">
        <v>8.8000000000000007</v>
      </c>
      <c r="G198" s="6">
        <v>3.3</v>
      </c>
      <c r="H198" s="6">
        <v>7.7</v>
      </c>
      <c r="I198" s="6">
        <v>43.5</v>
      </c>
      <c r="J198" s="6">
        <v>1.3</v>
      </c>
      <c r="K198" s="6">
        <v>3.2</v>
      </c>
      <c r="L198" s="6">
        <v>39.6</v>
      </c>
      <c r="M198" s="6">
        <v>0.9</v>
      </c>
      <c r="N198" s="6">
        <v>1.1000000000000001</v>
      </c>
      <c r="O198" s="6">
        <v>81.8</v>
      </c>
      <c r="P198" s="6">
        <v>0.4</v>
      </c>
      <c r="Q198" s="6">
        <v>2.8</v>
      </c>
      <c r="R198" s="6">
        <v>3.2</v>
      </c>
      <c r="S198" s="6">
        <v>1.8</v>
      </c>
      <c r="T198" s="6">
        <v>0.4</v>
      </c>
      <c r="U198" s="6">
        <v>0.1</v>
      </c>
      <c r="V198" s="6">
        <v>0.9</v>
      </c>
      <c r="W198" s="6">
        <v>9</v>
      </c>
      <c r="X198" s="6"/>
      <c r="Y198" s="6"/>
      <c r="Z198" s="6"/>
      <c r="AA198" s="7">
        <f>2*(G198-J198)-0.5*(H198-G198)+3*J198+M198-0.5*(N198-M198)+P198+0.75*Q198+S198+2*T198+2*U198-0.75*V198</f>
        <v>11.125</v>
      </c>
      <c r="AB198" s="9"/>
    </row>
    <row r="199" spans="1:28" x14ac:dyDescent="0.25">
      <c r="A199" s="5">
        <v>191</v>
      </c>
      <c r="B199" s="5" t="s">
        <v>256</v>
      </c>
      <c r="C199" s="5" t="s">
        <v>32</v>
      </c>
      <c r="D199" s="5">
        <v>30</v>
      </c>
      <c r="E199" s="6">
        <v>18.8</v>
      </c>
      <c r="F199" s="6">
        <v>6.9</v>
      </c>
      <c r="G199" s="6">
        <v>2.8</v>
      </c>
      <c r="H199" s="6">
        <v>5.6</v>
      </c>
      <c r="I199" s="6">
        <v>49.4</v>
      </c>
      <c r="J199" s="6">
        <v>0.8</v>
      </c>
      <c r="K199" s="6">
        <v>2.2999999999999998</v>
      </c>
      <c r="L199" s="6">
        <v>34.799999999999997</v>
      </c>
      <c r="M199" s="6">
        <v>0.6</v>
      </c>
      <c r="N199" s="6">
        <v>1</v>
      </c>
      <c r="O199" s="6">
        <v>58.6</v>
      </c>
      <c r="P199" s="6">
        <v>1.3</v>
      </c>
      <c r="Q199" s="6">
        <v>2.7</v>
      </c>
      <c r="R199" s="6">
        <v>4</v>
      </c>
      <c r="S199" s="6">
        <v>1.2</v>
      </c>
      <c r="T199" s="6">
        <v>0.6</v>
      </c>
      <c r="U199" s="6">
        <v>0.3</v>
      </c>
      <c r="V199" s="6">
        <v>0.8</v>
      </c>
      <c r="W199" s="6">
        <v>9</v>
      </c>
      <c r="X199" s="6"/>
      <c r="Y199" s="6"/>
      <c r="Z199" s="6"/>
      <c r="AA199" s="7">
        <f>2*(G199-J199)-0.5*(H199-G199)+3*J199+M199-0.5*(N199-M199)+P199+0.75*Q199+S199+2*T199+2*U199-0.75*V199</f>
        <v>11.124999999999998</v>
      </c>
      <c r="AB199" s="9"/>
    </row>
    <row r="200" spans="1:28" x14ac:dyDescent="0.25">
      <c r="A200" s="5">
        <v>192</v>
      </c>
      <c r="B200" s="5" t="s">
        <v>257</v>
      </c>
      <c r="C200" s="5" t="s">
        <v>77</v>
      </c>
      <c r="D200" s="5">
        <v>31</v>
      </c>
      <c r="E200" s="6">
        <v>15.3</v>
      </c>
      <c r="F200" s="6">
        <v>8</v>
      </c>
      <c r="G200" s="6">
        <v>3.6</v>
      </c>
      <c r="H200" s="6">
        <v>7.5</v>
      </c>
      <c r="I200" s="6">
        <v>47.6</v>
      </c>
      <c r="J200" s="6">
        <v>0</v>
      </c>
      <c r="K200" s="6">
        <v>0</v>
      </c>
      <c r="L200" s="6">
        <v>0</v>
      </c>
      <c r="M200" s="6">
        <v>0.9</v>
      </c>
      <c r="N200" s="6">
        <v>1.3</v>
      </c>
      <c r="O200" s="6">
        <v>69.2</v>
      </c>
      <c r="P200" s="6">
        <v>1.3</v>
      </c>
      <c r="Q200" s="6">
        <v>3.1</v>
      </c>
      <c r="R200" s="6">
        <v>4.4000000000000004</v>
      </c>
      <c r="S200" s="6">
        <v>0.8</v>
      </c>
      <c r="T200" s="6">
        <v>0.2</v>
      </c>
      <c r="U200" s="6">
        <v>0.3</v>
      </c>
      <c r="V200" s="6">
        <v>0.4</v>
      </c>
      <c r="W200" s="6">
        <v>9</v>
      </c>
      <c r="X200" s="6"/>
      <c r="Y200" s="6"/>
      <c r="Z200" s="6"/>
      <c r="AA200" s="7">
        <f>2*(G200-J200)-0.5*(H200-G200)+3*J200+M200-0.5*(N200-M200)+P200+0.75*Q200+S200+2*T200+2*U200-0.75*V200</f>
        <v>11.074999999999999</v>
      </c>
      <c r="AB200" s="9"/>
    </row>
    <row r="201" spans="1:28" x14ac:dyDescent="0.25">
      <c r="A201" s="5">
        <v>193</v>
      </c>
      <c r="B201" s="5" t="s">
        <v>258</v>
      </c>
      <c r="C201" s="5" t="s">
        <v>68</v>
      </c>
      <c r="D201" s="5">
        <v>22</v>
      </c>
      <c r="E201" s="6">
        <v>16.600000000000001</v>
      </c>
      <c r="F201" s="6">
        <v>6.5</v>
      </c>
      <c r="G201" s="6">
        <v>2.8</v>
      </c>
      <c r="H201" s="6">
        <v>6</v>
      </c>
      <c r="I201" s="6">
        <v>46.6</v>
      </c>
      <c r="J201" s="6">
        <v>0.4</v>
      </c>
      <c r="K201" s="6">
        <v>1.5</v>
      </c>
      <c r="L201" s="6">
        <v>25</v>
      </c>
      <c r="M201" s="6">
        <v>0.6</v>
      </c>
      <c r="N201" s="6">
        <v>0.8</v>
      </c>
      <c r="O201" s="6">
        <v>77.8</v>
      </c>
      <c r="P201" s="6">
        <v>1</v>
      </c>
      <c r="Q201" s="6">
        <v>3</v>
      </c>
      <c r="R201" s="6">
        <v>4</v>
      </c>
      <c r="S201" s="6">
        <v>1.6</v>
      </c>
      <c r="T201" s="6">
        <v>0.4</v>
      </c>
      <c r="U201" s="6">
        <v>0.7</v>
      </c>
      <c r="V201" s="6">
        <v>1.2</v>
      </c>
      <c r="W201" s="6">
        <v>8.6999999999999993</v>
      </c>
      <c r="X201" s="6"/>
      <c r="Y201" s="6"/>
      <c r="Z201" s="6"/>
      <c r="AA201" s="7">
        <f>2*(G201-J201)-0.5*(H201-G201)+3*J201+M201-0.5*(N201-M201)+P201+0.75*Q201+S201+2*T201+2*U201-0.75*V201</f>
        <v>11.05</v>
      </c>
      <c r="AB201" s="9"/>
    </row>
    <row r="202" spans="1:28" x14ac:dyDescent="0.25">
      <c r="A202" s="5">
        <v>194</v>
      </c>
      <c r="B202" s="5" t="s">
        <v>259</v>
      </c>
      <c r="C202" s="5" t="s">
        <v>38</v>
      </c>
      <c r="D202" s="5">
        <v>26</v>
      </c>
      <c r="E202" s="6">
        <v>23.2</v>
      </c>
      <c r="F202" s="6">
        <v>7.2</v>
      </c>
      <c r="G202" s="6">
        <v>2.4</v>
      </c>
      <c r="H202" s="6">
        <v>5.3</v>
      </c>
      <c r="I202" s="6">
        <v>46</v>
      </c>
      <c r="J202" s="6">
        <v>1.3</v>
      </c>
      <c r="K202" s="6">
        <v>3</v>
      </c>
      <c r="L202" s="6">
        <v>43.6</v>
      </c>
      <c r="M202" s="6">
        <v>1</v>
      </c>
      <c r="N202" s="6">
        <v>1.2</v>
      </c>
      <c r="O202" s="6">
        <v>81.3</v>
      </c>
      <c r="P202" s="6">
        <v>0.5</v>
      </c>
      <c r="Q202" s="6">
        <v>2.2999999999999998</v>
      </c>
      <c r="R202" s="6">
        <v>2.8</v>
      </c>
      <c r="S202" s="6">
        <v>1.9</v>
      </c>
      <c r="T202" s="6">
        <v>0.9</v>
      </c>
      <c r="U202" s="6">
        <v>0.3</v>
      </c>
      <c r="V202" s="6">
        <v>1.4</v>
      </c>
      <c r="W202" s="6">
        <v>8.6</v>
      </c>
      <c r="X202" s="6"/>
      <c r="Y202" s="6"/>
      <c r="Z202" s="6"/>
      <c r="AA202" s="7">
        <f>2*(G202-J202)-0.5*(H202-G202)+3*J202+M202-0.5*(N202-M202)+P202+0.75*Q202+S202+2*T202+2*U202-0.75*V202</f>
        <v>11.025000000000002</v>
      </c>
      <c r="AB202" s="9"/>
    </row>
    <row r="203" spans="1:28" x14ac:dyDescent="0.25">
      <c r="A203" s="5">
        <v>195</v>
      </c>
      <c r="B203" s="5" t="s">
        <v>260</v>
      </c>
      <c r="C203" s="5" t="s">
        <v>121</v>
      </c>
      <c r="D203" s="5">
        <v>25</v>
      </c>
      <c r="E203" s="6">
        <v>16.899999999999999</v>
      </c>
      <c r="F203" s="6">
        <v>7.4</v>
      </c>
      <c r="G203" s="6">
        <v>2.9</v>
      </c>
      <c r="H203" s="6">
        <v>5.0999999999999996</v>
      </c>
      <c r="I203" s="6">
        <v>57</v>
      </c>
      <c r="J203" s="6">
        <v>0.1</v>
      </c>
      <c r="K203" s="6">
        <v>0.2</v>
      </c>
      <c r="L203" s="6">
        <v>50</v>
      </c>
      <c r="M203" s="6">
        <v>1.5</v>
      </c>
      <c r="N203" s="6">
        <v>2.4</v>
      </c>
      <c r="O203" s="6">
        <v>60.7</v>
      </c>
      <c r="P203" s="6">
        <v>1.4</v>
      </c>
      <c r="Q203" s="6">
        <v>2.2999999999999998</v>
      </c>
      <c r="R203" s="6">
        <v>3.7</v>
      </c>
      <c r="S203" s="6">
        <v>0.8</v>
      </c>
      <c r="T203" s="6">
        <v>0.6</v>
      </c>
      <c r="U203" s="6">
        <v>0.5</v>
      </c>
      <c r="V203" s="6">
        <v>1.3</v>
      </c>
      <c r="W203" s="6">
        <v>8.6</v>
      </c>
      <c r="X203" s="6"/>
      <c r="Y203" s="6"/>
      <c r="Z203" s="6"/>
      <c r="AA203" s="7">
        <f>2*(G203-J203)-0.5*(H203-G203)+3*J203+M203-0.5*(N203-M203)+P203+0.75*Q203+S203+2*T203+2*U203-0.75*V203</f>
        <v>11</v>
      </c>
      <c r="AB203" s="9"/>
    </row>
    <row r="204" spans="1:28" x14ac:dyDescent="0.25">
      <c r="A204" s="5">
        <v>196</v>
      </c>
      <c r="B204" s="5" t="s">
        <v>261</v>
      </c>
      <c r="C204" s="5" t="s">
        <v>49</v>
      </c>
      <c r="D204" s="5">
        <v>29</v>
      </c>
      <c r="E204" s="6">
        <v>23.6</v>
      </c>
      <c r="F204" s="6">
        <v>9.1</v>
      </c>
      <c r="G204" s="6">
        <v>3.3</v>
      </c>
      <c r="H204" s="6">
        <v>7.6</v>
      </c>
      <c r="I204" s="6">
        <v>44.1</v>
      </c>
      <c r="J204" s="6">
        <v>1.2</v>
      </c>
      <c r="K204" s="6">
        <v>3.1</v>
      </c>
      <c r="L204" s="6">
        <v>40.4</v>
      </c>
      <c r="M204" s="6">
        <v>1.2</v>
      </c>
      <c r="N204" s="6">
        <v>1.8</v>
      </c>
      <c r="O204" s="6">
        <v>64.2</v>
      </c>
      <c r="P204" s="6">
        <v>0.2</v>
      </c>
      <c r="Q204" s="6">
        <v>1.5</v>
      </c>
      <c r="R204" s="6">
        <v>1.7</v>
      </c>
      <c r="S204" s="6">
        <v>2.1</v>
      </c>
      <c r="T204" s="6">
        <v>0.7</v>
      </c>
      <c r="U204" s="6">
        <v>0.1</v>
      </c>
      <c r="V204" s="6">
        <v>0.9</v>
      </c>
      <c r="W204" s="6">
        <v>8</v>
      </c>
      <c r="X204" s="6"/>
      <c r="Y204" s="6"/>
      <c r="Z204" s="6"/>
      <c r="AA204" s="7">
        <f>2*(G204-J204)-0.5*(H204-G204)+3*J204+M204-0.5*(N204-M204)+P204+0.75*Q204+S204+2*T204+2*U204-0.75*V204</f>
        <v>10.899999999999999</v>
      </c>
      <c r="AB204" s="9"/>
    </row>
    <row r="205" spans="1:28" x14ac:dyDescent="0.25">
      <c r="A205" s="5"/>
      <c r="B205" s="5" t="s">
        <v>262</v>
      </c>
      <c r="C205" s="5" t="s">
        <v>51</v>
      </c>
      <c r="D205" s="5">
        <v>19</v>
      </c>
      <c r="E205" s="5">
        <v>25.5</v>
      </c>
      <c r="F205" s="5">
        <v>9.6</v>
      </c>
      <c r="G205" s="5">
        <v>3.7</v>
      </c>
      <c r="H205" s="5">
        <v>8.1999999999999993</v>
      </c>
      <c r="I205" s="5">
        <v>45.2</v>
      </c>
      <c r="J205" s="5">
        <v>0.9</v>
      </c>
      <c r="K205" s="5">
        <v>2.9</v>
      </c>
      <c r="L205" s="5">
        <v>32.700000000000003</v>
      </c>
      <c r="M205" s="5">
        <v>1.3</v>
      </c>
      <c r="N205" s="5">
        <v>1.4</v>
      </c>
      <c r="O205" s="5">
        <v>92.3</v>
      </c>
      <c r="P205" s="5">
        <v>0.4</v>
      </c>
      <c r="Q205" s="5">
        <v>2.6</v>
      </c>
      <c r="R205" s="5">
        <v>2.9</v>
      </c>
      <c r="S205" s="5">
        <v>1.2</v>
      </c>
      <c r="T205" s="6">
        <v>0.2</v>
      </c>
      <c r="U205" s="6">
        <v>0.1</v>
      </c>
      <c r="V205" s="6">
        <v>0.8</v>
      </c>
      <c r="W205" s="5"/>
      <c r="X205" s="6">
        <v>1.3</v>
      </c>
      <c r="Y205" s="6">
        <v>2.1</v>
      </c>
      <c r="Z205" s="5"/>
      <c r="AA205" s="7">
        <f>2*(G205-J205)-0.5*(H205-G205)+3*J205+M205-0.5*(N205-M205)+P205+0.75*Q205+S205+2*T205+2*U205-0.75*V205</f>
        <v>10.850000000000001</v>
      </c>
      <c r="AB205" s="9"/>
    </row>
    <row r="206" spans="1:28" x14ac:dyDescent="0.25">
      <c r="A206" s="5">
        <v>197</v>
      </c>
      <c r="B206" s="5" t="s">
        <v>263</v>
      </c>
      <c r="C206" s="5" t="s">
        <v>83</v>
      </c>
      <c r="D206" s="5">
        <v>24</v>
      </c>
      <c r="E206" s="6">
        <v>14.2</v>
      </c>
      <c r="F206" s="6">
        <v>6.3</v>
      </c>
      <c r="G206" s="6">
        <v>2.6</v>
      </c>
      <c r="H206" s="6">
        <v>4.5</v>
      </c>
      <c r="I206" s="6">
        <v>57.8</v>
      </c>
      <c r="J206" s="6">
        <v>0.1</v>
      </c>
      <c r="K206" s="6">
        <v>0.2</v>
      </c>
      <c r="L206" s="6">
        <v>40</v>
      </c>
      <c r="M206" s="6">
        <v>0.9</v>
      </c>
      <c r="N206" s="6">
        <v>1.3</v>
      </c>
      <c r="O206" s="6">
        <v>73.3</v>
      </c>
      <c r="P206" s="6">
        <v>1.5</v>
      </c>
      <c r="Q206" s="6">
        <v>3.4</v>
      </c>
      <c r="R206" s="6">
        <v>5</v>
      </c>
      <c r="S206" s="6">
        <v>0.8</v>
      </c>
      <c r="T206" s="6">
        <v>0.4</v>
      </c>
      <c r="U206" s="6">
        <v>0.5</v>
      </c>
      <c r="V206" s="6">
        <v>1.3</v>
      </c>
      <c r="W206" s="6">
        <v>9.5</v>
      </c>
      <c r="X206" s="6"/>
      <c r="Y206" s="6"/>
      <c r="Z206" s="6"/>
      <c r="AA206" s="7">
        <f>2*(G206-J206)-0.5*(H206-G206)+3*J206+M206-0.5*(N206-M206)+P206+0.75*Q206+S206+2*T206+2*U206-0.75*V206</f>
        <v>10.725000000000001</v>
      </c>
      <c r="AB206" s="9"/>
    </row>
    <row r="207" spans="1:28" x14ac:dyDescent="0.25">
      <c r="A207" s="5">
        <v>198</v>
      </c>
      <c r="B207" s="5" t="s">
        <v>264</v>
      </c>
      <c r="C207" s="5" t="s">
        <v>107</v>
      </c>
      <c r="D207" s="5">
        <v>31</v>
      </c>
      <c r="E207" s="6">
        <v>20.6</v>
      </c>
      <c r="F207" s="6">
        <v>8.6999999999999993</v>
      </c>
      <c r="G207" s="6">
        <v>2.9</v>
      </c>
      <c r="H207" s="6">
        <v>7.4</v>
      </c>
      <c r="I207" s="6">
        <v>39.1</v>
      </c>
      <c r="J207" s="6">
        <v>1.4</v>
      </c>
      <c r="K207" s="6">
        <v>4</v>
      </c>
      <c r="L207" s="6">
        <v>35.5</v>
      </c>
      <c r="M207" s="6">
        <v>1.5</v>
      </c>
      <c r="N207" s="6">
        <v>1.8</v>
      </c>
      <c r="O207" s="6">
        <v>83.6</v>
      </c>
      <c r="P207" s="6">
        <v>0.1</v>
      </c>
      <c r="Q207" s="6">
        <v>1.4</v>
      </c>
      <c r="R207" s="6">
        <v>1.5</v>
      </c>
      <c r="S207" s="6">
        <v>3.1</v>
      </c>
      <c r="T207" s="6">
        <v>0.5</v>
      </c>
      <c r="U207" s="6">
        <v>0</v>
      </c>
      <c r="V207" s="6">
        <v>1.1000000000000001</v>
      </c>
      <c r="W207" s="6">
        <v>7.8</v>
      </c>
      <c r="X207" s="6"/>
      <c r="Y207" s="6"/>
      <c r="Z207" s="6"/>
      <c r="AA207" s="7">
        <f>2*(G207-J207)-0.5*(H207-G207)+3*J207+M207-0.5*(N207-M207)+P207+0.75*Q207+S207+2*T207+2*U207-0.75*V207</f>
        <v>10.725</v>
      </c>
      <c r="AB207" s="9"/>
    </row>
    <row r="208" spans="1:28" x14ac:dyDescent="0.25">
      <c r="A208" s="5">
        <v>199</v>
      </c>
      <c r="B208" s="5" t="s">
        <v>265</v>
      </c>
      <c r="C208" s="5" t="s">
        <v>34</v>
      </c>
      <c r="D208" s="5">
        <v>29</v>
      </c>
      <c r="E208" s="6">
        <v>27.8</v>
      </c>
      <c r="F208" s="6">
        <v>5.7</v>
      </c>
      <c r="G208" s="6">
        <v>1.8</v>
      </c>
      <c r="H208" s="6">
        <v>4.8</v>
      </c>
      <c r="I208" s="6">
        <v>37.4</v>
      </c>
      <c r="J208" s="6">
        <v>0.8</v>
      </c>
      <c r="K208" s="6">
        <v>2.4</v>
      </c>
      <c r="L208" s="6">
        <v>33.299999999999997</v>
      </c>
      <c r="M208" s="6">
        <v>1.3</v>
      </c>
      <c r="N208" s="6">
        <v>1.6</v>
      </c>
      <c r="O208" s="6">
        <v>82.6</v>
      </c>
      <c r="P208" s="6">
        <v>0.4</v>
      </c>
      <c r="Q208" s="6">
        <v>3.3</v>
      </c>
      <c r="R208" s="6">
        <v>3.7</v>
      </c>
      <c r="S208" s="6">
        <v>1.9</v>
      </c>
      <c r="T208" s="6">
        <v>0.9</v>
      </c>
      <c r="U208" s="6">
        <v>0.4</v>
      </c>
      <c r="V208" s="6">
        <v>1</v>
      </c>
      <c r="W208" s="6">
        <v>8.4</v>
      </c>
      <c r="X208" s="6"/>
      <c r="Y208" s="6"/>
      <c r="Z208" s="6"/>
      <c r="AA208" s="7">
        <f>2*(G208-J208)-0.5*(H208-G208)+3*J208+M208-0.5*(N208-M208)+P208+0.75*Q208+S208+2*T208+2*U208-0.75*V208</f>
        <v>10.675000000000001</v>
      </c>
      <c r="AB208" s="9"/>
    </row>
    <row r="209" spans="1:28" x14ac:dyDescent="0.25">
      <c r="A209" s="5">
        <v>200</v>
      </c>
      <c r="B209" s="5" t="s">
        <v>266</v>
      </c>
      <c r="C209" s="5" t="s">
        <v>110</v>
      </c>
      <c r="D209" s="5">
        <v>32</v>
      </c>
      <c r="E209" s="6">
        <v>27.3</v>
      </c>
      <c r="F209" s="6">
        <v>7.5</v>
      </c>
      <c r="G209" s="6">
        <v>2.7</v>
      </c>
      <c r="H209" s="6">
        <v>7.7</v>
      </c>
      <c r="I209" s="6">
        <v>34.799999999999997</v>
      </c>
      <c r="J209" s="6">
        <v>0.6</v>
      </c>
      <c r="K209" s="6">
        <v>2.2999999999999998</v>
      </c>
      <c r="L209" s="6">
        <v>26.4</v>
      </c>
      <c r="M209" s="6">
        <v>1.5</v>
      </c>
      <c r="N209" s="6">
        <v>2.2000000000000002</v>
      </c>
      <c r="O209" s="6">
        <v>69</v>
      </c>
      <c r="P209" s="6">
        <v>0.7</v>
      </c>
      <c r="Q209" s="6">
        <v>3.4</v>
      </c>
      <c r="R209" s="6">
        <v>4.0999999999999996</v>
      </c>
      <c r="S209" s="6">
        <v>2</v>
      </c>
      <c r="T209" s="6">
        <v>0.5</v>
      </c>
      <c r="U209" s="6">
        <v>0.4</v>
      </c>
      <c r="V209" s="6">
        <v>1.4</v>
      </c>
      <c r="W209" s="6">
        <v>7.4</v>
      </c>
      <c r="X209" s="6"/>
      <c r="Y209" s="6"/>
      <c r="Z209" s="6"/>
      <c r="AA209" s="7">
        <f>2*(G209-J209)-0.5*(H209-G209)+3*J209+M209-0.5*(N209-M209)+P209+0.75*Q209+S209+2*T209+2*U209-0.75*V209</f>
        <v>10.650000000000002</v>
      </c>
      <c r="AB209" s="9"/>
    </row>
    <row r="210" spans="1:28" x14ac:dyDescent="0.25">
      <c r="A210" s="5">
        <v>201</v>
      </c>
      <c r="B210" s="5" t="s">
        <v>267</v>
      </c>
      <c r="C210" s="5"/>
      <c r="D210" s="5">
        <v>23</v>
      </c>
      <c r="E210" s="6">
        <v>21.3</v>
      </c>
      <c r="F210" s="6">
        <v>6.5</v>
      </c>
      <c r="G210" s="6">
        <v>2.4</v>
      </c>
      <c r="H210" s="6">
        <v>5.8</v>
      </c>
      <c r="I210" s="6">
        <v>42.1</v>
      </c>
      <c r="J210" s="6">
        <v>1.1000000000000001</v>
      </c>
      <c r="K210" s="6">
        <v>3.4</v>
      </c>
      <c r="L210" s="6">
        <v>32.1</v>
      </c>
      <c r="M210" s="6">
        <v>0.5</v>
      </c>
      <c r="N210" s="6">
        <v>0.8</v>
      </c>
      <c r="O210" s="6">
        <v>66.7</v>
      </c>
      <c r="P210" s="6">
        <v>1</v>
      </c>
      <c r="Q210" s="6">
        <v>3.3</v>
      </c>
      <c r="R210" s="6">
        <v>4.4000000000000004</v>
      </c>
      <c r="S210" s="6">
        <v>1</v>
      </c>
      <c r="T210" s="6">
        <v>0.6</v>
      </c>
      <c r="U210" s="6">
        <v>0.5</v>
      </c>
      <c r="V210" s="6">
        <v>0.8</v>
      </c>
      <c r="W210" s="6">
        <v>8.5</v>
      </c>
      <c r="X210" s="6"/>
      <c r="Y210" s="6"/>
      <c r="Z210" s="6"/>
      <c r="AA210" s="7">
        <f>2*(G210-J210)-0.5*(H210-G210)+3*J210+M210-0.5*(N210-M210)+P210+0.75*Q210+S210+2*T210+2*U210-0.75*V210</f>
        <v>10.624999999999998</v>
      </c>
      <c r="AB210" s="9"/>
    </row>
    <row r="211" spans="1:28" x14ac:dyDescent="0.25">
      <c r="A211" s="5">
        <v>202</v>
      </c>
      <c r="B211" s="5" t="s">
        <v>268</v>
      </c>
      <c r="C211" s="5"/>
      <c r="D211" s="5">
        <v>23</v>
      </c>
      <c r="E211" s="6">
        <v>15.7</v>
      </c>
      <c r="F211" s="6">
        <v>8.3000000000000007</v>
      </c>
      <c r="G211" s="6">
        <v>3.4</v>
      </c>
      <c r="H211" s="6">
        <v>6.6</v>
      </c>
      <c r="I211" s="6">
        <v>52.3</v>
      </c>
      <c r="J211" s="6">
        <v>0.3</v>
      </c>
      <c r="K211" s="6">
        <v>0.7</v>
      </c>
      <c r="L211" s="6">
        <v>46.7</v>
      </c>
      <c r="M211" s="6">
        <v>1.1000000000000001</v>
      </c>
      <c r="N211" s="6">
        <v>1.6</v>
      </c>
      <c r="O211" s="6">
        <v>69.400000000000006</v>
      </c>
      <c r="P211" s="6">
        <v>0.8</v>
      </c>
      <c r="Q211" s="6">
        <v>2.8</v>
      </c>
      <c r="R211" s="6">
        <v>3.6</v>
      </c>
      <c r="S211" s="6">
        <v>0.8</v>
      </c>
      <c r="T211" s="6">
        <v>0.4</v>
      </c>
      <c r="U211" s="6">
        <v>0.3</v>
      </c>
      <c r="V211" s="6">
        <v>1.2</v>
      </c>
      <c r="W211" s="6">
        <v>8.6</v>
      </c>
      <c r="X211" s="6"/>
      <c r="Y211" s="6"/>
      <c r="Z211" s="6"/>
      <c r="AA211" s="7">
        <f>2*(G211-J211)-0.5*(H211-G211)+3*J211+M211-0.5*(N211-M211)+P211+0.75*Q211+S211+2*T211+2*U211-0.75*V211</f>
        <v>10.55</v>
      </c>
      <c r="AB211" s="9"/>
    </row>
    <row r="212" spans="1:28" x14ac:dyDescent="0.25">
      <c r="A212" s="5">
        <v>203</v>
      </c>
      <c r="B212" s="5" t="s">
        <v>269</v>
      </c>
      <c r="C212" s="5"/>
      <c r="D212" s="5">
        <v>24</v>
      </c>
      <c r="E212" s="6">
        <v>14.9</v>
      </c>
      <c r="F212" s="6">
        <v>5.6</v>
      </c>
      <c r="G212" s="6">
        <v>2.1</v>
      </c>
      <c r="H212" s="6">
        <v>4.3</v>
      </c>
      <c r="I212" s="6">
        <v>50</v>
      </c>
      <c r="J212" s="6">
        <v>0</v>
      </c>
      <c r="K212" s="6">
        <v>0</v>
      </c>
      <c r="L212" s="6">
        <v>0</v>
      </c>
      <c r="M212" s="6">
        <v>1.4</v>
      </c>
      <c r="N212" s="6">
        <v>1.8</v>
      </c>
      <c r="O212" s="6">
        <v>78.599999999999994</v>
      </c>
      <c r="P212" s="6">
        <v>2.2000000000000002</v>
      </c>
      <c r="Q212" s="6">
        <v>2.8</v>
      </c>
      <c r="R212" s="6">
        <v>5</v>
      </c>
      <c r="S212" s="6">
        <v>0.6</v>
      </c>
      <c r="T212" s="6">
        <v>0.3</v>
      </c>
      <c r="U212" s="6">
        <v>0.6</v>
      </c>
      <c r="V212" s="6">
        <v>0.7</v>
      </c>
      <c r="W212" s="6">
        <v>9</v>
      </c>
      <c r="X212" s="6"/>
      <c r="Y212" s="6"/>
      <c r="Z212" s="6"/>
      <c r="AA212" s="7">
        <f>2*(G212-J212)-0.5*(H212-G212)+3*J212+M212-0.5*(N212-M212)+P212+0.75*Q212+S212+2*T212+2*U212-0.75*V212</f>
        <v>10.474999999999998</v>
      </c>
      <c r="AB212" s="9"/>
    </row>
    <row r="213" spans="1:28" x14ac:dyDescent="0.25">
      <c r="A213" s="5">
        <v>204</v>
      </c>
      <c r="B213" s="5" t="s">
        <v>270</v>
      </c>
      <c r="C213" s="5"/>
      <c r="D213" s="5">
        <v>26</v>
      </c>
      <c r="E213" s="6">
        <v>29.5</v>
      </c>
      <c r="F213" s="6">
        <v>8.1999999999999993</v>
      </c>
      <c r="G213" s="6">
        <v>3</v>
      </c>
      <c r="H213" s="6">
        <v>7.6</v>
      </c>
      <c r="I213" s="6">
        <v>40.1</v>
      </c>
      <c r="J213" s="6">
        <v>1.5</v>
      </c>
      <c r="K213" s="6">
        <v>5</v>
      </c>
      <c r="L213" s="6">
        <v>30.5</v>
      </c>
      <c r="M213" s="6">
        <v>0.5</v>
      </c>
      <c r="N213" s="6">
        <v>0.7</v>
      </c>
      <c r="O213" s="6">
        <v>77.8</v>
      </c>
      <c r="P213" s="6">
        <v>0.5</v>
      </c>
      <c r="Q213" s="6">
        <v>3.6</v>
      </c>
      <c r="R213" s="6">
        <v>4.0999999999999996</v>
      </c>
      <c r="S213" s="6">
        <v>1.3</v>
      </c>
      <c r="T213" s="6">
        <v>0.3</v>
      </c>
      <c r="U213" s="6">
        <v>0.1</v>
      </c>
      <c r="V213" s="6">
        <v>0.7</v>
      </c>
      <c r="W213" s="6">
        <v>8.6999999999999993</v>
      </c>
      <c r="X213" s="6"/>
      <c r="Y213" s="6"/>
      <c r="Z213" s="6"/>
      <c r="AA213" s="7">
        <f>2*(G213-J213)-0.5*(H213-G213)+3*J213+M213-0.5*(N213-M213)+P213+0.75*Q213+S213+2*T213+2*U213-0.75*V213</f>
        <v>10.375</v>
      </c>
      <c r="AB213" s="9"/>
    </row>
    <row r="214" spans="1:28" x14ac:dyDescent="0.25">
      <c r="A214" s="5">
        <v>205</v>
      </c>
      <c r="B214" s="5" t="s">
        <v>271</v>
      </c>
      <c r="C214" s="5"/>
      <c r="D214" s="5">
        <v>27</v>
      </c>
      <c r="E214" s="6">
        <v>18.5</v>
      </c>
      <c r="F214" s="6">
        <v>7.8</v>
      </c>
      <c r="G214" s="6">
        <v>2.6</v>
      </c>
      <c r="H214" s="6">
        <v>6.8</v>
      </c>
      <c r="I214" s="6">
        <v>38.299999999999997</v>
      </c>
      <c r="J214" s="6">
        <v>0.8</v>
      </c>
      <c r="K214" s="6">
        <v>2.7</v>
      </c>
      <c r="L214" s="6">
        <v>29.7</v>
      </c>
      <c r="M214" s="6">
        <v>1.8</v>
      </c>
      <c r="N214" s="6">
        <v>2.2999999999999998</v>
      </c>
      <c r="O214" s="6">
        <v>77.8</v>
      </c>
      <c r="P214" s="6">
        <v>1</v>
      </c>
      <c r="Q214" s="6">
        <v>2.7</v>
      </c>
      <c r="R214" s="6">
        <v>3.7</v>
      </c>
      <c r="S214" s="6">
        <v>0.7</v>
      </c>
      <c r="T214" s="6">
        <v>0.6</v>
      </c>
      <c r="U214" s="6">
        <v>0.4</v>
      </c>
      <c r="V214" s="6">
        <v>1.1000000000000001</v>
      </c>
      <c r="W214" s="6">
        <v>7.5</v>
      </c>
      <c r="X214" s="6"/>
      <c r="Y214" s="6"/>
      <c r="Z214" s="6"/>
      <c r="AA214" s="7">
        <f>2*(G214-J214)-0.5*(H214-G214)+3*J214+M214-0.5*(N214-M214)+P214+0.75*Q214+S214+2*T214+2*U214-0.75*V214</f>
        <v>10.350000000000001</v>
      </c>
      <c r="AB214" s="9"/>
    </row>
    <row r="215" spans="1:28" x14ac:dyDescent="0.25">
      <c r="A215" s="5">
        <v>205</v>
      </c>
      <c r="B215" s="5" t="s">
        <v>272</v>
      </c>
      <c r="C215" s="5"/>
      <c r="D215" s="5">
        <v>22</v>
      </c>
      <c r="E215" s="6">
        <v>22.9</v>
      </c>
      <c r="F215" s="6">
        <v>6.8</v>
      </c>
      <c r="G215" s="6">
        <v>2.6</v>
      </c>
      <c r="H215" s="6">
        <v>6.4</v>
      </c>
      <c r="I215" s="6">
        <v>41.1</v>
      </c>
      <c r="J215" s="6">
        <v>0.5</v>
      </c>
      <c r="K215" s="6">
        <v>1.8</v>
      </c>
      <c r="L215" s="6">
        <v>28.2</v>
      </c>
      <c r="M215" s="6">
        <v>1</v>
      </c>
      <c r="N215" s="6">
        <v>1.3</v>
      </c>
      <c r="O215" s="6">
        <v>78.599999999999994</v>
      </c>
      <c r="P215" s="6">
        <v>0.3</v>
      </c>
      <c r="Q215" s="6">
        <v>2</v>
      </c>
      <c r="R215" s="6">
        <v>2.2999999999999998</v>
      </c>
      <c r="S215" s="6">
        <v>3.1</v>
      </c>
      <c r="T215" s="6">
        <v>0.7</v>
      </c>
      <c r="U215" s="6">
        <v>0.5</v>
      </c>
      <c r="V215" s="6">
        <v>2.2000000000000002</v>
      </c>
      <c r="W215" s="6">
        <v>7</v>
      </c>
      <c r="X215" s="6"/>
      <c r="Y215" s="6"/>
      <c r="Z215" s="6"/>
      <c r="AA215" s="7">
        <f>2*(G215-J215)-0.5*(H215-G215)+3*J215+M215-0.5*(N215-M215)+P215+0.75*Q215+S215+2*T215+2*U215-0.75*V215</f>
        <v>10.299999999999999</v>
      </c>
      <c r="AB215" s="9"/>
    </row>
    <row r="216" spans="1:28" x14ac:dyDescent="0.25">
      <c r="A216" s="5">
        <v>207</v>
      </c>
      <c r="B216" s="5" t="s">
        <v>273</v>
      </c>
      <c r="C216" s="5" t="s">
        <v>53</v>
      </c>
      <c r="D216" s="5">
        <v>28</v>
      </c>
      <c r="E216" s="6">
        <v>19</v>
      </c>
      <c r="F216" s="6">
        <v>5.7</v>
      </c>
      <c r="G216" s="6">
        <v>2.5</v>
      </c>
      <c r="H216" s="6">
        <v>4.7</v>
      </c>
      <c r="I216" s="6">
        <v>54.2</v>
      </c>
      <c r="J216" s="6">
        <v>0</v>
      </c>
      <c r="K216" s="6">
        <v>0.1</v>
      </c>
      <c r="L216" s="6">
        <v>0</v>
      </c>
      <c r="M216" s="6">
        <v>0.6</v>
      </c>
      <c r="N216" s="6">
        <v>0.8</v>
      </c>
      <c r="O216" s="6">
        <v>77.3</v>
      </c>
      <c r="P216" s="6">
        <v>1.3</v>
      </c>
      <c r="Q216" s="6">
        <v>2.4</v>
      </c>
      <c r="R216" s="6">
        <v>3.7</v>
      </c>
      <c r="S216" s="6">
        <v>0.5</v>
      </c>
      <c r="T216" s="6">
        <v>0.5</v>
      </c>
      <c r="U216" s="6">
        <v>0.9</v>
      </c>
      <c r="V216" s="6">
        <v>0.8</v>
      </c>
      <c r="W216" s="6">
        <v>8.1999999999999993</v>
      </c>
      <c r="X216" s="6"/>
      <c r="Y216" s="6"/>
      <c r="Z216" s="6"/>
      <c r="AA216" s="7">
        <f>2*(G216-J216)-0.5*(H216-G216)+3*J216+M216-0.5*(N216-M216)+P216+0.75*Q216+S216+2*T216+2*U216-0.75*V216</f>
        <v>10.200000000000001</v>
      </c>
      <c r="AB216" s="9"/>
    </row>
    <row r="217" spans="1:28" x14ac:dyDescent="0.25">
      <c r="A217" s="5">
        <v>208</v>
      </c>
      <c r="B217" s="5" t="s">
        <v>274</v>
      </c>
      <c r="C217" s="5"/>
      <c r="D217" s="5">
        <v>29</v>
      </c>
      <c r="E217" s="6">
        <v>19.100000000000001</v>
      </c>
      <c r="F217" s="6">
        <v>6.7</v>
      </c>
      <c r="G217" s="6">
        <v>2.4</v>
      </c>
      <c r="H217" s="6">
        <v>5.9</v>
      </c>
      <c r="I217" s="6">
        <v>41.8</v>
      </c>
      <c r="J217" s="6">
        <v>1</v>
      </c>
      <c r="K217" s="6">
        <v>2.6</v>
      </c>
      <c r="L217" s="6">
        <v>37.799999999999997</v>
      </c>
      <c r="M217" s="6">
        <v>0.9</v>
      </c>
      <c r="N217" s="6">
        <v>1</v>
      </c>
      <c r="O217" s="6">
        <v>83.3</v>
      </c>
      <c r="P217" s="6">
        <v>0.4</v>
      </c>
      <c r="Q217" s="6">
        <v>2.5</v>
      </c>
      <c r="R217" s="6">
        <v>2.9</v>
      </c>
      <c r="S217" s="6">
        <v>1.1000000000000001</v>
      </c>
      <c r="T217" s="6">
        <v>0.9</v>
      </c>
      <c r="U217" s="6">
        <v>0.3</v>
      </c>
      <c r="V217" s="6">
        <v>0.7</v>
      </c>
      <c r="W217" s="6">
        <v>7.7</v>
      </c>
      <c r="X217" s="6"/>
      <c r="Y217" s="6"/>
      <c r="Z217" s="6"/>
      <c r="AA217" s="7">
        <f>2*(G217-J217)-0.5*(H217-G217)+3*J217+M217-0.5*(N217-M217)+P217+0.75*Q217+S217+2*T217+2*U217-0.75*V217</f>
        <v>10.15</v>
      </c>
      <c r="AB217" s="9"/>
    </row>
    <row r="218" spans="1:28" x14ac:dyDescent="0.25">
      <c r="A218" s="5">
        <v>209</v>
      </c>
      <c r="B218" s="5" t="s">
        <v>275</v>
      </c>
      <c r="C218" s="5" t="s">
        <v>49</v>
      </c>
      <c r="D218" s="5">
        <v>28</v>
      </c>
      <c r="E218" s="6">
        <v>22.7</v>
      </c>
      <c r="F218" s="6">
        <v>6.4</v>
      </c>
      <c r="G218" s="6">
        <v>2.2999999999999998</v>
      </c>
      <c r="H218" s="6">
        <v>4.5</v>
      </c>
      <c r="I218" s="6">
        <v>50.4</v>
      </c>
      <c r="J218" s="6">
        <v>0.7</v>
      </c>
      <c r="K218" s="6">
        <v>1.6</v>
      </c>
      <c r="L218" s="6">
        <v>43.2</v>
      </c>
      <c r="M218" s="6">
        <v>1.1000000000000001</v>
      </c>
      <c r="N218" s="6">
        <v>1.6</v>
      </c>
      <c r="O218" s="6">
        <v>67.400000000000006</v>
      </c>
      <c r="P218" s="6">
        <v>0.8</v>
      </c>
      <c r="Q218" s="6">
        <v>1.5</v>
      </c>
      <c r="R218" s="6">
        <v>2.2999999999999998</v>
      </c>
      <c r="S218" s="6">
        <v>0.3</v>
      </c>
      <c r="T218" s="6">
        <v>1.2</v>
      </c>
      <c r="U218" s="6">
        <v>0.5</v>
      </c>
      <c r="V218" s="6">
        <v>0.7</v>
      </c>
      <c r="W218" s="6">
        <v>7.1</v>
      </c>
      <c r="X218" s="6"/>
      <c r="Y218" s="6"/>
      <c r="Z218" s="6"/>
      <c r="AA218" s="7">
        <f>2*(G218-J218)-0.5*(H218-G218)+3*J218+M218-0.5*(N218-M218)+P218+0.75*Q218+S218+2*T218+2*U218-0.75*V218</f>
        <v>10.149999999999999</v>
      </c>
      <c r="AB218" s="9"/>
    </row>
    <row r="219" spans="1:28" x14ac:dyDescent="0.25">
      <c r="A219" s="5">
        <v>210</v>
      </c>
      <c r="B219" s="5" t="s">
        <v>276</v>
      </c>
      <c r="C219" s="5" t="s">
        <v>63</v>
      </c>
      <c r="D219" s="5">
        <v>27</v>
      </c>
      <c r="E219" s="6">
        <v>25.6</v>
      </c>
      <c r="F219" s="6">
        <v>6</v>
      </c>
      <c r="G219" s="6">
        <v>2.2000000000000002</v>
      </c>
      <c r="H219" s="6">
        <v>5.6</v>
      </c>
      <c r="I219" s="6">
        <v>39.1</v>
      </c>
      <c r="J219" s="6">
        <v>0.9</v>
      </c>
      <c r="K219" s="6">
        <v>2.7</v>
      </c>
      <c r="L219" s="6">
        <v>31.9</v>
      </c>
      <c r="M219" s="6">
        <v>0.8</v>
      </c>
      <c r="N219" s="6">
        <v>1.1000000000000001</v>
      </c>
      <c r="O219" s="6">
        <v>72.400000000000006</v>
      </c>
      <c r="P219" s="6">
        <v>1.6</v>
      </c>
      <c r="Q219" s="6">
        <v>2.1</v>
      </c>
      <c r="R219" s="6">
        <v>3.7</v>
      </c>
      <c r="S219" s="6">
        <v>1.3</v>
      </c>
      <c r="T219" s="6">
        <v>0.7</v>
      </c>
      <c r="U219" s="6">
        <v>0.3</v>
      </c>
      <c r="V219" s="6">
        <v>0.8</v>
      </c>
      <c r="W219" s="6">
        <v>7.6</v>
      </c>
      <c r="X219" s="6"/>
      <c r="Y219" s="6"/>
      <c r="Z219" s="6"/>
      <c r="AA219" s="7">
        <f>2*(G219-J219)-0.5*(H219-G219)+3*J219+M219-0.5*(N219-M219)+P219+0.75*Q219+S219+2*T219+2*U219-0.75*V219</f>
        <v>10.125000000000002</v>
      </c>
      <c r="AB219" s="9"/>
    </row>
    <row r="220" spans="1:28" x14ac:dyDescent="0.25">
      <c r="A220" s="5">
        <v>211</v>
      </c>
      <c r="B220" s="5" t="s">
        <v>277</v>
      </c>
      <c r="C220" s="5"/>
      <c r="D220" s="5">
        <v>31</v>
      </c>
      <c r="E220" s="6">
        <v>18.3</v>
      </c>
      <c r="F220" s="6">
        <v>4.3</v>
      </c>
      <c r="G220" s="6">
        <v>1.5</v>
      </c>
      <c r="H220" s="6">
        <v>3.1</v>
      </c>
      <c r="I220" s="6">
        <v>50</v>
      </c>
      <c r="J220" s="6">
        <v>0</v>
      </c>
      <c r="K220" s="6">
        <v>0</v>
      </c>
      <c r="L220" s="6">
        <v>0</v>
      </c>
      <c r="M220" s="6">
        <v>1.2</v>
      </c>
      <c r="N220" s="6">
        <v>1.8</v>
      </c>
      <c r="O220" s="6">
        <v>67.3</v>
      </c>
      <c r="P220" s="6">
        <v>2.2999999999999998</v>
      </c>
      <c r="Q220" s="6">
        <v>3.2</v>
      </c>
      <c r="R220" s="6">
        <v>5.5</v>
      </c>
      <c r="S220" s="6">
        <v>0.6</v>
      </c>
      <c r="T220" s="6">
        <v>0.4</v>
      </c>
      <c r="U220" s="6">
        <v>0.7</v>
      </c>
      <c r="V220" s="6">
        <v>0.9</v>
      </c>
      <c r="W220" s="6">
        <v>8.4</v>
      </c>
      <c r="X220" s="6"/>
      <c r="Y220" s="6"/>
      <c r="Z220" s="6"/>
      <c r="AA220" s="7">
        <f>2*(G220-J220)-0.5*(H220-G220)+3*J220+M220-0.5*(N220-M220)+P220+0.75*Q220+S220+2*T220+2*U220-0.75*V220</f>
        <v>9.9250000000000007</v>
      </c>
      <c r="AB220" s="9"/>
    </row>
    <row r="221" spans="1:28" x14ac:dyDescent="0.25">
      <c r="A221" s="5">
        <v>212</v>
      </c>
      <c r="B221" s="5" t="s">
        <v>278</v>
      </c>
      <c r="C221" s="5"/>
      <c r="D221" s="5">
        <v>28</v>
      </c>
      <c r="E221" s="6">
        <v>20.399999999999999</v>
      </c>
      <c r="F221" s="6">
        <v>6.5</v>
      </c>
      <c r="G221" s="6">
        <v>2.2999999999999998</v>
      </c>
      <c r="H221" s="6">
        <v>4.9000000000000004</v>
      </c>
      <c r="I221" s="6">
        <v>47.4</v>
      </c>
      <c r="J221" s="6">
        <v>0.6</v>
      </c>
      <c r="K221" s="6">
        <v>1.4</v>
      </c>
      <c r="L221" s="6">
        <v>43.6</v>
      </c>
      <c r="M221" s="6">
        <v>1.3</v>
      </c>
      <c r="N221" s="6">
        <v>2.2999999999999998</v>
      </c>
      <c r="O221" s="6">
        <v>53.8</v>
      </c>
      <c r="P221" s="6">
        <v>0.4</v>
      </c>
      <c r="Q221" s="6">
        <v>2.1</v>
      </c>
      <c r="R221" s="6">
        <v>2.5</v>
      </c>
      <c r="S221" s="6">
        <v>0.4</v>
      </c>
      <c r="T221" s="6">
        <v>0.6</v>
      </c>
      <c r="U221" s="6">
        <v>1</v>
      </c>
      <c r="V221" s="6">
        <v>0.6</v>
      </c>
      <c r="W221" s="6">
        <v>6.8</v>
      </c>
      <c r="X221" s="6"/>
      <c r="Y221" s="6"/>
      <c r="Z221" s="6"/>
      <c r="AA221" s="7">
        <f>2*(G221-J221)-0.5*(H221-G221)+3*J221+M221-0.5*(N221-M221)+P221+0.75*Q221+S221+2*T221+2*U221-0.75*V221</f>
        <v>9.8250000000000011</v>
      </c>
      <c r="AB221" s="9"/>
    </row>
    <row r="222" spans="1:28" x14ac:dyDescent="0.25">
      <c r="A222" s="5">
        <v>213</v>
      </c>
      <c r="B222" s="5" t="s">
        <v>279</v>
      </c>
      <c r="C222" s="5"/>
      <c r="D222" s="5">
        <v>23</v>
      </c>
      <c r="E222" s="6">
        <v>15.6</v>
      </c>
      <c r="F222" s="6">
        <v>5.4</v>
      </c>
      <c r="G222" s="6">
        <v>1.8</v>
      </c>
      <c r="H222" s="6">
        <v>3.8</v>
      </c>
      <c r="I222" s="6">
        <v>47.7</v>
      </c>
      <c r="J222" s="6">
        <v>0</v>
      </c>
      <c r="K222" s="6">
        <v>0</v>
      </c>
      <c r="L222" s="6">
        <v>0</v>
      </c>
      <c r="M222" s="6">
        <v>1.8</v>
      </c>
      <c r="N222" s="6">
        <v>2.2999999999999998</v>
      </c>
      <c r="O222" s="6">
        <v>75.900000000000006</v>
      </c>
      <c r="P222" s="6">
        <v>1.3</v>
      </c>
      <c r="Q222" s="6">
        <v>2.4</v>
      </c>
      <c r="R222" s="6">
        <v>3.7</v>
      </c>
      <c r="S222" s="6">
        <v>0.7</v>
      </c>
      <c r="T222" s="6">
        <v>0.2</v>
      </c>
      <c r="U222" s="6">
        <v>1</v>
      </c>
      <c r="V222" s="6">
        <v>0.7</v>
      </c>
      <c r="W222" s="6">
        <v>7.7</v>
      </c>
      <c r="X222" s="6"/>
      <c r="Y222" s="6"/>
      <c r="Z222" s="6"/>
      <c r="AA222" s="7">
        <f>2*(G222-J222)-0.5*(H222-G222)+3*J222+M222-0.5*(N222-M222)+P222+0.75*Q222+S222+2*T222+2*U222-0.75*V222</f>
        <v>9.8249999999999993</v>
      </c>
      <c r="AB222" s="9"/>
    </row>
    <row r="223" spans="1:28" x14ac:dyDescent="0.25">
      <c r="A223" s="5">
        <v>214</v>
      </c>
      <c r="B223" s="5" t="s">
        <v>280</v>
      </c>
      <c r="C223" s="5"/>
      <c r="D223" s="5">
        <v>24</v>
      </c>
      <c r="E223" s="6">
        <v>15</v>
      </c>
      <c r="F223" s="6">
        <v>7</v>
      </c>
      <c r="G223" s="6">
        <v>2.4</v>
      </c>
      <c r="H223" s="6">
        <v>4.7</v>
      </c>
      <c r="I223" s="6">
        <v>51.8</v>
      </c>
      <c r="J223" s="6">
        <v>0.8</v>
      </c>
      <c r="K223" s="6">
        <v>1.8</v>
      </c>
      <c r="L223" s="6">
        <v>43.2</v>
      </c>
      <c r="M223" s="6">
        <v>1.4</v>
      </c>
      <c r="N223" s="6">
        <v>1.8</v>
      </c>
      <c r="O223" s="6">
        <v>76.7</v>
      </c>
      <c r="P223" s="6">
        <v>0.1</v>
      </c>
      <c r="Q223" s="6">
        <v>1.6</v>
      </c>
      <c r="R223" s="6">
        <v>1.7</v>
      </c>
      <c r="S223" s="6">
        <v>1</v>
      </c>
      <c r="T223" s="6">
        <v>0.9</v>
      </c>
      <c r="U223" s="6">
        <v>0.2</v>
      </c>
      <c r="V223" s="6">
        <v>0.5</v>
      </c>
      <c r="W223" s="6">
        <v>7.6</v>
      </c>
      <c r="X223" s="6"/>
      <c r="Y223" s="6"/>
      <c r="Z223" s="6"/>
      <c r="AA223" s="7">
        <f>2*(G223-J223)-0.5*(H223-G223)+3*J223+M223-0.5*(N223-M223)+P223+0.75*Q223+S223+2*T223+2*U223-0.75*V223</f>
        <v>9.7750000000000004</v>
      </c>
      <c r="AB223" s="9"/>
    </row>
    <row r="224" spans="1:28" x14ac:dyDescent="0.25">
      <c r="A224" s="5">
        <v>214</v>
      </c>
      <c r="B224" s="5" t="s">
        <v>281</v>
      </c>
      <c r="C224" s="5" t="s">
        <v>72</v>
      </c>
      <c r="D224" s="5">
        <v>30</v>
      </c>
      <c r="E224" s="6">
        <v>19.100000000000001</v>
      </c>
      <c r="F224" s="6">
        <v>6.4</v>
      </c>
      <c r="G224" s="6">
        <v>2.2000000000000002</v>
      </c>
      <c r="H224" s="6">
        <v>4.5999999999999996</v>
      </c>
      <c r="I224" s="6">
        <v>48.9</v>
      </c>
      <c r="J224" s="6">
        <v>1.3</v>
      </c>
      <c r="K224" s="6">
        <v>2.7</v>
      </c>
      <c r="L224" s="6">
        <v>47.6</v>
      </c>
      <c r="M224" s="6">
        <v>0.6</v>
      </c>
      <c r="N224" s="6">
        <v>0.8</v>
      </c>
      <c r="O224" s="6">
        <v>76</v>
      </c>
      <c r="P224" s="6">
        <v>0.1</v>
      </c>
      <c r="Q224" s="6">
        <v>2.2000000000000002</v>
      </c>
      <c r="R224" s="6">
        <v>2.2999999999999998</v>
      </c>
      <c r="S224" s="6">
        <v>1.9</v>
      </c>
      <c r="T224" s="6">
        <v>0.8</v>
      </c>
      <c r="U224" s="6">
        <v>0.1</v>
      </c>
      <c r="V224" s="6">
        <v>0.9</v>
      </c>
      <c r="W224" s="6">
        <v>8.1</v>
      </c>
      <c r="X224" s="6"/>
      <c r="Y224" s="6"/>
      <c r="Z224" s="6"/>
      <c r="AA224" s="7">
        <f>2*(G224-J224)-0.5*(H224-G224)+3*J224+M224-0.5*(N224-M224)+P224+0.75*Q224+S224+2*T224+2*U224-0.75*V224</f>
        <v>9.7749999999999986</v>
      </c>
      <c r="AB224" s="9"/>
    </row>
    <row r="225" spans="1:28" x14ac:dyDescent="0.25">
      <c r="A225" s="5">
        <v>216</v>
      </c>
      <c r="B225" s="5" t="s">
        <v>282</v>
      </c>
      <c r="C225" s="5" t="s">
        <v>30</v>
      </c>
      <c r="D225" s="5">
        <v>29</v>
      </c>
      <c r="E225" s="6">
        <v>20.8</v>
      </c>
      <c r="F225" s="6">
        <v>6.1</v>
      </c>
      <c r="G225" s="6">
        <v>2.5</v>
      </c>
      <c r="H225" s="6">
        <v>5.8</v>
      </c>
      <c r="I225" s="6">
        <v>43.5</v>
      </c>
      <c r="J225" s="6">
        <v>1</v>
      </c>
      <c r="K225" s="6">
        <v>2.2999999999999998</v>
      </c>
      <c r="L225" s="6">
        <v>42.4</v>
      </c>
      <c r="M225" s="6">
        <v>0.1</v>
      </c>
      <c r="N225" s="6">
        <v>0.2</v>
      </c>
      <c r="O225" s="6">
        <v>50</v>
      </c>
      <c r="P225" s="6">
        <v>0.4</v>
      </c>
      <c r="Q225" s="6">
        <v>3.1</v>
      </c>
      <c r="R225" s="6">
        <v>3.5</v>
      </c>
      <c r="S225" s="6">
        <v>1.3</v>
      </c>
      <c r="T225" s="6">
        <v>0.6</v>
      </c>
      <c r="U225" s="6">
        <v>0.4</v>
      </c>
      <c r="V225" s="6">
        <v>1.1000000000000001</v>
      </c>
      <c r="W225" s="6">
        <v>7.4</v>
      </c>
      <c r="X225" s="6"/>
      <c r="Y225" s="6"/>
      <c r="Z225" s="6"/>
      <c r="AA225" s="7">
        <f>2*(G225-J225)-0.5*(H225-G225)+3*J225+M225-0.5*(N225-M225)+P225+0.75*Q225+S225+2*T225+2*U225-0.75*V225</f>
        <v>9.6000000000000014</v>
      </c>
      <c r="AB225" s="9"/>
    </row>
    <row r="226" spans="1:28" x14ac:dyDescent="0.25">
      <c r="A226" s="5">
        <v>217</v>
      </c>
      <c r="B226" s="5" t="s">
        <v>283</v>
      </c>
      <c r="C226" s="5"/>
      <c r="D226" s="5">
        <v>29</v>
      </c>
      <c r="E226" s="6">
        <v>18.3</v>
      </c>
      <c r="F226" s="6">
        <v>6</v>
      </c>
      <c r="G226" s="6">
        <v>2.2000000000000002</v>
      </c>
      <c r="H226" s="6">
        <v>6</v>
      </c>
      <c r="I226" s="6">
        <v>37.4</v>
      </c>
      <c r="J226" s="6">
        <v>0.7</v>
      </c>
      <c r="K226" s="6">
        <v>2.2999999999999998</v>
      </c>
      <c r="L226" s="6">
        <v>30.9</v>
      </c>
      <c r="M226" s="6">
        <v>0.8</v>
      </c>
      <c r="N226" s="6">
        <v>1.1000000000000001</v>
      </c>
      <c r="O226" s="6">
        <v>71.900000000000006</v>
      </c>
      <c r="P226" s="6">
        <v>0.5</v>
      </c>
      <c r="Q226" s="6">
        <v>2.8</v>
      </c>
      <c r="R226" s="6">
        <v>3.3</v>
      </c>
      <c r="S226" s="6">
        <v>1.8</v>
      </c>
      <c r="T226" s="6">
        <v>0.7</v>
      </c>
      <c r="U226" s="6">
        <v>0.2</v>
      </c>
      <c r="V226" s="6">
        <v>0.6</v>
      </c>
      <c r="W226" s="6">
        <v>7.3</v>
      </c>
      <c r="X226" s="6"/>
      <c r="Y226" s="6"/>
      <c r="Z226" s="6"/>
      <c r="AA226" s="7">
        <f>2*(G226-J226)-0.5*(H226-G226)+3*J226+M226-0.5*(N226-M226)+P226+0.75*Q226+S226+2*T226+2*U226-0.75*V226</f>
        <v>9.6000000000000014</v>
      </c>
      <c r="AB226" s="9"/>
    </row>
    <row r="227" spans="1:28" x14ac:dyDescent="0.25">
      <c r="A227" s="5">
        <v>217</v>
      </c>
      <c r="B227" s="5" t="s">
        <v>284</v>
      </c>
      <c r="C227" s="5"/>
      <c r="D227" s="5">
        <v>26</v>
      </c>
      <c r="E227" s="6">
        <v>16.3</v>
      </c>
      <c r="F227" s="6">
        <v>6.4</v>
      </c>
      <c r="G227" s="6">
        <v>2.2999999999999998</v>
      </c>
      <c r="H227" s="6">
        <v>5.5</v>
      </c>
      <c r="I227" s="6">
        <v>41</v>
      </c>
      <c r="J227" s="6">
        <v>1.2</v>
      </c>
      <c r="K227" s="6">
        <v>3.3</v>
      </c>
      <c r="L227" s="6">
        <v>34.9</v>
      </c>
      <c r="M227" s="6">
        <v>0.7</v>
      </c>
      <c r="N227" s="6">
        <v>0.9</v>
      </c>
      <c r="O227" s="6">
        <v>75</v>
      </c>
      <c r="P227" s="6">
        <v>0.5</v>
      </c>
      <c r="Q227" s="6">
        <v>2.7</v>
      </c>
      <c r="R227" s="6">
        <v>3.2</v>
      </c>
      <c r="S227" s="6">
        <v>1.2</v>
      </c>
      <c r="T227" s="6">
        <v>0.6</v>
      </c>
      <c r="U227" s="6">
        <v>0.2</v>
      </c>
      <c r="V227" s="6">
        <v>0.9</v>
      </c>
      <c r="W227" s="6">
        <v>7.2</v>
      </c>
      <c r="X227" s="6"/>
      <c r="Y227" s="6"/>
      <c r="Z227" s="6"/>
      <c r="AA227" s="7">
        <f>2*(G227-J227)-0.5*(H227-G227)+3*J227+M227-0.5*(N227-M227)+P227+0.75*Q227+S227+2*T227+2*U227-0.75*V227</f>
        <v>9.4499999999999993</v>
      </c>
      <c r="AB227" s="9"/>
    </row>
    <row r="228" spans="1:28" x14ac:dyDescent="0.25">
      <c r="A228" s="5">
        <v>217</v>
      </c>
      <c r="B228" s="5" t="s">
        <v>285</v>
      </c>
      <c r="C228" s="5"/>
      <c r="D228" s="5">
        <v>24</v>
      </c>
      <c r="E228" s="6">
        <v>16</v>
      </c>
      <c r="F228" s="6">
        <v>6.5</v>
      </c>
      <c r="G228" s="6">
        <v>2.6</v>
      </c>
      <c r="H228" s="6">
        <v>5.6</v>
      </c>
      <c r="I228" s="6">
        <v>46.7</v>
      </c>
      <c r="J228" s="6">
        <v>0.4</v>
      </c>
      <c r="K228" s="6">
        <v>1</v>
      </c>
      <c r="L228" s="6">
        <v>39.1</v>
      </c>
      <c r="M228" s="6">
        <v>0.9</v>
      </c>
      <c r="N228" s="6">
        <v>1</v>
      </c>
      <c r="O228" s="6">
        <v>91.7</v>
      </c>
      <c r="P228" s="6">
        <v>0.2</v>
      </c>
      <c r="Q228" s="6">
        <v>1.3</v>
      </c>
      <c r="R228" s="6">
        <v>1.5</v>
      </c>
      <c r="S228" s="6">
        <v>3.3</v>
      </c>
      <c r="T228" s="6">
        <v>0.3</v>
      </c>
      <c r="U228" s="6">
        <v>0</v>
      </c>
      <c r="V228" s="6">
        <v>0.8</v>
      </c>
      <c r="W228" s="6">
        <v>7.7</v>
      </c>
      <c r="X228" s="6"/>
      <c r="Y228" s="6"/>
      <c r="Z228" s="6"/>
      <c r="AA228" s="7">
        <f>2*(G228-J228)-0.5*(H228-G228)+3*J228+M228-0.5*(N228-M228)+P228+0.75*Q228+S228+2*T228+2*U228-0.75*V228</f>
        <v>9.4250000000000007</v>
      </c>
      <c r="AB228" s="9"/>
    </row>
    <row r="229" spans="1:28" x14ac:dyDescent="0.25">
      <c r="A229" s="5">
        <v>220</v>
      </c>
      <c r="B229" s="5" t="s">
        <v>286</v>
      </c>
      <c r="C229" s="5" t="s">
        <v>30</v>
      </c>
      <c r="D229" s="5">
        <v>25</v>
      </c>
      <c r="E229" s="6">
        <v>14.5</v>
      </c>
      <c r="F229" s="6">
        <v>5.7</v>
      </c>
      <c r="G229" s="6">
        <v>2.2999999999999998</v>
      </c>
      <c r="H229" s="6">
        <v>5</v>
      </c>
      <c r="I229" s="6">
        <v>46</v>
      </c>
      <c r="J229" s="6">
        <v>0.6</v>
      </c>
      <c r="K229" s="6">
        <v>1.8</v>
      </c>
      <c r="L229" s="6">
        <v>35.6</v>
      </c>
      <c r="M229" s="6">
        <v>0.4</v>
      </c>
      <c r="N229" s="6">
        <v>0.8</v>
      </c>
      <c r="O229" s="6">
        <v>47.6</v>
      </c>
      <c r="P229" s="6">
        <v>1.2</v>
      </c>
      <c r="Q229" s="6">
        <v>2.7</v>
      </c>
      <c r="R229" s="6">
        <v>3.9</v>
      </c>
      <c r="S229" s="6">
        <v>0.9</v>
      </c>
      <c r="T229" s="6">
        <v>0.6</v>
      </c>
      <c r="U229" s="6">
        <v>0.2</v>
      </c>
      <c r="V229" s="6">
        <v>0.6</v>
      </c>
      <c r="W229" s="6">
        <v>7.6</v>
      </c>
      <c r="X229" s="6"/>
      <c r="Y229" s="6"/>
      <c r="Z229" s="6"/>
      <c r="AA229" s="7">
        <f>2*(G229-J229)-0.5*(H229-G229)+3*J229+M229-0.5*(N229-M229)+P229+0.75*Q229+S229+2*T229+2*U229-0.75*V229</f>
        <v>9.3249999999999993</v>
      </c>
      <c r="AB229" s="9"/>
    </row>
    <row r="230" spans="1:28" x14ac:dyDescent="0.25">
      <c r="A230" s="5">
        <v>220</v>
      </c>
      <c r="B230" s="5" t="s">
        <v>287</v>
      </c>
      <c r="C230" s="5"/>
      <c r="D230" s="5">
        <v>24</v>
      </c>
      <c r="E230" s="6">
        <v>17.5</v>
      </c>
      <c r="F230" s="6">
        <v>8.1999999999999993</v>
      </c>
      <c r="G230" s="6">
        <v>2.8</v>
      </c>
      <c r="H230" s="6">
        <v>6.8</v>
      </c>
      <c r="I230" s="6">
        <v>42</v>
      </c>
      <c r="J230" s="6">
        <v>2</v>
      </c>
      <c r="K230" s="6">
        <v>5.0999999999999996</v>
      </c>
      <c r="L230" s="6">
        <v>38.200000000000003</v>
      </c>
      <c r="M230" s="6">
        <v>0.5</v>
      </c>
      <c r="N230" s="6">
        <v>0.8</v>
      </c>
      <c r="O230" s="6">
        <v>72.2</v>
      </c>
      <c r="P230" s="6">
        <v>0.3</v>
      </c>
      <c r="Q230" s="6">
        <v>2.7</v>
      </c>
      <c r="R230" s="6">
        <v>3</v>
      </c>
      <c r="S230" s="6">
        <v>0.8</v>
      </c>
      <c r="T230" s="6">
        <v>0.1</v>
      </c>
      <c r="U230" s="6">
        <v>0.3</v>
      </c>
      <c r="V230" s="6">
        <v>0.8</v>
      </c>
      <c r="W230" s="6">
        <v>7.4</v>
      </c>
      <c r="X230" s="6"/>
      <c r="Y230" s="6"/>
      <c r="Z230" s="6"/>
      <c r="AA230" s="7">
        <f>2*(G230-J230)-0.5*(H230-G230)+3*J230+M230-0.5*(N230-M230)+P230+0.75*Q230+S230+2*T230+2*U230-0.75*V230</f>
        <v>9.2749999999999986</v>
      </c>
      <c r="AB230" s="9"/>
    </row>
    <row r="231" spans="1:28" x14ac:dyDescent="0.25">
      <c r="A231" s="5">
        <v>222</v>
      </c>
      <c r="B231" s="5" t="s">
        <v>288</v>
      </c>
      <c r="C231" s="5"/>
      <c r="D231" s="5">
        <v>26</v>
      </c>
      <c r="E231" s="6">
        <v>18.8</v>
      </c>
      <c r="F231" s="6">
        <v>6.1</v>
      </c>
      <c r="G231" s="6">
        <v>2.2000000000000002</v>
      </c>
      <c r="H231" s="6">
        <v>5.2</v>
      </c>
      <c r="I231" s="6">
        <v>42.2</v>
      </c>
      <c r="J231" s="6">
        <v>0.6</v>
      </c>
      <c r="K231" s="6">
        <v>2.2000000000000002</v>
      </c>
      <c r="L231" s="6">
        <v>28.1</v>
      </c>
      <c r="M231" s="6">
        <v>1.1000000000000001</v>
      </c>
      <c r="N231" s="6">
        <v>1.5</v>
      </c>
      <c r="O231" s="6">
        <v>76.3</v>
      </c>
      <c r="P231" s="6">
        <v>0.8</v>
      </c>
      <c r="Q231" s="6">
        <v>2.9</v>
      </c>
      <c r="R231" s="6">
        <v>3.7</v>
      </c>
      <c r="S231" s="6">
        <v>0.6</v>
      </c>
      <c r="T231" s="6">
        <v>0.7</v>
      </c>
      <c r="U231" s="6">
        <v>0.1</v>
      </c>
      <c r="V231" s="6">
        <v>0.6</v>
      </c>
      <c r="W231" s="6">
        <v>7.3</v>
      </c>
      <c r="X231" s="6"/>
      <c r="Y231" s="6"/>
      <c r="Z231" s="6"/>
      <c r="AA231" s="7">
        <f>2*(G231-J231)-0.5*(H231-G231)+3*J231+M231-0.5*(N231-M231)+P231+0.75*Q231+S231+2*T231+2*U231-0.75*V231</f>
        <v>9.1249999999999982</v>
      </c>
      <c r="AB231" s="9"/>
    </row>
    <row r="232" spans="1:28" x14ac:dyDescent="0.25">
      <c r="A232" s="5">
        <v>223</v>
      </c>
      <c r="B232" s="5" t="s">
        <v>289</v>
      </c>
      <c r="C232" s="5" t="s">
        <v>68</v>
      </c>
      <c r="D232" s="5">
        <v>29</v>
      </c>
      <c r="E232" s="6">
        <v>16.399999999999999</v>
      </c>
      <c r="F232" s="6">
        <v>6.1</v>
      </c>
      <c r="G232" s="6">
        <v>2</v>
      </c>
      <c r="H232" s="6">
        <v>5.0999999999999996</v>
      </c>
      <c r="I232" s="6">
        <v>38.5</v>
      </c>
      <c r="J232" s="6">
        <v>0.4</v>
      </c>
      <c r="K232" s="6">
        <v>1.2</v>
      </c>
      <c r="L232" s="6">
        <v>30.6</v>
      </c>
      <c r="M232" s="6">
        <v>1.8</v>
      </c>
      <c r="N232" s="6">
        <v>2.5</v>
      </c>
      <c r="O232" s="6">
        <v>71.2</v>
      </c>
      <c r="P232" s="6">
        <v>0.2</v>
      </c>
      <c r="Q232" s="6">
        <v>1.2</v>
      </c>
      <c r="R232" s="6">
        <v>1.4</v>
      </c>
      <c r="S232" s="6">
        <v>3</v>
      </c>
      <c r="T232" s="6">
        <v>0.6</v>
      </c>
      <c r="U232" s="6">
        <v>0.1</v>
      </c>
      <c r="V232" s="6">
        <v>0.9</v>
      </c>
      <c r="W232" s="6">
        <v>6.4</v>
      </c>
      <c r="X232" s="6"/>
      <c r="Y232" s="6"/>
      <c r="Z232" s="6"/>
      <c r="AA232" s="7">
        <f>2*(G232-J232)-0.5*(H232-G232)+3*J232+M232-0.5*(N232-M232)+P232+0.75*Q232+S232+2*T232+2*U232-0.75*V232</f>
        <v>9.1249999999999982</v>
      </c>
      <c r="AB232" s="9"/>
    </row>
    <row r="233" spans="1:28" x14ac:dyDescent="0.25">
      <c r="A233" s="5">
        <v>224</v>
      </c>
      <c r="B233" s="5" t="s">
        <v>290</v>
      </c>
      <c r="C233" s="5"/>
      <c r="D233" s="5">
        <v>29</v>
      </c>
      <c r="E233" s="6">
        <v>17</v>
      </c>
      <c r="F233" s="6">
        <v>6.8</v>
      </c>
      <c r="G233" s="6">
        <v>2.6</v>
      </c>
      <c r="H233" s="6">
        <v>6.2</v>
      </c>
      <c r="I233" s="6">
        <v>41.7</v>
      </c>
      <c r="J233" s="6">
        <v>0.6</v>
      </c>
      <c r="K233" s="6">
        <v>2</v>
      </c>
      <c r="L233" s="6">
        <v>31</v>
      </c>
      <c r="M233" s="6">
        <v>1</v>
      </c>
      <c r="N233" s="6">
        <v>1.6</v>
      </c>
      <c r="O233" s="6">
        <v>63.8</v>
      </c>
      <c r="P233" s="6">
        <v>1</v>
      </c>
      <c r="Q233" s="6">
        <v>2.4</v>
      </c>
      <c r="R233" s="6">
        <v>3.4</v>
      </c>
      <c r="S233" s="6">
        <v>0.5</v>
      </c>
      <c r="T233" s="6">
        <v>0.5</v>
      </c>
      <c r="U233" s="6">
        <v>0.5</v>
      </c>
      <c r="V233" s="6">
        <v>1.2</v>
      </c>
      <c r="W233" s="6">
        <v>6.4</v>
      </c>
      <c r="X233" s="6"/>
      <c r="Y233" s="6"/>
      <c r="Z233" s="6"/>
      <c r="AA233" s="7">
        <f>2*(G233-J233)-0.5*(H233-G233)+3*J233+M233-0.5*(N233-M233)+P233+0.75*Q233+S233+2*T233+2*U233-0.75*V233</f>
        <v>9.1</v>
      </c>
      <c r="AB233" s="9"/>
    </row>
    <row r="234" spans="1:28" x14ac:dyDescent="0.25">
      <c r="A234" s="5">
        <v>225</v>
      </c>
      <c r="B234" s="5" t="s">
        <v>291</v>
      </c>
      <c r="C234" s="5"/>
      <c r="D234" s="5">
        <v>27</v>
      </c>
      <c r="E234" s="6">
        <v>17.7</v>
      </c>
      <c r="F234" s="6">
        <v>7</v>
      </c>
      <c r="G234" s="6">
        <v>2.7</v>
      </c>
      <c r="H234" s="6">
        <v>6.7</v>
      </c>
      <c r="I234" s="6">
        <v>40</v>
      </c>
      <c r="J234" s="6">
        <v>0.8</v>
      </c>
      <c r="K234" s="6">
        <v>2.5</v>
      </c>
      <c r="L234" s="6">
        <v>32.799999999999997</v>
      </c>
      <c r="M234" s="6">
        <v>0.9</v>
      </c>
      <c r="N234" s="6">
        <v>0.9</v>
      </c>
      <c r="O234" s="6">
        <v>92</v>
      </c>
      <c r="P234" s="6">
        <v>0.7</v>
      </c>
      <c r="Q234" s="6">
        <v>1.6</v>
      </c>
      <c r="R234" s="6">
        <v>2.2999999999999998</v>
      </c>
      <c r="S234" s="6">
        <v>1.2</v>
      </c>
      <c r="T234" s="6">
        <v>0.6</v>
      </c>
      <c r="U234" s="6">
        <v>0.1</v>
      </c>
      <c r="V234" s="6">
        <v>0.7</v>
      </c>
      <c r="W234" s="6">
        <v>6.5</v>
      </c>
      <c r="X234" s="6"/>
      <c r="Y234" s="6"/>
      <c r="Z234" s="6"/>
      <c r="AA234" s="7">
        <f>2*(G234-J234)-0.5*(H234-G234)+3*J234+M234-0.5*(N234-M234)+P234+0.75*Q234+S234+2*T234+2*U234-0.75*V234</f>
        <v>9.0749999999999993</v>
      </c>
      <c r="AB234" s="9"/>
    </row>
    <row r="235" spans="1:28" x14ac:dyDescent="0.25">
      <c r="A235" s="5">
        <v>226</v>
      </c>
      <c r="B235" s="5" t="s">
        <v>292</v>
      </c>
      <c r="C235" s="5" t="s">
        <v>36</v>
      </c>
      <c r="D235" s="5">
        <v>27</v>
      </c>
      <c r="E235" s="6">
        <v>14</v>
      </c>
      <c r="F235" s="6">
        <v>7.3</v>
      </c>
      <c r="G235" s="6">
        <v>2.9</v>
      </c>
      <c r="H235" s="6">
        <v>5.5</v>
      </c>
      <c r="I235" s="6">
        <v>52.3</v>
      </c>
      <c r="J235" s="6">
        <v>1</v>
      </c>
      <c r="K235" s="6">
        <v>2.2999999999999998</v>
      </c>
      <c r="L235" s="6">
        <v>42.9</v>
      </c>
      <c r="M235" s="6">
        <v>0.5</v>
      </c>
      <c r="N235" s="6">
        <v>0.7</v>
      </c>
      <c r="O235" s="6">
        <v>70</v>
      </c>
      <c r="P235" s="6">
        <v>0.1</v>
      </c>
      <c r="Q235" s="6">
        <v>1.2</v>
      </c>
      <c r="R235" s="6">
        <v>1.4</v>
      </c>
      <c r="S235" s="6">
        <v>1.2</v>
      </c>
      <c r="T235" s="6">
        <v>0.5</v>
      </c>
      <c r="U235" s="6">
        <v>0.1</v>
      </c>
      <c r="V235" s="6">
        <v>0.5</v>
      </c>
      <c r="W235" s="6">
        <v>7.2</v>
      </c>
      <c r="X235" s="6"/>
      <c r="Y235" s="6"/>
      <c r="Z235" s="6"/>
      <c r="AA235" s="7">
        <f>2*(G235-J235)-0.5*(H235-G235)+3*J235+M235-0.5*(N235-M235)+P235+0.75*Q235+S235+2*T235+2*U235-0.75*V235</f>
        <v>8.9249999999999989</v>
      </c>
      <c r="AB235" s="9"/>
    </row>
    <row r="236" spans="1:28" x14ac:dyDescent="0.25">
      <c r="A236" s="5">
        <v>226</v>
      </c>
      <c r="B236" s="5" t="s">
        <v>293</v>
      </c>
      <c r="C236" s="5" t="s">
        <v>114</v>
      </c>
      <c r="D236" s="5">
        <v>25</v>
      </c>
      <c r="E236" s="6">
        <v>14.2</v>
      </c>
      <c r="F236" s="6">
        <v>2.8</v>
      </c>
      <c r="G236" s="6">
        <v>1.2</v>
      </c>
      <c r="H236" s="6">
        <v>1.9</v>
      </c>
      <c r="I236" s="6">
        <v>64.599999999999994</v>
      </c>
      <c r="J236" s="6">
        <v>0</v>
      </c>
      <c r="K236" s="6">
        <v>0.1</v>
      </c>
      <c r="L236" s="6">
        <v>0</v>
      </c>
      <c r="M236" s="6">
        <v>0.3</v>
      </c>
      <c r="N236" s="6">
        <v>0.5</v>
      </c>
      <c r="O236" s="6">
        <v>53.8</v>
      </c>
      <c r="P236" s="6">
        <v>1.2</v>
      </c>
      <c r="Q236" s="6">
        <v>3.2</v>
      </c>
      <c r="R236" s="6">
        <v>4.3</v>
      </c>
      <c r="S236" s="6">
        <v>0.3</v>
      </c>
      <c r="T236" s="6">
        <v>0.6</v>
      </c>
      <c r="U236" s="6">
        <v>1</v>
      </c>
      <c r="V236" s="6">
        <v>0.6</v>
      </c>
      <c r="W236" s="6">
        <v>7.6</v>
      </c>
      <c r="X236" s="6"/>
      <c r="Y236" s="6"/>
      <c r="Z236" s="6"/>
      <c r="AA236" s="7">
        <f>2*(G236-J236)-0.5*(H236-G236)+3*J236+M236-0.5*(N236-M236)+P236+0.75*Q236+S236+2*T236+2*U236-0.75*V236</f>
        <v>8.9</v>
      </c>
      <c r="AB236" s="9"/>
    </row>
    <row r="237" spans="1:28" x14ac:dyDescent="0.25">
      <c r="A237" s="5">
        <v>228</v>
      </c>
      <c r="B237" s="5" t="s">
        <v>294</v>
      </c>
      <c r="C237" s="5"/>
      <c r="D237" s="5">
        <v>29</v>
      </c>
      <c r="E237" s="6">
        <v>21.6</v>
      </c>
      <c r="F237" s="6">
        <v>5.9</v>
      </c>
      <c r="G237" s="6">
        <v>2.2000000000000002</v>
      </c>
      <c r="H237" s="6">
        <v>5.5</v>
      </c>
      <c r="I237" s="6">
        <v>40</v>
      </c>
      <c r="J237" s="6">
        <v>0.6</v>
      </c>
      <c r="K237" s="6">
        <v>1.9</v>
      </c>
      <c r="L237" s="6">
        <v>33.299999999999997</v>
      </c>
      <c r="M237" s="6">
        <v>0.9</v>
      </c>
      <c r="N237" s="6">
        <v>1.1000000000000001</v>
      </c>
      <c r="O237" s="6">
        <v>75.8</v>
      </c>
      <c r="P237" s="6">
        <v>0.8</v>
      </c>
      <c r="Q237" s="6">
        <v>2.7</v>
      </c>
      <c r="R237" s="6">
        <v>3.5</v>
      </c>
      <c r="S237" s="6">
        <v>0.7</v>
      </c>
      <c r="T237" s="6">
        <v>0.5</v>
      </c>
      <c r="U237" s="6">
        <v>0.3</v>
      </c>
      <c r="V237" s="6">
        <v>0.6</v>
      </c>
      <c r="W237" s="6">
        <v>6.7</v>
      </c>
      <c r="X237" s="6"/>
      <c r="Y237" s="6"/>
      <c r="Z237" s="6"/>
      <c r="AA237" s="7">
        <f>2*(G237-J237)-0.5*(H237-G237)+3*J237+M237-0.5*(N237-M237)+P237+0.75*Q237+S237+2*T237+2*U237-0.75*V237</f>
        <v>8.8250000000000011</v>
      </c>
      <c r="AB237" s="9"/>
    </row>
    <row r="238" spans="1:28" x14ac:dyDescent="0.25">
      <c r="A238" s="5">
        <v>229</v>
      </c>
      <c r="B238" s="5" t="s">
        <v>295</v>
      </c>
      <c r="C238" s="5"/>
      <c r="D238" s="5">
        <v>29</v>
      </c>
      <c r="E238" s="6">
        <v>18.3</v>
      </c>
      <c r="F238" s="6">
        <v>5.8</v>
      </c>
      <c r="G238" s="6">
        <v>2.1</v>
      </c>
      <c r="H238" s="6">
        <v>4.9000000000000004</v>
      </c>
      <c r="I238" s="6">
        <v>43.3</v>
      </c>
      <c r="J238" s="6">
        <v>0.3</v>
      </c>
      <c r="K238" s="6">
        <v>1.1000000000000001</v>
      </c>
      <c r="L238" s="6">
        <v>32.299999999999997</v>
      </c>
      <c r="M238" s="6">
        <v>1.2</v>
      </c>
      <c r="N238" s="6">
        <v>1.7</v>
      </c>
      <c r="O238" s="6">
        <v>72</v>
      </c>
      <c r="P238" s="6">
        <v>0.3</v>
      </c>
      <c r="Q238" s="6">
        <v>1.8</v>
      </c>
      <c r="R238" s="6">
        <v>2</v>
      </c>
      <c r="S238" s="6">
        <v>1.7</v>
      </c>
      <c r="T238" s="6">
        <v>0.7</v>
      </c>
      <c r="U238" s="6">
        <v>0.4</v>
      </c>
      <c r="V238" s="6">
        <v>1.1000000000000001</v>
      </c>
      <c r="W238" s="6">
        <v>6.3</v>
      </c>
      <c r="X238" s="6"/>
      <c r="Y238" s="6"/>
      <c r="Z238" s="6"/>
      <c r="AA238" s="7">
        <f>2*(G238-J238)-0.5*(H238-G238)+3*J238+M238-0.5*(N238-M238)+P238+0.75*Q238+S238+2*T238+2*U238-0.75*V238</f>
        <v>8.7750000000000004</v>
      </c>
      <c r="AB238" s="9"/>
    </row>
    <row r="239" spans="1:28" x14ac:dyDescent="0.25">
      <c r="A239" s="5">
        <v>230</v>
      </c>
      <c r="B239" s="5" t="s">
        <v>296</v>
      </c>
      <c r="C239" s="5" t="s">
        <v>36</v>
      </c>
      <c r="D239" s="5">
        <v>30</v>
      </c>
      <c r="E239" s="6">
        <v>11</v>
      </c>
      <c r="F239" s="6">
        <v>4.0999999999999996</v>
      </c>
      <c r="G239" s="6">
        <v>1.7</v>
      </c>
      <c r="H239" s="6">
        <v>3.2</v>
      </c>
      <c r="I239" s="6">
        <v>54.2</v>
      </c>
      <c r="J239" s="6">
        <v>0.1</v>
      </c>
      <c r="K239" s="6">
        <v>0.1</v>
      </c>
      <c r="L239" s="6">
        <v>66.7</v>
      </c>
      <c r="M239" s="6">
        <v>0.6</v>
      </c>
      <c r="N239" s="6">
        <v>0.9</v>
      </c>
      <c r="O239" s="6">
        <v>69.2</v>
      </c>
      <c r="P239" s="6">
        <v>0.7</v>
      </c>
      <c r="Q239" s="6">
        <v>2.1</v>
      </c>
      <c r="R239" s="6">
        <v>2.8</v>
      </c>
      <c r="S239" s="6">
        <v>1.8</v>
      </c>
      <c r="T239" s="6">
        <v>0.6</v>
      </c>
      <c r="U239" s="6">
        <v>0.6</v>
      </c>
      <c r="V239" s="6">
        <v>1.2</v>
      </c>
      <c r="W239" s="6">
        <v>7</v>
      </c>
      <c r="X239" s="6"/>
      <c r="Y239" s="6"/>
      <c r="Z239" s="6"/>
      <c r="AA239" s="7">
        <f>2*(G239-J239)-0.5*(H239-G239)+3*J239+M239-0.5*(N239-M239)+P239+0.75*Q239+S239+2*T239+2*U239-0.75*V239</f>
        <v>8.7749999999999986</v>
      </c>
      <c r="AB239" s="9"/>
    </row>
    <row r="240" spans="1:28" x14ac:dyDescent="0.25">
      <c r="A240" s="5">
        <v>231</v>
      </c>
      <c r="B240" s="5" t="s">
        <v>297</v>
      </c>
      <c r="C240" s="5"/>
      <c r="D240" s="5">
        <v>31</v>
      </c>
      <c r="E240" s="6">
        <v>18.899999999999999</v>
      </c>
      <c r="F240" s="6">
        <v>8.3000000000000007</v>
      </c>
      <c r="G240" s="6">
        <v>3.2</v>
      </c>
      <c r="H240" s="6">
        <v>8.3000000000000007</v>
      </c>
      <c r="I240" s="6">
        <v>38.4</v>
      </c>
      <c r="J240" s="6">
        <v>1.4</v>
      </c>
      <c r="K240" s="6">
        <v>4.0999999999999996</v>
      </c>
      <c r="L240" s="6">
        <v>33.9</v>
      </c>
      <c r="M240" s="6">
        <v>0.5</v>
      </c>
      <c r="N240" s="6">
        <v>0.5</v>
      </c>
      <c r="O240" s="6">
        <v>88.2</v>
      </c>
      <c r="P240" s="6">
        <v>0.3</v>
      </c>
      <c r="Q240" s="6">
        <v>2.1</v>
      </c>
      <c r="R240" s="6">
        <v>2.4</v>
      </c>
      <c r="S240" s="6">
        <v>1.2</v>
      </c>
      <c r="T240" s="6">
        <v>0.2</v>
      </c>
      <c r="U240" s="6">
        <v>0.1</v>
      </c>
      <c r="V240" s="6">
        <v>0.9</v>
      </c>
      <c r="W240" s="6">
        <v>6.1</v>
      </c>
      <c r="X240" s="6"/>
      <c r="Y240" s="6"/>
      <c r="Z240" s="6"/>
      <c r="AA240" s="7">
        <f>2*(G240-J240)-0.5*(H240-G240)+3*J240+M240-0.5*(N240-M240)+P240+0.75*Q240+S240+2*T240+2*U240-0.75*V240</f>
        <v>8.7499999999999982</v>
      </c>
      <c r="AB240" s="9"/>
    </row>
    <row r="241" spans="1:28" x14ac:dyDescent="0.25">
      <c r="A241" s="5">
        <v>231</v>
      </c>
      <c r="B241" s="5" t="s">
        <v>298</v>
      </c>
      <c r="C241" s="5" t="s">
        <v>114</v>
      </c>
      <c r="D241" s="5">
        <v>28</v>
      </c>
      <c r="E241" s="6">
        <v>22.3</v>
      </c>
      <c r="F241" s="6">
        <v>5.5</v>
      </c>
      <c r="G241" s="6">
        <v>2</v>
      </c>
      <c r="H241" s="6">
        <v>4.5999999999999996</v>
      </c>
      <c r="I241" s="6">
        <v>42.3</v>
      </c>
      <c r="J241" s="6">
        <v>1</v>
      </c>
      <c r="K241" s="6">
        <v>2.8</v>
      </c>
      <c r="L241" s="6">
        <v>35.1</v>
      </c>
      <c r="M241" s="6">
        <v>0.6</v>
      </c>
      <c r="N241" s="6">
        <v>0.8</v>
      </c>
      <c r="O241" s="6">
        <v>78.3</v>
      </c>
      <c r="P241" s="6">
        <v>0.6</v>
      </c>
      <c r="Q241" s="6">
        <v>2.1</v>
      </c>
      <c r="R241" s="6">
        <v>2.8</v>
      </c>
      <c r="S241" s="6">
        <v>1</v>
      </c>
      <c r="T241" s="6">
        <v>0.5</v>
      </c>
      <c r="U241" s="6">
        <v>0.4</v>
      </c>
      <c r="V241" s="6">
        <v>0.7</v>
      </c>
      <c r="W241" s="6">
        <v>6.6</v>
      </c>
      <c r="X241" s="6"/>
      <c r="Y241" s="6"/>
      <c r="Z241" s="6"/>
      <c r="AA241" s="7">
        <f>2*(G241-J241)-0.5*(H241-G241)+3*J241+M241-0.5*(N241-M241)+P241+0.75*Q241+S241+2*T241+2*U241-0.75*V241</f>
        <v>8.65</v>
      </c>
      <c r="AB241" s="9"/>
    </row>
    <row r="242" spans="1:28" x14ac:dyDescent="0.25">
      <c r="A242" s="5">
        <v>233</v>
      </c>
      <c r="B242" s="5" t="s">
        <v>299</v>
      </c>
      <c r="C242" s="5"/>
      <c r="D242" s="5">
        <v>25</v>
      </c>
      <c r="E242" s="6">
        <v>12.8</v>
      </c>
      <c r="F242" s="6">
        <v>5.3</v>
      </c>
      <c r="G242" s="6">
        <v>2.1</v>
      </c>
      <c r="H242" s="6">
        <v>4.4000000000000004</v>
      </c>
      <c r="I242" s="6">
        <v>48.2</v>
      </c>
      <c r="J242" s="6">
        <v>0.4</v>
      </c>
      <c r="K242" s="6">
        <v>1.2</v>
      </c>
      <c r="L242" s="6">
        <v>32.299999999999997</v>
      </c>
      <c r="M242" s="6">
        <v>0.7</v>
      </c>
      <c r="N242" s="6">
        <v>1.1000000000000001</v>
      </c>
      <c r="O242" s="6">
        <v>63</v>
      </c>
      <c r="P242" s="6">
        <v>1.5</v>
      </c>
      <c r="Q242" s="6">
        <v>2.4</v>
      </c>
      <c r="R242" s="6">
        <v>3.9</v>
      </c>
      <c r="S242" s="6">
        <v>0.9</v>
      </c>
      <c r="T242" s="6">
        <v>0.4</v>
      </c>
      <c r="U242" s="6">
        <v>0.2</v>
      </c>
      <c r="V242" s="6">
        <v>1</v>
      </c>
      <c r="W242" s="6">
        <v>6.9</v>
      </c>
      <c r="X242" s="6"/>
      <c r="Y242" s="6"/>
      <c r="Z242" s="6"/>
      <c r="AA242" s="7">
        <f>2*(G242-J242)-0.5*(H242-G242)+3*J242+M242-0.5*(N242-M242)+P242+0.75*Q242+S242+2*T242+2*U242-0.75*V242</f>
        <v>8.6000000000000014</v>
      </c>
      <c r="AB242" s="9"/>
    </row>
    <row r="243" spans="1:28" x14ac:dyDescent="0.25">
      <c r="A243" s="5">
        <v>234</v>
      </c>
      <c r="B243" s="5" t="s">
        <v>300</v>
      </c>
      <c r="C243" s="5"/>
      <c r="D243" s="5">
        <v>25</v>
      </c>
      <c r="E243" s="6">
        <v>23.9</v>
      </c>
      <c r="F243" s="6">
        <v>7.4</v>
      </c>
      <c r="G243" s="6">
        <v>2.7</v>
      </c>
      <c r="H243" s="6">
        <v>6.5</v>
      </c>
      <c r="I243" s="6">
        <v>41.1</v>
      </c>
      <c r="J243" s="6">
        <v>0.7</v>
      </c>
      <c r="K243" s="6">
        <v>2.1</v>
      </c>
      <c r="L243" s="6">
        <v>32.700000000000003</v>
      </c>
      <c r="M243" s="6">
        <v>1.4</v>
      </c>
      <c r="N243" s="6">
        <v>1.6</v>
      </c>
      <c r="O243" s="6">
        <v>89.7</v>
      </c>
      <c r="P243" s="6">
        <v>0.2</v>
      </c>
      <c r="Q243" s="6">
        <v>2</v>
      </c>
      <c r="R243" s="6">
        <v>2.2000000000000002</v>
      </c>
      <c r="S243" s="6">
        <v>1.1000000000000001</v>
      </c>
      <c r="T243" s="6">
        <v>0.3</v>
      </c>
      <c r="U243" s="6">
        <v>0</v>
      </c>
      <c r="V243" s="6">
        <v>0.4</v>
      </c>
      <c r="W243" s="6">
        <v>6.7</v>
      </c>
      <c r="X243" s="6"/>
      <c r="Y243" s="6"/>
      <c r="Z243" s="6"/>
      <c r="AA243" s="7">
        <f>2*(G243-J243)-0.5*(H243-G243)+3*J243+M243-0.5*(N243-M243)+P243+0.75*Q243+S243+2*T243+2*U243-0.75*V243</f>
        <v>8.6</v>
      </c>
      <c r="AB243" s="9"/>
    </row>
    <row r="244" spans="1:28" x14ac:dyDescent="0.25">
      <c r="A244" s="5">
        <v>235</v>
      </c>
      <c r="B244" s="5" t="s">
        <v>301</v>
      </c>
      <c r="C244" s="5"/>
      <c r="D244" s="5">
        <v>27</v>
      </c>
      <c r="E244" s="6">
        <v>18.100000000000001</v>
      </c>
      <c r="F244" s="6">
        <v>5.7</v>
      </c>
      <c r="G244" s="6">
        <v>2.2000000000000002</v>
      </c>
      <c r="H244" s="6">
        <v>5.3</v>
      </c>
      <c r="I244" s="6">
        <v>41.3</v>
      </c>
      <c r="J244" s="6">
        <v>0.9</v>
      </c>
      <c r="K244" s="6">
        <v>2.4</v>
      </c>
      <c r="L244" s="6">
        <v>36.9</v>
      </c>
      <c r="M244" s="6">
        <v>0.5</v>
      </c>
      <c r="N244" s="6">
        <v>0.7</v>
      </c>
      <c r="O244" s="6">
        <v>65</v>
      </c>
      <c r="P244" s="6">
        <v>0.6</v>
      </c>
      <c r="Q244" s="6">
        <v>2.2999999999999998</v>
      </c>
      <c r="R244" s="6">
        <v>2.9</v>
      </c>
      <c r="S244" s="6">
        <v>0.9</v>
      </c>
      <c r="T244" s="6">
        <v>0.5</v>
      </c>
      <c r="U244" s="6">
        <v>0.2</v>
      </c>
      <c r="V244" s="6">
        <v>0.3</v>
      </c>
      <c r="W244" s="6">
        <v>6.4</v>
      </c>
      <c r="X244" s="6"/>
      <c r="Y244" s="6"/>
      <c r="Z244" s="6"/>
      <c r="AA244" s="7">
        <f>2*(G244-J244)-0.5*(H244-G244)+3*J244+M244-0.5*(N244-M244)+P244+0.75*Q244+S244+2*T244+2*U244-0.75*V244</f>
        <v>8.5500000000000007</v>
      </c>
      <c r="AB244" s="9"/>
    </row>
    <row r="245" spans="1:28" x14ac:dyDescent="0.25">
      <c r="A245" s="5">
        <v>236</v>
      </c>
      <c r="B245" s="5" t="s">
        <v>302</v>
      </c>
      <c r="C245" s="5"/>
      <c r="D245" s="5">
        <v>28</v>
      </c>
      <c r="E245" s="6">
        <v>17</v>
      </c>
      <c r="F245" s="6">
        <v>4.4000000000000004</v>
      </c>
      <c r="G245" s="6">
        <v>1.6</v>
      </c>
      <c r="H245" s="6">
        <v>4.2</v>
      </c>
      <c r="I245" s="6">
        <v>39</v>
      </c>
      <c r="J245" s="6">
        <v>0.3</v>
      </c>
      <c r="K245" s="6">
        <v>0.9</v>
      </c>
      <c r="L245" s="6">
        <v>30.8</v>
      </c>
      <c r="M245" s="6">
        <v>0.8</v>
      </c>
      <c r="N245" s="6">
        <v>1.3</v>
      </c>
      <c r="O245" s="6">
        <v>65.7</v>
      </c>
      <c r="P245" s="6">
        <v>0.4</v>
      </c>
      <c r="Q245" s="6">
        <v>1.8</v>
      </c>
      <c r="R245" s="6">
        <v>2.2000000000000002</v>
      </c>
      <c r="S245" s="6">
        <v>2.4</v>
      </c>
      <c r="T245" s="6">
        <v>1</v>
      </c>
      <c r="U245" s="6">
        <v>0.3</v>
      </c>
      <c r="V245" s="6">
        <v>1.3</v>
      </c>
      <c r="W245" s="6">
        <v>6.1</v>
      </c>
      <c r="X245" s="6"/>
      <c r="Y245" s="6"/>
      <c r="Z245" s="6"/>
      <c r="AA245" s="7">
        <f>2*(G245-J245)-0.5*(H245-G245)+3*J245+M245-0.5*(N245-M245)+P245+0.75*Q245+S245+2*T245+2*U245-0.75*V245</f>
        <v>8.5250000000000004</v>
      </c>
      <c r="AB245" s="9"/>
    </row>
    <row r="246" spans="1:28" x14ac:dyDescent="0.25">
      <c r="A246" s="5">
        <v>237</v>
      </c>
      <c r="B246" s="5" t="s">
        <v>303</v>
      </c>
      <c r="C246" s="5" t="s">
        <v>49</v>
      </c>
      <c r="D246" s="5">
        <v>28</v>
      </c>
      <c r="E246" s="6">
        <v>17.399999999999999</v>
      </c>
      <c r="F246" s="6">
        <v>5.5</v>
      </c>
      <c r="G246" s="6">
        <v>2.2999999999999998</v>
      </c>
      <c r="H246" s="6">
        <v>5</v>
      </c>
      <c r="I246" s="6">
        <v>45.3</v>
      </c>
      <c r="J246" s="6">
        <v>0.6</v>
      </c>
      <c r="K246" s="6">
        <v>1.6</v>
      </c>
      <c r="L246" s="6">
        <v>40.9</v>
      </c>
      <c r="M246" s="6">
        <v>0.4</v>
      </c>
      <c r="N246" s="6">
        <v>0.5</v>
      </c>
      <c r="O246" s="6">
        <v>78.599999999999994</v>
      </c>
      <c r="P246" s="6">
        <v>0.3</v>
      </c>
      <c r="Q246" s="6">
        <v>1.5</v>
      </c>
      <c r="R246" s="6">
        <v>1.8</v>
      </c>
      <c r="S246" s="6">
        <v>1.4</v>
      </c>
      <c r="T246" s="6">
        <v>0.7</v>
      </c>
      <c r="U246" s="6">
        <v>0.3</v>
      </c>
      <c r="V246" s="6">
        <v>0.8</v>
      </c>
      <c r="W246" s="6">
        <v>6.2</v>
      </c>
      <c r="X246" s="6"/>
      <c r="Y246" s="6"/>
      <c r="Z246" s="6"/>
      <c r="AA246" s="7">
        <f>2*(G246-J246)-0.5*(H246-G246)+3*J246+M246-0.5*(N246-M246)+P246+0.75*Q246+S246+2*T246+2*U246-0.75*V246</f>
        <v>8.4249999999999989</v>
      </c>
      <c r="AB246" s="9"/>
    </row>
    <row r="247" spans="1:28" x14ac:dyDescent="0.25">
      <c r="A247" s="5">
        <v>238</v>
      </c>
      <c r="B247" s="5" t="s">
        <v>304</v>
      </c>
      <c r="C247" s="5"/>
      <c r="D247" s="5">
        <v>26</v>
      </c>
      <c r="E247" s="6">
        <v>13</v>
      </c>
      <c r="F247" s="6">
        <v>2.9</v>
      </c>
      <c r="G247" s="6">
        <v>1.2</v>
      </c>
      <c r="H247" s="6">
        <v>2.1</v>
      </c>
      <c r="I247" s="6">
        <v>56.4</v>
      </c>
      <c r="J247" s="6">
        <v>0</v>
      </c>
      <c r="K247" s="6">
        <v>0</v>
      </c>
      <c r="L247" s="6">
        <v>0</v>
      </c>
      <c r="M247" s="6">
        <v>0.5</v>
      </c>
      <c r="N247" s="6">
        <v>0.7</v>
      </c>
      <c r="O247" s="6">
        <v>72.2</v>
      </c>
      <c r="P247" s="6">
        <v>1.3</v>
      </c>
      <c r="Q247" s="6">
        <v>2.5</v>
      </c>
      <c r="R247" s="6">
        <v>3.8</v>
      </c>
      <c r="S247" s="6">
        <v>0.6</v>
      </c>
      <c r="T247" s="6">
        <v>0.6</v>
      </c>
      <c r="U247" s="6">
        <v>0.6</v>
      </c>
      <c r="V247" s="6">
        <v>0.3</v>
      </c>
      <c r="W247" s="6">
        <v>7.1</v>
      </c>
      <c r="X247" s="6"/>
      <c r="Y247" s="6"/>
      <c r="Z247" s="6"/>
      <c r="AA247" s="7">
        <f>2*(G247-J247)-0.5*(H247-G247)+3*J247+M247-0.5*(N247-M247)+P247+0.75*Q247+S247+2*T247+2*U247-0.75*V247</f>
        <v>8.2999999999999989</v>
      </c>
      <c r="AB247" s="9"/>
    </row>
    <row r="248" spans="1:28" x14ac:dyDescent="0.25">
      <c r="A248" s="5">
        <v>239</v>
      </c>
      <c r="B248" s="5" t="s">
        <v>305</v>
      </c>
      <c r="C248" s="5" t="s">
        <v>70</v>
      </c>
      <c r="D248" s="5">
        <v>28</v>
      </c>
      <c r="E248" s="6">
        <v>20.8</v>
      </c>
      <c r="F248" s="6">
        <v>6.4</v>
      </c>
      <c r="G248" s="6">
        <v>2.4</v>
      </c>
      <c r="H248" s="6">
        <v>5.9</v>
      </c>
      <c r="I248" s="6">
        <v>40.9</v>
      </c>
      <c r="J248" s="6">
        <v>0.8</v>
      </c>
      <c r="K248" s="6">
        <v>2.5</v>
      </c>
      <c r="L248" s="6">
        <v>30</v>
      </c>
      <c r="M248" s="6">
        <v>0.9</v>
      </c>
      <c r="N248" s="6">
        <v>1.1000000000000001</v>
      </c>
      <c r="O248" s="6">
        <v>83.3</v>
      </c>
      <c r="P248" s="6">
        <v>0.5</v>
      </c>
      <c r="Q248" s="6">
        <v>1.6</v>
      </c>
      <c r="R248" s="6">
        <v>2.1</v>
      </c>
      <c r="S248" s="6">
        <v>1.7</v>
      </c>
      <c r="T248" s="6">
        <v>0.2</v>
      </c>
      <c r="U248" s="6">
        <v>0.3</v>
      </c>
      <c r="V248" s="6">
        <v>1.1000000000000001</v>
      </c>
      <c r="W248" s="6">
        <v>6</v>
      </c>
      <c r="X248" s="6"/>
      <c r="Y248" s="6"/>
      <c r="Z248" s="6"/>
      <c r="AA248" s="7">
        <f>2*(G248-J248)-0.5*(H248-G248)+3*J248+M248-0.5*(N248-M248)+P248+0.75*Q248+S248+2*T248+2*U248-0.75*V248</f>
        <v>8.2250000000000014</v>
      </c>
      <c r="AB248" s="9"/>
    </row>
    <row r="249" spans="1:28" x14ac:dyDescent="0.25">
      <c r="A249" s="5">
        <v>240</v>
      </c>
      <c r="B249" s="5" t="s">
        <v>306</v>
      </c>
      <c r="C249" s="5"/>
      <c r="D249" s="5">
        <v>29</v>
      </c>
      <c r="E249" s="6">
        <v>17.2</v>
      </c>
      <c r="F249" s="6">
        <v>4.7</v>
      </c>
      <c r="G249" s="6">
        <v>1.9</v>
      </c>
      <c r="H249" s="6">
        <v>4</v>
      </c>
      <c r="I249" s="6">
        <v>46.6</v>
      </c>
      <c r="J249" s="6">
        <v>0.7</v>
      </c>
      <c r="K249" s="6">
        <v>1.8</v>
      </c>
      <c r="L249" s="6">
        <v>37.700000000000003</v>
      </c>
      <c r="M249" s="6">
        <v>0.3</v>
      </c>
      <c r="N249" s="6">
        <v>0.4</v>
      </c>
      <c r="O249" s="6">
        <v>81.8</v>
      </c>
      <c r="P249" s="6">
        <v>0.9</v>
      </c>
      <c r="Q249" s="6">
        <v>2.4</v>
      </c>
      <c r="R249" s="6">
        <v>3.3</v>
      </c>
      <c r="S249" s="6">
        <v>0.8</v>
      </c>
      <c r="T249" s="6">
        <v>0.5</v>
      </c>
      <c r="U249" s="6">
        <v>0.2</v>
      </c>
      <c r="V249" s="6">
        <v>0.5</v>
      </c>
      <c r="W249" s="6">
        <v>6.9</v>
      </c>
      <c r="X249" s="6"/>
      <c r="Y249" s="6"/>
      <c r="Z249" s="6"/>
      <c r="AA249" s="7">
        <f>2*(G249-J249)-0.5*(H249-G249)+3*J249+M249-0.5*(N249-M249)+P249+0.75*Q249+S249+2*T249+2*U249-0.75*V249</f>
        <v>8.2249999999999996</v>
      </c>
      <c r="AB249" s="9"/>
    </row>
    <row r="250" spans="1:28" x14ac:dyDescent="0.25">
      <c r="A250" s="5">
        <v>241</v>
      </c>
      <c r="B250" s="5" t="s">
        <v>307</v>
      </c>
      <c r="C250" s="5"/>
      <c r="D250" s="5">
        <v>28</v>
      </c>
      <c r="E250" s="6">
        <v>16.7</v>
      </c>
      <c r="F250" s="6">
        <v>3</v>
      </c>
      <c r="G250" s="6">
        <v>1.1000000000000001</v>
      </c>
      <c r="H250" s="6">
        <v>2.2999999999999998</v>
      </c>
      <c r="I250" s="6">
        <v>47.7</v>
      </c>
      <c r="J250" s="6">
        <v>0</v>
      </c>
      <c r="K250" s="6">
        <v>0</v>
      </c>
      <c r="L250" s="6">
        <v>0</v>
      </c>
      <c r="M250" s="6">
        <v>0.8</v>
      </c>
      <c r="N250" s="6">
        <v>1.4</v>
      </c>
      <c r="O250" s="6">
        <v>59</v>
      </c>
      <c r="P250" s="6">
        <v>1.7</v>
      </c>
      <c r="Q250" s="6">
        <v>4</v>
      </c>
      <c r="R250" s="6">
        <v>5.8</v>
      </c>
      <c r="S250" s="6">
        <v>0.5</v>
      </c>
      <c r="T250" s="6">
        <v>0.2</v>
      </c>
      <c r="U250" s="6">
        <v>0.4</v>
      </c>
      <c r="V250" s="6">
        <v>0.4</v>
      </c>
      <c r="W250" s="6">
        <v>7.6</v>
      </c>
      <c r="X250" s="6"/>
      <c r="Y250" s="6"/>
      <c r="Z250" s="6"/>
      <c r="AA250" s="7">
        <f>2*(G250-J250)-0.5*(H250-G250)+3*J250+M250-0.5*(N250-M250)+P250+0.75*Q250+S250+2*T250+2*U250-0.75*V250</f>
        <v>8.2000000000000011</v>
      </c>
      <c r="AB250" s="9"/>
    </row>
    <row r="251" spans="1:28" x14ac:dyDescent="0.25">
      <c r="A251" s="5">
        <v>242</v>
      </c>
      <c r="B251" s="5" t="s">
        <v>308</v>
      </c>
      <c r="C251" s="5"/>
      <c r="D251" s="5">
        <v>28</v>
      </c>
      <c r="E251" s="6">
        <v>14</v>
      </c>
      <c r="F251" s="6">
        <v>6.4</v>
      </c>
      <c r="G251" s="6">
        <v>2.8</v>
      </c>
      <c r="H251" s="6">
        <v>5.9</v>
      </c>
      <c r="I251" s="6">
        <v>47.3</v>
      </c>
      <c r="J251" s="6">
        <v>0.6</v>
      </c>
      <c r="K251" s="6">
        <v>1.5</v>
      </c>
      <c r="L251" s="6">
        <v>42.9</v>
      </c>
      <c r="M251" s="6">
        <v>0.2</v>
      </c>
      <c r="N251" s="6">
        <v>0.3</v>
      </c>
      <c r="O251" s="6">
        <v>75</v>
      </c>
      <c r="P251" s="6">
        <v>0.2</v>
      </c>
      <c r="Q251" s="6">
        <v>1.3</v>
      </c>
      <c r="R251" s="6">
        <v>1.5</v>
      </c>
      <c r="S251" s="6">
        <v>1.1000000000000001</v>
      </c>
      <c r="T251" s="6">
        <v>0.5</v>
      </c>
      <c r="U251" s="6">
        <v>0.1</v>
      </c>
      <c r="V251" s="6">
        <v>0.3</v>
      </c>
      <c r="W251" s="6">
        <v>6</v>
      </c>
      <c r="X251" s="6"/>
      <c r="Y251" s="6"/>
      <c r="Z251" s="6"/>
      <c r="AA251" s="7">
        <f>2*(G251-J251)-0.5*(H251-G251)+3*J251+M251-0.5*(N251-M251)+P251+0.75*Q251+S251+2*T251+2*U251-0.75*V251</f>
        <v>8.0499999999999989</v>
      </c>
      <c r="AB251" s="9"/>
    </row>
    <row r="252" spans="1:28" x14ac:dyDescent="0.25">
      <c r="A252" s="5">
        <v>243</v>
      </c>
      <c r="B252" s="5" t="s">
        <v>309</v>
      </c>
      <c r="C252" s="5" t="s">
        <v>36</v>
      </c>
      <c r="D252" s="5">
        <v>26</v>
      </c>
      <c r="E252" s="6">
        <v>8.3000000000000007</v>
      </c>
      <c r="F252" s="6">
        <v>5.5</v>
      </c>
      <c r="G252" s="6">
        <v>2.4</v>
      </c>
      <c r="H252" s="6">
        <v>3.9</v>
      </c>
      <c r="I252" s="6">
        <v>61.4</v>
      </c>
      <c r="J252" s="6">
        <v>0</v>
      </c>
      <c r="K252" s="6">
        <v>0.1</v>
      </c>
      <c r="L252" s="6">
        <v>0</v>
      </c>
      <c r="M252" s="6">
        <v>0.7</v>
      </c>
      <c r="N252" s="6">
        <v>1.6</v>
      </c>
      <c r="O252" s="6">
        <v>46.3</v>
      </c>
      <c r="P252" s="6">
        <v>0.9</v>
      </c>
      <c r="Q252" s="6">
        <v>1.6</v>
      </c>
      <c r="R252" s="6">
        <v>2.5</v>
      </c>
      <c r="S252" s="6">
        <v>0.3</v>
      </c>
      <c r="T252" s="6">
        <v>0.2</v>
      </c>
      <c r="U252" s="6">
        <v>0.7</v>
      </c>
      <c r="V252" s="6">
        <v>0.7</v>
      </c>
      <c r="W252" s="6">
        <v>6.2</v>
      </c>
      <c r="X252" s="6"/>
      <c r="Y252" s="6"/>
      <c r="Z252" s="6"/>
      <c r="AA252" s="7">
        <f>2*(G252-J252)-0.5*(H252-G252)+3*J252+M252-0.5*(N252-M252)+P252+0.75*Q252+S252+2*T252+2*U252-0.75*V252</f>
        <v>7.9749999999999996</v>
      </c>
      <c r="AB252" s="9"/>
    </row>
    <row r="253" spans="1:28" x14ac:dyDescent="0.25">
      <c r="A253" s="5">
        <v>244</v>
      </c>
      <c r="B253" s="5" t="s">
        <v>310</v>
      </c>
      <c r="C253" s="5"/>
      <c r="D253" s="5">
        <v>24</v>
      </c>
      <c r="E253" s="6">
        <v>12.7</v>
      </c>
      <c r="F253" s="6">
        <v>4.2</v>
      </c>
      <c r="G253" s="6">
        <v>1.8</v>
      </c>
      <c r="H253" s="6">
        <v>4</v>
      </c>
      <c r="I253" s="6">
        <v>45.8</v>
      </c>
      <c r="J253" s="6">
        <v>0</v>
      </c>
      <c r="K253" s="6">
        <v>0</v>
      </c>
      <c r="L253" s="6">
        <v>0</v>
      </c>
      <c r="M253" s="6">
        <v>0.5</v>
      </c>
      <c r="N253" s="6">
        <v>0.9</v>
      </c>
      <c r="O253" s="6">
        <v>59.1</v>
      </c>
      <c r="P253" s="6">
        <v>1.2</v>
      </c>
      <c r="Q253" s="6">
        <v>2.1</v>
      </c>
      <c r="R253" s="6">
        <v>3.3</v>
      </c>
      <c r="S253" s="6">
        <v>1</v>
      </c>
      <c r="T253" s="6">
        <v>0.2</v>
      </c>
      <c r="U253" s="6">
        <v>0.6</v>
      </c>
      <c r="V253" s="6">
        <v>0.4</v>
      </c>
      <c r="W253" s="6">
        <v>6.3</v>
      </c>
      <c r="X253" s="6"/>
      <c r="Y253" s="6"/>
      <c r="Z253" s="6"/>
      <c r="AA253" s="7">
        <f>2*(G253-J253)-0.5*(H253-G253)+3*J253+M253-0.5*(N253-M253)+P253+0.75*Q253+S253+2*T253+2*U253-0.75*V253</f>
        <v>7.8750000000000009</v>
      </c>
      <c r="AB253" s="9"/>
    </row>
    <row r="254" spans="1:28" x14ac:dyDescent="0.25">
      <c r="A254" s="5">
        <v>245</v>
      </c>
      <c r="B254" s="5" t="s">
        <v>311</v>
      </c>
      <c r="C254" s="5"/>
      <c r="D254" s="5">
        <v>24</v>
      </c>
      <c r="E254" s="6">
        <v>17.399999999999999</v>
      </c>
      <c r="F254" s="6">
        <v>5.3</v>
      </c>
      <c r="G254" s="6">
        <v>2.1</v>
      </c>
      <c r="H254" s="6">
        <v>5.0999999999999996</v>
      </c>
      <c r="I254" s="6">
        <v>41.8</v>
      </c>
      <c r="J254" s="6">
        <v>0.4</v>
      </c>
      <c r="K254" s="6">
        <v>1.7</v>
      </c>
      <c r="L254" s="6">
        <v>24.4</v>
      </c>
      <c r="M254" s="6">
        <v>0.6</v>
      </c>
      <c r="N254" s="6">
        <v>1</v>
      </c>
      <c r="O254" s="6">
        <v>60</v>
      </c>
      <c r="P254" s="6">
        <v>0.3</v>
      </c>
      <c r="Q254" s="6">
        <v>1.6</v>
      </c>
      <c r="R254" s="6">
        <v>1.8</v>
      </c>
      <c r="S254" s="6">
        <v>0.8</v>
      </c>
      <c r="T254" s="6">
        <v>1</v>
      </c>
      <c r="U254" s="6">
        <v>0.4</v>
      </c>
      <c r="V254" s="6">
        <v>1.1000000000000001</v>
      </c>
      <c r="W254" s="6">
        <v>4.8</v>
      </c>
      <c r="X254" s="6"/>
      <c r="Y254" s="6"/>
      <c r="Z254" s="6"/>
      <c r="AA254" s="7">
        <f>2*(G254-J254)-0.5*(H254-G254)+3*J254+M254-0.5*(N254-M254)+P254+0.75*Q254+S254+2*T254+2*U254-0.75*V254</f>
        <v>7.7749999999999995</v>
      </c>
      <c r="AB254" s="9"/>
    </row>
    <row r="255" spans="1:28" x14ac:dyDescent="0.25">
      <c r="A255" s="5">
        <v>246</v>
      </c>
      <c r="B255" s="5" t="s">
        <v>312</v>
      </c>
      <c r="C255" s="5"/>
      <c r="D255" s="5">
        <v>20</v>
      </c>
      <c r="E255" s="6">
        <v>12.8</v>
      </c>
      <c r="F255" s="6">
        <v>3.5</v>
      </c>
      <c r="G255" s="6">
        <v>1.5</v>
      </c>
      <c r="H255" s="6">
        <v>3</v>
      </c>
      <c r="I255" s="6">
        <v>48.3</v>
      </c>
      <c r="J255" s="6">
        <v>0</v>
      </c>
      <c r="K255" s="6">
        <v>0</v>
      </c>
      <c r="L255" s="6">
        <v>0</v>
      </c>
      <c r="M255" s="6">
        <v>0.6</v>
      </c>
      <c r="N255" s="6">
        <v>0.9</v>
      </c>
      <c r="O255" s="6">
        <v>64.7</v>
      </c>
      <c r="P255" s="6">
        <v>2.2000000000000002</v>
      </c>
      <c r="Q255" s="6">
        <v>2.1</v>
      </c>
      <c r="R255" s="6">
        <v>4.3</v>
      </c>
      <c r="S255" s="6">
        <v>0.5</v>
      </c>
      <c r="T255" s="6">
        <v>0.3</v>
      </c>
      <c r="U255" s="6">
        <v>0.2</v>
      </c>
      <c r="V255" s="6">
        <v>0.3</v>
      </c>
      <c r="W255" s="6">
        <v>6.5</v>
      </c>
      <c r="X255" s="6"/>
      <c r="Y255" s="6"/>
      <c r="Z255" s="6"/>
      <c r="AA255" s="7">
        <f>2*(G255-J255)-0.5*(H255-G255)+3*J255+M255-0.5*(N255-M255)+P255+0.75*Q255+S255+2*T255+2*U255-0.75*V255</f>
        <v>7.7500000000000009</v>
      </c>
      <c r="AB255" s="9"/>
    </row>
    <row r="256" spans="1:28" x14ac:dyDescent="0.25">
      <c r="A256" s="5">
        <v>247</v>
      </c>
      <c r="B256" s="5" t="s">
        <v>313</v>
      </c>
      <c r="C256" s="5"/>
      <c r="D256" s="5">
        <v>25</v>
      </c>
      <c r="E256" s="6">
        <v>19.899999999999999</v>
      </c>
      <c r="F256" s="6">
        <v>6.2</v>
      </c>
      <c r="G256" s="6">
        <v>2.2000000000000002</v>
      </c>
      <c r="H256" s="6">
        <v>6</v>
      </c>
      <c r="I256" s="6">
        <v>37.6</v>
      </c>
      <c r="J256" s="6">
        <v>0.8</v>
      </c>
      <c r="K256" s="6">
        <v>3.3</v>
      </c>
      <c r="L256" s="6">
        <v>25.6</v>
      </c>
      <c r="M256" s="6">
        <v>0.9</v>
      </c>
      <c r="N256" s="6">
        <v>1</v>
      </c>
      <c r="O256" s="6">
        <v>88</v>
      </c>
      <c r="P256" s="6">
        <v>0.2</v>
      </c>
      <c r="Q256" s="6">
        <v>1.5</v>
      </c>
      <c r="R256" s="6">
        <v>1.7</v>
      </c>
      <c r="S256" s="6">
        <v>1.1000000000000001</v>
      </c>
      <c r="T256" s="6">
        <v>0.8</v>
      </c>
      <c r="U256" s="6">
        <v>0</v>
      </c>
      <c r="V256" s="6">
        <v>0.7</v>
      </c>
      <c r="W256" s="6">
        <v>5.3</v>
      </c>
      <c r="X256" s="6"/>
      <c r="Y256" s="6"/>
      <c r="Z256" s="6"/>
      <c r="AA256" s="7">
        <f>2*(G256-J256)-0.5*(H256-G256)+3*J256+M256-0.5*(N256-M256)+P256+0.75*Q256+S256+2*T256+2*U256-0.75*V256</f>
        <v>7.65</v>
      </c>
      <c r="AB256" s="9"/>
    </row>
    <row r="257" spans="1:28" x14ac:dyDescent="0.25">
      <c r="A257" s="5">
        <v>248</v>
      </c>
      <c r="B257" s="5" t="s">
        <v>314</v>
      </c>
      <c r="C257" s="5"/>
      <c r="D257" s="5">
        <v>30</v>
      </c>
      <c r="E257" s="6">
        <v>15.1</v>
      </c>
      <c r="F257" s="6">
        <v>4.7</v>
      </c>
      <c r="G257" s="6">
        <v>1.7</v>
      </c>
      <c r="H257" s="6">
        <v>4.2</v>
      </c>
      <c r="I257" s="6">
        <v>39.4</v>
      </c>
      <c r="J257" s="6">
        <v>0.3</v>
      </c>
      <c r="K257" s="6">
        <v>0.7</v>
      </c>
      <c r="L257" s="6">
        <v>36.4</v>
      </c>
      <c r="M257" s="6">
        <v>1.1000000000000001</v>
      </c>
      <c r="N257" s="6">
        <v>1.5</v>
      </c>
      <c r="O257" s="6">
        <v>77.3</v>
      </c>
      <c r="P257" s="6">
        <v>1.1000000000000001</v>
      </c>
      <c r="Q257" s="6">
        <v>3.2</v>
      </c>
      <c r="R257" s="6">
        <v>4.3</v>
      </c>
      <c r="S257" s="6">
        <v>0.2</v>
      </c>
      <c r="T257" s="6">
        <v>0.3</v>
      </c>
      <c r="U257" s="6">
        <v>0.3</v>
      </c>
      <c r="V257" s="6">
        <v>0.9</v>
      </c>
      <c r="W257" s="6">
        <v>6.1</v>
      </c>
      <c r="X257" s="6"/>
      <c r="Y257" s="6"/>
      <c r="Z257" s="6"/>
      <c r="AA257" s="7">
        <f>2*(G257-J257)-0.5*(H257-G257)+3*J257+M257-0.5*(N257-M257)+P257+0.75*Q257+S257+2*T257+2*U257-0.75*V257</f>
        <v>7.5750000000000002</v>
      </c>
      <c r="AB257" s="9"/>
    </row>
    <row r="258" spans="1:28" x14ac:dyDescent="0.25">
      <c r="A258" s="5">
        <v>249</v>
      </c>
      <c r="B258" s="5" t="s">
        <v>315</v>
      </c>
      <c r="C258" s="5"/>
      <c r="D258" s="5">
        <v>29</v>
      </c>
      <c r="E258" s="6">
        <v>16</v>
      </c>
      <c r="F258" s="6">
        <v>5.5</v>
      </c>
      <c r="G258" s="6">
        <v>2</v>
      </c>
      <c r="H258" s="6">
        <v>5.3</v>
      </c>
      <c r="I258" s="6">
        <v>37.9</v>
      </c>
      <c r="J258" s="6">
        <v>0.2</v>
      </c>
      <c r="K258" s="6">
        <v>1.3</v>
      </c>
      <c r="L258" s="6">
        <v>18.399999999999999</v>
      </c>
      <c r="M258" s="6">
        <v>1.3</v>
      </c>
      <c r="N258" s="6">
        <v>1.4</v>
      </c>
      <c r="O258" s="6">
        <v>88.1</v>
      </c>
      <c r="P258" s="6">
        <v>0.1</v>
      </c>
      <c r="Q258" s="6">
        <v>1.5</v>
      </c>
      <c r="R258" s="6">
        <v>1.6</v>
      </c>
      <c r="S258" s="6">
        <v>2.8</v>
      </c>
      <c r="T258" s="6">
        <v>0.4</v>
      </c>
      <c r="U258" s="6">
        <v>0</v>
      </c>
      <c r="V258" s="6">
        <v>1.4</v>
      </c>
      <c r="W258" s="6">
        <v>5.4</v>
      </c>
      <c r="X258" s="6"/>
      <c r="Y258" s="6"/>
      <c r="Z258" s="6"/>
      <c r="AA258" s="7">
        <f>2*(G258-J258)-0.5*(H258-G258)+3*J258+M258-0.5*(N258-M258)+P258+0.75*Q258+S258+2*T258+2*U258-0.75*V258</f>
        <v>7.5750000000000002</v>
      </c>
      <c r="AB258" s="9"/>
    </row>
    <row r="259" spans="1:28" x14ac:dyDescent="0.25">
      <c r="A259" s="5">
        <v>250</v>
      </c>
      <c r="B259" s="5" t="s">
        <v>316</v>
      </c>
      <c r="C259" s="5"/>
      <c r="D259" s="5">
        <v>29</v>
      </c>
      <c r="E259" s="6">
        <v>17.399999999999999</v>
      </c>
      <c r="F259" s="6">
        <v>4.9000000000000004</v>
      </c>
      <c r="G259" s="6">
        <v>2.2000000000000002</v>
      </c>
      <c r="H259" s="6">
        <v>3.9</v>
      </c>
      <c r="I259" s="6">
        <v>57.1</v>
      </c>
      <c r="J259" s="6">
        <v>0</v>
      </c>
      <c r="K259" s="6">
        <v>0</v>
      </c>
      <c r="L259" s="6">
        <v>0</v>
      </c>
      <c r="M259" s="6">
        <v>0.4</v>
      </c>
      <c r="N259" s="6">
        <v>0.8</v>
      </c>
      <c r="O259" s="6">
        <v>54.2</v>
      </c>
      <c r="P259" s="6">
        <v>0.4</v>
      </c>
      <c r="Q259" s="6">
        <v>1.6</v>
      </c>
      <c r="R259" s="6">
        <v>2.1</v>
      </c>
      <c r="S259" s="6">
        <v>1.8</v>
      </c>
      <c r="T259" s="6">
        <v>0.4</v>
      </c>
      <c r="U259" s="6">
        <v>0.1</v>
      </c>
      <c r="V259" s="6">
        <v>0.8</v>
      </c>
      <c r="W259" s="6">
        <v>6.4</v>
      </c>
      <c r="X259" s="6"/>
      <c r="Y259" s="6"/>
      <c r="Z259" s="6"/>
      <c r="AA259" s="7">
        <f>2*(G259-J259)-0.5*(H259-G259)+3*J259+M259-0.5*(N259-M259)+P259+0.75*Q259+S259+2*T259+2*U259-0.75*V259</f>
        <v>7.5500000000000007</v>
      </c>
      <c r="AB259" s="9"/>
    </row>
    <row r="260" spans="1:28" x14ac:dyDescent="0.25">
      <c r="A260" s="5">
        <v>251</v>
      </c>
      <c r="B260" s="5" t="s">
        <v>317</v>
      </c>
      <c r="C260" s="5"/>
      <c r="D260" s="5">
        <v>25</v>
      </c>
      <c r="E260" s="6">
        <v>16.7</v>
      </c>
      <c r="F260" s="6">
        <v>6.5</v>
      </c>
      <c r="G260" s="6">
        <v>2.2999999999999998</v>
      </c>
      <c r="H260" s="6">
        <v>5.7</v>
      </c>
      <c r="I260" s="6">
        <v>40.799999999999997</v>
      </c>
      <c r="J260" s="6">
        <v>0.3</v>
      </c>
      <c r="K260" s="6">
        <v>1.2</v>
      </c>
      <c r="L260" s="6">
        <v>23.3</v>
      </c>
      <c r="M260" s="6">
        <v>1.6</v>
      </c>
      <c r="N260" s="6">
        <v>2.1</v>
      </c>
      <c r="O260" s="6">
        <v>75.5</v>
      </c>
      <c r="P260" s="6">
        <v>1.1000000000000001</v>
      </c>
      <c r="Q260" s="6">
        <v>1.6</v>
      </c>
      <c r="R260" s="6">
        <v>2.6</v>
      </c>
      <c r="S260" s="6">
        <v>0.5</v>
      </c>
      <c r="T260" s="6">
        <v>0.2</v>
      </c>
      <c r="U260" s="6">
        <v>0.1</v>
      </c>
      <c r="V260" s="6">
        <v>0.6</v>
      </c>
      <c r="W260" s="6">
        <v>5.4</v>
      </c>
      <c r="X260" s="6"/>
      <c r="Y260" s="6"/>
      <c r="Z260" s="6"/>
      <c r="AA260" s="7">
        <f>2*(G260-J260)-0.5*(H260-G260)+3*J260+M260-0.5*(N260-M260)+P260+0.75*Q260+S260+2*T260+2*U260-0.75*V260</f>
        <v>7.4999999999999991</v>
      </c>
      <c r="AB260" s="9"/>
    </row>
    <row r="261" spans="1:28" x14ac:dyDescent="0.25">
      <c r="A261" s="5">
        <v>252</v>
      </c>
      <c r="B261" s="5" t="s">
        <v>318</v>
      </c>
      <c r="C261" s="5"/>
      <c r="D261" s="5">
        <v>31</v>
      </c>
      <c r="E261" s="6">
        <v>16</v>
      </c>
      <c r="F261" s="6">
        <v>4.3</v>
      </c>
      <c r="G261" s="6">
        <v>1.5</v>
      </c>
      <c r="H261" s="6">
        <v>3.5</v>
      </c>
      <c r="I261" s="6">
        <v>43.9</v>
      </c>
      <c r="J261" s="6">
        <v>0</v>
      </c>
      <c r="K261" s="6">
        <v>0</v>
      </c>
      <c r="L261" s="6">
        <v>0</v>
      </c>
      <c r="M261" s="6">
        <v>1.3</v>
      </c>
      <c r="N261" s="6">
        <v>1.5</v>
      </c>
      <c r="O261" s="6">
        <v>88.9</v>
      </c>
      <c r="P261" s="6">
        <v>1.1000000000000001</v>
      </c>
      <c r="Q261" s="6">
        <v>3.1</v>
      </c>
      <c r="R261" s="6">
        <v>4.2</v>
      </c>
      <c r="S261" s="6">
        <v>0.3</v>
      </c>
      <c r="T261" s="6">
        <v>0.3</v>
      </c>
      <c r="U261" s="6">
        <v>0.3</v>
      </c>
      <c r="V261" s="6">
        <v>0.9</v>
      </c>
      <c r="W261" s="6">
        <v>6.5</v>
      </c>
      <c r="X261" s="6"/>
      <c r="Y261" s="6"/>
      <c r="Z261" s="6"/>
      <c r="AA261" s="7">
        <f>2*(G261-J261)-0.5*(H261-G261)+3*J261+M261-0.5*(N261-M261)+P261+0.75*Q261+S261+2*T261+2*U261-0.75*V261</f>
        <v>7.45</v>
      </c>
      <c r="AB261" s="9"/>
    </row>
    <row r="262" spans="1:28" x14ac:dyDescent="0.25">
      <c r="A262" s="5">
        <v>253</v>
      </c>
      <c r="B262" s="5" t="s">
        <v>319</v>
      </c>
      <c r="C262" s="5"/>
      <c r="D262" s="5">
        <v>28</v>
      </c>
      <c r="E262" s="6">
        <v>15.8</v>
      </c>
      <c r="F262" s="6">
        <v>5.2</v>
      </c>
      <c r="G262" s="6">
        <v>1.9</v>
      </c>
      <c r="H262" s="6">
        <v>5.2</v>
      </c>
      <c r="I262" s="6">
        <v>36.6</v>
      </c>
      <c r="J262" s="6">
        <v>1</v>
      </c>
      <c r="K262" s="6">
        <v>3.2</v>
      </c>
      <c r="L262" s="6">
        <v>31.5</v>
      </c>
      <c r="M262" s="6">
        <v>0.4</v>
      </c>
      <c r="N262" s="6">
        <v>0.4</v>
      </c>
      <c r="O262" s="6">
        <v>100</v>
      </c>
      <c r="P262" s="6">
        <v>0.4</v>
      </c>
      <c r="Q262" s="6">
        <v>2.8</v>
      </c>
      <c r="R262" s="6">
        <v>3.2</v>
      </c>
      <c r="S262" s="6">
        <v>0.8</v>
      </c>
      <c r="T262" s="6">
        <v>0.1</v>
      </c>
      <c r="U262" s="6">
        <v>0.4</v>
      </c>
      <c r="V262" s="6">
        <v>0.6</v>
      </c>
      <c r="W262" s="6">
        <v>5.8</v>
      </c>
      <c r="X262" s="6"/>
      <c r="Y262" s="6"/>
      <c r="Z262" s="6"/>
      <c r="AA262" s="7">
        <f>2*(G262-J262)-0.5*(H262-G262)+3*J262+M262-0.5*(N262-M262)+P262+0.75*Q262+S262+2*T262+2*U262-0.75*V262</f>
        <v>7.3999999999999986</v>
      </c>
      <c r="AB262" s="9"/>
    </row>
    <row r="263" spans="1:28" x14ac:dyDescent="0.25">
      <c r="A263" s="5">
        <v>254</v>
      </c>
      <c r="B263" s="5" t="s">
        <v>320</v>
      </c>
      <c r="C263" s="5"/>
      <c r="D263" s="5">
        <v>28</v>
      </c>
      <c r="E263" s="6">
        <v>14.5</v>
      </c>
      <c r="F263" s="6">
        <v>5.2</v>
      </c>
      <c r="G263" s="6">
        <v>2</v>
      </c>
      <c r="H263" s="6">
        <v>5.0999999999999996</v>
      </c>
      <c r="I263" s="6">
        <v>38.200000000000003</v>
      </c>
      <c r="J263" s="6">
        <v>0.6</v>
      </c>
      <c r="K263" s="6">
        <v>2.2000000000000002</v>
      </c>
      <c r="L263" s="6">
        <v>29.5</v>
      </c>
      <c r="M263" s="6">
        <v>0.6</v>
      </c>
      <c r="N263" s="6">
        <v>0.7</v>
      </c>
      <c r="O263" s="6">
        <v>89.5</v>
      </c>
      <c r="P263" s="6">
        <v>0.3</v>
      </c>
      <c r="Q263" s="6">
        <v>0.8</v>
      </c>
      <c r="R263" s="6">
        <v>1.1000000000000001</v>
      </c>
      <c r="S263" s="6">
        <v>2.2999999999999998</v>
      </c>
      <c r="T263" s="6">
        <v>0.6</v>
      </c>
      <c r="U263" s="6">
        <v>0.1</v>
      </c>
      <c r="V263" s="6">
        <v>1.2</v>
      </c>
      <c r="W263" s="6">
        <v>4.8</v>
      </c>
      <c r="X263" s="6"/>
      <c r="Y263" s="6"/>
      <c r="Z263" s="6"/>
      <c r="AA263" s="7">
        <f>2*(G263-J263)-0.5*(H263-G263)+3*J263+M263-0.5*(N263-M263)+P263+0.75*Q263+S263+2*T263+2*U263-0.75*V263</f>
        <v>7.2999999999999989</v>
      </c>
      <c r="AB263" s="9"/>
    </row>
    <row r="264" spans="1:28" x14ac:dyDescent="0.25">
      <c r="A264" s="5">
        <v>255</v>
      </c>
      <c r="B264" s="5" t="s">
        <v>321</v>
      </c>
      <c r="C264" s="5"/>
      <c r="D264" s="5">
        <v>25</v>
      </c>
      <c r="E264" s="6">
        <v>12.7</v>
      </c>
      <c r="F264" s="6">
        <v>5</v>
      </c>
      <c r="G264" s="6">
        <v>2.2000000000000002</v>
      </c>
      <c r="H264" s="6">
        <v>4</v>
      </c>
      <c r="I264" s="6">
        <v>56.6</v>
      </c>
      <c r="J264" s="6">
        <v>0</v>
      </c>
      <c r="K264" s="6">
        <v>0</v>
      </c>
      <c r="L264" s="6">
        <v>0</v>
      </c>
      <c r="M264" s="6">
        <v>0.6</v>
      </c>
      <c r="N264" s="6">
        <v>1.2</v>
      </c>
      <c r="O264" s="6">
        <v>48.3</v>
      </c>
      <c r="P264" s="6">
        <v>0.8</v>
      </c>
      <c r="Q264" s="6">
        <v>1.4</v>
      </c>
      <c r="R264" s="6">
        <v>2.2000000000000002</v>
      </c>
      <c r="S264" s="6">
        <v>0.4</v>
      </c>
      <c r="T264" s="6">
        <v>0.4</v>
      </c>
      <c r="U264" s="6">
        <v>0.4</v>
      </c>
      <c r="V264" s="6">
        <v>0.6</v>
      </c>
      <c r="W264" s="6">
        <v>5.6</v>
      </c>
      <c r="X264" s="6"/>
      <c r="Y264" s="6"/>
      <c r="Z264" s="6"/>
      <c r="AA264" s="7">
        <f>2*(G264-J264)-0.5*(H264-G264)+3*J264+M264-0.5*(N264-M264)+P264+0.75*Q264+S264+2*T264+2*U264-0.75*V264</f>
        <v>7.2</v>
      </c>
      <c r="AB264" s="9"/>
    </row>
    <row r="265" spans="1:28" x14ac:dyDescent="0.25">
      <c r="A265" s="5">
        <v>256</v>
      </c>
      <c r="B265" s="5" t="s">
        <v>322</v>
      </c>
      <c r="C265" s="5"/>
      <c r="D265" s="5">
        <v>25</v>
      </c>
      <c r="E265" s="6">
        <v>13.2</v>
      </c>
      <c r="F265" s="6">
        <v>2.7</v>
      </c>
      <c r="G265" s="6">
        <v>1</v>
      </c>
      <c r="H265" s="6">
        <v>2.1</v>
      </c>
      <c r="I265" s="6">
        <v>45.3</v>
      </c>
      <c r="J265" s="6">
        <v>0.2</v>
      </c>
      <c r="K265" s="6">
        <v>0.4</v>
      </c>
      <c r="L265" s="6">
        <v>45.5</v>
      </c>
      <c r="M265" s="6">
        <v>0.6</v>
      </c>
      <c r="N265" s="6">
        <v>0.7</v>
      </c>
      <c r="O265" s="6">
        <v>83.3</v>
      </c>
      <c r="P265" s="6">
        <v>0.4</v>
      </c>
      <c r="Q265" s="6">
        <v>2.4</v>
      </c>
      <c r="R265" s="6">
        <v>2.8</v>
      </c>
      <c r="S265" s="6">
        <v>0.8</v>
      </c>
      <c r="T265" s="6">
        <v>0.8</v>
      </c>
      <c r="U265" s="6">
        <v>0.3</v>
      </c>
      <c r="V265" s="6">
        <v>0.4</v>
      </c>
      <c r="W265" s="6">
        <v>5.8</v>
      </c>
      <c r="X265" s="6"/>
      <c r="Y265" s="6"/>
      <c r="Z265" s="6"/>
      <c r="AA265" s="7">
        <f>2*(G265-J265)-0.5*(H265-G265)+3*J265+M265-0.5*(N265-M265)+P265+0.75*Q265+S265+2*T265+2*U265-0.75*V265</f>
        <v>7.1000000000000005</v>
      </c>
      <c r="AB265" s="9"/>
    </row>
    <row r="266" spans="1:28" x14ac:dyDescent="0.25">
      <c r="A266" s="5">
        <v>257</v>
      </c>
      <c r="B266" s="5" t="s">
        <v>323</v>
      </c>
      <c r="C266" s="5"/>
      <c r="D266" s="5">
        <v>23</v>
      </c>
      <c r="E266" s="6">
        <v>17</v>
      </c>
      <c r="F266" s="6">
        <v>6.3</v>
      </c>
      <c r="G266" s="6">
        <v>2.4</v>
      </c>
      <c r="H266" s="6">
        <v>5.8</v>
      </c>
      <c r="I266" s="6">
        <v>42.1</v>
      </c>
      <c r="J266" s="6">
        <v>1</v>
      </c>
      <c r="K266" s="6">
        <v>2.9</v>
      </c>
      <c r="L266" s="6">
        <v>32.799999999999997</v>
      </c>
      <c r="M266" s="6">
        <v>0.5</v>
      </c>
      <c r="N266" s="6">
        <v>0.6</v>
      </c>
      <c r="O266" s="6">
        <v>78.599999999999994</v>
      </c>
      <c r="P266" s="6">
        <v>0.3</v>
      </c>
      <c r="Q266" s="6">
        <v>0.5</v>
      </c>
      <c r="R266" s="6">
        <v>0.8</v>
      </c>
      <c r="S266" s="6">
        <v>0.6</v>
      </c>
      <c r="T266" s="6">
        <v>0.6</v>
      </c>
      <c r="U266" s="6">
        <v>0.1</v>
      </c>
      <c r="V266" s="6">
        <v>0.2</v>
      </c>
      <c r="W266" s="6">
        <v>4.7</v>
      </c>
      <c r="X266" s="6"/>
      <c r="Y266" s="6"/>
      <c r="Z266" s="6"/>
      <c r="AA266" s="7">
        <f>2*(G266-J266)-0.5*(H266-G266)+3*J266+M266-0.5*(N266-M266)+P266+0.75*Q266+S266+2*T266+2*U266-0.75*V266</f>
        <v>7.0749999999999993</v>
      </c>
      <c r="AB266" s="9"/>
    </row>
    <row r="267" spans="1:28" x14ac:dyDescent="0.25">
      <c r="A267" s="5">
        <v>258</v>
      </c>
      <c r="B267" s="5" t="s">
        <v>324</v>
      </c>
      <c r="C267" s="5"/>
      <c r="D267" s="5">
        <v>22</v>
      </c>
      <c r="E267" s="6">
        <v>11.5</v>
      </c>
      <c r="F267" s="6">
        <v>3.7</v>
      </c>
      <c r="G267" s="6">
        <v>1.5</v>
      </c>
      <c r="H267" s="6">
        <v>2.7</v>
      </c>
      <c r="I267" s="6">
        <v>55</v>
      </c>
      <c r="J267" s="6">
        <v>0</v>
      </c>
      <c r="K267" s="6">
        <v>0</v>
      </c>
      <c r="L267" s="6">
        <v>0</v>
      </c>
      <c r="M267" s="6">
        <v>0.7</v>
      </c>
      <c r="N267" s="6">
        <v>1.5</v>
      </c>
      <c r="O267" s="6">
        <v>47.1</v>
      </c>
      <c r="P267" s="6">
        <v>1.8</v>
      </c>
      <c r="Q267" s="6">
        <v>1.8</v>
      </c>
      <c r="R267" s="6">
        <v>3.6</v>
      </c>
      <c r="S267" s="6">
        <v>0.3</v>
      </c>
      <c r="T267" s="6">
        <v>0.1</v>
      </c>
      <c r="U267" s="6">
        <v>0.4</v>
      </c>
      <c r="V267" s="6">
        <v>0.2</v>
      </c>
      <c r="W267" s="6">
        <v>5.9</v>
      </c>
      <c r="X267" s="6"/>
      <c r="Y267" s="6"/>
      <c r="Z267" s="6"/>
      <c r="AA267" s="7">
        <f>2*(G267-J267)-0.5*(H267-G267)+3*J267+M267-0.5*(N267-M267)+P267+0.75*Q267+S267+2*T267+2*U267-0.75*V267</f>
        <v>6.9999999999999991</v>
      </c>
      <c r="AB267" s="9"/>
    </row>
    <row r="268" spans="1:28" x14ac:dyDescent="0.25">
      <c r="A268" s="5">
        <v>258</v>
      </c>
      <c r="B268" s="5" t="s">
        <v>325</v>
      </c>
      <c r="C268" s="5"/>
      <c r="D268" s="5">
        <v>23</v>
      </c>
      <c r="E268" s="6">
        <v>16.899999999999999</v>
      </c>
      <c r="F268" s="6">
        <v>6.2</v>
      </c>
      <c r="G268" s="6">
        <v>2.4</v>
      </c>
      <c r="H268" s="6">
        <v>5.7</v>
      </c>
      <c r="I268" s="6">
        <v>42.3</v>
      </c>
      <c r="J268" s="6">
        <v>0.7</v>
      </c>
      <c r="K268" s="6">
        <v>2</v>
      </c>
      <c r="L268" s="6">
        <v>31.9</v>
      </c>
      <c r="M268" s="6">
        <v>0.8</v>
      </c>
      <c r="N268" s="6">
        <v>1</v>
      </c>
      <c r="O268" s="6">
        <v>75</v>
      </c>
      <c r="P268" s="6">
        <v>0.3</v>
      </c>
      <c r="Q268" s="6">
        <v>1.1000000000000001</v>
      </c>
      <c r="R268" s="6">
        <v>1.4</v>
      </c>
      <c r="S268" s="6">
        <v>0.7</v>
      </c>
      <c r="T268" s="6">
        <v>0.5</v>
      </c>
      <c r="U268" s="6">
        <v>0.1</v>
      </c>
      <c r="V268" s="6">
        <v>0.8</v>
      </c>
      <c r="W268" s="6">
        <v>4.5</v>
      </c>
      <c r="X268" s="6"/>
      <c r="Y268" s="6"/>
      <c r="Z268" s="6"/>
      <c r="AA268" s="7">
        <f>2*(G268-J268)-0.5*(H268-G268)+3*J268+M268-0.5*(N268-M268)+P268+0.75*Q268+S268+2*T268+2*U268-0.75*V268</f>
        <v>6.9749999999999996</v>
      </c>
      <c r="AB268" s="9"/>
    </row>
    <row r="269" spans="1:28" x14ac:dyDescent="0.25">
      <c r="A269" s="5">
        <v>260</v>
      </c>
      <c r="B269" s="5" t="s">
        <v>326</v>
      </c>
      <c r="C269" s="5"/>
      <c r="D269" s="5">
        <v>27</v>
      </c>
      <c r="E269" s="6">
        <v>19</v>
      </c>
      <c r="F269" s="6">
        <v>4.9000000000000004</v>
      </c>
      <c r="G269" s="6">
        <v>1.8</v>
      </c>
      <c r="H269" s="6">
        <v>4.0999999999999996</v>
      </c>
      <c r="I269" s="6">
        <v>43.8</v>
      </c>
      <c r="J269" s="6">
        <v>0.8</v>
      </c>
      <c r="K269" s="6">
        <v>2.2999999999999998</v>
      </c>
      <c r="L269" s="6">
        <v>34.4</v>
      </c>
      <c r="M269" s="6">
        <v>0.5</v>
      </c>
      <c r="N269" s="6">
        <v>0.7</v>
      </c>
      <c r="O269" s="6">
        <v>73.7</v>
      </c>
      <c r="P269" s="6">
        <v>0.3</v>
      </c>
      <c r="Q269" s="6">
        <v>2</v>
      </c>
      <c r="R269" s="6">
        <v>2.2000000000000002</v>
      </c>
      <c r="S269" s="6">
        <v>1</v>
      </c>
      <c r="T269" s="6">
        <v>0.3</v>
      </c>
      <c r="U269" s="6">
        <v>0.1</v>
      </c>
      <c r="V269" s="6">
        <v>0.5</v>
      </c>
      <c r="W269" s="6">
        <v>5.6</v>
      </c>
      <c r="X269" s="6"/>
      <c r="Y269" s="6"/>
      <c r="Z269" s="6"/>
      <c r="AA269" s="7">
        <f>2*(G269-J269)-0.5*(H269-G269)+3*J269+M269-0.5*(N269-M269)+P269+0.75*Q269+S269+2*T269+2*U269-0.75*V269</f>
        <v>6.875</v>
      </c>
      <c r="AB269" s="9"/>
    </row>
    <row r="270" spans="1:28" x14ac:dyDescent="0.25">
      <c r="A270" s="5">
        <v>261</v>
      </c>
      <c r="B270" s="5" t="s">
        <v>327</v>
      </c>
      <c r="C270" s="5"/>
      <c r="D270" s="5">
        <v>21</v>
      </c>
      <c r="E270" s="6">
        <v>11.7</v>
      </c>
      <c r="F270" s="6">
        <v>4.7</v>
      </c>
      <c r="G270" s="6">
        <v>1.5</v>
      </c>
      <c r="H270" s="6">
        <v>3.9</v>
      </c>
      <c r="I270" s="6">
        <v>39</v>
      </c>
      <c r="J270" s="6">
        <v>0.6</v>
      </c>
      <c r="K270" s="6">
        <v>2.1</v>
      </c>
      <c r="L270" s="6">
        <v>26.7</v>
      </c>
      <c r="M270" s="6">
        <v>1.1000000000000001</v>
      </c>
      <c r="N270" s="6">
        <v>1.5</v>
      </c>
      <c r="O270" s="6">
        <v>71.900000000000006</v>
      </c>
      <c r="P270" s="6">
        <v>1.1000000000000001</v>
      </c>
      <c r="Q270" s="6">
        <v>2.4</v>
      </c>
      <c r="R270" s="6">
        <v>3.6</v>
      </c>
      <c r="S270" s="6">
        <v>0.5</v>
      </c>
      <c r="T270" s="6">
        <v>0.2</v>
      </c>
      <c r="U270" s="6">
        <v>0.1</v>
      </c>
      <c r="V270" s="6">
        <v>0.6</v>
      </c>
      <c r="W270" s="6">
        <v>5.8</v>
      </c>
      <c r="X270" s="6"/>
      <c r="Y270" s="6"/>
      <c r="Z270" s="6"/>
      <c r="AA270" s="7">
        <f>2*(G270-J270)-0.5*(H270-G270)+3*J270+M270-0.5*(N270-M270)+P270+0.75*Q270+S270+2*T270+2*U270-0.75*V270</f>
        <v>6.8500000000000005</v>
      </c>
      <c r="AB270" s="9"/>
    </row>
    <row r="271" spans="1:28" x14ac:dyDescent="0.25">
      <c r="A271" s="5">
        <v>262</v>
      </c>
      <c r="B271" s="5" t="s">
        <v>328</v>
      </c>
      <c r="C271" s="5"/>
      <c r="D271" s="5">
        <v>24</v>
      </c>
      <c r="E271" s="6">
        <v>13</v>
      </c>
      <c r="F271" s="6">
        <v>3.3</v>
      </c>
      <c r="G271" s="6">
        <v>1.3</v>
      </c>
      <c r="H271" s="6">
        <v>3.5</v>
      </c>
      <c r="I271" s="6">
        <v>36.1</v>
      </c>
      <c r="J271" s="6">
        <v>0.6</v>
      </c>
      <c r="K271" s="6">
        <v>2.1</v>
      </c>
      <c r="L271" s="6">
        <v>28</v>
      </c>
      <c r="M271" s="6">
        <v>0.2</v>
      </c>
      <c r="N271" s="6">
        <v>0.3</v>
      </c>
      <c r="O271" s="6">
        <v>83.3</v>
      </c>
      <c r="P271" s="6">
        <v>0.5</v>
      </c>
      <c r="Q271" s="6">
        <v>2.8</v>
      </c>
      <c r="R271" s="6">
        <v>3.3</v>
      </c>
      <c r="S271" s="6">
        <v>0.5</v>
      </c>
      <c r="T271" s="6">
        <v>0.4</v>
      </c>
      <c r="U271" s="6">
        <v>0.5</v>
      </c>
      <c r="V271" s="6">
        <v>0.5</v>
      </c>
      <c r="W271" s="6">
        <v>5.3</v>
      </c>
      <c r="X271" s="6"/>
      <c r="Y271" s="6"/>
      <c r="Z271" s="6"/>
      <c r="AA271" s="7">
        <f>2*(G271-J271)-0.5*(H271-G271)+3*J271+M271-0.5*(N271-M271)+P271+0.75*Q271+S271+2*T271+2*U271-0.75*V271</f>
        <v>6.7749999999999995</v>
      </c>
      <c r="AB271" s="9"/>
    </row>
    <row r="272" spans="1:28" x14ac:dyDescent="0.25">
      <c r="A272" s="5">
        <v>263</v>
      </c>
      <c r="B272" s="5" t="s">
        <v>329</v>
      </c>
      <c r="C272" s="5"/>
      <c r="D272" s="5">
        <v>29</v>
      </c>
      <c r="E272" s="6">
        <v>14</v>
      </c>
      <c r="F272" s="6">
        <v>5.2</v>
      </c>
      <c r="G272" s="6">
        <v>2</v>
      </c>
      <c r="H272" s="6">
        <v>4.5999999999999996</v>
      </c>
      <c r="I272" s="6">
        <v>43.3</v>
      </c>
      <c r="J272" s="6">
        <v>0.4</v>
      </c>
      <c r="K272" s="6">
        <v>1.3</v>
      </c>
      <c r="L272" s="6">
        <v>32.4</v>
      </c>
      <c r="M272" s="6">
        <v>0.8</v>
      </c>
      <c r="N272" s="6">
        <v>1.3</v>
      </c>
      <c r="O272" s="6">
        <v>62.2</v>
      </c>
      <c r="P272" s="6">
        <v>0.7</v>
      </c>
      <c r="Q272" s="6">
        <v>1.2</v>
      </c>
      <c r="R272" s="6">
        <v>1.9</v>
      </c>
      <c r="S272" s="6">
        <v>0.6</v>
      </c>
      <c r="T272" s="6">
        <v>0.4</v>
      </c>
      <c r="U272" s="6">
        <v>0.3</v>
      </c>
      <c r="V272" s="6">
        <v>0.7</v>
      </c>
      <c r="W272" s="6">
        <v>4.5999999999999996</v>
      </c>
      <c r="X272" s="6"/>
      <c r="Y272" s="6"/>
      <c r="Z272" s="6"/>
      <c r="AA272" s="7">
        <f>2*(G272-J272)-0.5*(H272-G272)+3*J272+M272-0.5*(N272-M272)+P272+0.75*Q272+S272+2*T272+2*U272-0.75*V272</f>
        <v>6.7249999999999996</v>
      </c>
      <c r="AB272" s="9"/>
    </row>
    <row r="273" spans="1:28" x14ac:dyDescent="0.25">
      <c r="A273" s="5">
        <v>264</v>
      </c>
      <c r="B273" s="5" t="s">
        <v>330</v>
      </c>
      <c r="C273" s="5"/>
      <c r="D273" s="5">
        <v>23</v>
      </c>
      <c r="E273" s="6">
        <v>9.5</v>
      </c>
      <c r="F273" s="6">
        <v>2.7</v>
      </c>
      <c r="G273" s="6">
        <v>1</v>
      </c>
      <c r="H273" s="6">
        <v>1.8</v>
      </c>
      <c r="I273" s="6">
        <v>56.1</v>
      </c>
      <c r="J273" s="6">
        <v>0</v>
      </c>
      <c r="K273" s="6">
        <v>0</v>
      </c>
      <c r="L273" s="6">
        <v>0</v>
      </c>
      <c r="M273" s="6">
        <v>0.7</v>
      </c>
      <c r="N273" s="6">
        <v>0.9</v>
      </c>
      <c r="O273" s="6">
        <v>76.2</v>
      </c>
      <c r="P273" s="6">
        <v>0.9</v>
      </c>
      <c r="Q273" s="6">
        <v>1.7</v>
      </c>
      <c r="R273" s="6">
        <v>2.6</v>
      </c>
      <c r="S273" s="6">
        <v>0.1</v>
      </c>
      <c r="T273" s="6">
        <v>0.4</v>
      </c>
      <c r="U273" s="6">
        <v>0.8</v>
      </c>
      <c r="V273" s="6">
        <v>0.3</v>
      </c>
      <c r="W273" s="6">
        <v>5.2</v>
      </c>
      <c r="X273" s="6"/>
      <c r="Y273" s="6"/>
      <c r="Z273" s="6"/>
      <c r="AA273" s="7">
        <f>2*(G273-J273)-0.5*(H273-G273)+3*J273+M273-0.5*(N273-M273)+P273+0.75*Q273+S273+2*T273+2*U273-0.75*V273</f>
        <v>6.65</v>
      </c>
      <c r="AB273" s="9"/>
    </row>
    <row r="274" spans="1:28" x14ac:dyDescent="0.25">
      <c r="A274" s="5">
        <v>265</v>
      </c>
      <c r="B274" s="5" t="s">
        <v>331</v>
      </c>
      <c r="C274" s="5"/>
      <c r="D274" s="5">
        <v>26</v>
      </c>
      <c r="E274" s="6">
        <v>9.1</v>
      </c>
      <c r="F274" s="6">
        <v>3.1</v>
      </c>
      <c r="G274" s="6">
        <v>1.3</v>
      </c>
      <c r="H274" s="6">
        <v>2.2000000000000002</v>
      </c>
      <c r="I274" s="6">
        <v>61.4</v>
      </c>
      <c r="J274" s="6">
        <v>0</v>
      </c>
      <c r="K274" s="6">
        <v>0.2</v>
      </c>
      <c r="L274" s="6">
        <v>25</v>
      </c>
      <c r="M274" s="6">
        <v>0.4</v>
      </c>
      <c r="N274" s="6">
        <v>0.7</v>
      </c>
      <c r="O274" s="6">
        <v>58.8</v>
      </c>
      <c r="P274" s="6">
        <v>1</v>
      </c>
      <c r="Q274" s="6">
        <v>1.8</v>
      </c>
      <c r="R274" s="6">
        <v>2.8</v>
      </c>
      <c r="S274" s="6">
        <v>0.7</v>
      </c>
      <c r="T274" s="6">
        <v>0.2</v>
      </c>
      <c r="U274" s="6">
        <v>0.5</v>
      </c>
      <c r="V274" s="6">
        <v>0.3</v>
      </c>
      <c r="W274" s="6">
        <v>5.9</v>
      </c>
      <c r="X274" s="6"/>
      <c r="Y274" s="6"/>
      <c r="Z274" s="6"/>
      <c r="AA274" s="7">
        <f>2*(G274-J274)-0.5*(H274-G274)+3*J274+M274-0.5*(N274-M274)+P274+0.75*Q274+S274+2*T274+2*U274-0.75*V274</f>
        <v>6.6250000000000009</v>
      </c>
      <c r="AB274" s="9"/>
    </row>
    <row r="275" spans="1:28" x14ac:dyDescent="0.25">
      <c r="A275" s="5">
        <v>266</v>
      </c>
      <c r="B275" s="5" t="s">
        <v>332</v>
      </c>
      <c r="C275" s="5"/>
      <c r="D275" s="5">
        <v>21</v>
      </c>
      <c r="E275" s="6">
        <v>12.3</v>
      </c>
      <c r="F275" s="6">
        <v>4.2</v>
      </c>
      <c r="G275" s="6">
        <v>1.7</v>
      </c>
      <c r="H275" s="6">
        <v>3.7</v>
      </c>
      <c r="I275" s="6">
        <v>46.8</v>
      </c>
      <c r="J275" s="6">
        <v>0.3</v>
      </c>
      <c r="K275" s="6">
        <v>0.7</v>
      </c>
      <c r="L275" s="6">
        <v>42.9</v>
      </c>
      <c r="M275" s="6">
        <v>0.5</v>
      </c>
      <c r="N275" s="6">
        <v>1</v>
      </c>
      <c r="O275" s="6">
        <v>55</v>
      </c>
      <c r="P275" s="6">
        <v>1.3</v>
      </c>
      <c r="Q275" s="6">
        <v>2.1</v>
      </c>
      <c r="R275" s="6">
        <v>3.4</v>
      </c>
      <c r="S275" s="6">
        <v>0.7</v>
      </c>
      <c r="T275" s="6">
        <v>0.1</v>
      </c>
      <c r="U275" s="6">
        <v>0.2</v>
      </c>
      <c r="V275" s="6">
        <v>0.7</v>
      </c>
      <c r="W275" s="6">
        <v>5.6</v>
      </c>
      <c r="X275" s="6"/>
      <c r="Y275" s="6"/>
      <c r="Z275" s="6"/>
      <c r="AA275" s="7">
        <f>2*(G275-J275)-0.5*(H275-G275)+3*J275+M275-0.5*(N275-M275)+P275+0.75*Q275+S275+2*T275+2*U275-0.75*V275</f>
        <v>6.6000000000000014</v>
      </c>
      <c r="AB275" s="9"/>
    </row>
    <row r="276" spans="1:28" x14ac:dyDescent="0.25">
      <c r="A276" s="5">
        <v>267</v>
      </c>
      <c r="B276" s="5" t="s">
        <v>333</v>
      </c>
      <c r="C276" s="5"/>
      <c r="D276" s="5">
        <v>20</v>
      </c>
      <c r="E276" s="6">
        <v>12.9</v>
      </c>
      <c r="F276" s="6">
        <v>4</v>
      </c>
      <c r="G276" s="6">
        <v>1.5</v>
      </c>
      <c r="H276" s="6">
        <v>4.3</v>
      </c>
      <c r="I276" s="6">
        <v>34.9</v>
      </c>
      <c r="J276" s="6">
        <v>0.4</v>
      </c>
      <c r="K276" s="6">
        <v>1.3</v>
      </c>
      <c r="L276" s="6">
        <v>28</v>
      </c>
      <c r="M276" s="6">
        <v>0.7</v>
      </c>
      <c r="N276" s="6">
        <v>0.7</v>
      </c>
      <c r="O276" s="6">
        <v>100</v>
      </c>
      <c r="P276" s="6">
        <v>0.2</v>
      </c>
      <c r="Q276" s="6">
        <v>1.3</v>
      </c>
      <c r="R276" s="6">
        <v>1.5</v>
      </c>
      <c r="S276" s="6">
        <v>1.2</v>
      </c>
      <c r="T276" s="6">
        <v>0.8</v>
      </c>
      <c r="U276" s="6">
        <v>0.1</v>
      </c>
      <c r="V276" s="6">
        <v>0.5</v>
      </c>
      <c r="W276" s="6">
        <v>4.3</v>
      </c>
      <c r="X276" s="6"/>
      <c r="Y276" s="6"/>
      <c r="Z276" s="6"/>
      <c r="AA276" s="7">
        <f>2*(G276-J276)-0.5*(H276-G276)+3*J276+M276-0.5*(N276-M276)+P276+0.75*Q276+S276+2*T276+2*U276-0.75*V276</f>
        <v>6.5000000000000009</v>
      </c>
      <c r="AB276" s="9"/>
    </row>
    <row r="277" spans="1:28" x14ac:dyDescent="0.25">
      <c r="A277" s="5">
        <v>268</v>
      </c>
      <c r="B277" s="5" t="s">
        <v>334</v>
      </c>
      <c r="C277" s="5"/>
      <c r="D277" s="5">
        <v>27</v>
      </c>
      <c r="E277" s="6">
        <v>14.3</v>
      </c>
      <c r="F277" s="6">
        <v>3.7</v>
      </c>
      <c r="G277" s="6">
        <v>1.4</v>
      </c>
      <c r="H277" s="6">
        <v>3.7</v>
      </c>
      <c r="I277" s="6">
        <v>37.4</v>
      </c>
      <c r="J277" s="6">
        <v>0.4</v>
      </c>
      <c r="K277" s="6">
        <v>1.3</v>
      </c>
      <c r="L277" s="6">
        <v>27.8</v>
      </c>
      <c r="M277" s="6">
        <v>0.6</v>
      </c>
      <c r="N277" s="6">
        <v>1</v>
      </c>
      <c r="O277" s="6">
        <v>65.400000000000006</v>
      </c>
      <c r="P277" s="6">
        <v>0.5</v>
      </c>
      <c r="Q277" s="6">
        <v>1.7</v>
      </c>
      <c r="R277" s="6">
        <v>2.1</v>
      </c>
      <c r="S277" s="6">
        <v>0.9</v>
      </c>
      <c r="T277" s="6">
        <v>0.6</v>
      </c>
      <c r="U277" s="6">
        <v>0.3</v>
      </c>
      <c r="V277" s="6">
        <v>0.6</v>
      </c>
      <c r="W277" s="6">
        <v>4.5</v>
      </c>
      <c r="X277" s="6"/>
      <c r="Y277" s="6"/>
      <c r="Z277" s="6"/>
      <c r="AA277" s="7">
        <f>2*(G277-J277)-0.5*(H277-G277)+3*J277+M277-0.5*(N277-M277)+P277+0.75*Q277+S277+2*T277+2*U277-0.75*V277</f>
        <v>6.4749999999999996</v>
      </c>
      <c r="AB277" s="9"/>
    </row>
    <row r="278" spans="1:28" x14ac:dyDescent="0.25">
      <c r="A278" s="5">
        <v>269</v>
      </c>
      <c r="B278" s="5" t="s">
        <v>335</v>
      </c>
      <c r="C278" s="5"/>
      <c r="D278" s="5">
        <v>22</v>
      </c>
      <c r="E278" s="6">
        <v>11.2</v>
      </c>
      <c r="F278" s="6">
        <v>3.6</v>
      </c>
      <c r="G278" s="6">
        <v>1.1000000000000001</v>
      </c>
      <c r="H278" s="6">
        <v>2.5</v>
      </c>
      <c r="I278" s="6">
        <v>43.6</v>
      </c>
      <c r="J278" s="6">
        <v>0.5</v>
      </c>
      <c r="K278" s="6">
        <v>1.2</v>
      </c>
      <c r="L278" s="6">
        <v>40.700000000000003</v>
      </c>
      <c r="M278" s="6">
        <v>0.9</v>
      </c>
      <c r="N278" s="6">
        <v>1.4</v>
      </c>
      <c r="O278" s="6">
        <v>64.5</v>
      </c>
      <c r="P278" s="6">
        <v>0.6</v>
      </c>
      <c r="Q278" s="6">
        <v>1.9</v>
      </c>
      <c r="R278" s="6">
        <v>2.5</v>
      </c>
      <c r="S278" s="6">
        <v>0.5</v>
      </c>
      <c r="T278" s="6">
        <v>0.4</v>
      </c>
      <c r="U278" s="6">
        <v>0.3</v>
      </c>
      <c r="V278" s="6">
        <v>0.3</v>
      </c>
      <c r="W278" s="6">
        <v>5</v>
      </c>
      <c r="X278" s="6"/>
      <c r="Y278" s="6"/>
      <c r="Z278" s="6"/>
      <c r="AA278" s="7">
        <f>2*(G278-J278)-0.5*(H278-G278)+3*J278+M278-0.5*(N278-M278)+P278+0.75*Q278+S278+2*T278+2*U278-0.75*V278</f>
        <v>6.35</v>
      </c>
      <c r="AB278" s="9"/>
    </row>
    <row r="279" spans="1:28" x14ac:dyDescent="0.25">
      <c r="A279" s="5">
        <v>270</v>
      </c>
      <c r="B279" s="5" t="s">
        <v>336</v>
      </c>
      <c r="C279" s="5"/>
      <c r="D279" s="5">
        <v>30</v>
      </c>
      <c r="E279" s="6">
        <v>14</v>
      </c>
      <c r="F279" s="6">
        <v>3.5</v>
      </c>
      <c r="G279" s="6">
        <v>1.4</v>
      </c>
      <c r="H279" s="6">
        <v>3.4</v>
      </c>
      <c r="I279" s="6">
        <v>39.799999999999997</v>
      </c>
      <c r="J279" s="6">
        <v>0.3</v>
      </c>
      <c r="K279" s="6">
        <v>1.5</v>
      </c>
      <c r="L279" s="6">
        <v>20</v>
      </c>
      <c r="M279" s="6">
        <v>0.5</v>
      </c>
      <c r="N279" s="6">
        <v>0.7</v>
      </c>
      <c r="O279" s="6">
        <v>63.6</v>
      </c>
      <c r="P279" s="6">
        <v>0.4</v>
      </c>
      <c r="Q279" s="6">
        <v>1.5</v>
      </c>
      <c r="R279" s="6">
        <v>1.8</v>
      </c>
      <c r="S279" s="6">
        <v>1</v>
      </c>
      <c r="T279" s="6">
        <v>0.5</v>
      </c>
      <c r="U279" s="6">
        <v>0.2</v>
      </c>
      <c r="V279" s="6">
        <v>0.5</v>
      </c>
      <c r="W279" s="6">
        <v>4.0999999999999996</v>
      </c>
      <c r="X279" s="6"/>
      <c r="Y279" s="6"/>
      <c r="Z279" s="6"/>
      <c r="AA279" s="7">
        <f>2*(G279-J279)-0.5*(H279-G279)+3*J279+M279-0.5*(N279-M279)+P279+0.75*Q279+S279+2*T279+2*U279-0.75*V279</f>
        <v>6.05</v>
      </c>
      <c r="AB279" s="9"/>
    </row>
    <row r="280" spans="1:28" x14ac:dyDescent="0.25">
      <c r="A280" s="5">
        <v>271</v>
      </c>
      <c r="B280" s="5" t="s">
        <v>337</v>
      </c>
      <c r="C280" s="5"/>
      <c r="D280" s="5">
        <v>24</v>
      </c>
      <c r="E280" s="6">
        <v>11.8</v>
      </c>
      <c r="F280" s="6">
        <v>3.1</v>
      </c>
      <c r="G280" s="6">
        <v>1.2</v>
      </c>
      <c r="H280" s="6">
        <v>3</v>
      </c>
      <c r="I280" s="6">
        <v>39.4</v>
      </c>
      <c r="J280" s="6">
        <v>0.3</v>
      </c>
      <c r="K280" s="6">
        <v>0.8</v>
      </c>
      <c r="L280" s="6">
        <v>31.6</v>
      </c>
      <c r="M280" s="6">
        <v>0.5</v>
      </c>
      <c r="N280" s="6">
        <v>0.7</v>
      </c>
      <c r="O280" s="6">
        <v>70.599999999999994</v>
      </c>
      <c r="P280" s="6">
        <v>0.9</v>
      </c>
      <c r="Q280" s="6">
        <v>2.6</v>
      </c>
      <c r="R280" s="6">
        <v>3.5</v>
      </c>
      <c r="S280" s="6">
        <v>0.2</v>
      </c>
      <c r="T280" s="6">
        <v>0.3</v>
      </c>
      <c r="U280" s="6">
        <v>0.4</v>
      </c>
      <c r="V280" s="6">
        <v>0.9</v>
      </c>
      <c r="W280" s="6">
        <v>4.5999999999999996</v>
      </c>
      <c r="X280" s="6"/>
      <c r="Y280" s="6"/>
      <c r="Z280" s="6"/>
      <c r="AA280" s="7">
        <f>2*(G280-J280)-0.5*(H280-G280)+3*J280+M280-0.5*(N280-M280)+P280+0.75*Q280+S280+2*T280+2*U280-0.75*V280</f>
        <v>5.9749999999999996</v>
      </c>
      <c r="AB280" s="9"/>
    </row>
    <row r="281" spans="1:28" x14ac:dyDescent="0.25">
      <c r="A281" s="5">
        <v>272</v>
      </c>
      <c r="B281" s="5" t="s">
        <v>338</v>
      </c>
      <c r="C281" s="5"/>
      <c r="D281" s="5">
        <v>20</v>
      </c>
      <c r="E281" s="6">
        <v>15.7</v>
      </c>
      <c r="F281" s="6">
        <v>4.3</v>
      </c>
      <c r="G281" s="6">
        <v>1.4</v>
      </c>
      <c r="H281" s="6">
        <v>3.9</v>
      </c>
      <c r="I281" s="6">
        <v>36.4</v>
      </c>
      <c r="J281" s="6">
        <v>0.9</v>
      </c>
      <c r="K281" s="6">
        <v>2.6</v>
      </c>
      <c r="L281" s="6">
        <v>32.700000000000003</v>
      </c>
      <c r="M281" s="6">
        <v>0.7</v>
      </c>
      <c r="N281" s="6">
        <v>0.9</v>
      </c>
      <c r="O281" s="6">
        <v>76.5</v>
      </c>
      <c r="P281" s="6">
        <v>0.2</v>
      </c>
      <c r="Q281" s="6">
        <v>1.8</v>
      </c>
      <c r="R281" s="6">
        <v>1.9</v>
      </c>
      <c r="S281" s="6">
        <v>0.9</v>
      </c>
      <c r="T281" s="6">
        <v>0.3</v>
      </c>
      <c r="U281" s="6">
        <v>0.1</v>
      </c>
      <c r="V281" s="6">
        <v>0.5</v>
      </c>
      <c r="W281" s="6">
        <v>4.3</v>
      </c>
      <c r="X281" s="6"/>
      <c r="Y281" s="6"/>
      <c r="Z281" s="6"/>
      <c r="AA281" s="7">
        <f>2*(G281-J281)-0.5*(H281-G281)+3*J281+M281-0.5*(N281-M281)+P281+0.75*Q281+S281+2*T281+2*U281-0.75*V281</f>
        <v>5.9250000000000007</v>
      </c>
      <c r="AB281" s="9"/>
    </row>
    <row r="282" spans="1:28" x14ac:dyDescent="0.25">
      <c r="A282" s="5">
        <v>273</v>
      </c>
      <c r="B282" s="5" t="s">
        <v>339</v>
      </c>
      <c r="C282" s="5"/>
      <c r="D282" s="5">
        <v>21</v>
      </c>
      <c r="E282" s="6">
        <v>15.2</v>
      </c>
      <c r="F282" s="6">
        <v>3.3</v>
      </c>
      <c r="G282" s="6">
        <v>1.3</v>
      </c>
      <c r="H282" s="6">
        <v>3.4</v>
      </c>
      <c r="I282" s="6">
        <v>39.4</v>
      </c>
      <c r="J282" s="6">
        <v>0.1</v>
      </c>
      <c r="K282" s="6">
        <v>0.9</v>
      </c>
      <c r="L282" s="6">
        <v>11.1</v>
      </c>
      <c r="M282" s="6">
        <v>0.5</v>
      </c>
      <c r="N282" s="6">
        <v>0.8</v>
      </c>
      <c r="O282" s="6">
        <v>64.7</v>
      </c>
      <c r="P282" s="6">
        <v>0.4</v>
      </c>
      <c r="Q282" s="6">
        <v>1.2</v>
      </c>
      <c r="R282" s="6">
        <v>1.6</v>
      </c>
      <c r="S282" s="6">
        <v>2.2999999999999998</v>
      </c>
      <c r="T282" s="6">
        <v>0.5</v>
      </c>
      <c r="U282" s="6">
        <v>0</v>
      </c>
      <c r="V282" s="6">
        <v>0.9</v>
      </c>
      <c r="W282" s="6">
        <v>4.5</v>
      </c>
      <c r="X282" s="6"/>
      <c r="Y282" s="6"/>
      <c r="Z282" s="6"/>
      <c r="AA282" s="7">
        <f>2*(G282-J282)-0.5*(H282-G282)+3*J282+M282-0.5*(N282-M282)+P282+0.75*Q282+S282+2*T282+2*U282-0.75*V282</f>
        <v>5.9249999999999998</v>
      </c>
      <c r="AB282" s="9"/>
    </row>
    <row r="283" spans="1:28" x14ac:dyDescent="0.25">
      <c r="A283" s="5">
        <v>274</v>
      </c>
      <c r="B283" s="5" t="s">
        <v>340</v>
      </c>
      <c r="C283" s="5"/>
      <c r="D283" s="5">
        <v>24</v>
      </c>
      <c r="E283" s="6">
        <v>11</v>
      </c>
      <c r="F283" s="6">
        <v>4.2</v>
      </c>
      <c r="G283" s="6">
        <v>1.5</v>
      </c>
      <c r="H283" s="6">
        <v>3.8</v>
      </c>
      <c r="I283" s="6">
        <v>39.6</v>
      </c>
      <c r="J283" s="6">
        <v>0.7</v>
      </c>
      <c r="K283" s="6">
        <v>2</v>
      </c>
      <c r="L283" s="6">
        <v>36.200000000000003</v>
      </c>
      <c r="M283" s="6">
        <v>0.5</v>
      </c>
      <c r="N283" s="6">
        <v>0.7</v>
      </c>
      <c r="O283" s="6">
        <v>75</v>
      </c>
      <c r="P283" s="6">
        <v>0.5</v>
      </c>
      <c r="Q283" s="6">
        <v>0.8</v>
      </c>
      <c r="R283" s="6">
        <v>1.4</v>
      </c>
      <c r="S283" s="6">
        <v>0.9</v>
      </c>
      <c r="T283" s="6">
        <v>0.5</v>
      </c>
      <c r="U283" s="6">
        <v>0.1</v>
      </c>
      <c r="V283" s="6">
        <v>0.5</v>
      </c>
      <c r="W283" s="6">
        <v>4.0999999999999996</v>
      </c>
      <c r="X283" s="6"/>
      <c r="Y283" s="6"/>
      <c r="Z283" s="6"/>
      <c r="AA283" s="7">
        <f>2*(G283-J283)-0.5*(H283-G283)+3*J283+M283-0.5*(N283-M283)+P283+0.75*Q283+S283+2*T283+2*U283-0.75*V283</f>
        <v>5.7750000000000004</v>
      </c>
      <c r="AB283" s="9"/>
    </row>
    <row r="284" spans="1:28" x14ac:dyDescent="0.25">
      <c r="A284" s="5">
        <v>275</v>
      </c>
      <c r="B284" s="5" t="s">
        <v>341</v>
      </c>
      <c r="C284" s="5"/>
      <c r="D284" s="5">
        <v>20</v>
      </c>
      <c r="E284" s="6">
        <v>10.9</v>
      </c>
      <c r="F284" s="6">
        <v>2.7</v>
      </c>
      <c r="G284" s="6">
        <v>1</v>
      </c>
      <c r="H284" s="6">
        <v>2.1</v>
      </c>
      <c r="I284" s="6">
        <v>46.3</v>
      </c>
      <c r="J284" s="6">
        <v>0</v>
      </c>
      <c r="K284" s="6">
        <v>0</v>
      </c>
      <c r="L284" s="6">
        <v>0</v>
      </c>
      <c r="M284" s="6">
        <v>0.8</v>
      </c>
      <c r="N284" s="6">
        <v>1.1000000000000001</v>
      </c>
      <c r="O284" s="6">
        <v>68.2</v>
      </c>
      <c r="P284" s="6">
        <v>0.9</v>
      </c>
      <c r="Q284" s="6">
        <v>1</v>
      </c>
      <c r="R284" s="6">
        <v>1.9</v>
      </c>
      <c r="S284" s="6">
        <v>0.8</v>
      </c>
      <c r="T284" s="6">
        <v>0.5</v>
      </c>
      <c r="U284" s="6">
        <v>0.3</v>
      </c>
      <c r="V284" s="6">
        <v>0.8</v>
      </c>
      <c r="W284" s="6">
        <v>3.7</v>
      </c>
      <c r="X284" s="6"/>
      <c r="Y284" s="6"/>
      <c r="Z284" s="6"/>
      <c r="AA284" s="7">
        <f>2*(G284-J284)-0.5*(H284-G284)+3*J284+M284-0.5*(N284-M284)+P284+0.75*Q284+S284+2*T284+2*U284-0.75*V284</f>
        <v>5.5499999999999989</v>
      </c>
      <c r="AB284" s="9"/>
    </row>
    <row r="285" spans="1:28" x14ac:dyDescent="0.25">
      <c r="A285" s="5">
        <v>276</v>
      </c>
      <c r="B285" s="5" t="s">
        <v>342</v>
      </c>
      <c r="C285" s="5"/>
      <c r="D285" s="5">
        <v>28</v>
      </c>
      <c r="E285" s="6">
        <v>15</v>
      </c>
      <c r="F285" s="6">
        <v>3.1</v>
      </c>
      <c r="G285" s="6">
        <v>1.3</v>
      </c>
      <c r="H285" s="6">
        <v>4.0999999999999996</v>
      </c>
      <c r="I285" s="6">
        <v>32.200000000000003</v>
      </c>
      <c r="J285" s="6">
        <v>0.2</v>
      </c>
      <c r="K285" s="6">
        <v>1</v>
      </c>
      <c r="L285" s="6">
        <v>18.5</v>
      </c>
      <c r="M285" s="6">
        <v>0.3</v>
      </c>
      <c r="N285" s="6">
        <v>0.6</v>
      </c>
      <c r="O285" s="6">
        <v>52.9</v>
      </c>
      <c r="P285" s="6">
        <v>0.3</v>
      </c>
      <c r="Q285" s="6">
        <v>1</v>
      </c>
      <c r="R285" s="6">
        <v>1.3</v>
      </c>
      <c r="S285" s="6">
        <v>2.5</v>
      </c>
      <c r="T285" s="6">
        <v>0.4</v>
      </c>
      <c r="U285" s="6">
        <v>0</v>
      </c>
      <c r="V285" s="6">
        <v>0.6</v>
      </c>
      <c r="W285" s="6">
        <v>3.7</v>
      </c>
      <c r="X285" s="6"/>
      <c r="Y285" s="6"/>
      <c r="Z285" s="6"/>
      <c r="AA285" s="7">
        <f>2*(G285-J285)-0.5*(H285-G285)+3*J285+M285-0.5*(N285-M285)+P285+0.75*Q285+S285+2*T285+2*U285-0.75*V285</f>
        <v>5.45</v>
      </c>
      <c r="AB285" s="9"/>
    </row>
    <row r="286" spans="1:28" x14ac:dyDescent="0.25">
      <c r="A286" s="5">
        <v>277</v>
      </c>
      <c r="B286" s="5" t="s">
        <v>343</v>
      </c>
      <c r="C286" s="5"/>
      <c r="D286" s="5">
        <v>26</v>
      </c>
      <c r="E286" s="6">
        <v>10.8</v>
      </c>
      <c r="F286" s="6">
        <v>3.4</v>
      </c>
      <c r="G286" s="6">
        <v>1.6</v>
      </c>
      <c r="H286" s="6">
        <v>3.3</v>
      </c>
      <c r="I286" s="6">
        <v>47.7</v>
      </c>
      <c r="J286" s="6">
        <v>0</v>
      </c>
      <c r="K286" s="6">
        <v>0.1</v>
      </c>
      <c r="L286" s="6">
        <v>50</v>
      </c>
      <c r="M286" s="6">
        <v>0.2</v>
      </c>
      <c r="N286" s="6">
        <v>0.3</v>
      </c>
      <c r="O286" s="6">
        <v>85.7</v>
      </c>
      <c r="P286" s="6">
        <v>0.7</v>
      </c>
      <c r="Q286" s="6">
        <v>1.7</v>
      </c>
      <c r="R286" s="6">
        <v>2.4</v>
      </c>
      <c r="S286" s="6">
        <v>0.3</v>
      </c>
      <c r="T286" s="6">
        <v>0.3</v>
      </c>
      <c r="U286" s="6">
        <v>0.3</v>
      </c>
      <c r="V286" s="6">
        <v>0.8</v>
      </c>
      <c r="W286" s="6">
        <v>4.2</v>
      </c>
      <c r="X286" s="6"/>
      <c r="Y286" s="6"/>
      <c r="Z286" s="6"/>
      <c r="AA286" s="7">
        <f>2*(G286-J286)-0.5*(H286-G286)+3*J286+M286-0.5*(N286-M286)+P286+0.75*Q286+S286+2*T286+2*U286-0.75*V286</f>
        <v>5.375</v>
      </c>
      <c r="AB286" s="9"/>
    </row>
    <row r="287" spans="1:28" x14ac:dyDescent="0.25">
      <c r="A287" s="5">
        <v>277</v>
      </c>
      <c r="B287" s="5" t="s">
        <v>344</v>
      </c>
      <c r="C287" s="5"/>
      <c r="D287" s="5">
        <v>24</v>
      </c>
      <c r="E287" s="6">
        <v>12</v>
      </c>
      <c r="F287" s="6">
        <v>4.9000000000000004</v>
      </c>
      <c r="G287" s="6">
        <v>2</v>
      </c>
      <c r="H287" s="6">
        <v>4.5</v>
      </c>
      <c r="I287" s="6">
        <v>45.8</v>
      </c>
      <c r="J287" s="6">
        <v>0.4</v>
      </c>
      <c r="K287" s="6">
        <v>0.9</v>
      </c>
      <c r="L287" s="6">
        <v>45.5</v>
      </c>
      <c r="M287" s="6">
        <v>0.4</v>
      </c>
      <c r="N287" s="6">
        <v>0.6</v>
      </c>
      <c r="O287" s="6">
        <v>60</v>
      </c>
      <c r="P287" s="6">
        <v>0.1</v>
      </c>
      <c r="Q287" s="6">
        <v>0.3</v>
      </c>
      <c r="R287" s="6">
        <v>0.5</v>
      </c>
      <c r="S287" s="6">
        <v>1.3</v>
      </c>
      <c r="T287" s="6">
        <v>0.2</v>
      </c>
      <c r="U287" s="6">
        <v>0.1</v>
      </c>
      <c r="V287" s="6">
        <v>0.6</v>
      </c>
      <c r="W287" s="6">
        <v>3.6</v>
      </c>
      <c r="X287" s="6"/>
      <c r="Y287" s="6"/>
      <c r="Z287" s="6"/>
      <c r="AA287" s="7">
        <f>2*(G287-J287)-0.5*(H287-G287)+3*J287+M287-0.5*(N287-M287)+P287+0.75*Q287+S287+2*T287+2*U287-0.75*V287</f>
        <v>5.2250000000000005</v>
      </c>
      <c r="AB287" s="9"/>
    </row>
    <row r="288" spans="1:28" x14ac:dyDescent="0.25">
      <c r="A288" s="5">
        <v>279</v>
      </c>
      <c r="B288" s="5" t="s">
        <v>345</v>
      </c>
      <c r="C288" s="5"/>
      <c r="D288" s="5">
        <v>23</v>
      </c>
      <c r="E288" s="6">
        <v>10.8</v>
      </c>
      <c r="F288" s="6">
        <v>3</v>
      </c>
      <c r="G288" s="6">
        <v>1</v>
      </c>
      <c r="H288" s="6">
        <v>2.5</v>
      </c>
      <c r="I288" s="6">
        <v>40.4</v>
      </c>
      <c r="J288" s="6">
        <v>0.7</v>
      </c>
      <c r="K288" s="6">
        <v>1.9</v>
      </c>
      <c r="L288" s="6">
        <v>36.4</v>
      </c>
      <c r="M288" s="6">
        <v>0.3</v>
      </c>
      <c r="N288" s="6">
        <v>0.4</v>
      </c>
      <c r="O288" s="6">
        <v>77.8</v>
      </c>
      <c r="P288" s="6">
        <v>0.3</v>
      </c>
      <c r="Q288" s="6">
        <v>1</v>
      </c>
      <c r="R288" s="6">
        <v>1.3</v>
      </c>
      <c r="S288" s="6">
        <v>0.6</v>
      </c>
      <c r="T288" s="6">
        <v>0.1</v>
      </c>
      <c r="U288" s="6">
        <v>0.5</v>
      </c>
      <c r="V288" s="6">
        <v>0.3</v>
      </c>
      <c r="W288" s="6">
        <v>3.6</v>
      </c>
      <c r="X288" s="6"/>
      <c r="Y288" s="6"/>
      <c r="Z288" s="6"/>
      <c r="AA288" s="7">
        <f>2*(G288-J288)-0.5*(H288-G288)+3*J288+M288-0.5*(N288-M288)+P288+0.75*Q288+S288+2*T288+2*U288-0.75*V288</f>
        <v>4.8250000000000002</v>
      </c>
      <c r="AB288" s="9"/>
    </row>
    <row r="289" spans="1:28" x14ac:dyDescent="0.25">
      <c r="A289" s="5">
        <v>280</v>
      </c>
      <c r="B289" s="5" t="s">
        <v>346</v>
      </c>
      <c r="C289" s="5"/>
      <c r="D289" s="5">
        <v>27</v>
      </c>
      <c r="E289" s="6">
        <v>13.1</v>
      </c>
      <c r="F289" s="6">
        <v>1.6</v>
      </c>
      <c r="G289" s="6">
        <v>0.7</v>
      </c>
      <c r="H289" s="6">
        <v>2.2000000000000002</v>
      </c>
      <c r="I289" s="6">
        <v>32.200000000000003</v>
      </c>
      <c r="J289" s="6">
        <v>0</v>
      </c>
      <c r="K289" s="6">
        <v>0</v>
      </c>
      <c r="L289" s="6">
        <v>0</v>
      </c>
      <c r="M289" s="6">
        <v>0.1</v>
      </c>
      <c r="N289" s="6">
        <v>0.2</v>
      </c>
      <c r="O289" s="6">
        <v>66.7</v>
      </c>
      <c r="P289" s="6">
        <v>1.1000000000000001</v>
      </c>
      <c r="Q289" s="6">
        <v>1.4</v>
      </c>
      <c r="R289" s="6">
        <v>2.6</v>
      </c>
      <c r="S289" s="6">
        <v>1</v>
      </c>
      <c r="T289" s="6">
        <v>0.3</v>
      </c>
      <c r="U289" s="6">
        <v>0.3</v>
      </c>
      <c r="V289" s="6">
        <v>0.3</v>
      </c>
      <c r="W289" s="6">
        <v>3.8</v>
      </c>
      <c r="X289" s="6"/>
      <c r="Y289" s="6"/>
      <c r="Z289" s="6"/>
      <c r="AA289" s="7">
        <f>2*(G289-J289)-0.5*(H289-G289)+3*J289+M289-0.5*(N289-M289)+P289+0.75*Q289+S289+2*T289+2*U289-0.75*V289</f>
        <v>4.8249999999999993</v>
      </c>
      <c r="AB289" s="9"/>
    </row>
    <row r="290" spans="1:28" x14ac:dyDescent="0.25">
      <c r="A290" s="5">
        <v>281</v>
      </c>
      <c r="B290" s="5" t="s">
        <v>347</v>
      </c>
      <c r="C290" s="5"/>
      <c r="D290" s="5">
        <v>25</v>
      </c>
      <c r="E290" s="6">
        <v>12.7</v>
      </c>
      <c r="F290" s="6">
        <v>3</v>
      </c>
      <c r="G290" s="6">
        <v>1.1000000000000001</v>
      </c>
      <c r="H290" s="6">
        <v>2.9</v>
      </c>
      <c r="I290" s="6">
        <v>38.9</v>
      </c>
      <c r="J290" s="6">
        <v>0.6</v>
      </c>
      <c r="K290" s="6">
        <v>1.6</v>
      </c>
      <c r="L290" s="6">
        <v>37.5</v>
      </c>
      <c r="M290" s="6">
        <v>0.1</v>
      </c>
      <c r="N290" s="6">
        <v>0.2</v>
      </c>
      <c r="O290" s="6">
        <v>50</v>
      </c>
      <c r="P290" s="6">
        <v>0.3</v>
      </c>
      <c r="Q290" s="6">
        <v>0.8</v>
      </c>
      <c r="R290" s="6">
        <v>1.1000000000000001</v>
      </c>
      <c r="S290" s="6">
        <v>1</v>
      </c>
      <c r="T290" s="6">
        <v>0.4</v>
      </c>
      <c r="U290" s="6">
        <v>0.3</v>
      </c>
      <c r="V290" s="6">
        <v>0.6</v>
      </c>
      <c r="W290" s="6">
        <v>3.3</v>
      </c>
      <c r="X290" s="6"/>
      <c r="Y290" s="6"/>
      <c r="Z290" s="6"/>
      <c r="AA290" s="7">
        <f>2*(G290-J290)-0.5*(H290-G290)+3*J290+M290-0.5*(N290-M290)+P290+0.75*Q290+S290+2*T290+2*U290-0.75*V290</f>
        <v>4.8</v>
      </c>
      <c r="AB290" s="9"/>
    </row>
    <row r="291" spans="1:28" x14ac:dyDescent="0.25">
      <c r="A291" s="5">
        <v>282</v>
      </c>
      <c r="B291" s="5" t="s">
        <v>348</v>
      </c>
      <c r="C291" s="5"/>
      <c r="D291" s="5">
        <v>22</v>
      </c>
      <c r="E291" s="6">
        <v>16.399999999999999</v>
      </c>
      <c r="F291" s="6">
        <v>3</v>
      </c>
      <c r="G291" s="6">
        <v>1</v>
      </c>
      <c r="H291" s="6">
        <v>3.2</v>
      </c>
      <c r="I291" s="6">
        <v>32.9</v>
      </c>
      <c r="J291" s="6">
        <v>0.7</v>
      </c>
      <c r="K291" s="6">
        <v>2.2000000000000002</v>
      </c>
      <c r="L291" s="6">
        <v>32.700000000000003</v>
      </c>
      <c r="M291" s="6">
        <v>0.2</v>
      </c>
      <c r="N291" s="6">
        <v>0.2</v>
      </c>
      <c r="O291" s="6">
        <v>80</v>
      </c>
      <c r="P291" s="6">
        <v>0.1</v>
      </c>
      <c r="Q291" s="6">
        <v>1</v>
      </c>
      <c r="R291" s="6">
        <v>1.1000000000000001</v>
      </c>
      <c r="S291" s="6">
        <v>1.3</v>
      </c>
      <c r="T291" s="6">
        <v>0.3</v>
      </c>
      <c r="U291" s="6">
        <v>0.2</v>
      </c>
      <c r="V291" s="6">
        <v>0.3</v>
      </c>
      <c r="W291" s="6">
        <v>3.5</v>
      </c>
      <c r="X291" s="6"/>
      <c r="Y291" s="6"/>
      <c r="Z291" s="6"/>
      <c r="AA291" s="7">
        <f>2*(G291-J291)-0.5*(H291-G291)+3*J291+M291-0.5*(N291-M291)+P291+0.75*Q291+S291+2*T291+2*U291-0.75*V291</f>
        <v>4.7249999999999996</v>
      </c>
      <c r="AB291" s="9"/>
    </row>
    <row r="292" spans="1:28" x14ac:dyDescent="0.25">
      <c r="A292" s="5">
        <v>283</v>
      </c>
      <c r="B292" s="5" t="s">
        <v>349</v>
      </c>
      <c r="C292" s="5"/>
      <c r="D292" s="5">
        <v>23</v>
      </c>
      <c r="E292" s="6">
        <v>14.6</v>
      </c>
      <c r="F292" s="6">
        <v>3.8</v>
      </c>
      <c r="G292" s="6">
        <v>1.3</v>
      </c>
      <c r="H292" s="6">
        <v>4</v>
      </c>
      <c r="I292" s="6">
        <v>32.6</v>
      </c>
      <c r="J292" s="6">
        <v>0.9</v>
      </c>
      <c r="K292" s="6">
        <v>2.8</v>
      </c>
      <c r="L292" s="6">
        <v>32.299999999999997</v>
      </c>
      <c r="M292" s="6">
        <v>0.3</v>
      </c>
      <c r="N292" s="6">
        <v>0.4</v>
      </c>
      <c r="O292" s="6">
        <v>77.8</v>
      </c>
      <c r="P292" s="6">
        <v>0.2</v>
      </c>
      <c r="Q292" s="6">
        <v>1.5</v>
      </c>
      <c r="R292" s="6">
        <v>1.7</v>
      </c>
      <c r="S292" s="6">
        <v>0.4</v>
      </c>
      <c r="T292" s="6">
        <v>0.3</v>
      </c>
      <c r="U292" s="6">
        <v>0.1</v>
      </c>
      <c r="V292" s="6">
        <v>0.3</v>
      </c>
      <c r="W292" s="6">
        <v>3.3</v>
      </c>
      <c r="X292" s="6"/>
      <c r="Y292" s="6"/>
      <c r="Z292" s="6"/>
      <c r="AA292" s="7">
        <f>2*(G292-J292)-0.5*(H292-G292)+3*J292+M292-0.5*(N292-M292)+P292+0.75*Q292+S292+2*T292+2*U292-0.75*V292</f>
        <v>4.7000000000000011</v>
      </c>
      <c r="AB292" s="9"/>
    </row>
    <row r="293" spans="1:28" x14ac:dyDescent="0.25">
      <c r="A293" s="5">
        <v>284</v>
      </c>
      <c r="B293" s="5" t="s">
        <v>350</v>
      </c>
      <c r="C293" s="5"/>
      <c r="D293" s="5">
        <v>22</v>
      </c>
      <c r="E293" s="6">
        <v>12.8</v>
      </c>
      <c r="F293" s="6">
        <v>4.7</v>
      </c>
      <c r="G293" s="6">
        <v>1.6</v>
      </c>
      <c r="H293" s="6">
        <v>4.4000000000000004</v>
      </c>
      <c r="I293" s="6">
        <v>36.5</v>
      </c>
      <c r="J293" s="6">
        <v>0.9</v>
      </c>
      <c r="K293" s="6">
        <v>3.1</v>
      </c>
      <c r="L293" s="6">
        <v>29</v>
      </c>
      <c r="M293" s="6">
        <v>0.6</v>
      </c>
      <c r="N293" s="6">
        <v>0.7</v>
      </c>
      <c r="O293" s="6">
        <v>86.7</v>
      </c>
      <c r="P293" s="6">
        <v>0.1</v>
      </c>
      <c r="Q293" s="6">
        <v>0.8</v>
      </c>
      <c r="R293" s="6">
        <v>1</v>
      </c>
      <c r="S293" s="6">
        <v>0.4</v>
      </c>
      <c r="T293" s="6">
        <v>0.3</v>
      </c>
      <c r="U293" s="6">
        <v>0.1</v>
      </c>
      <c r="V293" s="6">
        <v>0.7</v>
      </c>
      <c r="W293" s="6">
        <v>2.9</v>
      </c>
      <c r="X293" s="6"/>
      <c r="Y293" s="6"/>
      <c r="Z293" s="6"/>
      <c r="AA293" s="7">
        <f>2*(G293-J293)-0.5*(H293-G293)+3*J293+M293-0.5*(N293-M293)+P293+0.75*Q293+S293+2*T293+2*U293-0.75*V293</f>
        <v>4.625</v>
      </c>
      <c r="AB293" s="9"/>
    </row>
    <row r="294" spans="1:28" x14ac:dyDescent="0.25">
      <c r="A294" s="5">
        <v>285</v>
      </c>
      <c r="B294" s="5" t="s">
        <v>351</v>
      </c>
      <c r="C294" s="5"/>
      <c r="D294" s="5">
        <v>20</v>
      </c>
      <c r="E294" s="6">
        <v>9.4</v>
      </c>
      <c r="F294" s="6">
        <v>3.1</v>
      </c>
      <c r="G294" s="6">
        <v>1.3</v>
      </c>
      <c r="H294" s="6">
        <v>3.1</v>
      </c>
      <c r="I294" s="6">
        <v>41.9</v>
      </c>
      <c r="J294" s="6">
        <v>0.2</v>
      </c>
      <c r="K294" s="6">
        <v>0.6</v>
      </c>
      <c r="L294" s="6">
        <v>25</v>
      </c>
      <c r="M294" s="6">
        <v>0.3</v>
      </c>
      <c r="N294" s="6">
        <v>0.5</v>
      </c>
      <c r="O294" s="6">
        <v>60</v>
      </c>
      <c r="P294" s="6">
        <v>0.3</v>
      </c>
      <c r="Q294" s="6">
        <v>0.9</v>
      </c>
      <c r="R294" s="6">
        <v>1.2</v>
      </c>
      <c r="S294" s="6">
        <v>0.3</v>
      </c>
      <c r="T294" s="6">
        <v>0.3</v>
      </c>
      <c r="U294" s="6">
        <v>0.3</v>
      </c>
      <c r="V294" s="6">
        <v>0.5</v>
      </c>
      <c r="W294" s="6">
        <v>2.7</v>
      </c>
      <c r="X294" s="6"/>
      <c r="Y294" s="6"/>
      <c r="Z294" s="6"/>
      <c r="AA294" s="7">
        <f>2*(G294-J294)-0.5*(H294-G294)+3*J294+M294-0.5*(N294-M294)+P294+0.75*Q294+S294+2*T294+2*U294-0.75*V294</f>
        <v>4.2</v>
      </c>
      <c r="AB294" s="9"/>
    </row>
    <row r="295" spans="1:28" x14ac:dyDescent="0.25">
      <c r="A295" s="5">
        <v>286</v>
      </c>
      <c r="B295" s="5" t="s">
        <v>352</v>
      </c>
      <c r="C295" s="5"/>
      <c r="D295" s="5">
        <v>20</v>
      </c>
      <c r="E295" s="6">
        <v>11.5</v>
      </c>
      <c r="F295" s="6">
        <v>2.6</v>
      </c>
      <c r="G295" s="6">
        <v>0.9</v>
      </c>
      <c r="H295" s="6">
        <v>3.2</v>
      </c>
      <c r="I295" s="6">
        <v>27</v>
      </c>
      <c r="J295" s="6">
        <v>0.6</v>
      </c>
      <c r="K295" s="6">
        <v>2.1</v>
      </c>
      <c r="L295" s="6">
        <v>26.8</v>
      </c>
      <c r="M295" s="6">
        <v>0.4</v>
      </c>
      <c r="N295" s="6">
        <v>0.4</v>
      </c>
      <c r="O295" s="6">
        <v>87.5</v>
      </c>
      <c r="P295" s="6">
        <v>0.1</v>
      </c>
      <c r="Q295" s="6">
        <v>1.8</v>
      </c>
      <c r="R295" s="6">
        <v>1.8</v>
      </c>
      <c r="S295" s="6">
        <v>0.5</v>
      </c>
      <c r="T295" s="6">
        <v>0.3</v>
      </c>
      <c r="U295" s="6">
        <v>0.1</v>
      </c>
      <c r="V295" s="6">
        <v>0.4</v>
      </c>
      <c r="W295" s="6">
        <v>2.5</v>
      </c>
      <c r="X295" s="6"/>
      <c r="Y295" s="6"/>
      <c r="Z295" s="6"/>
      <c r="AA295" s="7">
        <f>2*(G295-J295)-0.5*(H295-G295)+3*J295+M295-0.5*(N295-M295)+P295+0.75*Q295+S295+2*T295+2*U295-0.75*V295</f>
        <v>4.1000000000000005</v>
      </c>
      <c r="AB295" s="9"/>
    </row>
    <row r="296" spans="1:28" x14ac:dyDescent="0.25">
      <c r="A296" s="5">
        <v>287</v>
      </c>
      <c r="B296" s="5" t="s">
        <v>353</v>
      </c>
      <c r="C296" s="5"/>
      <c r="D296" s="5">
        <v>23</v>
      </c>
      <c r="E296" s="6">
        <v>11</v>
      </c>
      <c r="F296" s="6">
        <v>2.6</v>
      </c>
      <c r="G296" s="6">
        <v>1</v>
      </c>
      <c r="H296" s="6">
        <v>2.8</v>
      </c>
      <c r="I296" s="6">
        <v>35.9</v>
      </c>
      <c r="J296" s="6">
        <v>0.6</v>
      </c>
      <c r="K296" s="6">
        <v>1.9</v>
      </c>
      <c r="L296" s="6">
        <v>30.2</v>
      </c>
      <c r="M296" s="6">
        <v>0</v>
      </c>
      <c r="N296" s="6">
        <v>0.1</v>
      </c>
      <c r="O296" s="6">
        <v>0</v>
      </c>
      <c r="P296" s="6">
        <v>0.2</v>
      </c>
      <c r="Q296" s="6">
        <v>1.3</v>
      </c>
      <c r="R296" s="6">
        <v>1.5</v>
      </c>
      <c r="S296" s="6">
        <v>0.3</v>
      </c>
      <c r="T296" s="6">
        <v>0.2</v>
      </c>
      <c r="U296" s="6">
        <v>0.4</v>
      </c>
      <c r="V296" s="6">
        <v>0.6</v>
      </c>
      <c r="W296" s="6">
        <v>2.5</v>
      </c>
      <c r="X296" s="6"/>
      <c r="Y296" s="6"/>
      <c r="Z296" s="6"/>
      <c r="AA296" s="7">
        <f>2*(G296-J296)-0.5*(H296-G296)+3*J296+M296-0.5*(N296-M296)+P296+0.75*Q296+S296+2*T296+2*U296-0.75*V296</f>
        <v>3.875</v>
      </c>
      <c r="AB296" s="9"/>
    </row>
    <row r="297" spans="1:28" x14ac:dyDescent="0.25">
      <c r="A297" s="5">
        <v>288</v>
      </c>
      <c r="B297" s="5" t="s">
        <v>354</v>
      </c>
      <c r="C297" s="5"/>
      <c r="D297" s="5">
        <v>22</v>
      </c>
      <c r="E297" s="6">
        <v>6.8</v>
      </c>
      <c r="F297" s="6">
        <v>1.5</v>
      </c>
      <c r="G297" s="6">
        <v>0.5</v>
      </c>
      <c r="H297" s="6">
        <v>1.4</v>
      </c>
      <c r="I297" s="6">
        <v>35.5</v>
      </c>
      <c r="J297" s="6">
        <v>0.3</v>
      </c>
      <c r="K297" s="6">
        <v>0.9</v>
      </c>
      <c r="L297" s="6">
        <v>30</v>
      </c>
      <c r="M297" s="6">
        <v>0.3</v>
      </c>
      <c r="N297" s="6">
        <v>0.3</v>
      </c>
      <c r="O297" s="6">
        <v>85.7</v>
      </c>
      <c r="P297" s="6">
        <v>0.2</v>
      </c>
      <c r="Q297" s="6">
        <v>0.9</v>
      </c>
      <c r="R297" s="6">
        <v>1</v>
      </c>
      <c r="S297" s="6">
        <v>0.8</v>
      </c>
      <c r="T297" s="6">
        <v>0.3</v>
      </c>
      <c r="U297" s="6">
        <v>0.1</v>
      </c>
      <c r="V297" s="6">
        <v>0.3</v>
      </c>
      <c r="W297" s="6">
        <v>2.5</v>
      </c>
      <c r="X297" s="6"/>
      <c r="Y297" s="6"/>
      <c r="Z297" s="6"/>
      <c r="AA297" s="7">
        <f>2*(G297-J297)-0.5*(H297-G297)+3*J297+M297-0.5*(N297-M297)+P297+0.75*Q297+S297+2*T297+2*U297-0.75*V297</f>
        <v>3.4000000000000004</v>
      </c>
      <c r="AB297" s="9"/>
    </row>
    <row r="298" spans="1:28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7"/>
      <c r="AB298" s="9"/>
    </row>
    <row r="299" spans="1:28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6"/>
      <c r="U299" s="6"/>
      <c r="V299" s="6"/>
      <c r="W299" s="5"/>
      <c r="X299" s="6"/>
      <c r="Y299" s="6"/>
      <c r="Z299" s="5"/>
      <c r="AA299" s="7"/>
      <c r="AB299" s="9"/>
    </row>
    <row r="300" spans="1:28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6"/>
      <c r="U300" s="6"/>
      <c r="V300" s="6"/>
      <c r="W300" s="5"/>
      <c r="X300" s="6"/>
      <c r="Y300" s="6"/>
      <c r="Z300" s="5"/>
      <c r="AA300" s="7"/>
      <c r="AB300" s="9"/>
    </row>
    <row r="301" spans="1:28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6"/>
      <c r="U301" s="6"/>
      <c r="V301" s="6"/>
      <c r="W301" s="5"/>
      <c r="X301" s="6"/>
      <c r="Y301" s="6"/>
      <c r="Z301" s="5"/>
      <c r="AA301" s="7"/>
      <c r="AB301" s="9"/>
    </row>
    <row r="302" spans="1:28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6"/>
      <c r="U302" s="6"/>
      <c r="V302" s="6"/>
      <c r="W302" s="5"/>
      <c r="X302" s="6"/>
      <c r="Y302" s="6"/>
      <c r="Z302" s="5"/>
      <c r="AA302" s="7"/>
      <c r="AB302" s="9"/>
    </row>
    <row r="303" spans="1:28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6"/>
      <c r="U303" s="6"/>
      <c r="V303" s="6"/>
      <c r="W303" s="5"/>
      <c r="X303" s="6"/>
      <c r="Y303" s="6"/>
      <c r="Z303" s="5"/>
      <c r="AA303" s="7"/>
      <c r="AB303" s="9"/>
    </row>
    <row r="304" spans="1:28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6"/>
      <c r="U304" s="6"/>
      <c r="V304" s="6"/>
      <c r="W304" s="5"/>
      <c r="X304" s="6"/>
      <c r="Y304" s="6"/>
      <c r="Z304" s="5"/>
      <c r="AA304" s="7"/>
      <c r="AB304" s="9"/>
    </row>
    <row r="305" spans="1:28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6"/>
      <c r="U305" s="6"/>
      <c r="V305" s="6"/>
      <c r="W305" s="5"/>
      <c r="X305" s="6"/>
      <c r="Y305" s="6"/>
      <c r="Z305" s="5"/>
      <c r="AA305" s="7"/>
      <c r="AB305" s="9"/>
    </row>
    <row r="306" spans="1:28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6"/>
      <c r="U306" s="6"/>
      <c r="V306" s="6"/>
      <c r="W306" s="5"/>
      <c r="X306" s="6"/>
      <c r="Y306" s="6"/>
      <c r="Z306" s="5"/>
      <c r="AA306" s="7"/>
      <c r="AB306" s="9"/>
    </row>
    <row r="307" spans="1:28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10"/>
      <c r="AB307" s="9"/>
    </row>
    <row r="308" spans="1:28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10"/>
      <c r="AB308" s="9"/>
    </row>
    <row r="309" spans="1:28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10"/>
      <c r="AB309" s="9"/>
    </row>
    <row r="310" spans="1:28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10"/>
      <c r="AB310" s="9"/>
    </row>
    <row r="311" spans="1:28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10"/>
      <c r="AB311" s="9"/>
    </row>
    <row r="312" spans="1:28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10"/>
      <c r="AB312" s="9"/>
    </row>
    <row r="313" spans="1:28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10"/>
      <c r="AB313" s="9"/>
    </row>
    <row r="314" spans="1:28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10"/>
      <c r="AB314" s="9"/>
    </row>
    <row r="315" spans="1:28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10"/>
      <c r="AB315" s="9"/>
    </row>
    <row r="316" spans="1:28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10"/>
      <c r="AB316" s="9"/>
    </row>
    <row r="317" spans="1:28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10"/>
      <c r="AB317" s="9"/>
    </row>
    <row r="318" spans="1:28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10"/>
      <c r="AB318" s="9"/>
    </row>
    <row r="319" spans="1:28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10"/>
      <c r="AB319" s="9"/>
    </row>
    <row r="320" spans="1:28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10"/>
      <c r="AB320" s="9"/>
    </row>
    <row r="321" spans="1:28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10"/>
      <c r="AB321" s="9"/>
    </row>
    <row r="322" spans="1:28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10"/>
      <c r="AB322" s="9"/>
    </row>
    <row r="323" spans="1:28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10"/>
      <c r="AB323" s="9"/>
    </row>
    <row r="324" spans="1:28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10"/>
      <c r="AB324" s="9"/>
    </row>
    <row r="325" spans="1:28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10"/>
      <c r="AB325" s="9"/>
    </row>
    <row r="326" spans="1:28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10"/>
      <c r="AB326" s="9"/>
    </row>
    <row r="327" spans="1:28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10"/>
      <c r="AB327" s="9"/>
    </row>
    <row r="328" spans="1:28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10"/>
      <c r="AB328" s="9"/>
    </row>
    <row r="329" spans="1:28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10"/>
      <c r="AB329" s="9"/>
    </row>
    <row r="330" spans="1:28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10"/>
      <c r="AB330" s="9"/>
    </row>
    <row r="331" spans="1:28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10"/>
      <c r="AB331" s="9"/>
    </row>
    <row r="332" spans="1:28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10"/>
      <c r="AB332" s="9"/>
    </row>
    <row r="333" spans="1:28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10"/>
      <c r="AB333" s="9"/>
    </row>
    <row r="334" spans="1:28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10"/>
      <c r="AB334" s="9"/>
    </row>
    <row r="335" spans="1:28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10"/>
      <c r="AB335" s="9"/>
    </row>
    <row r="336" spans="1:28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10"/>
      <c r="AB336" s="9"/>
    </row>
    <row r="337" spans="1:28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10"/>
      <c r="AB337" s="9"/>
    </row>
    <row r="338" spans="1:28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10"/>
      <c r="AB338" s="9"/>
    </row>
    <row r="339" spans="1:28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10"/>
      <c r="AB339" s="9"/>
    </row>
    <row r="340" spans="1:28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10"/>
      <c r="AB340" s="9"/>
    </row>
    <row r="341" spans="1:28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10"/>
      <c r="AB341" s="9"/>
    </row>
    <row r="342" spans="1:28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10"/>
      <c r="AB342" s="9"/>
    </row>
    <row r="343" spans="1:28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10"/>
      <c r="AB343" s="9"/>
    </row>
    <row r="344" spans="1:28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10"/>
      <c r="AB344" s="9"/>
    </row>
    <row r="345" spans="1:28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10"/>
      <c r="AB345" s="9"/>
    </row>
    <row r="346" spans="1:28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10"/>
      <c r="AB346" s="9"/>
    </row>
    <row r="347" spans="1:28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10"/>
      <c r="AB347" s="9"/>
    </row>
    <row r="348" spans="1:28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10"/>
      <c r="AB348" s="9"/>
    </row>
    <row r="349" spans="1:28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10"/>
      <c r="AB349" s="9"/>
    </row>
    <row r="350" spans="1:28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10"/>
      <c r="AB350" s="9"/>
    </row>
    <row r="351" spans="1:28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10"/>
      <c r="AB351" s="9"/>
    </row>
    <row r="352" spans="1:28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10"/>
      <c r="AB352" s="9"/>
    </row>
    <row r="353" spans="1:28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10"/>
      <c r="AB353" s="9"/>
    </row>
    <row r="354" spans="1:28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10"/>
      <c r="AB354" s="9"/>
    </row>
    <row r="355" spans="1:28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10"/>
      <c r="AB355" s="9"/>
    </row>
    <row r="356" spans="1:28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10"/>
      <c r="AB356" s="9"/>
    </row>
    <row r="357" spans="1:28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10"/>
      <c r="AB357" s="9"/>
    </row>
    <row r="358" spans="1:28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10"/>
      <c r="AB358" s="9"/>
    </row>
    <row r="359" spans="1:28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10"/>
      <c r="AB359" s="9"/>
    </row>
    <row r="360" spans="1:28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10"/>
      <c r="AB360" s="9"/>
    </row>
    <row r="361" spans="1:28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10"/>
      <c r="AB361" s="9"/>
    </row>
    <row r="362" spans="1:28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10"/>
      <c r="AB362" s="9"/>
    </row>
    <row r="363" spans="1:28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10"/>
      <c r="AB363" s="9"/>
    </row>
    <row r="364" spans="1:28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10"/>
      <c r="AB364" s="9"/>
    </row>
    <row r="365" spans="1:28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10"/>
      <c r="AB365" s="9"/>
    </row>
    <row r="366" spans="1:28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10"/>
      <c r="AB366" s="9"/>
    </row>
    <row r="367" spans="1:28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10"/>
      <c r="AB367" s="9"/>
    </row>
    <row r="368" spans="1:28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10"/>
      <c r="AB368" s="9"/>
    </row>
    <row r="369" spans="1:28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10"/>
      <c r="AB369" s="9"/>
    </row>
    <row r="370" spans="1:28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10"/>
      <c r="AB370" s="9"/>
    </row>
    <row r="371" spans="1:28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10"/>
      <c r="AB371" s="9"/>
    </row>
    <row r="372" spans="1:28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10"/>
      <c r="AB372" s="9"/>
    </row>
    <row r="373" spans="1:28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10"/>
      <c r="AB373" s="9"/>
    </row>
    <row r="374" spans="1:28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10"/>
      <c r="AB374" s="9"/>
    </row>
    <row r="375" spans="1:28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10"/>
      <c r="AB375" s="9"/>
    </row>
    <row r="376" spans="1:28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10"/>
      <c r="AB376" s="9"/>
    </row>
    <row r="377" spans="1:28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10"/>
      <c r="AB377" s="9"/>
    </row>
    <row r="378" spans="1:28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10"/>
      <c r="AB378" s="9"/>
    </row>
    <row r="379" spans="1:28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10"/>
      <c r="AB379" s="9"/>
    </row>
    <row r="380" spans="1:28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10"/>
      <c r="AB380" s="9"/>
    </row>
    <row r="381" spans="1:28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10"/>
      <c r="AB381" s="9"/>
    </row>
    <row r="382" spans="1:28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10"/>
      <c r="AB382" s="9"/>
    </row>
    <row r="383" spans="1:28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10"/>
      <c r="AB383" s="9"/>
    </row>
    <row r="384" spans="1:28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10"/>
      <c r="AB384" s="9"/>
    </row>
    <row r="385" spans="1:28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10"/>
      <c r="AB385" s="9"/>
    </row>
    <row r="386" spans="1:28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10"/>
      <c r="AB386" s="9"/>
    </row>
    <row r="387" spans="1:28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10"/>
      <c r="AB387" s="9"/>
    </row>
    <row r="388" spans="1:28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10"/>
      <c r="AB388" s="9"/>
    </row>
    <row r="389" spans="1:28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10"/>
      <c r="AB389" s="9"/>
    </row>
    <row r="390" spans="1:28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10"/>
      <c r="AB390" s="9"/>
    </row>
    <row r="391" spans="1:28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10"/>
      <c r="AB391" s="9"/>
    </row>
    <row r="392" spans="1:28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10"/>
      <c r="AB392" s="9"/>
    </row>
    <row r="393" spans="1:28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10"/>
      <c r="AB393" s="9"/>
    </row>
    <row r="394" spans="1:28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10"/>
      <c r="AB394" s="9"/>
    </row>
    <row r="395" spans="1:28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10"/>
      <c r="AB395" s="9"/>
    </row>
    <row r="396" spans="1:28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10"/>
      <c r="AB396" s="9"/>
    </row>
    <row r="397" spans="1:28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10"/>
      <c r="AB397" s="9"/>
    </row>
    <row r="398" spans="1:28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10"/>
      <c r="AB398" s="9"/>
    </row>
    <row r="399" spans="1:28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10"/>
      <c r="AB399" s="9"/>
    </row>
    <row r="400" spans="1:28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10"/>
      <c r="AB400" s="9"/>
    </row>
    <row r="401" spans="1:28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10"/>
      <c r="AB401" s="9"/>
    </row>
    <row r="402" spans="1:28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10"/>
      <c r="AB402" s="9"/>
    </row>
    <row r="403" spans="1:28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10"/>
      <c r="AB403" s="9"/>
    </row>
    <row r="404" spans="1:28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10"/>
      <c r="AB404" s="9"/>
    </row>
    <row r="405" spans="1:28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10"/>
      <c r="AB405" s="9"/>
    </row>
    <row r="406" spans="1:28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10"/>
      <c r="AB406" s="9"/>
    </row>
    <row r="407" spans="1:28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10"/>
      <c r="AB407" s="9"/>
    </row>
    <row r="408" spans="1:28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10"/>
      <c r="AB408" s="9"/>
    </row>
    <row r="409" spans="1:28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10"/>
      <c r="AB409" s="9"/>
    </row>
    <row r="410" spans="1:28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10"/>
      <c r="AB410" s="9"/>
    </row>
    <row r="411" spans="1:28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10"/>
      <c r="AB411" s="9"/>
    </row>
    <row r="412" spans="1:28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10"/>
      <c r="AB412" s="9"/>
    </row>
    <row r="413" spans="1:28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10"/>
      <c r="AB413" s="9"/>
    </row>
    <row r="414" spans="1:28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10"/>
      <c r="AB414" s="9"/>
    </row>
    <row r="415" spans="1:28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10"/>
      <c r="AB415" s="9"/>
    </row>
    <row r="416" spans="1:28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10"/>
      <c r="AB416" s="9"/>
    </row>
    <row r="417" spans="1:28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10"/>
      <c r="AB417" s="9"/>
    </row>
    <row r="418" spans="1:28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10"/>
      <c r="AB418" s="9"/>
    </row>
    <row r="419" spans="1:28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10"/>
      <c r="AB419" s="9"/>
    </row>
    <row r="420" spans="1:28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10"/>
      <c r="AB420" s="9"/>
    </row>
    <row r="421" spans="1:28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10"/>
      <c r="AB421" s="9"/>
    </row>
    <row r="422" spans="1:28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10"/>
      <c r="AB422" s="9"/>
    </row>
    <row r="423" spans="1:28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10"/>
      <c r="AB423" s="9"/>
    </row>
    <row r="424" spans="1:28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10"/>
      <c r="AB424" s="9"/>
    </row>
    <row r="425" spans="1:28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10"/>
      <c r="AB425" s="9"/>
    </row>
    <row r="426" spans="1:28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10"/>
      <c r="AB426" s="9"/>
    </row>
    <row r="427" spans="1:28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10"/>
      <c r="AB427" s="9"/>
    </row>
    <row r="428" spans="1:28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10"/>
      <c r="AB428" s="9"/>
    </row>
    <row r="429" spans="1:28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10"/>
      <c r="AB429" s="9"/>
    </row>
    <row r="430" spans="1:28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10"/>
      <c r="AB430" s="9"/>
    </row>
    <row r="431" spans="1:28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10"/>
      <c r="AB431" s="9"/>
    </row>
    <row r="432" spans="1:28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10"/>
      <c r="AB432" s="9"/>
    </row>
    <row r="433" spans="1:28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10"/>
      <c r="AB433" s="9"/>
    </row>
    <row r="434" spans="1:28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10"/>
      <c r="AB434" s="9"/>
    </row>
    <row r="435" spans="1:28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10"/>
      <c r="AB435" s="9"/>
    </row>
    <row r="436" spans="1:28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10"/>
      <c r="AB436" s="9"/>
    </row>
    <row r="437" spans="1:28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10"/>
      <c r="AB437" s="9"/>
    </row>
    <row r="438" spans="1:28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10"/>
      <c r="AB438" s="9"/>
    </row>
    <row r="439" spans="1:28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10"/>
      <c r="AB439" s="9"/>
    </row>
    <row r="440" spans="1:28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10"/>
      <c r="AB440" s="9"/>
    </row>
    <row r="441" spans="1:28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10"/>
      <c r="AB441" s="9"/>
    </row>
    <row r="442" spans="1:28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10"/>
      <c r="AB442" s="9"/>
    </row>
    <row r="443" spans="1:28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10"/>
      <c r="AB443" s="9"/>
    </row>
    <row r="444" spans="1:28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10"/>
      <c r="AB444" s="9"/>
    </row>
    <row r="445" spans="1:28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10"/>
      <c r="AB445" s="9"/>
    </row>
    <row r="446" spans="1:28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10"/>
      <c r="AB446" s="9"/>
    </row>
    <row r="447" spans="1:28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10"/>
      <c r="AB447" s="9"/>
    </row>
    <row r="448" spans="1:28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10"/>
      <c r="AB448" s="9"/>
    </row>
    <row r="449" spans="1:28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10"/>
      <c r="AB449" s="9"/>
    </row>
    <row r="450" spans="1:28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10"/>
      <c r="AB450" s="9"/>
    </row>
    <row r="451" spans="1:28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10"/>
      <c r="AB451" s="9"/>
    </row>
    <row r="452" spans="1:28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10"/>
      <c r="AB452" s="9"/>
    </row>
    <row r="453" spans="1:28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10"/>
      <c r="AB453" s="9"/>
    </row>
    <row r="454" spans="1:28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10"/>
      <c r="AB454" s="9"/>
    </row>
    <row r="455" spans="1:28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10"/>
      <c r="AB455" s="9"/>
    </row>
    <row r="456" spans="1:28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10"/>
      <c r="AB456" s="9"/>
    </row>
    <row r="457" spans="1:28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10"/>
      <c r="AB457" s="9"/>
    </row>
    <row r="458" spans="1:28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10"/>
      <c r="AB458" s="9"/>
    </row>
    <row r="459" spans="1:28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10"/>
      <c r="AB459" s="9"/>
    </row>
    <row r="460" spans="1:28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10"/>
      <c r="AB460" s="9"/>
    </row>
    <row r="461" spans="1:28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10"/>
      <c r="AB461" s="9"/>
    </row>
    <row r="462" spans="1:28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10"/>
      <c r="AB462" s="9"/>
    </row>
    <row r="463" spans="1:28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10"/>
      <c r="AB463" s="9"/>
    </row>
    <row r="464" spans="1:28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10"/>
      <c r="AB464" s="9"/>
    </row>
    <row r="465" spans="1:28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10"/>
      <c r="AB465" s="9"/>
    </row>
    <row r="466" spans="1:28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10"/>
      <c r="AB466" s="9"/>
    </row>
    <row r="467" spans="1:28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10"/>
      <c r="AB467" s="9"/>
    </row>
    <row r="468" spans="1:28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10"/>
      <c r="AB468" s="9"/>
    </row>
    <row r="469" spans="1:28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10"/>
      <c r="AB469" s="9"/>
    </row>
    <row r="470" spans="1:28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10"/>
      <c r="AB470" s="9"/>
    </row>
    <row r="471" spans="1:28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10"/>
      <c r="AB471" s="9"/>
    </row>
    <row r="472" spans="1:28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10"/>
      <c r="AB472" s="9"/>
    </row>
    <row r="473" spans="1:28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10"/>
      <c r="AB473" s="9"/>
    </row>
    <row r="474" spans="1:28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10"/>
      <c r="AB474" s="9"/>
    </row>
    <row r="475" spans="1:28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10"/>
      <c r="AB475" s="9"/>
    </row>
    <row r="476" spans="1:28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10"/>
      <c r="AB476" s="9"/>
    </row>
    <row r="477" spans="1:28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10"/>
      <c r="AB477" s="9"/>
    </row>
    <row r="478" spans="1:28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10"/>
      <c r="AB478" s="9"/>
    </row>
    <row r="479" spans="1:28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10"/>
      <c r="AB479" s="9"/>
    </row>
    <row r="480" spans="1:28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10"/>
      <c r="AB480" s="9"/>
    </row>
    <row r="481" spans="1:28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10"/>
      <c r="AB481" s="9"/>
    </row>
    <row r="482" spans="1:28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10"/>
      <c r="AB482" s="9"/>
    </row>
    <row r="483" spans="1:28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10"/>
      <c r="AB483" s="9"/>
    </row>
    <row r="484" spans="1:28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10"/>
      <c r="AB484" s="9"/>
    </row>
    <row r="485" spans="1:28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10"/>
      <c r="AB485" s="9"/>
    </row>
    <row r="486" spans="1:28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10"/>
      <c r="AB486" s="9"/>
    </row>
    <row r="487" spans="1:28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10"/>
      <c r="AB487" s="9"/>
    </row>
    <row r="488" spans="1:28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10"/>
      <c r="AB488" s="9"/>
    </row>
    <row r="489" spans="1:28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10"/>
      <c r="AB489" s="9"/>
    </row>
    <row r="490" spans="1:28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10"/>
      <c r="AB490" s="9"/>
    </row>
    <row r="491" spans="1:28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10"/>
      <c r="AB491" s="9"/>
    </row>
    <row r="492" spans="1:28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10"/>
      <c r="AB492" s="9"/>
    </row>
    <row r="493" spans="1:28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10"/>
      <c r="AB493" s="9"/>
    </row>
    <row r="494" spans="1:28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10"/>
      <c r="AB494" s="9"/>
    </row>
    <row r="495" spans="1:28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10"/>
      <c r="AB495" s="9"/>
    </row>
    <row r="496" spans="1:28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10"/>
      <c r="AB496" s="9"/>
    </row>
    <row r="497" spans="1:28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10"/>
      <c r="AB497" s="9"/>
    </row>
    <row r="498" spans="1:28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10"/>
      <c r="AB498" s="9"/>
    </row>
    <row r="499" spans="1:28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10"/>
      <c r="AB499" s="9"/>
    </row>
    <row r="500" spans="1:28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10"/>
      <c r="AB500" s="9"/>
    </row>
    <row r="501" spans="1:28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10"/>
      <c r="AB501" s="9"/>
    </row>
    <row r="502" spans="1:28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10"/>
      <c r="AB502" s="9"/>
    </row>
    <row r="503" spans="1:28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10"/>
      <c r="AB503" s="9"/>
    </row>
    <row r="504" spans="1:28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10"/>
      <c r="AB504" s="9"/>
    </row>
    <row r="505" spans="1:28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10"/>
      <c r="AB505" s="9"/>
    </row>
    <row r="506" spans="1:28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10"/>
      <c r="AB506" s="9"/>
    </row>
    <row r="507" spans="1:28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10"/>
      <c r="AB507" s="9"/>
    </row>
    <row r="508" spans="1:28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10"/>
      <c r="AB508" s="9"/>
    </row>
    <row r="509" spans="1:28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10"/>
      <c r="AB509" s="9"/>
    </row>
    <row r="510" spans="1:28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10"/>
      <c r="AB510" s="9"/>
    </row>
    <row r="511" spans="1:28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10"/>
      <c r="AB511" s="9"/>
    </row>
    <row r="512" spans="1:28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10"/>
      <c r="AB512" s="9"/>
    </row>
    <row r="513" spans="1:28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10"/>
      <c r="AB513" s="9"/>
    </row>
    <row r="514" spans="1:28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10"/>
      <c r="AB514" s="9"/>
    </row>
    <row r="515" spans="1:28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10"/>
      <c r="AB515" s="9"/>
    </row>
    <row r="516" spans="1:28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10"/>
      <c r="AB516" s="9"/>
    </row>
    <row r="517" spans="1:28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10"/>
      <c r="AB517" s="9"/>
    </row>
    <row r="518" spans="1:28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10"/>
      <c r="AB518" s="9"/>
    </row>
    <row r="519" spans="1:28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10"/>
      <c r="AB519" s="9"/>
    </row>
    <row r="520" spans="1:28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10"/>
      <c r="AB520" s="9"/>
    </row>
    <row r="521" spans="1:28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10"/>
      <c r="AB521" s="9"/>
    </row>
    <row r="522" spans="1:28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10"/>
      <c r="AB522" s="9"/>
    </row>
    <row r="523" spans="1:28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10"/>
      <c r="AB523" s="9"/>
    </row>
    <row r="524" spans="1:28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10"/>
      <c r="AB524" s="9"/>
    </row>
    <row r="525" spans="1:28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10"/>
      <c r="AB525" s="9"/>
    </row>
    <row r="526" spans="1:28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10"/>
      <c r="AB526" s="9"/>
    </row>
    <row r="527" spans="1:28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10"/>
      <c r="AB527" s="9"/>
    </row>
    <row r="528" spans="1:28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10"/>
      <c r="AB528" s="9"/>
    </row>
    <row r="529" spans="1:28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10"/>
      <c r="AB529" s="9"/>
    </row>
    <row r="530" spans="1:28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10"/>
      <c r="AB530" s="9"/>
    </row>
    <row r="531" spans="1:28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10"/>
      <c r="AB531" s="9"/>
    </row>
    <row r="532" spans="1:28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10"/>
      <c r="AB532" s="9"/>
    </row>
    <row r="533" spans="1:28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10"/>
      <c r="AB533" s="9"/>
    </row>
    <row r="534" spans="1:28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10"/>
      <c r="AB534" s="9"/>
    </row>
    <row r="535" spans="1:28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10"/>
      <c r="AB535" s="9"/>
    </row>
    <row r="536" spans="1:28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10"/>
      <c r="AB536" s="9"/>
    </row>
    <row r="537" spans="1:28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10"/>
      <c r="AB537" s="9"/>
    </row>
    <row r="538" spans="1:28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10"/>
      <c r="AB538" s="9"/>
    </row>
    <row r="539" spans="1:28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10"/>
      <c r="AB539" s="9"/>
    </row>
    <row r="540" spans="1:28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10"/>
      <c r="AB540" s="9"/>
    </row>
    <row r="541" spans="1:28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10"/>
      <c r="AB541" s="9"/>
    </row>
    <row r="542" spans="1:28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10"/>
      <c r="AB542" s="9"/>
    </row>
    <row r="543" spans="1:28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10"/>
      <c r="AB543" s="9"/>
    </row>
    <row r="544" spans="1:28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10"/>
      <c r="AB544" s="9"/>
    </row>
    <row r="545" spans="1:28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10"/>
      <c r="AB545" s="9"/>
    </row>
    <row r="546" spans="1:28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10"/>
      <c r="AB546" s="9"/>
    </row>
    <row r="547" spans="1:28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10"/>
      <c r="AB547" s="9"/>
    </row>
    <row r="548" spans="1:28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10"/>
      <c r="AB548" s="9"/>
    </row>
    <row r="549" spans="1:28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10"/>
      <c r="AB549" s="9"/>
    </row>
    <row r="550" spans="1:28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10"/>
      <c r="AB550" s="9"/>
    </row>
    <row r="551" spans="1:28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10"/>
      <c r="AB551" s="9"/>
    </row>
    <row r="552" spans="1:28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10"/>
      <c r="AB552" s="9"/>
    </row>
    <row r="553" spans="1:28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10"/>
      <c r="AB553" s="9"/>
    </row>
    <row r="554" spans="1:28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10"/>
      <c r="AB554" s="9"/>
    </row>
    <row r="555" spans="1:28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10"/>
      <c r="AB555" s="9"/>
    </row>
    <row r="556" spans="1:28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10"/>
      <c r="AB556" s="9"/>
    </row>
    <row r="557" spans="1:28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10"/>
      <c r="AB557" s="9"/>
    </row>
    <row r="558" spans="1:28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10"/>
      <c r="AB558" s="9"/>
    </row>
    <row r="559" spans="1:28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10"/>
      <c r="AB559" s="9"/>
    </row>
    <row r="560" spans="1:28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10"/>
      <c r="AB560" s="9"/>
    </row>
    <row r="561" spans="1:28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10"/>
      <c r="AB561" s="9"/>
    </row>
    <row r="562" spans="1:28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10"/>
      <c r="AB562" s="9"/>
    </row>
    <row r="563" spans="1:28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10"/>
      <c r="AB563" s="9"/>
    </row>
    <row r="564" spans="1:28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10"/>
      <c r="AB564" s="9"/>
    </row>
    <row r="565" spans="1:28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10"/>
      <c r="AB565" s="9"/>
    </row>
    <row r="566" spans="1:28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10"/>
      <c r="AB566" s="9"/>
    </row>
    <row r="567" spans="1:28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10"/>
      <c r="AB567" s="9"/>
    </row>
    <row r="568" spans="1:28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10"/>
      <c r="AB568" s="9"/>
    </row>
    <row r="569" spans="1:28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10"/>
      <c r="AB569" s="9"/>
    </row>
    <row r="570" spans="1:28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10"/>
      <c r="AB570" s="9"/>
    </row>
    <row r="571" spans="1:28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10"/>
      <c r="AB571" s="9"/>
    </row>
    <row r="572" spans="1:28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10"/>
      <c r="AB572" s="9"/>
    </row>
    <row r="573" spans="1:28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10"/>
      <c r="AB573" s="9"/>
    </row>
    <row r="574" spans="1:28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10"/>
      <c r="AB574" s="9"/>
    </row>
    <row r="575" spans="1:28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10"/>
      <c r="AB575" s="9"/>
    </row>
    <row r="576" spans="1:28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10"/>
      <c r="AB576" s="9"/>
    </row>
    <row r="577" spans="1:28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10"/>
      <c r="AB577" s="9"/>
    </row>
    <row r="578" spans="1:28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10"/>
      <c r="AB578" s="9"/>
    </row>
    <row r="579" spans="1:28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10"/>
      <c r="AB579" s="9"/>
    </row>
    <row r="580" spans="1:28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10"/>
      <c r="AB580" s="9"/>
    </row>
    <row r="581" spans="1:28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10"/>
      <c r="AB581" s="9"/>
    </row>
    <row r="582" spans="1:28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10"/>
      <c r="AB582" s="9"/>
    </row>
    <row r="583" spans="1:28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10"/>
      <c r="AB583" s="9"/>
    </row>
    <row r="584" spans="1:28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10"/>
      <c r="AB584" s="9"/>
    </row>
    <row r="585" spans="1:28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10"/>
      <c r="AB585" s="9"/>
    </row>
    <row r="586" spans="1:28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10"/>
      <c r="AB586" s="9"/>
    </row>
    <row r="587" spans="1:28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10"/>
      <c r="AB587" s="9"/>
    </row>
    <row r="588" spans="1:28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10"/>
      <c r="AB588" s="9"/>
    </row>
    <row r="589" spans="1:28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10"/>
      <c r="AB589" s="9"/>
    </row>
    <row r="590" spans="1:28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10"/>
      <c r="AB590" s="9"/>
    </row>
    <row r="591" spans="1:28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10"/>
      <c r="AB591" s="9"/>
    </row>
    <row r="592" spans="1:28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10"/>
      <c r="AB592" s="9"/>
    </row>
    <row r="593" spans="1:28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10"/>
      <c r="AB593" s="9"/>
    </row>
    <row r="594" spans="1:28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10"/>
      <c r="AB594" s="9"/>
    </row>
    <row r="595" spans="1:28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10"/>
      <c r="AB595" s="9"/>
    </row>
    <row r="596" spans="1:28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10"/>
      <c r="AB596" s="9"/>
    </row>
    <row r="597" spans="1:28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10"/>
      <c r="AB597" s="9"/>
    </row>
    <row r="598" spans="1:28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10"/>
      <c r="AB598" s="9"/>
    </row>
    <row r="599" spans="1:28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10"/>
      <c r="AB599" s="9"/>
    </row>
    <row r="600" spans="1:28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10"/>
      <c r="AB600" s="9"/>
    </row>
    <row r="601" spans="1:28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10"/>
      <c r="AB601" s="9"/>
    </row>
    <row r="602" spans="1:28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10"/>
      <c r="AB602" s="9"/>
    </row>
    <row r="603" spans="1:28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10"/>
      <c r="AB603" s="9"/>
    </row>
    <row r="604" spans="1:28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10"/>
      <c r="AB604" s="9"/>
    </row>
    <row r="605" spans="1:28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10"/>
      <c r="AB605" s="9"/>
    </row>
    <row r="606" spans="1:28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10"/>
      <c r="AB606" s="9"/>
    </row>
    <row r="607" spans="1:28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10"/>
      <c r="AB607" s="9"/>
    </row>
    <row r="608" spans="1:28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10"/>
      <c r="AB608" s="9"/>
    </row>
    <row r="609" spans="1:28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10"/>
      <c r="AB609" s="9"/>
    </row>
    <row r="610" spans="1:28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10"/>
      <c r="AB610" s="9"/>
    </row>
    <row r="611" spans="1:28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10"/>
      <c r="AB611" s="9"/>
    </row>
    <row r="612" spans="1:28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10"/>
      <c r="AB612" s="9"/>
    </row>
    <row r="613" spans="1:28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10"/>
      <c r="AB613" s="9"/>
    </row>
    <row r="614" spans="1:28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10"/>
      <c r="AB614" s="9"/>
    </row>
    <row r="615" spans="1:28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10"/>
      <c r="AB615" s="9"/>
    </row>
    <row r="616" spans="1:28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10"/>
      <c r="AB616" s="9"/>
    </row>
    <row r="617" spans="1:28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10"/>
      <c r="AB617" s="9"/>
    </row>
    <row r="618" spans="1:28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10"/>
      <c r="AB618" s="9"/>
    </row>
    <row r="619" spans="1:28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10"/>
      <c r="AB619" s="9"/>
    </row>
    <row r="620" spans="1:28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10"/>
      <c r="AB620" s="9"/>
    </row>
    <row r="621" spans="1:28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10"/>
      <c r="AB621" s="9"/>
    </row>
    <row r="622" spans="1:28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10"/>
      <c r="AB622" s="9"/>
    </row>
    <row r="623" spans="1:28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10"/>
      <c r="AB623" s="9"/>
    </row>
    <row r="624" spans="1:28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10"/>
      <c r="AB624" s="9"/>
    </row>
    <row r="625" spans="1:28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10"/>
      <c r="AB625" s="9"/>
    </row>
    <row r="626" spans="1:28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10"/>
      <c r="AB626" s="9"/>
    </row>
    <row r="627" spans="1:28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10"/>
      <c r="AB627" s="9"/>
    </row>
    <row r="628" spans="1:28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10"/>
      <c r="AB628" s="9"/>
    </row>
    <row r="629" spans="1:28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10"/>
      <c r="AB629" s="9"/>
    </row>
    <row r="630" spans="1:28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10"/>
      <c r="AB630" s="9"/>
    </row>
    <row r="631" spans="1:28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10"/>
      <c r="AB631" s="9"/>
    </row>
    <row r="632" spans="1:28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10"/>
      <c r="AB632" s="9"/>
    </row>
    <row r="633" spans="1:28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10"/>
      <c r="AB633" s="9"/>
    </row>
    <row r="634" spans="1:28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10"/>
      <c r="AB634" s="9"/>
    </row>
    <row r="635" spans="1:28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10"/>
      <c r="AB635" s="9"/>
    </row>
    <row r="636" spans="1:28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10"/>
      <c r="AB636" s="9"/>
    </row>
    <row r="637" spans="1:28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10"/>
      <c r="AB637" s="9"/>
    </row>
    <row r="638" spans="1:28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10"/>
      <c r="AB638" s="9"/>
    </row>
    <row r="639" spans="1:28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10"/>
      <c r="AB639" s="9"/>
    </row>
    <row r="640" spans="1:28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10"/>
      <c r="AB640" s="9"/>
    </row>
    <row r="641" spans="1:28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10"/>
      <c r="AB641" s="9"/>
    </row>
    <row r="642" spans="1:28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10"/>
      <c r="AB642" s="9"/>
    </row>
    <row r="643" spans="1:28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10"/>
      <c r="AB643" s="9"/>
    </row>
    <row r="644" spans="1:28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10"/>
      <c r="AB644" s="9"/>
    </row>
    <row r="645" spans="1:28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10"/>
      <c r="AB645" s="9"/>
    </row>
    <row r="646" spans="1:28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10"/>
      <c r="AB646" s="9"/>
    </row>
    <row r="647" spans="1:28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10"/>
      <c r="AB647" s="9"/>
    </row>
    <row r="648" spans="1:28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10"/>
      <c r="AB648" s="9"/>
    </row>
    <row r="649" spans="1:28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10"/>
      <c r="AB649" s="9"/>
    </row>
    <row r="650" spans="1:28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10"/>
      <c r="AB650" s="9"/>
    </row>
    <row r="651" spans="1:28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10"/>
      <c r="AB651" s="9"/>
    </row>
    <row r="652" spans="1:28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10"/>
      <c r="AB652" s="9"/>
    </row>
    <row r="653" spans="1:28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10"/>
      <c r="AB653" s="9"/>
    </row>
    <row r="654" spans="1:28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10"/>
      <c r="AB654" s="9"/>
    </row>
    <row r="655" spans="1:28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10"/>
      <c r="AB655" s="9"/>
    </row>
    <row r="656" spans="1:28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10"/>
      <c r="AB656" s="9"/>
    </row>
    <row r="657" spans="1:28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10"/>
      <c r="AB657" s="9"/>
    </row>
    <row r="658" spans="1:28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10"/>
      <c r="AB658" s="9"/>
    </row>
    <row r="659" spans="1:28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10"/>
      <c r="AB659" s="9"/>
    </row>
    <row r="660" spans="1:28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10"/>
      <c r="AB660" s="9"/>
    </row>
    <row r="661" spans="1:28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10"/>
      <c r="AB661" s="9"/>
    </row>
    <row r="662" spans="1:28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10"/>
      <c r="AB662" s="9"/>
    </row>
    <row r="663" spans="1:28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10"/>
      <c r="AB663" s="9"/>
    </row>
    <row r="664" spans="1:28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10"/>
      <c r="AB664" s="9"/>
    </row>
    <row r="665" spans="1:28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10"/>
      <c r="AB665" s="9"/>
    </row>
    <row r="666" spans="1:28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10"/>
      <c r="AB666" s="9"/>
    </row>
    <row r="667" spans="1:28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10"/>
      <c r="AB667" s="9"/>
    </row>
    <row r="668" spans="1:28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10"/>
      <c r="AB668" s="9"/>
    </row>
    <row r="669" spans="1:28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10"/>
      <c r="AB669" s="9"/>
    </row>
    <row r="670" spans="1:28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10"/>
      <c r="AB670" s="9"/>
    </row>
    <row r="671" spans="1:28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10"/>
      <c r="AB671" s="9"/>
    </row>
  </sheetData>
  <autoFilter ref="A1:AC297">
    <sortState ref="A2:AC297">
      <sortCondition descending="1" ref="AA1:AA297"/>
    </sortState>
  </autoFilter>
  <conditionalFormatting sqref="AC2:AC156 AC158:AC173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Stat">
          <controlPr defaultSize="0" autoLine="0" r:id="rId4">
            <anchor moveWithCells="1">
              <from>
                <xdr:col>0</xdr:col>
                <xdr:colOff>200025</xdr:colOff>
                <xdr:row>0</xdr:row>
                <xdr:rowOff>9525</xdr:rowOff>
              </from>
              <to>
                <xdr:col>0</xdr:col>
                <xdr:colOff>352425</xdr:colOff>
                <xdr:row>0</xdr:row>
                <xdr:rowOff>180975</xdr:rowOff>
              </to>
            </anchor>
          </controlPr>
        </control>
      </mc:Choice>
      <mc:Fallback>
        <control shapeId="1025" r:id="rId3" name="cmdSta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MARNEFFE Philippe</cp:lastModifiedBy>
  <dcterms:created xsi:type="dcterms:W3CDTF">2016-12-29T14:05:44Z</dcterms:created>
  <dcterms:modified xsi:type="dcterms:W3CDTF">2016-12-31T03:49:46Z</dcterms:modified>
</cp:coreProperties>
</file>