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324" codeName="{899C9086-67A9-5B14-2C2D-5A8001700F7D}"/>
  <workbookPr codeName="ThisWorkbook" autoCompressPictures="0"/>
  <mc:AlternateContent xmlns:mc="http://schemas.openxmlformats.org/markup-compatibility/2006">
    <mc:Choice Requires="x15">
      <x15ac:absPath xmlns:x15ac="http://schemas.microsoft.com/office/spreadsheetml/2010/11/ac" url="C:\Users\Utilisateur\Downloads\"/>
    </mc:Choice>
  </mc:AlternateContent>
  <xr:revisionPtr revIDLastSave="0" documentId="13_ncr:1_{8AB34A5D-BDAF-430F-81A7-3210FB0F4ABD}" xr6:coauthVersionLast="47" xr6:coauthVersionMax="47" xr10:uidLastSave="{00000000-0000-0000-0000-000000000000}"/>
  <bookViews>
    <workbookView xWindow="-120" yWindow="-120" windowWidth="24240" windowHeight="13140" activeTab="1" xr2:uid="{00000000-000D-0000-FFFF-FFFF00000000}"/>
  </bookViews>
  <sheets>
    <sheet name="Séquence" sheetId="47" r:id="rId1"/>
    <sheet name="Résultats Regroupés" sheetId="39" r:id="rId2"/>
  </sheets>
  <functionGroups builtInGroupCount="19"/>
  <externalReferences>
    <externalReference r:id="rId3"/>
  </externalReferences>
  <definedNames>
    <definedName name="_xlnm._FilterDatabase" localSheetId="1" hidden="1">'Résultats Regroupés'!#REF!</definedName>
    <definedName name="CHECK">'Résultats Regroupés'!#REF!</definedName>
    <definedName name="LARG_ROL">Séquence!$U$1</definedName>
    <definedName name="LONG_ROL">Séquence!$W$1</definedName>
    <definedName name="ROL">'Résultats Regroupés'!#REF!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R14" i="47" l="1"/>
  <c r="Q14" i="47"/>
  <c r="P14" i="47"/>
  <c r="B13" i="47"/>
  <c r="B12" i="47"/>
  <c r="B11" i="47"/>
  <c r="B10" i="47"/>
  <c r="B9" i="47"/>
  <c r="B8" i="47"/>
  <c r="B7" i="47"/>
  <c r="B6" i="47"/>
  <c r="B5" i="47"/>
  <c r="B4" i="47"/>
  <c r="B3" i="47"/>
  <c r="B2" i="47"/>
  <c r="Y29" i="47" l="1"/>
  <c r="B28" i="47"/>
  <c r="Z28" i="47" s="1"/>
  <c r="B27" i="47"/>
  <c r="Z27" i="47" s="1"/>
  <c r="B26" i="47"/>
  <c r="Z26" i="47" s="1"/>
  <c r="B25" i="47"/>
  <c r="Z25" i="47" s="1"/>
  <c r="B24" i="47"/>
  <c r="Z24" i="47" s="1"/>
  <c r="B23" i="47"/>
  <c r="Z23" i="47" s="1"/>
  <c r="B22" i="47"/>
  <c r="Z22" i="47" s="1"/>
  <c r="Z21" i="47"/>
  <c r="B21" i="47"/>
  <c r="Z29" i="47" l="1"/>
  <c r="U1" i="47"/>
  <c r="AA27" i="47" l="1"/>
  <c r="X27" i="47" s="1"/>
  <c r="AA26" i="47"/>
  <c r="X26" i="47" s="1"/>
  <c r="AA23" i="47"/>
  <c r="X23" i="47" s="1"/>
  <c r="AA21" i="47"/>
  <c r="AA28" i="47"/>
  <c r="X28" i="47" s="1"/>
  <c r="AA25" i="47"/>
  <c r="X25" i="47" s="1"/>
  <c r="AA24" i="47"/>
  <c r="X24" i="47" s="1"/>
  <c r="AA22" i="47"/>
  <c r="X22" i="47" s="1"/>
  <c r="W1" i="47"/>
  <c r="AA29" i="47" l="1"/>
  <c r="X21" i="47"/>
  <c r="X29" i="47" l="1"/>
  <c r="X30" i="47" s="1"/>
  <c r="AA30" i="47"/>
  <c r="AA31" i="47" s="1"/>
</calcChain>
</file>

<file path=xl/sharedStrings.xml><?xml version="1.0" encoding="utf-8"?>
<sst xmlns="http://schemas.openxmlformats.org/spreadsheetml/2006/main" count="97" uniqueCount="52">
  <si>
    <t>Largeur Max</t>
  </si>
  <si>
    <t>Référence du Bulk</t>
  </si>
  <si>
    <t>Numéro d'Article</t>
  </si>
  <si>
    <t>Largeur du Rouleau</t>
  </si>
  <si>
    <t>Mandrins Utilisés</t>
  </si>
  <si>
    <t>Longueur du Rouleau</t>
  </si>
  <si>
    <t>Quantité en m²</t>
  </si>
  <si>
    <t>SEQ</t>
  </si>
  <si>
    <t>SEQ 1</t>
  </si>
  <si>
    <t>Date Demandée</t>
  </si>
  <si>
    <t>Largeur</t>
  </si>
  <si>
    <t>Métrage</t>
  </si>
  <si>
    <t>#1</t>
  </si>
  <si>
    <t>#2</t>
  </si>
  <si>
    <t>#3</t>
  </si>
  <si>
    <t>#4</t>
  </si>
  <si>
    <t>#5</t>
  </si>
  <si>
    <t>#6</t>
  </si>
  <si>
    <t>#8</t>
  </si>
  <si>
    <t>#7</t>
  </si>
  <si>
    <t>#9</t>
  </si>
  <si>
    <t>#10</t>
  </si>
  <si>
    <t>Métrage Demandé</t>
  </si>
  <si>
    <t>STATS</t>
  </si>
  <si>
    <t>m² MAX</t>
  </si>
  <si>
    <t>m² SEQ</t>
  </si>
  <si>
    <t>R.</t>
  </si>
  <si>
    <t>Longueur</t>
  </si>
  <si>
    <t>76,0x5,0</t>
  </si>
  <si>
    <t>SEQ 2</t>
  </si>
  <si>
    <t>SEQ 3</t>
  </si>
  <si>
    <t>SEQ 4</t>
  </si>
  <si>
    <t>SEQ 5</t>
  </si>
  <si>
    <t>SEQ 6</t>
  </si>
  <si>
    <t>SEQ 7</t>
  </si>
  <si>
    <t>SEQ 8</t>
  </si>
  <si>
    <t>Perdus</t>
  </si>
  <si>
    <t>Équivalent/rouleaux</t>
  </si>
  <si>
    <t>98,89%</t>
  </si>
  <si>
    <t>88,89%</t>
  </si>
  <si>
    <t>97,78%</t>
  </si>
  <si>
    <t>100,00%</t>
  </si>
  <si>
    <t>99,78%</t>
  </si>
  <si>
    <t>SEQ 9</t>
  </si>
  <si>
    <t>SEQ 10</t>
  </si>
  <si>
    <t>SEQ 11</t>
  </si>
  <si>
    <t>91,11%</t>
  </si>
  <si>
    <t>22,22%</t>
  </si>
  <si>
    <t>SEQ 12</t>
  </si>
  <si>
    <t>95,12%</t>
  </si>
  <si>
    <t>4,88%</t>
  </si>
  <si>
    <t>4,78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</si>
</sst>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0.00\ %"/>
  </numFmts>
  <fonts count="6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8"/>
      <name val="Calibri"/>
      <family val="2"/>
      <scheme val="minor"/>
    </font>
    <font>
      <sz val="11"/>
      <color rgb="FF00FF00"/>
      <name val="Calibri"/>
      <family val="2"/>
    </font>
    <font>
      <sz val="11"/>
      <color rgb="FF000000"/>
      <name val="Calibri"/>
      <family val="2"/>
      <scheme val="minor"/>
    </font>
    <font>
      <sz val="10"/>
      <color theme="1"/>
      <name val="Calibri"/>
      <family val="2"/>
      <scheme val="minor"/>
    </font>
  </fonts>
  <fills count="1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D7D7D7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79797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rgb="FFD5FC79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rgb="FFFF00E2"/>
        <bgColor indexed="64"/>
      </patternFill>
    </fill>
    <fill>
      <patternFill patternType="solid">
        <fgColor rgb="FF00E900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46"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0" fillId="3" borderId="7" xfId="0" applyFill="1" applyBorder="1" applyAlignment="1">
      <alignment vertical="center"/>
    </xf>
    <xf numFmtId="0" fontId="0" fillId="2" borderId="7" xfId="0" applyFill="1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11" xfId="0" applyBorder="1"/>
    <xf numFmtId="0" fontId="0" fillId="0" borderId="12" xfId="0" applyBorder="1"/>
    <xf numFmtId="0" fontId="0" fillId="4" borderId="4" xfId="0" applyFill="1" applyBorder="1"/>
    <xf numFmtId="0" fontId="0" fillId="4" borderId="5" xfId="0" applyFill="1" applyBorder="1"/>
    <xf numFmtId="0" fontId="0" fillId="4" borderId="6" xfId="0" applyFill="1" applyBorder="1"/>
    <xf numFmtId="0" fontId="0" fillId="0" borderId="0" xfId="0" applyAlignment="1">
      <alignment horizontal="right"/>
    </xf>
    <xf numFmtId="0" fontId="0" fillId="0" borderId="9" xfId="0" applyBorder="1" applyAlignment="1">
      <alignment horizontal="right"/>
    </xf>
    <xf numFmtId="0" fontId="0" fillId="2" borderId="7" xfId="0" applyFill="1" applyBorder="1" applyAlignment="1">
      <alignment horizontal="right" vertical="center"/>
    </xf>
    <xf numFmtId="10" fontId="0" fillId="0" borderId="8" xfId="0" applyNumberFormat="1" applyBorder="1"/>
    <xf numFmtId="0" fontId="0" fillId="13" borderId="11" xfId="0" applyFill="1" applyBorder="1"/>
    <xf numFmtId="10" fontId="0" fillId="3" borderId="7" xfId="0" applyNumberFormat="1" applyFill="1" applyBorder="1" applyAlignment="1">
      <alignment vertical="center"/>
    </xf>
    <xf numFmtId="10" fontId="0" fillId="0" borderId="0" xfId="0" applyNumberFormat="1"/>
    <xf numFmtId="0" fontId="1" fillId="5" borderId="0" xfId="0" applyFont="1" applyFill="1" applyAlignment="1">
      <alignment horizontal="center" vertical="center"/>
    </xf>
    <xf numFmtId="0" fontId="0" fillId="6" borderId="0" xfId="0" applyFill="1"/>
    <xf numFmtId="0" fontId="0" fillId="7" borderId="0" xfId="0" applyFill="1"/>
    <xf numFmtId="0" fontId="0" fillId="8" borderId="0" xfId="0" applyFill="1"/>
    <xf numFmtId="0" fontId="0" fillId="9" borderId="0" xfId="0" applyFill="1"/>
    <xf numFmtId="0" fontId="0" fillId="10" borderId="0" xfId="0" applyFill="1"/>
    <xf numFmtId="0" fontId="0" fillId="11" borderId="0" xfId="0" applyFill="1"/>
    <xf numFmtId="0" fontId="0" fillId="12" borderId="0" xfId="0" applyFill="1"/>
    <xf numFmtId="0" fontId="0" fillId="6" borderId="8" xfId="0" applyFill="1" applyBorder="1"/>
    <xf numFmtId="0" fontId="4" fillId="6" borderId="8" xfId="0" applyFont="1" applyFill="1" applyBorder="1"/>
    <xf numFmtId="0" fontId="4" fillId="6" borderId="0" xfId="0" applyFont="1" applyFill="1"/>
    <xf numFmtId="0" fontId="0" fillId="10" borderId="8" xfId="0" applyFill="1" applyBorder="1"/>
    <xf numFmtId="0" fontId="0" fillId="12" borderId="8" xfId="0" applyFill="1" applyBorder="1"/>
    <xf numFmtId="0" fontId="0" fillId="13" borderId="10" xfId="0" applyFill="1" applyBorder="1"/>
    <xf numFmtId="0" fontId="1" fillId="0" borderId="0" xfId="0" applyFont="1" applyAlignment="1">
      <alignment horizontal="center" vertical="center"/>
    </xf>
    <xf numFmtId="0" fontId="5" fillId="0" borderId="0" xfId="0" applyFont="1"/>
    <xf numFmtId="2" fontId="0" fillId="0" borderId="0" xfId="0" applyNumberFormat="1"/>
    <xf numFmtId="164" fontId="0" fillId="3" borderId="7" xfId="0" applyNumberFormat="1" applyFill="1" applyBorder="1" applyAlignment="1">
      <alignment vertical="center"/>
    </xf>
    <xf numFmtId="164" fontId="0" fillId="0" borderId="0" xfId="0" applyNumberFormat="1"/>
    <xf numFmtId="164" fontId="1" fillId="5" borderId="0" xfId="0" applyNumberFormat="1" applyFont="1" applyFill="1" applyAlignment="1">
      <alignment horizontal="center" vertical="center"/>
    </xf>
    <xf numFmtId="164" fontId="0" fillId="0" borderId="8" xfId="0" applyNumberFormat="1" applyBorder="1"/>
    <xf numFmtId="0" fontId="0" fillId="0" borderId="0" xfId="0" applyBorder="1"/>
    <xf numFmtId="0" fontId="0" fillId="0" borderId="0" xfId="0" applyBorder="1" applyAlignment="1">
      <alignment horizontal="right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0000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0</xdr:col>
          <xdr:colOff>161925</xdr:colOff>
          <xdr:row>1</xdr:row>
          <xdr:rowOff>66675</xdr:rowOff>
        </xdr:from>
        <xdr:to>
          <xdr:col>0</xdr:col>
          <xdr:colOff>419100</xdr:colOff>
          <xdr:row>2</xdr:row>
          <xdr:rowOff>114300</xdr:rowOff>
        </xdr:to>
        <xdr:sp macro="" textlink="">
          <xdr:nvSpPr>
            <xdr:cNvPr id="5122" name="cmdOK" hidden="1">
              <a:extLst>
                <a:ext uri="{63B3BB69-23CF-44E3-9099-C40C66FF867C}">
                  <a14:compatExt spid="_x0000_s5122"/>
                </a:ext>
                <a:ext uri="{FF2B5EF4-FFF2-40B4-BE49-F238E27FC236}">
                  <a16:creationId xmlns:a16="http://schemas.microsoft.com/office/drawing/2014/main" id="{00000000-0008-0000-0100-000002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180975</xdr:colOff>
          <xdr:row>3</xdr:row>
          <xdr:rowOff>38100</xdr:rowOff>
        </xdr:from>
        <xdr:to>
          <xdr:col>0</xdr:col>
          <xdr:colOff>409575</xdr:colOff>
          <xdr:row>4</xdr:row>
          <xdr:rowOff>76200</xdr:rowOff>
        </xdr:to>
        <xdr:sp macro="" textlink="">
          <xdr:nvSpPr>
            <xdr:cNvPr id="5124" name="Button 4" hidden="1">
              <a:extLst>
                <a:ext uri="{63B3BB69-23CF-44E3-9099-C40C66FF867C}">
                  <a14:compatExt spid="_x0000_s5124"/>
                </a:ext>
                <a:ext uri="{FF2B5EF4-FFF2-40B4-BE49-F238E27FC236}">
                  <a16:creationId xmlns:a16="http://schemas.microsoft.com/office/drawing/2014/main" id="{00000000-0008-0000-0100-000004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FF00"/>
                  </a:solidFill>
                  <a:latin typeface="Calibri"/>
                  <a:cs typeface="Calibri"/>
                </a:rPr>
                <a:t>Bouton 3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Utilisateur\Downloads\copie-de-olivcoco-v2-5-avec.xlsm" TargetMode="External"/><Relationship Id="rId1" Type="http://schemas.openxmlformats.org/officeDocument/2006/relationships/externalLinkPath" Target="copie-de-olivcoco-v2-5-avec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Séquence"/>
      <sheetName val="Résultats Regroupés"/>
      <sheetName val="copie-de-olivcoco-v2-5-avec"/>
    </sheetNames>
    <definedNames>
      <definedName name="RassemblerParNumeroArticle"/>
    </definedNames>
    <sheetDataSet>
      <sheetData sheetId="0"/>
      <sheetData sheetId="1"/>
      <sheetData sheetId="2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1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3"/>
  <dimension ref="A1:AA31"/>
  <sheetViews>
    <sheetView workbookViewId="0">
      <selection activeCell="D18" sqref="D18"/>
    </sheetView>
  </sheetViews>
  <sheetFormatPr baseColWidth="10" defaultRowHeight="15" x14ac:dyDescent="0.25"/>
  <cols>
    <col min="1" max="1" width="8.140625" customWidth="1"/>
    <col min="2" max="3" width="9.28515625" customWidth="1"/>
    <col min="4" max="13" width="6.140625" customWidth="1"/>
    <col min="15" max="15" width="8.7109375" style="41" customWidth="1"/>
    <col min="16" max="16" width="5.140625" customWidth="1"/>
    <col min="17" max="18" width="9.85546875" customWidth="1"/>
    <col min="19" max="19" width="8.7109375" customWidth="1"/>
    <col min="20" max="20" width="10.42578125" customWidth="1"/>
    <col min="21" max="21" width="7.5703125" customWidth="1"/>
    <col min="22" max="22" width="10.42578125" customWidth="1"/>
    <col min="23" max="23" width="7.5703125" customWidth="1"/>
  </cols>
  <sheetData>
    <row r="1" spans="1:23" ht="21" customHeight="1" x14ac:dyDescent="0.25">
      <c r="A1" s="2" t="s">
        <v>7</v>
      </c>
      <c r="B1" s="3" t="s">
        <v>10</v>
      </c>
      <c r="C1" s="3" t="s">
        <v>11</v>
      </c>
      <c r="D1" s="3" t="s">
        <v>12</v>
      </c>
      <c r="E1" s="3" t="s">
        <v>13</v>
      </c>
      <c r="F1" s="3" t="s">
        <v>14</v>
      </c>
      <c r="G1" s="3" t="s">
        <v>15</v>
      </c>
      <c r="H1" s="3" t="s">
        <v>16</v>
      </c>
      <c r="I1" s="3" t="s">
        <v>17</v>
      </c>
      <c r="J1" s="3" t="s">
        <v>19</v>
      </c>
      <c r="K1" s="3" t="s">
        <v>18</v>
      </c>
      <c r="L1" s="3" t="s">
        <v>20</v>
      </c>
      <c r="M1" s="4" t="s">
        <v>21</v>
      </c>
      <c r="O1" s="40" t="s">
        <v>23</v>
      </c>
      <c r="P1" s="6" t="s">
        <v>26</v>
      </c>
      <c r="Q1" s="6" t="s">
        <v>25</v>
      </c>
      <c r="R1" s="6" t="s">
        <v>24</v>
      </c>
      <c r="T1" s="6" t="s">
        <v>10</v>
      </c>
      <c r="U1" s="7">
        <f>'Résultats Regroupés'!A2/100</f>
        <v>4.5</v>
      </c>
      <c r="V1" s="6" t="s">
        <v>27</v>
      </c>
      <c r="W1" s="7">
        <f>'Résultats Regroupés'!F2</f>
        <v>500</v>
      </c>
    </row>
    <row r="2" spans="1:23" x14ac:dyDescent="0.25">
      <c r="A2" s="8" t="s">
        <v>8</v>
      </c>
      <c r="B2" s="44">
        <f>SUM(D2:M2)</f>
        <v>440</v>
      </c>
      <c r="C2" s="13">
        <v>10500</v>
      </c>
      <c r="D2" s="44">
        <v>160</v>
      </c>
      <c r="E2" s="44">
        <v>160</v>
      </c>
      <c r="F2" s="44">
        <v>120</v>
      </c>
      <c r="G2" s="44"/>
      <c r="H2" s="44"/>
      <c r="I2" s="44"/>
      <c r="J2" s="44"/>
      <c r="K2" s="44"/>
      <c r="L2" s="44"/>
      <c r="M2" s="9"/>
      <c r="O2" s="43" t="s">
        <v>40</v>
      </c>
      <c r="P2" s="45">
        <v>21</v>
      </c>
      <c r="Q2" s="45">
        <v>46200</v>
      </c>
      <c r="R2" s="17">
        <v>47250</v>
      </c>
    </row>
    <row r="3" spans="1:23" x14ac:dyDescent="0.25">
      <c r="A3" s="8" t="s">
        <v>29</v>
      </c>
      <c r="B3" s="44">
        <f>SUM(D3:M3)</f>
        <v>445</v>
      </c>
      <c r="C3" s="14">
        <v>500</v>
      </c>
      <c r="D3" s="44">
        <v>160</v>
      </c>
      <c r="E3" s="44">
        <v>120</v>
      </c>
      <c r="F3" s="44">
        <v>120</v>
      </c>
      <c r="G3" s="44">
        <v>45</v>
      </c>
      <c r="H3" s="44"/>
      <c r="I3" s="44"/>
      <c r="J3" s="44"/>
      <c r="K3" s="44"/>
      <c r="L3" s="44"/>
      <c r="M3" s="9"/>
      <c r="O3" s="43" t="s">
        <v>38</v>
      </c>
      <c r="P3" s="45">
        <v>1</v>
      </c>
      <c r="Q3" s="45">
        <v>2225</v>
      </c>
      <c r="R3" s="17">
        <v>2250</v>
      </c>
    </row>
    <row r="4" spans="1:23" x14ac:dyDescent="0.25">
      <c r="A4" s="8" t="s">
        <v>30</v>
      </c>
      <c r="B4" s="44">
        <f>SUM(D4:M4)</f>
        <v>450</v>
      </c>
      <c r="C4" s="14">
        <v>4000</v>
      </c>
      <c r="D4" s="44">
        <v>120</v>
      </c>
      <c r="E4" s="44">
        <v>120</v>
      </c>
      <c r="F4" s="44">
        <v>120</v>
      </c>
      <c r="G4" s="44">
        <v>90</v>
      </c>
      <c r="H4" s="44"/>
      <c r="I4" s="44"/>
      <c r="J4" s="44"/>
      <c r="K4" s="44"/>
      <c r="L4" s="44"/>
      <c r="M4" s="9"/>
      <c r="O4" s="43" t="s">
        <v>41</v>
      </c>
      <c r="P4" s="45">
        <v>8</v>
      </c>
      <c r="Q4" s="45">
        <v>18000</v>
      </c>
      <c r="R4" s="17">
        <v>18000</v>
      </c>
    </row>
    <row r="5" spans="1:23" x14ac:dyDescent="0.25">
      <c r="A5" s="8" t="s">
        <v>31</v>
      </c>
      <c r="B5" s="44">
        <f>SUM(D5:M5)</f>
        <v>449</v>
      </c>
      <c r="C5" s="14">
        <v>500</v>
      </c>
      <c r="D5" s="44">
        <v>120</v>
      </c>
      <c r="E5" s="44">
        <v>120</v>
      </c>
      <c r="F5" s="44">
        <v>120</v>
      </c>
      <c r="G5" s="44">
        <v>89</v>
      </c>
      <c r="H5" s="44"/>
      <c r="I5" s="44"/>
      <c r="J5" s="44"/>
      <c r="K5" s="44"/>
      <c r="L5" s="44"/>
      <c r="M5" s="9"/>
      <c r="O5" s="43" t="s">
        <v>42</v>
      </c>
      <c r="P5" s="45">
        <v>1</v>
      </c>
      <c r="Q5" s="45">
        <v>2245</v>
      </c>
      <c r="R5" s="17">
        <v>2250</v>
      </c>
    </row>
    <row r="6" spans="1:23" x14ac:dyDescent="0.25">
      <c r="A6" s="8" t="s">
        <v>32</v>
      </c>
      <c r="B6" s="44">
        <f>SUM(D6:M6)</f>
        <v>445</v>
      </c>
      <c r="C6" s="14">
        <v>500</v>
      </c>
      <c r="D6" s="44">
        <v>120</v>
      </c>
      <c r="E6" s="44">
        <v>120</v>
      </c>
      <c r="F6" s="44">
        <v>105</v>
      </c>
      <c r="G6" s="44">
        <v>100</v>
      </c>
      <c r="H6" s="44"/>
      <c r="I6" s="44"/>
      <c r="J6" s="44"/>
      <c r="K6" s="44"/>
      <c r="L6" s="44"/>
      <c r="M6" s="9"/>
      <c r="O6" s="43" t="s">
        <v>38</v>
      </c>
      <c r="P6" s="45">
        <v>1</v>
      </c>
      <c r="Q6" s="45">
        <v>2225</v>
      </c>
      <c r="R6" s="17">
        <v>2250</v>
      </c>
    </row>
    <row r="7" spans="1:23" x14ac:dyDescent="0.25">
      <c r="A7" s="8" t="s">
        <v>33</v>
      </c>
      <c r="B7" s="44">
        <f>SUM(D7:M7)</f>
        <v>449</v>
      </c>
      <c r="C7" s="14">
        <v>2000</v>
      </c>
      <c r="D7" s="44">
        <v>120</v>
      </c>
      <c r="E7" s="44">
        <v>120</v>
      </c>
      <c r="F7" s="44">
        <v>120</v>
      </c>
      <c r="G7" s="44">
        <v>89</v>
      </c>
      <c r="H7" s="44"/>
      <c r="I7" s="44"/>
      <c r="J7" s="44"/>
      <c r="K7" s="44"/>
      <c r="L7" s="44"/>
      <c r="M7" s="9"/>
      <c r="O7" s="43" t="s">
        <v>42</v>
      </c>
      <c r="P7" s="45">
        <v>4</v>
      </c>
      <c r="Q7" s="45">
        <v>8980</v>
      </c>
      <c r="R7" s="17">
        <v>9000</v>
      </c>
    </row>
    <row r="8" spans="1:23" x14ac:dyDescent="0.25">
      <c r="A8" s="8" t="s">
        <v>34</v>
      </c>
      <c r="B8" s="44">
        <f>SUM(D8:M8)</f>
        <v>410</v>
      </c>
      <c r="C8" s="14">
        <v>1500</v>
      </c>
      <c r="D8" s="44">
        <v>105</v>
      </c>
      <c r="E8" s="44">
        <v>105</v>
      </c>
      <c r="F8" s="44">
        <v>100</v>
      </c>
      <c r="G8" s="44">
        <v>100</v>
      </c>
      <c r="H8" s="44"/>
      <c r="I8" s="44"/>
      <c r="J8" s="44"/>
      <c r="K8" s="44"/>
      <c r="L8" s="44"/>
      <c r="M8" s="9"/>
      <c r="O8" s="43" t="s">
        <v>46</v>
      </c>
      <c r="P8" s="45">
        <v>3</v>
      </c>
      <c r="Q8" s="45">
        <v>6150</v>
      </c>
      <c r="R8" s="17">
        <v>6750</v>
      </c>
    </row>
    <row r="9" spans="1:23" x14ac:dyDescent="0.25">
      <c r="A9" s="8" t="s">
        <v>35</v>
      </c>
      <c r="B9" s="44">
        <f>SUM(D9:M9)</f>
        <v>450</v>
      </c>
      <c r="C9" s="14">
        <v>500</v>
      </c>
      <c r="D9" s="44">
        <v>105</v>
      </c>
      <c r="E9" s="44">
        <v>100</v>
      </c>
      <c r="F9" s="44">
        <v>100</v>
      </c>
      <c r="G9" s="44">
        <v>100</v>
      </c>
      <c r="H9" s="44">
        <v>45</v>
      </c>
      <c r="I9" s="44"/>
      <c r="J9" s="44"/>
      <c r="K9" s="44"/>
      <c r="L9" s="44"/>
      <c r="M9" s="9"/>
      <c r="O9" s="43" t="s">
        <v>41</v>
      </c>
      <c r="P9" s="45">
        <v>1</v>
      </c>
      <c r="Q9" s="45">
        <v>2250</v>
      </c>
      <c r="R9" s="17">
        <v>2250</v>
      </c>
    </row>
    <row r="10" spans="1:23" x14ac:dyDescent="0.25">
      <c r="A10" s="8" t="s">
        <v>43</v>
      </c>
      <c r="B10" s="44">
        <f>SUM(D10:M10)</f>
        <v>445</v>
      </c>
      <c r="C10" s="14">
        <v>15500</v>
      </c>
      <c r="D10" s="44">
        <v>100</v>
      </c>
      <c r="E10" s="44">
        <v>100</v>
      </c>
      <c r="F10" s="44">
        <v>100</v>
      </c>
      <c r="G10" s="44">
        <v>100</v>
      </c>
      <c r="H10" s="44">
        <v>45</v>
      </c>
      <c r="I10" s="44"/>
      <c r="J10" s="44"/>
      <c r="K10" s="44"/>
      <c r="L10" s="44"/>
      <c r="M10" s="9"/>
      <c r="O10" s="43" t="s">
        <v>38</v>
      </c>
      <c r="P10" s="45">
        <v>31</v>
      </c>
      <c r="Q10" s="45">
        <v>68975</v>
      </c>
      <c r="R10" s="17">
        <v>69750</v>
      </c>
    </row>
    <row r="11" spans="1:23" x14ac:dyDescent="0.25">
      <c r="A11" s="8" t="s">
        <v>44</v>
      </c>
      <c r="B11" s="44">
        <f>SUM(D11:M11)</f>
        <v>400</v>
      </c>
      <c r="C11" s="14">
        <v>1000</v>
      </c>
      <c r="D11" s="44">
        <v>100</v>
      </c>
      <c r="E11" s="44">
        <v>100</v>
      </c>
      <c r="F11" s="44">
        <v>100</v>
      </c>
      <c r="G11" s="44">
        <v>100</v>
      </c>
      <c r="H11" s="44"/>
      <c r="I11" s="44"/>
      <c r="J11" s="44"/>
      <c r="K11" s="44"/>
      <c r="L11" s="44"/>
      <c r="M11" s="9"/>
      <c r="O11" s="43" t="s">
        <v>39</v>
      </c>
      <c r="P11" s="45">
        <v>2</v>
      </c>
      <c r="Q11" s="45">
        <v>4000</v>
      </c>
      <c r="R11" s="17">
        <v>4500</v>
      </c>
    </row>
    <row r="12" spans="1:23" x14ac:dyDescent="0.25">
      <c r="A12" s="8" t="s">
        <v>45</v>
      </c>
      <c r="B12" s="44">
        <f>SUM(D12:M12)</f>
        <v>100</v>
      </c>
      <c r="C12" s="14">
        <v>500</v>
      </c>
      <c r="D12" s="44">
        <v>100</v>
      </c>
      <c r="E12" s="44"/>
      <c r="F12" s="44"/>
      <c r="G12" s="44"/>
      <c r="H12" s="44"/>
      <c r="I12" s="44"/>
      <c r="J12" s="44"/>
      <c r="K12" s="44"/>
      <c r="L12" s="44"/>
      <c r="M12" s="9"/>
      <c r="O12" s="43" t="s">
        <v>47</v>
      </c>
      <c r="P12" s="45">
        <v>1</v>
      </c>
      <c r="Q12" s="45">
        <v>500</v>
      </c>
      <c r="R12" s="17">
        <v>2250</v>
      </c>
    </row>
    <row r="13" spans="1:23" x14ac:dyDescent="0.25">
      <c r="A13" s="10" t="s">
        <v>48</v>
      </c>
      <c r="B13" s="11">
        <f>SUM(D13:M13)</f>
        <v>400</v>
      </c>
      <c r="C13" s="15">
        <v>12000</v>
      </c>
      <c r="D13" s="11">
        <v>100</v>
      </c>
      <c r="E13" s="11">
        <v>100</v>
      </c>
      <c r="F13" s="11">
        <v>100</v>
      </c>
      <c r="G13" s="11">
        <v>100</v>
      </c>
      <c r="H13" s="11"/>
      <c r="I13" s="11"/>
      <c r="J13" s="11"/>
      <c r="K13" s="11"/>
      <c r="L13" s="11"/>
      <c r="M13" s="12"/>
      <c r="O13" s="43" t="s">
        <v>39</v>
      </c>
      <c r="P13" s="45">
        <v>24</v>
      </c>
      <c r="Q13" s="45">
        <v>48000</v>
      </c>
      <c r="R13" s="17">
        <v>54000</v>
      </c>
    </row>
    <row r="14" spans="1:23" x14ac:dyDescent="0.25">
      <c r="O14" s="40" t="s">
        <v>49</v>
      </c>
      <c r="P14" s="18">
        <f>SUM(P2:P13)</f>
        <v>98</v>
      </c>
      <c r="Q14" s="18">
        <f>SUM(Q2:Q13)</f>
        <v>209750</v>
      </c>
      <c r="R14" s="18">
        <f>SUM(R2:R13)</f>
        <v>220500</v>
      </c>
    </row>
    <row r="15" spans="1:23" x14ac:dyDescent="0.25">
      <c r="O15" s="41" t="s">
        <v>50</v>
      </c>
      <c r="P15" s="16"/>
      <c r="Q15" s="16" t="s">
        <v>36</v>
      </c>
      <c r="R15" s="16">
        <v>10750</v>
      </c>
    </row>
    <row r="16" spans="1:23" x14ac:dyDescent="0.25">
      <c r="P16" s="16"/>
      <c r="Q16" s="16" t="s">
        <v>37</v>
      </c>
      <c r="R16" s="16" t="s">
        <v>51</v>
      </c>
    </row>
    <row r="20" spans="1:27" ht="15.75" x14ac:dyDescent="0.25">
      <c r="A20" s="37"/>
      <c r="B20" s="2" t="s">
        <v>10</v>
      </c>
      <c r="C20" s="3" t="s">
        <v>11</v>
      </c>
      <c r="D20" s="3" t="s">
        <v>12</v>
      </c>
      <c r="E20" s="3" t="s">
        <v>13</v>
      </c>
      <c r="F20" s="3" t="s">
        <v>14</v>
      </c>
      <c r="G20" s="3" t="s">
        <v>15</v>
      </c>
      <c r="H20" s="3" t="s">
        <v>16</v>
      </c>
      <c r="I20" s="3" t="s">
        <v>17</v>
      </c>
      <c r="J20" s="3" t="s">
        <v>19</v>
      </c>
      <c r="K20" s="3" t="s">
        <v>18</v>
      </c>
      <c r="L20" s="3" t="s">
        <v>20</v>
      </c>
      <c r="M20" s="4" t="s">
        <v>21</v>
      </c>
      <c r="N20" s="23"/>
      <c r="O20" s="42"/>
      <c r="P20" s="23"/>
      <c r="Q20" s="2" t="s">
        <v>12</v>
      </c>
      <c r="R20" s="3" t="s">
        <v>13</v>
      </c>
      <c r="S20" s="3" t="s">
        <v>14</v>
      </c>
      <c r="T20" s="3" t="s">
        <v>15</v>
      </c>
      <c r="U20" s="3" t="s">
        <v>16</v>
      </c>
      <c r="V20" s="4" t="s">
        <v>17</v>
      </c>
      <c r="X20" s="5" t="s">
        <v>23</v>
      </c>
      <c r="Y20" s="6" t="s">
        <v>26</v>
      </c>
      <c r="Z20" s="6" t="s">
        <v>25</v>
      </c>
      <c r="AA20" s="6" t="s">
        <v>24</v>
      </c>
    </row>
    <row r="21" spans="1:27" x14ac:dyDescent="0.25">
      <c r="B21" s="8">
        <f t="shared" ref="B21:B28" si="0">SUM(D21:M21)</f>
        <v>445</v>
      </c>
      <c r="C21" s="13">
        <v>1500</v>
      </c>
      <c r="D21" s="24">
        <v>160</v>
      </c>
      <c r="E21">
        <v>105</v>
      </c>
      <c r="F21" s="25">
        <v>90</v>
      </c>
      <c r="G21" s="26">
        <v>45</v>
      </c>
      <c r="H21" s="26">
        <v>45</v>
      </c>
      <c r="M21" s="9"/>
      <c r="N21" s="8" t="s">
        <v>8</v>
      </c>
      <c r="Q21" s="31">
        <v>117047</v>
      </c>
      <c r="R21">
        <v>126015</v>
      </c>
      <c r="S21" s="25">
        <v>152720</v>
      </c>
      <c r="T21" s="26">
        <v>151966</v>
      </c>
      <c r="U21" s="26">
        <v>151966</v>
      </c>
      <c r="V21" s="9"/>
      <c r="X21" s="19">
        <f>Z21/AA21</f>
        <v>0.98888888888888893</v>
      </c>
      <c r="Y21" s="16">
        <v>5</v>
      </c>
      <c r="Z21" s="16">
        <f>C21*B21/100</f>
        <v>6675</v>
      </c>
      <c r="AA21" s="17">
        <f t="shared" ref="AA21:AA28" si="1">C21*LARG_ROL</f>
        <v>6750</v>
      </c>
    </row>
    <row r="22" spans="1:27" x14ac:dyDescent="0.25">
      <c r="B22" s="8">
        <f t="shared" si="0"/>
        <v>445</v>
      </c>
      <c r="C22" s="14">
        <v>3000</v>
      </c>
      <c r="D22" s="24">
        <v>160</v>
      </c>
      <c r="E22" s="27">
        <v>120</v>
      </c>
      <c r="F22" s="27">
        <v>120</v>
      </c>
      <c r="G22" s="26">
        <v>45</v>
      </c>
      <c r="M22" s="9"/>
      <c r="N22" s="8" t="s">
        <v>29</v>
      </c>
      <c r="Q22" s="31">
        <v>117047</v>
      </c>
      <c r="R22" s="27">
        <v>151968</v>
      </c>
      <c r="S22" s="27">
        <v>151968</v>
      </c>
      <c r="T22" s="26">
        <v>151966</v>
      </c>
      <c r="V22" s="9"/>
      <c r="X22" s="19">
        <f t="shared" ref="X22:X28" si="2">Z22/AA22</f>
        <v>0.98888888888888893</v>
      </c>
      <c r="Y22" s="16">
        <v>3</v>
      </c>
      <c r="Z22" s="16">
        <f t="shared" ref="Z22:Z28" si="3">C22*B22/100</f>
        <v>13350</v>
      </c>
      <c r="AA22" s="17">
        <f t="shared" si="1"/>
        <v>13500</v>
      </c>
    </row>
    <row r="23" spans="1:27" x14ac:dyDescent="0.25">
      <c r="B23" s="8">
        <f t="shared" si="0"/>
        <v>445</v>
      </c>
      <c r="C23" s="14">
        <v>10500</v>
      </c>
      <c r="D23" s="24">
        <v>160</v>
      </c>
      <c r="E23" s="28">
        <v>120</v>
      </c>
      <c r="F23" s="28">
        <v>120</v>
      </c>
      <c r="G23" s="26">
        <v>45</v>
      </c>
      <c r="M23" s="9"/>
      <c r="N23" s="8" t="s">
        <v>30</v>
      </c>
      <c r="Q23" s="32">
        <v>117047</v>
      </c>
      <c r="R23" s="28">
        <v>131110</v>
      </c>
      <c r="S23" s="28">
        <v>131110</v>
      </c>
      <c r="T23" s="26">
        <v>151966</v>
      </c>
      <c r="V23" s="9"/>
      <c r="X23" s="19">
        <f t="shared" si="2"/>
        <v>0.98888888888888893</v>
      </c>
      <c r="Y23" s="16">
        <v>27</v>
      </c>
      <c r="Z23" s="16">
        <f t="shared" si="3"/>
        <v>46725</v>
      </c>
      <c r="AA23" s="17">
        <f t="shared" si="1"/>
        <v>47250</v>
      </c>
    </row>
    <row r="24" spans="1:27" x14ac:dyDescent="0.25">
      <c r="B24" s="8">
        <f t="shared" si="0"/>
        <v>444</v>
      </c>
      <c r="C24" s="14">
        <v>2500</v>
      </c>
      <c r="D24" s="24">
        <v>160</v>
      </c>
      <c r="E24">
        <v>105</v>
      </c>
      <c r="F24" s="25">
        <v>90</v>
      </c>
      <c r="G24" s="29">
        <v>89</v>
      </c>
      <c r="M24" s="9"/>
      <c r="N24" s="8" t="s">
        <v>31</v>
      </c>
      <c r="Q24" s="31">
        <v>117047</v>
      </c>
      <c r="R24">
        <v>126015</v>
      </c>
      <c r="S24" s="25">
        <v>152720</v>
      </c>
      <c r="T24" s="29">
        <v>152901</v>
      </c>
      <c r="V24" s="9"/>
      <c r="X24" s="19">
        <f t="shared" si="2"/>
        <v>0.98666666666666669</v>
      </c>
      <c r="Y24" s="16">
        <v>8</v>
      </c>
      <c r="Z24" s="16">
        <f t="shared" si="3"/>
        <v>11100</v>
      </c>
      <c r="AA24" s="17">
        <f t="shared" si="1"/>
        <v>11250</v>
      </c>
    </row>
    <row r="25" spans="1:27" x14ac:dyDescent="0.25">
      <c r="B25" s="8">
        <f t="shared" si="0"/>
        <v>440</v>
      </c>
      <c r="C25" s="14">
        <v>2000</v>
      </c>
      <c r="D25" s="24">
        <v>160</v>
      </c>
      <c r="E25" s="24">
        <v>160</v>
      </c>
      <c r="F25" s="28">
        <v>120</v>
      </c>
      <c r="M25" s="9"/>
      <c r="N25" s="8" t="s">
        <v>32</v>
      </c>
      <c r="Q25" s="32">
        <v>117047</v>
      </c>
      <c r="R25" s="33">
        <v>117047</v>
      </c>
      <c r="S25" s="28">
        <v>131110</v>
      </c>
      <c r="V25" s="9"/>
      <c r="X25" s="19">
        <f t="shared" si="2"/>
        <v>0.97777777777777775</v>
      </c>
      <c r="Y25" s="16">
        <v>14</v>
      </c>
      <c r="Z25" s="16">
        <f t="shared" si="3"/>
        <v>8800</v>
      </c>
      <c r="AA25" s="17">
        <f t="shared" si="1"/>
        <v>9000</v>
      </c>
    </row>
    <row r="26" spans="1:27" x14ac:dyDescent="0.25">
      <c r="B26" s="8">
        <f t="shared" si="0"/>
        <v>420</v>
      </c>
      <c r="C26" s="14">
        <v>3000</v>
      </c>
      <c r="D26" s="28">
        <v>120</v>
      </c>
      <c r="E26" s="30">
        <v>100</v>
      </c>
      <c r="F26" s="30">
        <v>100</v>
      </c>
      <c r="G26" s="30">
        <v>100</v>
      </c>
      <c r="M26" s="9"/>
      <c r="N26" s="8" t="s">
        <v>33</v>
      </c>
      <c r="Q26" s="34">
        <v>131110</v>
      </c>
      <c r="R26" s="30">
        <v>114170</v>
      </c>
      <c r="S26" s="30">
        <v>114170</v>
      </c>
      <c r="T26" s="30">
        <v>114170</v>
      </c>
      <c r="V26" s="9"/>
      <c r="X26" s="19">
        <f t="shared" si="2"/>
        <v>0.93333333333333335</v>
      </c>
      <c r="Y26" s="16">
        <v>1</v>
      </c>
      <c r="Z26" s="16">
        <f t="shared" si="3"/>
        <v>12600</v>
      </c>
      <c r="AA26" s="17">
        <f t="shared" si="1"/>
        <v>13500</v>
      </c>
    </row>
    <row r="27" spans="1:27" x14ac:dyDescent="0.25">
      <c r="B27" s="8">
        <f t="shared" si="0"/>
        <v>400</v>
      </c>
      <c r="C27" s="14">
        <v>16000</v>
      </c>
      <c r="D27" s="30">
        <v>100</v>
      </c>
      <c r="E27" s="30">
        <v>100</v>
      </c>
      <c r="F27" s="30">
        <v>100</v>
      </c>
      <c r="G27" s="30">
        <v>100</v>
      </c>
      <c r="M27" s="9"/>
      <c r="N27" s="8" t="s">
        <v>34</v>
      </c>
      <c r="Q27" s="35">
        <v>114170</v>
      </c>
      <c r="R27" s="30">
        <v>114170</v>
      </c>
      <c r="S27" s="30">
        <v>114170</v>
      </c>
      <c r="T27" s="30">
        <v>114170</v>
      </c>
      <c r="V27" s="9"/>
      <c r="X27" s="19">
        <f t="shared" si="2"/>
        <v>0.88888888888888884</v>
      </c>
      <c r="Y27" s="16">
        <v>43</v>
      </c>
      <c r="Z27" s="16">
        <f t="shared" si="3"/>
        <v>64000</v>
      </c>
      <c r="AA27" s="17">
        <f t="shared" si="1"/>
        <v>72000</v>
      </c>
    </row>
    <row r="28" spans="1:27" x14ac:dyDescent="0.25">
      <c r="B28" s="10">
        <f t="shared" si="0"/>
        <v>400</v>
      </c>
      <c r="C28" s="15">
        <v>24000</v>
      </c>
      <c r="D28" s="20">
        <v>100</v>
      </c>
      <c r="E28" s="20">
        <v>100</v>
      </c>
      <c r="F28" s="20">
        <v>100</v>
      </c>
      <c r="G28" s="20">
        <v>100</v>
      </c>
      <c r="H28" s="11"/>
      <c r="I28" s="11"/>
      <c r="J28" s="11"/>
      <c r="K28" s="11"/>
      <c r="L28" s="11"/>
      <c r="M28" s="12"/>
      <c r="N28" s="8" t="s">
        <v>35</v>
      </c>
      <c r="Q28" s="36">
        <v>151967</v>
      </c>
      <c r="R28" s="20">
        <v>151967</v>
      </c>
      <c r="S28" s="20">
        <v>151967</v>
      </c>
      <c r="T28" s="20">
        <v>151967</v>
      </c>
      <c r="U28" s="11"/>
      <c r="V28" s="12"/>
      <c r="X28" s="19">
        <f t="shared" si="2"/>
        <v>0.88888888888888884</v>
      </c>
      <c r="Y28" s="16">
        <v>1</v>
      </c>
      <c r="Z28" s="16">
        <f t="shared" si="3"/>
        <v>96000</v>
      </c>
      <c r="AA28" s="17">
        <f t="shared" si="1"/>
        <v>108000</v>
      </c>
    </row>
    <row r="29" spans="1:27" x14ac:dyDescent="0.25">
      <c r="X29" s="21">
        <f>Z29/AA29</f>
        <v>0.92177777777777781</v>
      </c>
      <c r="Y29" s="18">
        <f>SUM(Y21:Y28)</f>
        <v>102</v>
      </c>
      <c r="Z29" s="18">
        <f>SUM(Z21:Z28)</f>
        <v>259250</v>
      </c>
      <c r="AA29" s="18">
        <f>SUM(AA21:AA28)</f>
        <v>281250</v>
      </c>
    </row>
    <row r="30" spans="1:27" x14ac:dyDescent="0.25">
      <c r="X30" s="22">
        <f>1-X29</f>
        <v>7.8222222222222193E-2</v>
      </c>
      <c r="Y30" s="16"/>
      <c r="Z30" s="16" t="s">
        <v>36</v>
      </c>
      <c r="AA30" s="16">
        <f>AA29-Z29</f>
        <v>22000</v>
      </c>
    </row>
    <row r="31" spans="1:27" x14ac:dyDescent="0.25">
      <c r="AA31" s="39">
        <f>AA30/(LARG_ROL*LONG_ROL)</f>
        <v>9.7777777777777786</v>
      </c>
    </row>
  </sheetData>
  <sortState xmlns:xlrd2="http://schemas.microsoft.com/office/spreadsheetml/2017/richdata2" ref="A2:R10">
    <sortCondition descending="1" ref="B2"/>
  </sortState>
  <phoneticPr fontId="2" type="noConversion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5"/>
  <dimension ref="A1:AG91"/>
  <sheetViews>
    <sheetView tabSelected="1" workbookViewId="0">
      <selection activeCell="Y18" sqref="Y18"/>
    </sheetView>
  </sheetViews>
  <sheetFormatPr baseColWidth="10" defaultRowHeight="15" x14ac:dyDescent="0.25"/>
  <cols>
    <col min="1" max="9" width="11.5703125" customWidth="1"/>
    <col min="10" max="30" width="3.7109375" customWidth="1"/>
    <col min="31" max="33" width="2.7109375" customWidth="1"/>
  </cols>
  <sheetData>
    <row r="1" spans="1:33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22</v>
      </c>
      <c r="I1" t="s">
        <v>9</v>
      </c>
      <c r="J1" s="38"/>
      <c r="K1" s="38"/>
      <c r="L1" s="38"/>
      <c r="M1" s="38"/>
      <c r="N1" s="38"/>
      <c r="O1" s="38"/>
      <c r="P1" s="38"/>
      <c r="Q1" s="38"/>
      <c r="R1" s="38"/>
      <c r="S1" s="38"/>
      <c r="T1" s="38"/>
      <c r="U1" s="38"/>
      <c r="V1" s="38"/>
      <c r="W1" s="38"/>
      <c r="X1" s="38"/>
      <c r="Y1" s="38"/>
      <c r="Z1" s="38"/>
      <c r="AA1" s="38"/>
      <c r="AB1" s="38"/>
      <c r="AC1" s="38"/>
      <c r="AD1" s="38"/>
      <c r="AE1" s="38"/>
      <c r="AF1" s="38"/>
      <c r="AG1" s="38"/>
    </row>
    <row r="2" spans="1:33" x14ac:dyDescent="0.25">
      <c r="A2">
        <v>450</v>
      </c>
      <c r="B2">
        <v>115141</v>
      </c>
      <c r="C2">
        <v>117047</v>
      </c>
      <c r="D2">
        <v>160</v>
      </c>
      <c r="E2" t="s">
        <v>28</v>
      </c>
      <c r="F2">
        <v>500</v>
      </c>
      <c r="G2">
        <v>34400</v>
      </c>
      <c r="H2">
        <v>21500</v>
      </c>
      <c r="J2" s="38"/>
      <c r="K2" s="38"/>
      <c r="L2" s="38"/>
      <c r="M2" s="38"/>
      <c r="N2" s="38"/>
      <c r="O2" s="38"/>
      <c r="P2" s="38"/>
      <c r="Q2" s="38"/>
      <c r="R2" s="38"/>
      <c r="S2" s="38"/>
      <c r="T2" s="38"/>
      <c r="U2" s="38"/>
      <c r="V2" s="38"/>
      <c r="W2" s="38"/>
      <c r="X2" s="38"/>
      <c r="Y2" s="38"/>
      <c r="Z2" s="38"/>
      <c r="AA2" s="38"/>
      <c r="AB2" s="38"/>
      <c r="AC2" s="38"/>
      <c r="AD2" s="38"/>
      <c r="AE2" s="38"/>
      <c r="AF2" s="38"/>
      <c r="AG2" s="38"/>
    </row>
    <row r="3" spans="1:33" x14ac:dyDescent="0.25">
      <c r="A3">
        <v>450</v>
      </c>
      <c r="B3">
        <v>115141</v>
      </c>
      <c r="C3">
        <v>131110</v>
      </c>
      <c r="D3">
        <v>120</v>
      </c>
      <c r="E3" t="s">
        <v>28</v>
      </c>
      <c r="F3">
        <v>500</v>
      </c>
      <c r="G3">
        <v>31200</v>
      </c>
      <c r="H3">
        <v>26000</v>
      </c>
      <c r="J3" s="38"/>
      <c r="K3" s="38"/>
      <c r="L3" s="38"/>
      <c r="M3" s="38"/>
      <c r="N3" s="38"/>
      <c r="O3" s="38"/>
      <c r="P3" s="38"/>
      <c r="Q3" s="38"/>
      <c r="R3" s="38"/>
      <c r="S3" s="38"/>
      <c r="T3" s="38"/>
      <c r="U3" s="38"/>
      <c r="V3" s="38"/>
      <c r="W3" s="38"/>
      <c r="X3" s="38"/>
      <c r="Y3" s="38"/>
      <c r="Z3" s="38"/>
      <c r="AA3" s="38"/>
      <c r="AB3" s="38"/>
      <c r="AC3" s="38"/>
      <c r="AD3" s="38"/>
      <c r="AE3" s="38"/>
      <c r="AF3" s="38"/>
      <c r="AG3" s="38"/>
    </row>
    <row r="4" spans="1:33" x14ac:dyDescent="0.25">
      <c r="A4">
        <v>450</v>
      </c>
      <c r="B4">
        <v>115141</v>
      </c>
      <c r="C4">
        <v>151968</v>
      </c>
      <c r="D4">
        <v>120</v>
      </c>
      <c r="E4" t="s">
        <v>28</v>
      </c>
      <c r="F4">
        <v>500</v>
      </c>
      <c r="G4">
        <v>7200</v>
      </c>
      <c r="H4">
        <v>6000</v>
      </c>
      <c r="J4" s="38"/>
      <c r="K4" s="38"/>
      <c r="L4" s="38"/>
      <c r="M4" s="38"/>
      <c r="N4" s="38"/>
      <c r="O4" s="38"/>
      <c r="P4" s="38"/>
      <c r="Q4" s="38"/>
      <c r="R4" s="38"/>
      <c r="S4" s="38"/>
      <c r="T4" s="38"/>
      <c r="U4" s="38"/>
      <c r="V4" s="38"/>
      <c r="W4" s="38"/>
      <c r="X4" s="38"/>
      <c r="Y4" s="38"/>
      <c r="Z4" s="38"/>
      <c r="AA4" s="38"/>
      <c r="AB4" s="38"/>
      <c r="AC4" s="38"/>
      <c r="AD4" s="38"/>
      <c r="AE4" s="38"/>
      <c r="AF4" s="38"/>
      <c r="AG4" s="38"/>
    </row>
    <row r="5" spans="1:33" x14ac:dyDescent="0.25">
      <c r="A5">
        <v>450</v>
      </c>
      <c r="B5">
        <v>115141</v>
      </c>
      <c r="C5">
        <v>126015</v>
      </c>
      <c r="D5">
        <v>105</v>
      </c>
      <c r="E5" t="s">
        <v>28</v>
      </c>
      <c r="F5">
        <v>500</v>
      </c>
      <c r="G5">
        <v>4200</v>
      </c>
      <c r="H5">
        <v>4000</v>
      </c>
      <c r="J5" s="38"/>
      <c r="K5" s="38"/>
      <c r="L5" s="38"/>
      <c r="M5" s="38"/>
      <c r="N5" s="38"/>
      <c r="O5" s="38"/>
      <c r="P5" s="38"/>
      <c r="Q5" s="38"/>
      <c r="R5" s="38"/>
      <c r="S5" s="38"/>
      <c r="T5" s="38"/>
      <c r="U5" s="38"/>
      <c r="V5" s="38"/>
      <c r="W5" s="38"/>
      <c r="X5" s="38"/>
      <c r="Y5" s="38"/>
      <c r="Z5" s="38"/>
      <c r="AA5" s="38"/>
      <c r="AB5" s="38"/>
      <c r="AC5" s="38"/>
      <c r="AD5" s="38"/>
      <c r="AE5" s="38"/>
      <c r="AF5" s="38"/>
      <c r="AG5" s="38"/>
    </row>
    <row r="6" spans="1:33" x14ac:dyDescent="0.25">
      <c r="A6">
        <v>450</v>
      </c>
      <c r="B6">
        <v>115141</v>
      </c>
      <c r="C6">
        <v>114170</v>
      </c>
      <c r="D6">
        <v>100</v>
      </c>
      <c r="E6" t="s">
        <v>28</v>
      </c>
      <c r="F6">
        <v>500</v>
      </c>
      <c r="G6">
        <v>71500</v>
      </c>
      <c r="H6">
        <v>71500</v>
      </c>
      <c r="J6" s="38"/>
      <c r="K6" s="38"/>
      <c r="L6" s="38"/>
      <c r="M6" s="38"/>
      <c r="N6" s="38"/>
      <c r="O6" s="38"/>
      <c r="P6" s="38"/>
      <c r="Q6" s="38"/>
      <c r="R6" s="38"/>
      <c r="S6" s="38"/>
      <c r="T6" s="38"/>
      <c r="U6" s="38"/>
      <c r="V6" s="38"/>
      <c r="W6" s="38"/>
      <c r="X6" s="38"/>
      <c r="Y6" s="38"/>
      <c r="Z6" s="38"/>
      <c r="AA6" s="38"/>
      <c r="AB6" s="38"/>
      <c r="AC6" s="38"/>
      <c r="AD6" s="38"/>
      <c r="AE6" s="38"/>
      <c r="AF6" s="38"/>
      <c r="AG6" s="38"/>
    </row>
    <row r="7" spans="1:33" ht="15" customHeight="1" x14ac:dyDescent="0.25">
      <c r="A7">
        <v>450</v>
      </c>
      <c r="B7">
        <v>115141</v>
      </c>
      <c r="C7">
        <v>151967</v>
      </c>
      <c r="D7">
        <v>100</v>
      </c>
      <c r="E7" t="s">
        <v>28</v>
      </c>
      <c r="F7">
        <v>500</v>
      </c>
      <c r="G7">
        <v>48000</v>
      </c>
      <c r="H7">
        <v>48000</v>
      </c>
      <c r="I7" s="1">
        <v>45672</v>
      </c>
      <c r="J7" s="38"/>
      <c r="K7" s="38"/>
      <c r="L7" s="38"/>
      <c r="M7" s="38"/>
      <c r="N7" s="38"/>
      <c r="O7" s="38"/>
      <c r="P7" s="38"/>
      <c r="Q7" s="38"/>
      <c r="R7" s="38"/>
      <c r="S7" s="38"/>
      <c r="T7" s="38"/>
      <c r="U7" s="38"/>
      <c r="V7" s="38"/>
      <c r="W7" s="38"/>
      <c r="X7" s="38"/>
      <c r="Y7" s="38"/>
      <c r="Z7" s="38"/>
      <c r="AA7" s="38"/>
      <c r="AB7" s="38"/>
      <c r="AC7" s="38"/>
      <c r="AD7" s="38"/>
      <c r="AE7" s="38"/>
      <c r="AF7" s="38"/>
      <c r="AG7" s="38"/>
    </row>
    <row r="8" spans="1:33" ht="15" customHeight="1" x14ac:dyDescent="0.25">
      <c r="A8">
        <v>450</v>
      </c>
      <c r="B8">
        <v>115141</v>
      </c>
      <c r="C8">
        <v>152720</v>
      </c>
      <c r="D8">
        <v>90</v>
      </c>
      <c r="E8" t="s">
        <v>28</v>
      </c>
      <c r="F8">
        <v>500</v>
      </c>
      <c r="G8">
        <v>3600</v>
      </c>
      <c r="H8">
        <v>4000</v>
      </c>
      <c r="J8" s="38"/>
      <c r="K8" s="38"/>
      <c r="L8" s="38"/>
      <c r="M8" s="38"/>
      <c r="N8" s="38"/>
      <c r="O8" s="38"/>
      <c r="P8" s="38"/>
      <c r="Q8" s="38"/>
      <c r="R8" s="38"/>
      <c r="S8" s="38"/>
      <c r="T8" s="38"/>
      <c r="U8" s="38"/>
      <c r="V8" s="38"/>
      <c r="W8" s="38"/>
      <c r="X8" s="38"/>
      <c r="Y8" s="38"/>
      <c r="Z8" s="38"/>
      <c r="AA8" s="38"/>
      <c r="AB8" s="38"/>
      <c r="AC8" s="38"/>
      <c r="AD8" s="38"/>
      <c r="AE8" s="38"/>
      <c r="AF8" s="38"/>
      <c r="AG8" s="38"/>
    </row>
    <row r="9" spans="1:33" ht="15" customHeight="1" x14ac:dyDescent="0.25">
      <c r="A9">
        <v>450</v>
      </c>
      <c r="B9">
        <v>115141</v>
      </c>
      <c r="C9">
        <v>152901</v>
      </c>
      <c r="D9">
        <v>89</v>
      </c>
      <c r="E9" t="s">
        <v>28</v>
      </c>
      <c r="F9">
        <v>500</v>
      </c>
      <c r="G9">
        <v>2225</v>
      </c>
      <c r="H9">
        <v>2500</v>
      </c>
      <c r="J9" s="38"/>
      <c r="K9" s="38"/>
      <c r="L9" s="38"/>
      <c r="M9" s="38"/>
      <c r="N9" s="38"/>
      <c r="O9" s="38"/>
      <c r="P9" s="38"/>
      <c r="Q9" s="38"/>
      <c r="R9" s="38"/>
      <c r="S9" s="38"/>
      <c r="T9" s="38"/>
      <c r="U9" s="38"/>
      <c r="V9" s="38"/>
      <c r="W9" s="38"/>
      <c r="X9" s="38"/>
      <c r="Y9" s="38"/>
      <c r="Z9" s="38"/>
      <c r="AA9" s="38"/>
      <c r="AB9" s="38"/>
      <c r="AC9" s="38"/>
      <c r="AD9" s="38"/>
      <c r="AE9" s="38"/>
      <c r="AF9" s="38"/>
      <c r="AG9" s="38"/>
    </row>
    <row r="10" spans="1:33" ht="15" customHeight="1" x14ac:dyDescent="0.25">
      <c r="A10">
        <v>450</v>
      </c>
      <c r="B10">
        <v>115141</v>
      </c>
      <c r="C10">
        <v>151966</v>
      </c>
      <c r="D10">
        <v>45</v>
      </c>
      <c r="E10" t="s">
        <v>28</v>
      </c>
      <c r="F10">
        <v>500</v>
      </c>
      <c r="G10">
        <v>7256</v>
      </c>
      <c r="H10">
        <v>16125</v>
      </c>
      <c r="J10" s="38"/>
      <c r="K10" s="38"/>
      <c r="L10" s="38"/>
      <c r="M10" s="38"/>
      <c r="N10" s="38"/>
      <c r="O10" s="38"/>
      <c r="P10" s="38"/>
      <c r="Q10" s="38"/>
      <c r="R10" s="38"/>
      <c r="S10" s="38"/>
      <c r="T10" s="38"/>
      <c r="U10" s="38"/>
      <c r="V10" s="38"/>
      <c r="W10" s="38"/>
      <c r="X10" s="38"/>
      <c r="Y10" s="38"/>
      <c r="Z10" s="38"/>
      <c r="AA10" s="38"/>
      <c r="AB10" s="38"/>
      <c r="AC10" s="38"/>
      <c r="AD10" s="38"/>
      <c r="AE10" s="38"/>
      <c r="AF10" s="38"/>
      <c r="AG10" s="38"/>
    </row>
    <row r="11" spans="1:33" ht="15" customHeight="1" x14ac:dyDescent="0.25">
      <c r="J11" s="38"/>
      <c r="K11" s="38"/>
      <c r="L11" s="38"/>
      <c r="M11" s="38"/>
      <c r="N11" s="38"/>
      <c r="O11" s="38"/>
      <c r="P11" s="38"/>
      <c r="Q11" s="38"/>
      <c r="R11" s="38"/>
      <c r="S11" s="38"/>
      <c r="T11" s="38"/>
      <c r="U11" s="38"/>
      <c r="V11" s="38"/>
      <c r="W11" s="38"/>
      <c r="X11" s="38"/>
      <c r="Y11" s="38"/>
      <c r="Z11" s="38"/>
      <c r="AA11" s="38"/>
      <c r="AB11" s="38"/>
      <c r="AC11" s="38"/>
      <c r="AD11" s="38"/>
      <c r="AE11" s="38"/>
      <c r="AF11" s="38"/>
      <c r="AG11" s="38"/>
    </row>
    <row r="12" spans="1:33" ht="15" customHeight="1" x14ac:dyDescent="0.25">
      <c r="J12" s="38"/>
      <c r="K12" s="38"/>
      <c r="L12" s="38"/>
      <c r="M12" s="38"/>
      <c r="N12" s="38"/>
      <c r="O12" s="38"/>
      <c r="P12" s="38"/>
      <c r="Q12" s="38"/>
      <c r="R12" s="38"/>
      <c r="S12" s="38"/>
      <c r="T12" s="38"/>
      <c r="U12" s="38"/>
      <c r="V12" s="38"/>
      <c r="W12" s="38"/>
      <c r="X12" s="38"/>
      <c r="Y12" s="38"/>
      <c r="Z12" s="38"/>
      <c r="AA12" s="38"/>
      <c r="AB12" s="38"/>
      <c r="AC12" s="38"/>
      <c r="AD12" s="38"/>
      <c r="AE12" s="38"/>
      <c r="AF12" s="38"/>
      <c r="AG12" s="38"/>
    </row>
    <row r="13" spans="1:33" ht="15" customHeight="1" x14ac:dyDescent="0.25">
      <c r="J13" s="38"/>
      <c r="K13" s="38"/>
      <c r="L13" s="38"/>
      <c r="M13" s="38"/>
      <c r="N13" s="38"/>
      <c r="O13" s="38"/>
      <c r="P13" s="38"/>
      <c r="Q13" s="38"/>
      <c r="R13" s="38"/>
      <c r="S13" s="38"/>
      <c r="T13" s="38"/>
      <c r="U13" s="38"/>
      <c r="V13" s="38"/>
      <c r="W13" s="38"/>
      <c r="X13" s="38"/>
      <c r="Y13" s="38"/>
      <c r="Z13" s="38"/>
      <c r="AA13" s="38"/>
      <c r="AB13" s="38"/>
      <c r="AC13" s="38"/>
      <c r="AD13" s="38"/>
      <c r="AE13" s="38"/>
      <c r="AF13" s="38"/>
      <c r="AG13" s="38"/>
    </row>
    <row r="14" spans="1:33" ht="15" customHeight="1" x14ac:dyDescent="0.25">
      <c r="J14" s="38"/>
      <c r="K14" s="38"/>
      <c r="L14" s="38"/>
      <c r="M14" s="38"/>
      <c r="N14" s="38"/>
      <c r="O14" s="38"/>
      <c r="P14" s="38"/>
      <c r="Q14" s="38"/>
      <c r="R14" s="38"/>
      <c r="S14" s="38"/>
      <c r="T14" s="38"/>
      <c r="U14" s="38"/>
      <c r="V14" s="38"/>
      <c r="W14" s="38"/>
      <c r="X14" s="38"/>
      <c r="Y14" s="38"/>
      <c r="Z14" s="38"/>
      <c r="AA14" s="38"/>
      <c r="AB14" s="38"/>
      <c r="AC14" s="38"/>
      <c r="AD14" s="38"/>
      <c r="AE14" s="38"/>
      <c r="AF14" s="38"/>
      <c r="AG14" s="38"/>
    </row>
    <row r="15" spans="1:33" ht="15" customHeight="1" x14ac:dyDescent="0.25">
      <c r="J15" s="38"/>
      <c r="K15" s="38"/>
      <c r="L15" s="38"/>
      <c r="M15" s="38"/>
      <c r="N15" s="38"/>
      <c r="O15" s="38"/>
      <c r="P15" s="38"/>
      <c r="Q15" s="38"/>
      <c r="R15" s="38"/>
      <c r="S15" s="38"/>
      <c r="T15" s="38"/>
      <c r="U15" s="38"/>
      <c r="V15" s="38"/>
      <c r="W15" s="38"/>
      <c r="X15" s="38"/>
      <c r="Y15" s="38"/>
      <c r="Z15" s="38"/>
      <c r="AA15" s="38"/>
      <c r="AB15" s="38"/>
      <c r="AC15" s="38"/>
      <c r="AD15" s="38"/>
      <c r="AE15" s="38"/>
      <c r="AF15" s="38"/>
      <c r="AG15" s="38"/>
    </row>
    <row r="16" spans="1:33" ht="15" customHeight="1" x14ac:dyDescent="0.25">
      <c r="J16" s="38"/>
      <c r="K16" s="38"/>
      <c r="L16" s="38"/>
      <c r="M16" s="38"/>
      <c r="N16" s="38"/>
      <c r="O16" s="38"/>
      <c r="P16" s="38"/>
      <c r="Q16" s="38"/>
      <c r="R16" s="38"/>
      <c r="S16" s="38"/>
      <c r="T16" s="38"/>
      <c r="U16" s="38"/>
      <c r="V16" s="38"/>
      <c r="W16" s="38"/>
      <c r="X16" s="38"/>
      <c r="Y16" s="38"/>
      <c r="Z16" s="38"/>
      <c r="AA16" s="38"/>
      <c r="AB16" s="38"/>
      <c r="AC16" s="38"/>
      <c r="AD16" s="38"/>
      <c r="AE16" s="38"/>
      <c r="AF16" s="38"/>
      <c r="AG16" s="38"/>
    </row>
    <row r="17" spans="10:33" ht="15" customHeight="1" x14ac:dyDescent="0.25">
      <c r="J17" s="38"/>
      <c r="K17" s="38"/>
      <c r="L17" s="38"/>
      <c r="M17" s="38"/>
      <c r="N17" s="38"/>
      <c r="O17" s="38"/>
      <c r="P17" s="38"/>
      <c r="Q17" s="38"/>
      <c r="R17" s="38"/>
      <c r="S17" s="38"/>
      <c r="T17" s="38"/>
      <c r="U17" s="38"/>
      <c r="V17" s="38"/>
      <c r="W17" s="38"/>
      <c r="X17" s="38"/>
      <c r="Y17" s="38"/>
      <c r="Z17" s="38"/>
      <c r="AA17" s="38"/>
      <c r="AB17" s="38"/>
      <c r="AC17" s="38"/>
      <c r="AD17" s="38"/>
      <c r="AE17" s="38"/>
      <c r="AF17" s="38"/>
      <c r="AG17" s="38"/>
    </row>
    <row r="18" spans="10:33" ht="15" customHeight="1" x14ac:dyDescent="0.25">
      <c r="J18" s="38"/>
      <c r="K18" s="38"/>
      <c r="L18" s="38"/>
      <c r="M18" s="38"/>
      <c r="N18" s="38"/>
      <c r="O18" s="38"/>
      <c r="P18" s="38"/>
      <c r="Q18" s="38"/>
      <c r="R18" s="38"/>
      <c r="S18" s="38"/>
      <c r="T18" s="38"/>
      <c r="U18" s="38"/>
      <c r="V18" s="38"/>
      <c r="W18" s="38"/>
      <c r="X18" s="38"/>
      <c r="Y18" s="38"/>
      <c r="Z18" s="38"/>
      <c r="AA18" s="38"/>
      <c r="AB18" s="38"/>
      <c r="AC18" s="38"/>
      <c r="AD18" s="38"/>
      <c r="AE18" s="38"/>
      <c r="AF18" s="38"/>
      <c r="AG18" s="38"/>
    </row>
    <row r="19" spans="10:33" ht="15" customHeight="1" x14ac:dyDescent="0.25">
      <c r="J19" s="38"/>
      <c r="K19" s="38"/>
      <c r="L19" s="38"/>
      <c r="M19" s="38"/>
      <c r="N19" s="38"/>
      <c r="O19" s="38"/>
      <c r="P19" s="38"/>
      <c r="Q19" s="38"/>
      <c r="R19" s="38"/>
      <c r="S19" s="38"/>
      <c r="T19" s="38"/>
      <c r="U19" s="38"/>
      <c r="V19" s="38"/>
      <c r="W19" s="38"/>
      <c r="X19" s="38"/>
      <c r="Y19" s="38"/>
      <c r="Z19" s="38"/>
      <c r="AA19" s="38"/>
      <c r="AB19" s="38"/>
      <c r="AC19" s="38"/>
      <c r="AD19" s="38"/>
      <c r="AE19" s="38"/>
      <c r="AF19" s="38"/>
      <c r="AG19" s="38"/>
    </row>
    <row r="20" spans="10:33" ht="15" customHeight="1" x14ac:dyDescent="0.25">
      <c r="J20" s="38"/>
      <c r="K20" s="38"/>
      <c r="L20" s="38"/>
      <c r="M20" s="38"/>
      <c r="N20" s="38"/>
      <c r="O20" s="38"/>
      <c r="P20" s="38"/>
      <c r="Q20" s="38"/>
      <c r="R20" s="38"/>
      <c r="S20" s="38"/>
      <c r="T20" s="38"/>
      <c r="U20" s="38"/>
      <c r="V20" s="38"/>
      <c r="W20" s="38"/>
      <c r="X20" s="38"/>
      <c r="Y20" s="38"/>
      <c r="Z20" s="38"/>
      <c r="AA20" s="38"/>
      <c r="AB20" s="38"/>
      <c r="AC20" s="38"/>
      <c r="AD20" s="38"/>
      <c r="AE20" s="38"/>
      <c r="AF20" s="38"/>
      <c r="AG20" s="38"/>
    </row>
    <row r="21" spans="10:33" ht="15" customHeight="1" x14ac:dyDescent="0.25">
      <c r="J21" s="38"/>
      <c r="K21" s="38"/>
      <c r="L21" s="38"/>
      <c r="M21" s="38"/>
      <c r="N21" s="38"/>
      <c r="O21" s="38"/>
      <c r="P21" s="38"/>
      <c r="Q21" s="38"/>
      <c r="R21" s="38"/>
      <c r="S21" s="38"/>
      <c r="T21" s="38"/>
      <c r="U21" s="38"/>
      <c r="V21" s="38"/>
      <c r="W21" s="38"/>
      <c r="X21" s="38"/>
      <c r="Y21" s="38"/>
      <c r="Z21" s="38"/>
      <c r="AA21" s="38"/>
      <c r="AB21" s="38"/>
      <c r="AC21" s="38"/>
      <c r="AD21" s="38"/>
      <c r="AE21" s="38"/>
      <c r="AF21" s="38"/>
      <c r="AG21" s="38"/>
    </row>
    <row r="22" spans="10:33" ht="15" customHeight="1" x14ac:dyDescent="0.25">
      <c r="J22" s="38"/>
      <c r="K22" s="38"/>
      <c r="L22" s="38"/>
      <c r="M22" s="38"/>
      <c r="N22" s="38"/>
      <c r="O22" s="38"/>
      <c r="P22" s="38"/>
      <c r="Q22" s="38"/>
      <c r="R22" s="38"/>
      <c r="S22" s="38"/>
      <c r="T22" s="38"/>
      <c r="U22" s="38"/>
      <c r="V22" s="38"/>
      <c r="W22" s="38"/>
      <c r="X22" s="38"/>
      <c r="Y22" s="38"/>
      <c r="Z22" s="38"/>
      <c r="AA22" s="38"/>
      <c r="AB22" s="38"/>
      <c r="AC22" s="38"/>
      <c r="AD22" s="38"/>
      <c r="AE22" s="38"/>
      <c r="AF22" s="38"/>
      <c r="AG22" s="38"/>
    </row>
    <row r="23" spans="10:33" ht="15" customHeight="1" x14ac:dyDescent="0.25">
      <c r="J23" s="38"/>
      <c r="K23" s="38"/>
      <c r="L23" s="38"/>
      <c r="M23" s="38"/>
      <c r="N23" s="38"/>
      <c r="O23" s="38"/>
      <c r="P23" s="38"/>
      <c r="Q23" s="38"/>
      <c r="R23" s="38"/>
      <c r="S23" s="38"/>
      <c r="T23" s="38"/>
      <c r="U23" s="38"/>
      <c r="V23" s="38"/>
      <c r="W23" s="38"/>
      <c r="X23" s="38"/>
      <c r="Y23" s="38"/>
      <c r="Z23" s="38"/>
      <c r="AA23" s="38"/>
      <c r="AB23" s="38"/>
      <c r="AC23" s="38"/>
      <c r="AD23" s="38"/>
      <c r="AE23" s="38"/>
      <c r="AF23" s="38"/>
      <c r="AG23" s="38"/>
    </row>
    <row r="24" spans="10:33" ht="15" customHeight="1" x14ac:dyDescent="0.25">
      <c r="J24" s="38"/>
      <c r="K24" s="38"/>
      <c r="L24" s="38"/>
      <c r="M24" s="38"/>
      <c r="N24" s="38"/>
      <c r="O24" s="38"/>
      <c r="P24" s="38"/>
      <c r="Q24" s="38"/>
      <c r="R24" s="38"/>
      <c r="S24" s="38"/>
      <c r="T24" s="38"/>
      <c r="U24" s="38"/>
      <c r="V24" s="38"/>
      <c r="W24" s="38"/>
      <c r="X24" s="38"/>
      <c r="Y24" s="38"/>
      <c r="Z24" s="38"/>
      <c r="AA24" s="38"/>
      <c r="AB24" s="38"/>
      <c r="AC24" s="38"/>
      <c r="AD24" s="38"/>
      <c r="AE24" s="38"/>
      <c r="AF24" s="38"/>
      <c r="AG24" s="38"/>
    </row>
    <row r="25" spans="10:33" ht="15" customHeight="1" x14ac:dyDescent="0.25">
      <c r="J25" s="38"/>
      <c r="K25" s="38"/>
      <c r="L25" s="38"/>
      <c r="M25" s="38"/>
      <c r="N25" s="38"/>
      <c r="O25" s="38"/>
      <c r="P25" s="38"/>
      <c r="Q25" s="38"/>
      <c r="R25" s="38"/>
      <c r="S25" s="38"/>
      <c r="T25" s="38"/>
      <c r="U25" s="38"/>
      <c r="V25" s="38"/>
      <c r="W25" s="38"/>
      <c r="X25" s="38"/>
      <c r="Y25" s="38"/>
      <c r="Z25" s="38"/>
      <c r="AA25" s="38"/>
      <c r="AB25" s="38"/>
      <c r="AC25" s="38"/>
      <c r="AD25" s="38"/>
      <c r="AE25" s="38"/>
      <c r="AF25" s="38"/>
      <c r="AG25" s="38"/>
    </row>
    <row r="26" spans="10:33" ht="15" customHeight="1" x14ac:dyDescent="0.25">
      <c r="J26" s="38"/>
      <c r="K26" s="38"/>
      <c r="L26" s="38"/>
      <c r="M26" s="38"/>
      <c r="N26" s="38"/>
      <c r="O26" s="38"/>
      <c r="P26" s="38"/>
      <c r="Q26" s="38"/>
      <c r="R26" s="38"/>
      <c r="S26" s="38"/>
      <c r="T26" s="38"/>
      <c r="U26" s="38"/>
      <c r="V26" s="38"/>
      <c r="W26" s="38"/>
      <c r="X26" s="38"/>
      <c r="Y26" s="38"/>
      <c r="Z26" s="38"/>
      <c r="AA26" s="38"/>
      <c r="AB26" s="38"/>
      <c r="AC26" s="38"/>
      <c r="AD26" s="38"/>
      <c r="AE26" s="38"/>
      <c r="AF26" s="38"/>
      <c r="AG26" s="38"/>
    </row>
    <row r="27" spans="10:33" ht="15" customHeight="1" x14ac:dyDescent="0.25">
      <c r="J27" s="38"/>
      <c r="K27" s="38"/>
      <c r="L27" s="38"/>
      <c r="M27" s="38"/>
      <c r="N27" s="38"/>
      <c r="O27" s="38"/>
      <c r="P27" s="38"/>
      <c r="Q27" s="38"/>
      <c r="R27" s="38"/>
      <c r="S27" s="38"/>
      <c r="T27" s="38"/>
      <c r="U27" s="38"/>
      <c r="V27" s="38"/>
      <c r="W27" s="38"/>
      <c r="X27" s="38"/>
      <c r="Y27" s="38"/>
      <c r="Z27" s="38"/>
      <c r="AA27" s="38"/>
      <c r="AB27" s="38"/>
      <c r="AC27" s="38"/>
      <c r="AD27" s="38"/>
      <c r="AE27" s="38"/>
      <c r="AF27" s="38"/>
      <c r="AG27" s="38"/>
    </row>
    <row r="28" spans="10:33" ht="15" customHeight="1" x14ac:dyDescent="0.25">
      <c r="J28" s="38"/>
      <c r="K28" s="38"/>
      <c r="L28" s="38"/>
      <c r="M28" s="38"/>
      <c r="N28" s="38"/>
      <c r="O28" s="38"/>
      <c r="P28" s="38"/>
      <c r="Q28" s="38"/>
      <c r="R28" s="38"/>
      <c r="S28" s="38"/>
      <c r="T28" s="38"/>
      <c r="U28" s="38"/>
      <c r="V28" s="38"/>
      <c r="W28" s="38"/>
      <c r="X28" s="38"/>
      <c r="Y28" s="38"/>
      <c r="Z28" s="38"/>
      <c r="AA28" s="38"/>
      <c r="AB28" s="38"/>
      <c r="AC28" s="38"/>
      <c r="AD28" s="38"/>
      <c r="AE28" s="38"/>
      <c r="AF28" s="38"/>
      <c r="AG28" s="38"/>
    </row>
    <row r="29" spans="10:33" ht="15" customHeight="1" x14ac:dyDescent="0.25">
      <c r="J29" s="38"/>
      <c r="K29" s="38"/>
      <c r="L29" s="38"/>
      <c r="M29" s="38"/>
      <c r="N29" s="38"/>
      <c r="O29" s="38"/>
      <c r="P29" s="38"/>
      <c r="Q29" s="38"/>
      <c r="R29" s="38"/>
      <c r="S29" s="38"/>
      <c r="T29" s="38"/>
      <c r="U29" s="38"/>
      <c r="V29" s="38"/>
      <c r="W29" s="38"/>
      <c r="X29" s="38"/>
      <c r="Y29" s="38"/>
      <c r="Z29" s="38"/>
      <c r="AA29" s="38"/>
      <c r="AB29" s="38"/>
      <c r="AC29" s="38"/>
      <c r="AD29" s="38"/>
      <c r="AE29" s="38"/>
      <c r="AF29" s="38"/>
      <c r="AG29" s="38"/>
    </row>
    <row r="30" spans="10:33" ht="15" customHeight="1" x14ac:dyDescent="0.25">
      <c r="J30" s="38"/>
      <c r="K30" s="38"/>
      <c r="L30" s="38"/>
      <c r="M30" s="38"/>
      <c r="N30" s="38"/>
      <c r="O30" s="38"/>
      <c r="P30" s="38"/>
      <c r="Q30" s="38"/>
      <c r="R30" s="38"/>
      <c r="S30" s="38"/>
      <c r="T30" s="38"/>
      <c r="U30" s="38"/>
      <c r="V30" s="38"/>
      <c r="W30" s="38"/>
      <c r="X30" s="38"/>
      <c r="Y30" s="38"/>
      <c r="Z30" s="38"/>
      <c r="AA30" s="38"/>
      <c r="AB30" s="38"/>
      <c r="AC30" s="38"/>
      <c r="AD30" s="38"/>
      <c r="AE30" s="38"/>
      <c r="AF30" s="38"/>
      <c r="AG30" s="38"/>
    </row>
    <row r="31" spans="10:33" ht="15" customHeight="1" x14ac:dyDescent="0.25">
      <c r="J31" s="38"/>
      <c r="K31" s="38"/>
      <c r="L31" s="38"/>
      <c r="M31" s="38"/>
      <c r="N31" s="38"/>
      <c r="O31" s="38"/>
      <c r="P31" s="38"/>
      <c r="Q31" s="38"/>
      <c r="R31" s="38"/>
      <c r="S31" s="38"/>
      <c r="T31" s="38"/>
      <c r="U31" s="38"/>
      <c r="V31" s="38"/>
      <c r="W31" s="38"/>
      <c r="X31" s="38"/>
      <c r="Y31" s="38"/>
      <c r="Z31" s="38"/>
      <c r="AA31" s="38"/>
      <c r="AB31" s="38"/>
      <c r="AC31" s="38"/>
      <c r="AD31" s="38"/>
      <c r="AE31" s="38"/>
      <c r="AF31" s="38"/>
      <c r="AG31" s="38"/>
    </row>
    <row r="32" spans="10:33" ht="15" customHeight="1" x14ac:dyDescent="0.25">
      <c r="J32" s="38"/>
      <c r="K32" s="38"/>
      <c r="L32" s="38"/>
      <c r="M32" s="38"/>
      <c r="N32" s="38"/>
      <c r="O32" s="38"/>
      <c r="P32" s="38"/>
      <c r="Q32" s="38"/>
      <c r="R32" s="38"/>
      <c r="S32" s="38"/>
      <c r="T32" s="38"/>
      <c r="U32" s="38"/>
      <c r="V32" s="38"/>
      <c r="W32" s="38"/>
      <c r="X32" s="38"/>
      <c r="Y32" s="38"/>
      <c r="Z32" s="38"/>
      <c r="AA32" s="38"/>
      <c r="AB32" s="38"/>
      <c r="AC32" s="38"/>
      <c r="AD32" s="38"/>
      <c r="AE32" s="38"/>
      <c r="AF32" s="38"/>
      <c r="AG32" s="38"/>
    </row>
    <row r="33" spans="10:33" ht="15" customHeight="1" x14ac:dyDescent="0.25">
      <c r="J33" s="38"/>
      <c r="K33" s="38"/>
      <c r="L33" s="38"/>
      <c r="M33" s="38"/>
      <c r="N33" s="38"/>
      <c r="O33" s="38"/>
      <c r="P33" s="38"/>
      <c r="Q33" s="38"/>
      <c r="R33" s="38"/>
      <c r="S33" s="38"/>
      <c r="T33" s="38"/>
      <c r="U33" s="38"/>
      <c r="V33" s="38"/>
      <c r="W33" s="38"/>
      <c r="X33" s="38"/>
      <c r="Y33" s="38"/>
      <c r="Z33" s="38"/>
      <c r="AA33" s="38"/>
      <c r="AB33" s="38"/>
      <c r="AC33" s="38"/>
      <c r="AD33" s="38"/>
      <c r="AE33" s="38"/>
      <c r="AF33" s="38"/>
      <c r="AG33" s="38"/>
    </row>
    <row r="34" spans="10:33" ht="15" customHeight="1" x14ac:dyDescent="0.25">
      <c r="J34" s="38"/>
      <c r="K34" s="38"/>
      <c r="L34" s="38"/>
      <c r="M34" s="38"/>
      <c r="N34" s="38"/>
      <c r="O34" s="38"/>
      <c r="P34" s="38"/>
      <c r="Q34" s="38"/>
      <c r="R34" s="38"/>
      <c r="S34" s="38"/>
      <c r="T34" s="38"/>
      <c r="U34" s="38"/>
      <c r="V34" s="38"/>
      <c r="W34" s="38"/>
      <c r="X34" s="38"/>
      <c r="Y34" s="38"/>
      <c r="Z34" s="38"/>
      <c r="AA34" s="38"/>
      <c r="AB34" s="38"/>
      <c r="AC34" s="38"/>
      <c r="AD34" s="38"/>
      <c r="AE34" s="38"/>
      <c r="AF34" s="38"/>
      <c r="AG34" s="38"/>
    </row>
    <row r="35" spans="10:33" ht="15" customHeight="1" x14ac:dyDescent="0.25">
      <c r="J35" s="38"/>
      <c r="K35" s="38"/>
      <c r="L35" s="38"/>
      <c r="M35" s="38"/>
      <c r="N35" s="38"/>
      <c r="O35" s="38"/>
      <c r="P35" s="38"/>
      <c r="Q35" s="38"/>
      <c r="R35" s="38"/>
      <c r="S35" s="38"/>
      <c r="T35" s="38"/>
      <c r="U35" s="38"/>
      <c r="V35" s="38"/>
      <c r="W35" s="38"/>
      <c r="X35" s="38"/>
      <c r="Y35" s="38"/>
      <c r="Z35" s="38"/>
      <c r="AA35" s="38"/>
      <c r="AB35" s="38"/>
      <c r="AC35" s="38"/>
      <c r="AD35" s="38"/>
      <c r="AE35" s="38"/>
      <c r="AF35" s="38"/>
      <c r="AG35" s="38"/>
    </row>
    <row r="36" spans="10:33" ht="15" customHeight="1" x14ac:dyDescent="0.25">
      <c r="J36" s="38"/>
      <c r="K36" s="38"/>
      <c r="L36" s="38"/>
      <c r="M36" s="38"/>
      <c r="N36" s="38"/>
      <c r="O36" s="38"/>
      <c r="P36" s="38"/>
      <c r="Q36" s="38"/>
      <c r="R36" s="38"/>
      <c r="S36" s="38"/>
      <c r="T36" s="38"/>
      <c r="U36" s="38"/>
      <c r="V36" s="38"/>
      <c r="W36" s="38"/>
      <c r="X36" s="38"/>
      <c r="Y36" s="38"/>
      <c r="Z36" s="38"/>
      <c r="AA36" s="38"/>
      <c r="AB36" s="38"/>
      <c r="AC36" s="38"/>
      <c r="AD36" s="38"/>
      <c r="AE36" s="38"/>
      <c r="AF36" s="38"/>
      <c r="AG36" s="38"/>
    </row>
    <row r="37" spans="10:33" ht="15" customHeight="1" x14ac:dyDescent="0.25">
      <c r="J37" s="38"/>
      <c r="K37" s="38"/>
      <c r="L37" s="38"/>
      <c r="M37" s="38"/>
      <c r="N37" s="38"/>
      <c r="O37" s="38"/>
      <c r="P37" s="38"/>
      <c r="Q37" s="38"/>
      <c r="R37" s="38"/>
      <c r="S37" s="38"/>
      <c r="T37" s="38"/>
      <c r="U37" s="38"/>
      <c r="V37" s="38"/>
      <c r="W37" s="38"/>
      <c r="X37" s="38"/>
      <c r="Y37" s="38"/>
      <c r="Z37" s="38"/>
      <c r="AA37" s="38"/>
      <c r="AB37" s="38"/>
      <c r="AC37" s="38"/>
      <c r="AD37" s="38"/>
      <c r="AE37" s="38"/>
      <c r="AF37" s="38"/>
      <c r="AG37" s="38"/>
    </row>
    <row r="38" spans="10:33" ht="15" customHeight="1" x14ac:dyDescent="0.25">
      <c r="J38" s="38"/>
      <c r="K38" s="38"/>
      <c r="L38" s="38"/>
      <c r="M38" s="38"/>
      <c r="N38" s="38"/>
      <c r="O38" s="38"/>
      <c r="P38" s="38"/>
      <c r="Q38" s="38"/>
      <c r="R38" s="38"/>
      <c r="S38" s="38"/>
      <c r="T38" s="38"/>
      <c r="U38" s="38"/>
      <c r="V38" s="38"/>
      <c r="W38" s="38"/>
      <c r="X38" s="38"/>
      <c r="Y38" s="38"/>
      <c r="Z38" s="38"/>
      <c r="AA38" s="38"/>
      <c r="AB38" s="38"/>
      <c r="AC38" s="38"/>
      <c r="AD38" s="38"/>
      <c r="AE38" s="38"/>
      <c r="AF38" s="38"/>
      <c r="AG38" s="38"/>
    </row>
    <row r="39" spans="10:33" ht="15" customHeight="1" x14ac:dyDescent="0.25">
      <c r="J39" s="38"/>
      <c r="K39" s="38"/>
      <c r="L39" s="38"/>
      <c r="M39" s="38"/>
      <c r="N39" s="38"/>
      <c r="O39" s="38"/>
      <c r="P39" s="38"/>
      <c r="Q39" s="38"/>
      <c r="R39" s="38"/>
      <c r="S39" s="38"/>
      <c r="T39" s="38"/>
      <c r="U39" s="38"/>
      <c r="V39" s="38"/>
      <c r="W39" s="38"/>
      <c r="X39" s="38"/>
      <c r="Y39" s="38"/>
      <c r="Z39" s="38"/>
      <c r="AA39" s="38"/>
      <c r="AB39" s="38"/>
      <c r="AC39" s="38"/>
      <c r="AD39" s="38"/>
      <c r="AE39" s="38"/>
      <c r="AF39" s="38"/>
      <c r="AG39" s="38"/>
    </row>
    <row r="40" spans="10:33" ht="15" customHeight="1" x14ac:dyDescent="0.25">
      <c r="J40" s="38"/>
      <c r="K40" s="38"/>
      <c r="L40" s="38"/>
      <c r="M40" s="38"/>
      <c r="N40" s="38"/>
      <c r="O40" s="38"/>
      <c r="P40" s="38"/>
      <c r="Q40" s="38"/>
      <c r="R40" s="38"/>
      <c r="S40" s="38"/>
      <c r="T40" s="38"/>
      <c r="U40" s="38"/>
      <c r="V40" s="38"/>
      <c r="W40" s="38"/>
      <c r="X40" s="38"/>
      <c r="Y40" s="38"/>
      <c r="Z40" s="38"/>
      <c r="AA40" s="38"/>
      <c r="AB40" s="38"/>
      <c r="AC40" s="38"/>
      <c r="AD40" s="38"/>
      <c r="AE40" s="38"/>
      <c r="AF40" s="38"/>
      <c r="AG40" s="38"/>
    </row>
    <row r="41" spans="10:33" ht="15" customHeight="1" x14ac:dyDescent="0.25">
      <c r="J41" s="38"/>
      <c r="K41" s="38"/>
      <c r="L41" s="38"/>
      <c r="M41" s="38"/>
      <c r="N41" s="38"/>
      <c r="O41" s="38"/>
      <c r="P41" s="38"/>
      <c r="Q41" s="38"/>
      <c r="R41" s="38"/>
      <c r="S41" s="38"/>
      <c r="T41" s="38"/>
      <c r="U41" s="38"/>
      <c r="V41" s="38"/>
      <c r="W41" s="38"/>
      <c r="X41" s="38"/>
      <c r="Y41" s="38"/>
      <c r="Z41" s="38"/>
      <c r="AA41" s="38"/>
      <c r="AB41" s="38"/>
      <c r="AC41" s="38"/>
      <c r="AD41" s="38"/>
      <c r="AE41" s="38"/>
      <c r="AF41" s="38"/>
      <c r="AG41" s="38"/>
    </row>
    <row r="42" spans="10:33" ht="15" customHeight="1" x14ac:dyDescent="0.25">
      <c r="J42" s="38"/>
      <c r="K42" s="38"/>
      <c r="L42" s="38"/>
      <c r="M42" s="38"/>
      <c r="N42" s="38"/>
      <c r="O42" s="38"/>
      <c r="P42" s="38"/>
      <c r="Q42" s="38"/>
      <c r="R42" s="38"/>
      <c r="S42" s="38"/>
      <c r="T42" s="38"/>
      <c r="U42" s="38"/>
      <c r="V42" s="38"/>
      <c r="W42" s="38"/>
      <c r="X42" s="38"/>
      <c r="Y42" s="38"/>
      <c r="Z42" s="38"/>
      <c r="AA42" s="38"/>
      <c r="AB42" s="38"/>
      <c r="AC42" s="38"/>
      <c r="AD42" s="38"/>
      <c r="AE42" s="38"/>
      <c r="AF42" s="38"/>
      <c r="AG42" s="38"/>
    </row>
    <row r="43" spans="10:33" ht="15" customHeight="1" x14ac:dyDescent="0.25">
      <c r="J43" s="38"/>
      <c r="K43" s="38"/>
      <c r="L43" s="38"/>
      <c r="M43" s="38"/>
      <c r="N43" s="38"/>
      <c r="O43" s="38"/>
      <c r="P43" s="38"/>
      <c r="Q43" s="38"/>
      <c r="R43" s="38"/>
      <c r="S43" s="38"/>
      <c r="T43" s="38"/>
      <c r="U43" s="38"/>
      <c r="V43" s="38"/>
      <c r="W43" s="38"/>
      <c r="X43" s="38"/>
      <c r="Y43" s="38"/>
      <c r="Z43" s="38"/>
      <c r="AA43" s="38"/>
      <c r="AB43" s="38"/>
      <c r="AC43" s="38"/>
      <c r="AD43" s="38"/>
      <c r="AE43" s="38"/>
      <c r="AF43" s="38"/>
      <c r="AG43" s="38"/>
    </row>
    <row r="44" spans="10:33" ht="15" customHeight="1" x14ac:dyDescent="0.25">
      <c r="J44" s="38"/>
      <c r="K44" s="38"/>
      <c r="L44" s="38"/>
      <c r="M44" s="38"/>
      <c r="N44" s="38"/>
      <c r="O44" s="38"/>
      <c r="P44" s="38"/>
      <c r="Q44" s="38"/>
      <c r="R44" s="38"/>
      <c r="S44" s="38"/>
      <c r="T44" s="38"/>
      <c r="U44" s="38"/>
      <c r="V44" s="38"/>
      <c r="W44" s="38"/>
      <c r="X44" s="38"/>
      <c r="Y44" s="38"/>
      <c r="Z44" s="38"/>
      <c r="AA44" s="38"/>
      <c r="AB44" s="38"/>
      <c r="AC44" s="38"/>
      <c r="AD44" s="38"/>
      <c r="AE44" s="38"/>
      <c r="AF44" s="38"/>
      <c r="AG44" s="38"/>
    </row>
    <row r="45" spans="10:33" ht="15" customHeight="1" x14ac:dyDescent="0.25">
      <c r="J45" s="38"/>
      <c r="K45" s="38"/>
      <c r="L45" s="38"/>
      <c r="M45" s="38"/>
      <c r="N45" s="38"/>
      <c r="O45" s="38"/>
      <c r="P45" s="38"/>
      <c r="Q45" s="38"/>
      <c r="R45" s="38"/>
      <c r="S45" s="38"/>
      <c r="T45" s="38"/>
      <c r="U45" s="38"/>
      <c r="V45" s="38"/>
      <c r="W45" s="38"/>
      <c r="X45" s="38"/>
      <c r="Y45" s="38"/>
      <c r="Z45" s="38"/>
      <c r="AA45" s="38"/>
      <c r="AB45" s="38"/>
      <c r="AC45" s="38"/>
      <c r="AD45" s="38"/>
      <c r="AE45" s="38"/>
      <c r="AF45" s="38"/>
      <c r="AG45" s="38"/>
    </row>
    <row r="46" spans="10:33" ht="15" customHeight="1" x14ac:dyDescent="0.25">
      <c r="J46" s="38"/>
      <c r="K46" s="38"/>
      <c r="L46" s="38"/>
      <c r="M46" s="38"/>
      <c r="N46" s="38"/>
      <c r="O46" s="38"/>
      <c r="P46" s="38"/>
      <c r="Q46" s="38"/>
      <c r="R46" s="38"/>
      <c r="S46" s="38"/>
      <c r="T46" s="38"/>
      <c r="U46" s="38"/>
      <c r="V46" s="38"/>
      <c r="W46" s="38"/>
      <c r="X46" s="38"/>
      <c r="Y46" s="38"/>
      <c r="Z46" s="38"/>
      <c r="AA46" s="38"/>
      <c r="AB46" s="38"/>
      <c r="AC46" s="38"/>
      <c r="AD46" s="38"/>
      <c r="AE46" s="38"/>
      <c r="AF46" s="38"/>
      <c r="AG46" s="38"/>
    </row>
    <row r="47" spans="10:33" ht="15" customHeight="1" x14ac:dyDescent="0.25">
      <c r="J47" s="38"/>
      <c r="K47" s="38"/>
      <c r="L47" s="38"/>
      <c r="M47" s="38"/>
      <c r="N47" s="38"/>
      <c r="O47" s="38"/>
      <c r="P47" s="38"/>
      <c r="Q47" s="38"/>
      <c r="R47" s="38"/>
      <c r="S47" s="38"/>
      <c r="T47" s="38"/>
      <c r="U47" s="38"/>
      <c r="V47" s="38"/>
      <c r="W47" s="38"/>
      <c r="X47" s="38"/>
      <c r="Y47" s="38"/>
      <c r="Z47" s="38"/>
      <c r="AA47" s="38"/>
      <c r="AB47" s="38"/>
      <c r="AC47" s="38"/>
      <c r="AD47" s="38"/>
      <c r="AE47" s="38"/>
      <c r="AF47" s="38"/>
      <c r="AG47" s="38"/>
    </row>
    <row r="48" spans="10:33" ht="15" customHeight="1" x14ac:dyDescent="0.25">
      <c r="J48" s="38"/>
      <c r="K48" s="38"/>
      <c r="L48" s="38"/>
      <c r="M48" s="38"/>
      <c r="N48" s="38"/>
      <c r="O48" s="38"/>
      <c r="P48" s="38"/>
      <c r="Q48" s="38"/>
      <c r="R48" s="38"/>
      <c r="S48" s="38"/>
      <c r="T48" s="38"/>
      <c r="U48" s="38"/>
      <c r="V48" s="38"/>
      <c r="W48" s="38"/>
      <c r="X48" s="38"/>
      <c r="Y48" s="38"/>
      <c r="Z48" s="38"/>
      <c r="AA48" s="38"/>
      <c r="AB48" s="38"/>
      <c r="AC48" s="38"/>
      <c r="AD48" s="38"/>
      <c r="AE48" s="38"/>
      <c r="AF48" s="38"/>
      <c r="AG48" s="38"/>
    </row>
    <row r="49" spans="10:33" ht="15" customHeight="1" x14ac:dyDescent="0.25">
      <c r="J49" s="38"/>
      <c r="K49" s="38"/>
      <c r="L49" s="38"/>
      <c r="M49" s="38"/>
      <c r="N49" s="38"/>
      <c r="O49" s="38"/>
      <c r="P49" s="38"/>
      <c r="Q49" s="38"/>
      <c r="R49" s="38"/>
      <c r="S49" s="38"/>
      <c r="T49" s="38"/>
      <c r="U49" s="38"/>
      <c r="V49" s="38"/>
      <c r="W49" s="38"/>
      <c r="X49" s="38"/>
      <c r="Y49" s="38"/>
      <c r="Z49" s="38"/>
      <c r="AA49" s="38"/>
      <c r="AB49" s="38"/>
      <c r="AC49" s="38"/>
      <c r="AD49" s="38"/>
      <c r="AE49" s="38"/>
      <c r="AF49" s="38"/>
      <c r="AG49" s="38"/>
    </row>
    <row r="50" spans="10:33" ht="15" customHeight="1" x14ac:dyDescent="0.25">
      <c r="J50" s="38"/>
      <c r="K50" s="38"/>
      <c r="L50" s="38"/>
      <c r="M50" s="38"/>
      <c r="N50" s="38"/>
      <c r="O50" s="38"/>
      <c r="P50" s="38"/>
      <c r="Q50" s="38"/>
      <c r="R50" s="38"/>
      <c r="S50" s="38"/>
      <c r="T50" s="38"/>
      <c r="U50" s="38"/>
      <c r="V50" s="38"/>
      <c r="W50" s="38"/>
      <c r="X50" s="38"/>
      <c r="Y50" s="38"/>
      <c r="Z50" s="38"/>
      <c r="AA50" s="38"/>
      <c r="AB50" s="38"/>
      <c r="AC50" s="38"/>
      <c r="AD50" s="38"/>
      <c r="AE50" s="38"/>
      <c r="AF50" s="38"/>
      <c r="AG50" s="38"/>
    </row>
    <row r="51" spans="10:33" ht="15" customHeight="1" x14ac:dyDescent="0.25"/>
    <row r="52" spans="10:33" ht="15" customHeight="1" x14ac:dyDescent="0.25"/>
    <row r="53" spans="10:33" ht="15" customHeight="1" x14ac:dyDescent="0.25"/>
    <row r="54" spans="10:33" ht="15" customHeight="1" x14ac:dyDescent="0.25"/>
    <row r="55" spans="10:33" ht="15" customHeight="1" x14ac:dyDescent="0.25"/>
    <row r="56" spans="10:33" ht="15" customHeight="1" x14ac:dyDescent="0.25"/>
    <row r="57" spans="10:33" ht="15" customHeight="1" x14ac:dyDescent="0.25"/>
    <row r="58" spans="10:33" ht="15" customHeight="1" x14ac:dyDescent="0.25"/>
    <row r="59" spans="10:33" ht="15" customHeight="1" x14ac:dyDescent="0.25"/>
    <row r="60" spans="10:33" ht="15" customHeight="1" x14ac:dyDescent="0.25"/>
    <row r="61" spans="10:33" ht="15" customHeight="1" x14ac:dyDescent="0.25"/>
    <row r="62" spans="10:33" ht="15" customHeight="1" x14ac:dyDescent="0.25"/>
    <row r="63" spans="10:33" ht="15" customHeight="1" x14ac:dyDescent="0.25"/>
    <row r="64" spans="10:33" ht="15" customHeight="1" x14ac:dyDescent="0.25"/>
    <row r="65" ht="15" customHeight="1" x14ac:dyDescent="0.25"/>
    <row r="66" ht="15" customHeight="1" x14ac:dyDescent="0.25"/>
    <row r="67" ht="15" customHeight="1" x14ac:dyDescent="0.25"/>
    <row r="68" ht="15" customHeight="1" x14ac:dyDescent="0.25"/>
    <row r="69" ht="15" customHeight="1" x14ac:dyDescent="0.25"/>
    <row r="70" ht="15" customHeight="1" x14ac:dyDescent="0.25"/>
    <row r="71" ht="15" customHeight="1" x14ac:dyDescent="0.25"/>
    <row r="72" ht="15" customHeight="1" x14ac:dyDescent="0.25"/>
    <row r="73" ht="15" customHeight="1" x14ac:dyDescent="0.25"/>
    <row r="74" ht="15" customHeight="1" x14ac:dyDescent="0.25"/>
    <row r="75" ht="15" customHeight="1" x14ac:dyDescent="0.25"/>
    <row r="76" ht="15" customHeight="1" x14ac:dyDescent="0.25"/>
    <row r="77" ht="15" customHeight="1" x14ac:dyDescent="0.25"/>
    <row r="78" ht="15" customHeight="1" x14ac:dyDescent="0.25"/>
    <row r="79" ht="15" customHeight="1" x14ac:dyDescent="0.25"/>
    <row r="80" ht="15" customHeight="1" x14ac:dyDescent="0.25"/>
    <row r="81" ht="15" customHeight="1" x14ac:dyDescent="0.25"/>
    <row r="82" ht="15" customHeight="1" x14ac:dyDescent="0.25"/>
    <row r="83" ht="15" customHeight="1" x14ac:dyDescent="0.25"/>
    <row r="84" ht="15" customHeight="1" x14ac:dyDescent="0.25"/>
    <row r="85" ht="15" customHeight="1" x14ac:dyDescent="0.25"/>
    <row r="86" ht="15" customHeight="1" x14ac:dyDescent="0.25"/>
    <row r="87" ht="15" customHeight="1" x14ac:dyDescent="0.25"/>
    <row r="88" ht="15" customHeight="1" x14ac:dyDescent="0.25"/>
    <row r="89" ht="15" customHeight="1" x14ac:dyDescent="0.25"/>
    <row r="90" ht="15" customHeight="1" x14ac:dyDescent="0.25"/>
    <row r="91" ht="15" customHeight="1" x14ac:dyDescent="0.25"/>
  </sheetData>
  <phoneticPr fontId="2" type="noConversion"/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5122" r:id="rId4" name="cmdOK">
          <controlPr defaultSize="0" autoLine="0" r:id="rId5">
            <anchor>
              <from>
                <xdr:col>0</xdr:col>
                <xdr:colOff>161925</xdr:colOff>
                <xdr:row>1</xdr:row>
                <xdr:rowOff>66675</xdr:rowOff>
              </from>
              <to>
                <xdr:col>0</xdr:col>
                <xdr:colOff>419100</xdr:colOff>
                <xdr:row>2</xdr:row>
                <xdr:rowOff>114300</xdr:rowOff>
              </to>
            </anchor>
          </controlPr>
        </control>
      </mc:Choice>
      <mc:Fallback>
        <control shapeId="5122" r:id="rId4" name="cmdOK"/>
      </mc:Fallback>
    </mc:AlternateContent>
    <mc:AlternateContent xmlns:mc="http://schemas.openxmlformats.org/markup-compatibility/2006">
      <mc:Choice Requires="x14">
        <control shapeId="5124" r:id="rId6" name="Button 4">
          <controlPr defaultSize="0" print="0" autoFill="0" autoPict="0" macro="[1]!RassemblerParNumeroArticle">
            <anchor moveWithCells="1" sizeWithCells="1">
              <from>
                <xdr:col>0</xdr:col>
                <xdr:colOff>180975</xdr:colOff>
                <xdr:row>3</xdr:row>
                <xdr:rowOff>38100</xdr:rowOff>
              </from>
              <to>
                <xdr:col>0</xdr:col>
                <xdr:colOff>409575</xdr:colOff>
                <xdr:row>4</xdr:row>
                <xdr:rowOff>76200</xdr:rowOff>
              </to>
            </anchor>
          </controlPr>
        </control>
      </mc:Choice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Séquence</vt:lpstr>
      <vt:lpstr>Résultats Regroupés</vt:lpstr>
      <vt:lpstr>LARG_ROL</vt:lpstr>
      <vt:lpstr>LONG_ROL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Olivier Dilé</dc:creator>
  <cp:lastModifiedBy>PHILIPPE MARNEFFE</cp:lastModifiedBy>
  <cp:lastPrinted>2025-01-03T09:13:22Z</cp:lastPrinted>
  <dcterms:created xsi:type="dcterms:W3CDTF">2022-10-13T13:34:20Z</dcterms:created>
  <dcterms:modified xsi:type="dcterms:W3CDTF">2025-01-30T15:27:48Z</dcterms:modified>
</cp:coreProperties>
</file>