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 codeName="{899C9086-67A9-5B14-2C2D-5A8001700F7D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CC3FB7D6-6503-4CB2-B827-E14599F2C1E0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Séquence" sheetId="47" r:id="rId1"/>
    <sheet name="Résultats Regroupés" sheetId="39" r:id="rId2"/>
  </sheets>
  <functionGroups builtInGroupCount="19"/>
  <definedNames>
    <definedName name="_xlnm._FilterDatabase" localSheetId="1" hidden="1">'Résultats Regroupés'!#REF!</definedName>
    <definedName name="CHECK">'Résultats Regroupés'!$N$13</definedName>
    <definedName name="LARG_ROL">Séquence!$U$1</definedName>
    <definedName name="LONG_ROL">Séquence!$W$1</definedName>
    <definedName name="ROL">'Résultats Regroupés'!$N$12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0" i="47" l="1"/>
  <c r="Q10" i="47"/>
  <c r="P10" i="47"/>
  <c r="B9" i="47"/>
  <c r="B8" i="47"/>
  <c r="B7" i="47"/>
  <c r="B6" i="47"/>
  <c r="B5" i="47"/>
  <c r="B4" i="47"/>
  <c r="B3" i="47"/>
  <c r="B2" i="47"/>
  <c r="K3" i="39"/>
  <c r="K4" i="39"/>
  <c r="K5" i="39"/>
  <c r="K6" i="39"/>
  <c r="K7" i="39"/>
  <c r="K8" i="39"/>
  <c r="K9" i="39"/>
  <c r="K10" i="39"/>
  <c r="K2" i="39"/>
  <c r="O13" i="39"/>
  <c r="N12" i="39"/>
  <c r="H15" i="39" l="1"/>
  <c r="U1" i="47"/>
  <c r="W1" i="47" l="1"/>
</calcChain>
</file>

<file path=xl/sharedStrings.xml><?xml version="1.0" encoding="utf-8"?>
<sst xmlns="http://schemas.openxmlformats.org/spreadsheetml/2006/main" count="102" uniqueCount="51">
  <si>
    <t>Largeur Max</t>
  </si>
  <si>
    <t>Référence du Bulk</t>
  </si>
  <si>
    <t>Numéro d'Article</t>
  </si>
  <si>
    <t>Largeur du Rouleau</t>
  </si>
  <si>
    <t>Mandrins Utilisés</t>
  </si>
  <si>
    <t>Longueur du Rouleau</t>
  </si>
  <si>
    <t>Quantité en m²</t>
  </si>
  <si>
    <t>SEQ</t>
  </si>
  <si>
    <t>SEQ 1</t>
  </si>
  <si>
    <t>Date Demandée</t>
  </si>
  <si>
    <t>SEQ 2</t>
  </si>
  <si>
    <t>SEQ 3</t>
  </si>
  <si>
    <t>SEQ 4</t>
  </si>
  <si>
    <t>Largeur</t>
  </si>
  <si>
    <t>Métrage</t>
  </si>
  <si>
    <t>#1</t>
  </si>
  <si>
    <t>#2</t>
  </si>
  <si>
    <t>#3</t>
  </si>
  <si>
    <t>#4</t>
  </si>
  <si>
    <t>#5</t>
  </si>
  <si>
    <t>#6</t>
  </si>
  <si>
    <t>#8</t>
  </si>
  <si>
    <t>#7</t>
  </si>
  <si>
    <t>#9</t>
  </si>
  <si>
    <t>#10</t>
  </si>
  <si>
    <t>Métrage Demandé</t>
  </si>
  <si>
    <t>-</t>
  </si>
  <si>
    <t>,</t>
  </si>
  <si>
    <t>SEQ 5</t>
  </si>
  <si>
    <t>STATS</t>
  </si>
  <si>
    <t>Perdus</t>
  </si>
  <si>
    <t>m² MAX</t>
  </si>
  <si>
    <t>m² SEQ</t>
  </si>
  <si>
    <t>R.</t>
  </si>
  <si>
    <t>Longueur</t>
  </si>
  <si>
    <t>97,78 %</t>
  </si>
  <si>
    <t>Équivalent/rouleaux</t>
  </si>
  <si>
    <t>SEQ 6</t>
  </si>
  <si>
    <t>98,89 %</t>
  </si>
  <si>
    <t>98,67 %</t>
  </si>
  <si>
    <t>94,44 %</t>
  </si>
  <si>
    <t>84,44 %</t>
  </si>
  <si>
    <t>93,33 %</t>
  </si>
  <si>
    <t>SEQ 7</t>
  </si>
  <si>
    <t>88,89 %</t>
  </si>
  <si>
    <t>SEQ 8</t>
  </si>
  <si>
    <t>22,22 %</t>
  </si>
  <si>
    <t>91,39 %</t>
  </si>
  <si>
    <t>08,61 %</t>
  </si>
  <si>
    <t>8,78</t>
  </si>
  <si>
    <t>76,0x5,0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</si>
</sst>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indexed="19"/>
      <name val="Calibri"/>
      <family val="2"/>
      <scheme val="minor"/>
    </font>
    <font>
      <sz val="11"/>
      <color indexed="20"/>
      <name val="Calibri"/>
      <family val="2"/>
      <scheme val="minor"/>
    </font>
    <font>
      <sz val="8"/>
      <name val="Calibri"/>
      <family val="2"/>
      <scheme val="minor"/>
    </font>
    <font>
      <sz val="11"/>
      <color rgb="FF00FF00"/>
      <name val="Calibri"/>
      <family val="2"/>
    </font>
    <font>
      <sz val="11"/>
      <color indexed="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D7D7D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0" borderId="0" xfId="0" applyFont="1"/>
    <xf numFmtId="0" fontId="3" fillId="0" borderId="0" xfId="0" applyFont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0" xfId="0" applyAlignment="1">
      <alignment horizontal="right"/>
    </xf>
    <xf numFmtId="0" fontId="0" fillId="3" borderId="7" xfId="0" applyFill="1" applyBorder="1" applyAlignment="1">
      <alignment vertical="center"/>
    </xf>
    <xf numFmtId="0" fontId="0" fillId="2" borderId="7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/>
    <xf numFmtId="0" fontId="0" fillId="0" borderId="12" xfId="0" applyBorder="1"/>
    <xf numFmtId="0" fontId="0" fillId="0" borderId="9" xfId="0" applyBorder="1"/>
    <xf numFmtId="0" fontId="0" fillId="0" borderId="11" xfId="0" applyBorder="1"/>
    <xf numFmtId="0" fontId="0" fillId="0" borderId="10" xfId="0" applyBorder="1"/>
    <xf numFmtId="0" fontId="0" fillId="4" borderId="4" xfId="0" applyFill="1" applyBorder="1"/>
    <xf numFmtId="0" fontId="0" fillId="4" borderId="5" xfId="0" applyFill="1" applyBorder="1"/>
    <xf numFmtId="0" fontId="0" fillId="4" borderId="6" xfId="0" applyFill="1" applyBorder="1"/>
    <xf numFmtId="0" fontId="0" fillId="2" borderId="7" xfId="0" applyFill="1" applyBorder="1" applyAlignment="1">
      <alignment horizontal="right" vertical="center"/>
    </xf>
    <xf numFmtId="0" fontId="0" fillId="0" borderId="12" xfId="0" applyBorder="1" applyAlignment="1">
      <alignment horizontal="right"/>
    </xf>
    <xf numFmtId="0" fontId="6" fillId="0" borderId="0" xfId="0" applyFont="1"/>
    <xf numFmtId="0" fontId="0" fillId="0" borderId="0" xfId="0" applyBorder="1"/>
    <xf numFmtId="0" fontId="0" fillId="0" borderId="0" xfId="0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1</xdr:row>
          <xdr:rowOff>66675</xdr:rowOff>
        </xdr:from>
        <xdr:to>
          <xdr:col>0</xdr:col>
          <xdr:colOff>419100</xdr:colOff>
          <xdr:row>2</xdr:row>
          <xdr:rowOff>114300</xdr:rowOff>
        </xdr:to>
        <xdr:sp macro="" textlink="">
          <xdr:nvSpPr>
            <xdr:cNvPr id="5122" name="cmdOK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1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3</xdr:row>
          <xdr:rowOff>38100</xdr:rowOff>
        </xdr:from>
        <xdr:to>
          <xdr:col>0</xdr:col>
          <xdr:colOff>409575</xdr:colOff>
          <xdr:row>4</xdr:row>
          <xdr:rowOff>76200</xdr:rowOff>
        </xdr:to>
        <xdr:sp macro="" textlink="">
          <xdr:nvSpPr>
            <xdr:cNvPr id="5124" name="Button 4" hidden="1">
              <a:extLst>
                <a:ext uri="{63B3BB69-23CF-44E3-9099-C40C66FF867C}">
                  <a14:compatExt spid="_x0000_s5124"/>
                </a:ext>
                <a:ext uri="{FF2B5EF4-FFF2-40B4-BE49-F238E27FC236}">
                  <a16:creationId xmlns:a16="http://schemas.microsoft.com/office/drawing/2014/main" id="{00000000-0008-0000-0100-000004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FF00"/>
                  </a:solidFill>
                  <a:latin typeface="Calibri"/>
                  <a:cs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W12"/>
  <sheetViews>
    <sheetView workbookViewId="0"/>
  </sheetViews>
  <sheetFormatPr baseColWidth="10" defaultRowHeight="15" x14ac:dyDescent="0.25"/>
  <cols>
    <col min="1" max="1" width="8.140625" customWidth="1"/>
    <col min="2" max="3" width="9.28515625" customWidth="1"/>
    <col min="4" max="13" width="6.140625" customWidth="1"/>
    <col min="15" max="15" width="8.7109375" customWidth="1"/>
    <col min="16" max="16" width="5.140625" customWidth="1"/>
    <col min="17" max="18" width="9.85546875" customWidth="1"/>
    <col min="19" max="19" width="8.7109375" customWidth="1"/>
    <col min="20" max="20" width="10.42578125" customWidth="1"/>
    <col min="21" max="21" width="7.5703125" customWidth="1"/>
    <col min="22" max="22" width="10.42578125" customWidth="1"/>
    <col min="23" max="23" width="7.5703125" customWidth="1"/>
  </cols>
  <sheetData>
    <row r="1" spans="1:23" ht="21" customHeight="1" x14ac:dyDescent="0.25">
      <c r="A1" s="2" t="s">
        <v>7</v>
      </c>
      <c r="B1" s="3" t="s">
        <v>13</v>
      </c>
      <c r="C1" s="3" t="s">
        <v>14</v>
      </c>
      <c r="D1" s="3" t="s">
        <v>15</v>
      </c>
      <c r="E1" s="3" t="s">
        <v>16</v>
      </c>
      <c r="F1" s="3" t="s">
        <v>17</v>
      </c>
      <c r="G1" s="3" t="s">
        <v>18</v>
      </c>
      <c r="H1" s="3" t="s">
        <v>19</v>
      </c>
      <c r="I1" s="3" t="s">
        <v>20</v>
      </c>
      <c r="J1" s="3" t="s">
        <v>22</v>
      </c>
      <c r="K1" s="3" t="s">
        <v>21</v>
      </c>
      <c r="L1" s="3" t="s">
        <v>23</v>
      </c>
      <c r="M1" s="4" t="s">
        <v>24</v>
      </c>
      <c r="O1" s="11" t="s">
        <v>29</v>
      </c>
      <c r="P1" s="12" t="s">
        <v>33</v>
      </c>
      <c r="Q1" s="12" t="s">
        <v>32</v>
      </c>
      <c r="R1" s="12" t="s">
        <v>31</v>
      </c>
      <c r="T1" s="12" t="s">
        <v>13</v>
      </c>
      <c r="U1" s="13">
        <f>'Résultats Regroupés'!A2/100</f>
        <v>4.5</v>
      </c>
      <c r="V1" s="12" t="s">
        <v>34</v>
      </c>
      <c r="W1" s="13">
        <f>'Résultats Regroupés'!F2</f>
        <v>500</v>
      </c>
    </row>
    <row r="2" spans="1:23" x14ac:dyDescent="0.25">
      <c r="A2" s="14" t="s">
        <v>8</v>
      </c>
      <c r="B2" s="25">
        <f>SUM(D2:M2)</f>
        <v>444</v>
      </c>
      <c r="C2" s="19">
        <v>2500</v>
      </c>
      <c r="D2" s="25">
        <v>160</v>
      </c>
      <c r="E2" s="25">
        <v>105</v>
      </c>
      <c r="F2" s="25">
        <v>90</v>
      </c>
      <c r="G2" s="25">
        <v>89</v>
      </c>
      <c r="H2" s="25"/>
      <c r="I2" s="25"/>
      <c r="J2" s="25"/>
      <c r="K2" s="25"/>
      <c r="L2" s="25"/>
      <c r="M2" s="15"/>
      <c r="O2" s="14" t="s">
        <v>39</v>
      </c>
      <c r="P2" s="26">
        <v>5</v>
      </c>
      <c r="Q2" s="26">
        <v>11100</v>
      </c>
      <c r="R2" s="23">
        <v>11250</v>
      </c>
    </row>
    <row r="3" spans="1:23" x14ac:dyDescent="0.25">
      <c r="A3" s="14" t="s">
        <v>10</v>
      </c>
      <c r="B3" s="25">
        <f>SUM(D3:M3)</f>
        <v>445</v>
      </c>
      <c r="C3" s="20">
        <v>1500</v>
      </c>
      <c r="D3" s="25">
        <v>160</v>
      </c>
      <c r="E3" s="25">
        <v>105</v>
      </c>
      <c r="F3" s="25">
        <v>90</v>
      </c>
      <c r="G3" s="25">
        <v>45</v>
      </c>
      <c r="H3" s="25">
        <v>45</v>
      </c>
      <c r="I3" s="25"/>
      <c r="J3" s="25"/>
      <c r="K3" s="25"/>
      <c r="L3" s="25"/>
      <c r="M3" s="15"/>
      <c r="O3" s="14" t="s">
        <v>38</v>
      </c>
      <c r="P3" s="26">
        <v>3</v>
      </c>
      <c r="Q3" s="26">
        <v>6675</v>
      </c>
      <c r="R3" s="23">
        <v>6750</v>
      </c>
    </row>
    <row r="4" spans="1:23" x14ac:dyDescent="0.25">
      <c r="A4" s="14" t="s">
        <v>11</v>
      </c>
      <c r="B4" s="25">
        <f>SUM(D4:M4)</f>
        <v>425</v>
      </c>
      <c r="C4" s="20">
        <v>13500</v>
      </c>
      <c r="D4" s="25">
        <v>160</v>
      </c>
      <c r="E4" s="25">
        <v>120</v>
      </c>
      <c r="F4" s="25">
        <v>100</v>
      </c>
      <c r="G4" s="25">
        <v>45</v>
      </c>
      <c r="H4" s="25"/>
      <c r="I4" s="25"/>
      <c r="J4" s="25"/>
      <c r="K4" s="25"/>
      <c r="L4" s="25"/>
      <c r="M4" s="15"/>
      <c r="O4" s="14" t="s">
        <v>40</v>
      </c>
      <c r="P4" s="26">
        <v>27</v>
      </c>
      <c r="Q4" s="26">
        <v>57375</v>
      </c>
      <c r="R4" s="23">
        <v>60750</v>
      </c>
    </row>
    <row r="5" spans="1:23" x14ac:dyDescent="0.25">
      <c r="A5" s="14" t="s">
        <v>12</v>
      </c>
      <c r="B5" s="25">
        <f>SUM(D5:M5)</f>
        <v>380</v>
      </c>
      <c r="C5" s="20">
        <v>4000</v>
      </c>
      <c r="D5" s="25">
        <v>160</v>
      </c>
      <c r="E5" s="25">
        <v>120</v>
      </c>
      <c r="F5" s="25">
        <v>100</v>
      </c>
      <c r="G5" s="25"/>
      <c r="H5" s="25"/>
      <c r="I5" s="25"/>
      <c r="J5" s="25"/>
      <c r="K5" s="25"/>
      <c r="L5" s="25"/>
      <c r="M5" s="15"/>
      <c r="O5" s="14" t="s">
        <v>41</v>
      </c>
      <c r="P5" s="26">
        <v>8</v>
      </c>
      <c r="Q5" s="26">
        <v>15200</v>
      </c>
      <c r="R5" s="23">
        <v>18000</v>
      </c>
    </row>
    <row r="6" spans="1:23" x14ac:dyDescent="0.25">
      <c r="A6" s="14" t="s">
        <v>28</v>
      </c>
      <c r="B6" s="25">
        <f>SUM(D6:M6)</f>
        <v>440</v>
      </c>
      <c r="C6" s="20">
        <v>7000</v>
      </c>
      <c r="D6" s="25">
        <v>120</v>
      </c>
      <c r="E6" s="25">
        <v>120</v>
      </c>
      <c r="F6" s="25">
        <v>100</v>
      </c>
      <c r="G6" s="25">
        <v>100</v>
      </c>
      <c r="H6" s="25"/>
      <c r="I6" s="25"/>
      <c r="J6" s="25"/>
      <c r="K6" s="25"/>
      <c r="L6" s="25"/>
      <c r="M6" s="15"/>
      <c r="O6" s="14" t="s">
        <v>35</v>
      </c>
      <c r="P6" s="26">
        <v>14</v>
      </c>
      <c r="Q6" s="26">
        <v>30800</v>
      </c>
      <c r="R6" s="23">
        <v>31500</v>
      </c>
    </row>
    <row r="7" spans="1:23" x14ac:dyDescent="0.25">
      <c r="A7" s="14" t="s">
        <v>37</v>
      </c>
      <c r="B7" s="25">
        <f>SUM(D7:M7)</f>
        <v>420</v>
      </c>
      <c r="C7" s="20">
        <v>500</v>
      </c>
      <c r="D7" s="25">
        <v>120</v>
      </c>
      <c r="E7" s="25">
        <v>100</v>
      </c>
      <c r="F7" s="25">
        <v>100</v>
      </c>
      <c r="G7" s="25">
        <v>100</v>
      </c>
      <c r="H7" s="25"/>
      <c r="I7" s="25"/>
      <c r="J7" s="25"/>
      <c r="K7" s="25"/>
      <c r="L7" s="25"/>
      <c r="M7" s="15"/>
      <c r="O7" s="14" t="s">
        <v>42</v>
      </c>
      <c r="P7" s="26">
        <v>1</v>
      </c>
      <c r="Q7" s="26">
        <v>2100</v>
      </c>
      <c r="R7" s="23">
        <v>2250</v>
      </c>
    </row>
    <row r="8" spans="1:23" x14ac:dyDescent="0.25">
      <c r="A8" s="14" t="s">
        <v>43</v>
      </c>
      <c r="B8" s="25">
        <f>SUM(D8:M8)</f>
        <v>400</v>
      </c>
      <c r="C8" s="20">
        <v>21500</v>
      </c>
      <c r="D8" s="25">
        <v>100</v>
      </c>
      <c r="E8" s="25">
        <v>100</v>
      </c>
      <c r="F8" s="25">
        <v>100</v>
      </c>
      <c r="G8" s="25">
        <v>100</v>
      </c>
      <c r="H8" s="25"/>
      <c r="I8" s="25"/>
      <c r="J8" s="25"/>
      <c r="K8" s="25"/>
      <c r="L8" s="25"/>
      <c r="M8" s="15"/>
      <c r="O8" s="14" t="s">
        <v>44</v>
      </c>
      <c r="P8" s="26">
        <v>43</v>
      </c>
      <c r="Q8" s="26">
        <v>86000</v>
      </c>
      <c r="R8" s="23">
        <v>96750</v>
      </c>
    </row>
    <row r="9" spans="1:23" x14ac:dyDescent="0.25">
      <c r="A9" s="16" t="s">
        <v>45</v>
      </c>
      <c r="B9" s="17">
        <f>SUM(D9:M9)</f>
        <v>100</v>
      </c>
      <c r="C9" s="21">
        <v>500</v>
      </c>
      <c r="D9" s="17">
        <v>100</v>
      </c>
      <c r="E9" s="17"/>
      <c r="F9" s="17"/>
      <c r="G9" s="17"/>
      <c r="H9" s="17"/>
      <c r="I9" s="17"/>
      <c r="J9" s="17"/>
      <c r="K9" s="17"/>
      <c r="L9" s="17"/>
      <c r="M9" s="18"/>
      <c r="O9" s="14" t="s">
        <v>46</v>
      </c>
      <c r="P9" s="26">
        <v>1</v>
      </c>
      <c r="Q9" s="26">
        <v>500</v>
      </c>
      <c r="R9" s="23">
        <v>2250</v>
      </c>
    </row>
    <row r="10" spans="1:23" x14ac:dyDescent="0.25">
      <c r="O10" s="11" t="s">
        <v>47</v>
      </c>
      <c r="P10" s="22">
        <f>SUM(P2:P9)</f>
        <v>102</v>
      </c>
      <c r="Q10" s="22">
        <f>SUM(Q2:Q9)</f>
        <v>209750</v>
      </c>
      <c r="R10" s="22">
        <f>SUM(R2:R9)</f>
        <v>229500</v>
      </c>
    </row>
    <row r="11" spans="1:23" x14ac:dyDescent="0.25">
      <c r="O11" t="s">
        <v>48</v>
      </c>
      <c r="P11" s="10"/>
      <c r="Q11" s="10" t="s">
        <v>30</v>
      </c>
      <c r="R11" s="10">
        <v>19750</v>
      </c>
    </row>
    <row r="12" spans="1:23" x14ac:dyDescent="0.25">
      <c r="P12" s="10"/>
      <c r="Q12" s="10" t="s">
        <v>36</v>
      </c>
      <c r="R12" s="10" t="s">
        <v>49</v>
      </c>
    </row>
  </sheetData>
  <phoneticPr fontId="4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/>
  <dimension ref="A1:V91"/>
  <sheetViews>
    <sheetView tabSelected="1" workbookViewId="0">
      <selection activeCell="C14" sqref="C14"/>
    </sheetView>
  </sheetViews>
  <sheetFormatPr baseColWidth="10" defaultRowHeight="15" x14ac:dyDescent="0.25"/>
  <cols>
    <col min="1" max="9" width="11.5703125" customWidth="1"/>
    <col min="10" max="10" width="4" bestFit="1" customWidth="1"/>
    <col min="11" max="11" width="2" bestFit="1" customWidth="1"/>
    <col min="12" max="12" width="4" bestFit="1" customWidth="1"/>
    <col min="13" max="13" width="7" bestFit="1" customWidth="1"/>
    <col min="14" max="14" width="2" bestFit="1" customWidth="1"/>
    <col min="15" max="15" width="4" bestFit="1" customWidth="1"/>
    <col min="16" max="16" width="2" bestFit="1" customWidth="1"/>
    <col min="17" max="17" width="3" bestFit="1" customWidth="1"/>
    <col min="18" max="18" width="2" bestFit="1" customWidth="1"/>
    <col min="19" max="19" width="3" bestFit="1" customWidth="1"/>
    <col min="20" max="20" width="2" bestFit="1" customWidth="1"/>
    <col min="21" max="21" width="3" bestFit="1" customWidth="1"/>
    <col min="22" max="52" width="2" bestFit="1" customWidth="1"/>
  </cols>
  <sheetData>
    <row r="1" spans="1:22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25</v>
      </c>
      <c r="I1" t="s">
        <v>9</v>
      </c>
    </row>
    <row r="2" spans="1:22" x14ac:dyDescent="0.25">
      <c r="A2">
        <v>450</v>
      </c>
      <c r="B2">
        <v>115141</v>
      </c>
      <c r="C2">
        <v>117047</v>
      </c>
      <c r="D2">
        <v>160</v>
      </c>
      <c r="E2" t="s">
        <v>50</v>
      </c>
      <c r="F2">
        <v>500</v>
      </c>
      <c r="G2">
        <v>34400</v>
      </c>
      <c r="H2">
        <v>21500</v>
      </c>
      <c r="J2">
        <v>43</v>
      </c>
      <c r="K2">
        <f>IF($N2=0,0,COUNTIF($N$2:$N$10,$N2))</f>
        <v>0</v>
      </c>
      <c r="L2">
        <v>160</v>
      </c>
      <c r="M2">
        <v>21500</v>
      </c>
      <c r="N2" s="7">
        <v>0</v>
      </c>
      <c r="O2">
        <v>5</v>
      </c>
      <c r="P2">
        <v>3</v>
      </c>
      <c r="Q2">
        <v>27</v>
      </c>
      <c r="R2">
        <v>8</v>
      </c>
      <c r="S2" t="s">
        <v>26</v>
      </c>
      <c r="T2" t="s">
        <v>26</v>
      </c>
      <c r="U2" t="s">
        <v>26</v>
      </c>
      <c r="V2" t="s">
        <v>26</v>
      </c>
    </row>
    <row r="3" spans="1:22" x14ac:dyDescent="0.25">
      <c r="A3">
        <v>450</v>
      </c>
      <c r="B3">
        <v>115141</v>
      </c>
      <c r="C3">
        <v>131110</v>
      </c>
      <c r="D3">
        <v>120</v>
      </c>
      <c r="E3" t="s">
        <v>50</v>
      </c>
      <c r="F3">
        <v>500</v>
      </c>
      <c r="G3">
        <v>31200</v>
      </c>
      <c r="H3">
        <v>26000</v>
      </c>
      <c r="J3">
        <v>64</v>
      </c>
      <c r="K3">
        <f>IF($N3=0,0,COUNTIF($N$2:$N$10,$N3))</f>
        <v>0</v>
      </c>
      <c r="L3">
        <v>120</v>
      </c>
      <c r="M3">
        <v>32000</v>
      </c>
      <c r="N3" s="8">
        <v>0</v>
      </c>
      <c r="O3" t="s">
        <v>26</v>
      </c>
      <c r="P3" t="s">
        <v>26</v>
      </c>
      <c r="Q3">
        <v>27</v>
      </c>
      <c r="R3">
        <v>8</v>
      </c>
      <c r="S3" s="5">
        <v>14</v>
      </c>
      <c r="T3">
        <v>1</v>
      </c>
      <c r="U3" t="s">
        <v>26</v>
      </c>
      <c r="V3" t="s">
        <v>26</v>
      </c>
    </row>
    <row r="4" spans="1:22" x14ac:dyDescent="0.25">
      <c r="A4">
        <v>450</v>
      </c>
      <c r="B4">
        <v>115141</v>
      </c>
      <c r="C4">
        <v>151968</v>
      </c>
      <c r="D4">
        <v>120</v>
      </c>
      <c r="E4" t="s">
        <v>50</v>
      </c>
      <c r="F4">
        <v>500</v>
      </c>
      <c r="G4">
        <v>7200</v>
      </c>
      <c r="H4">
        <v>6000</v>
      </c>
      <c r="J4">
        <v>8</v>
      </c>
      <c r="K4">
        <f>IF($N4=0,0,COUNTIF($N$2:$N$10,$N4))</f>
        <v>0</v>
      </c>
      <c r="L4">
        <v>105</v>
      </c>
      <c r="M4">
        <v>4000</v>
      </c>
      <c r="N4" s="8">
        <v>0</v>
      </c>
      <c r="O4">
        <v>5</v>
      </c>
      <c r="P4">
        <v>3</v>
      </c>
      <c r="Q4" t="s">
        <v>26</v>
      </c>
      <c r="R4" t="s">
        <v>26</v>
      </c>
      <c r="S4" t="s">
        <v>26</v>
      </c>
      <c r="T4" t="s">
        <v>26</v>
      </c>
      <c r="U4" t="s">
        <v>26</v>
      </c>
      <c r="V4" t="s">
        <v>26</v>
      </c>
    </row>
    <row r="5" spans="1:22" x14ac:dyDescent="0.25">
      <c r="A5">
        <v>450</v>
      </c>
      <c r="B5">
        <v>115141</v>
      </c>
      <c r="C5">
        <v>126015</v>
      </c>
      <c r="D5">
        <v>105</v>
      </c>
      <c r="E5" t="s">
        <v>50</v>
      </c>
      <c r="F5">
        <v>500</v>
      </c>
      <c r="G5">
        <v>4200</v>
      </c>
      <c r="H5">
        <v>4000</v>
      </c>
      <c r="J5">
        <v>239</v>
      </c>
      <c r="K5">
        <f>IF($N5=0,0,COUNTIF($N$2:$N$10,$N5))</f>
        <v>0</v>
      </c>
      <c r="L5">
        <v>100</v>
      </c>
      <c r="M5">
        <v>119500</v>
      </c>
      <c r="N5" s="8">
        <v>0</v>
      </c>
      <c r="O5" t="s">
        <v>26</v>
      </c>
      <c r="P5" t="s">
        <v>26</v>
      </c>
      <c r="Q5">
        <v>27</v>
      </c>
      <c r="R5">
        <v>8</v>
      </c>
      <c r="S5" s="5">
        <v>14</v>
      </c>
      <c r="T5" s="6">
        <v>1</v>
      </c>
      <c r="U5" s="24">
        <v>43</v>
      </c>
      <c r="V5">
        <v>1</v>
      </c>
    </row>
    <row r="6" spans="1:22" x14ac:dyDescent="0.25">
      <c r="A6">
        <v>450</v>
      </c>
      <c r="B6">
        <v>115141</v>
      </c>
      <c r="C6">
        <v>114170</v>
      </c>
      <c r="D6">
        <v>100</v>
      </c>
      <c r="E6" t="s">
        <v>50</v>
      </c>
      <c r="F6">
        <v>500</v>
      </c>
      <c r="G6">
        <v>71500</v>
      </c>
      <c r="H6">
        <v>71500</v>
      </c>
      <c r="J6">
        <v>8</v>
      </c>
      <c r="K6">
        <f>IF($N6=0,0,COUNTIF($N$2:$N$10,$N6))</f>
        <v>0</v>
      </c>
      <c r="L6">
        <v>90</v>
      </c>
      <c r="M6">
        <v>4000</v>
      </c>
      <c r="N6" s="8">
        <v>0</v>
      </c>
      <c r="O6">
        <v>5</v>
      </c>
      <c r="P6">
        <v>3</v>
      </c>
      <c r="Q6" t="s">
        <v>26</v>
      </c>
      <c r="R6" t="s">
        <v>26</v>
      </c>
      <c r="S6" t="s">
        <v>26</v>
      </c>
      <c r="T6" t="s">
        <v>26</v>
      </c>
      <c r="U6" t="s">
        <v>26</v>
      </c>
      <c r="V6" t="s">
        <v>26</v>
      </c>
    </row>
    <row r="7" spans="1:22" ht="15" customHeight="1" x14ac:dyDescent="0.25">
      <c r="A7">
        <v>450</v>
      </c>
      <c r="B7">
        <v>115141</v>
      </c>
      <c r="C7">
        <v>151967</v>
      </c>
      <c r="D7">
        <v>100</v>
      </c>
      <c r="E7" t="s">
        <v>50</v>
      </c>
      <c r="F7">
        <v>500</v>
      </c>
      <c r="G7">
        <v>48000</v>
      </c>
      <c r="H7">
        <v>48000</v>
      </c>
      <c r="I7" s="1">
        <v>45672</v>
      </c>
      <c r="J7">
        <v>5</v>
      </c>
      <c r="K7">
        <f>IF($N7=0,0,COUNTIF($N$2:$N$10,$N7))</f>
        <v>0</v>
      </c>
      <c r="L7">
        <v>89</v>
      </c>
      <c r="M7">
        <v>2500</v>
      </c>
      <c r="N7" s="8">
        <v>0</v>
      </c>
      <c r="O7">
        <v>5</v>
      </c>
      <c r="P7" t="s">
        <v>26</v>
      </c>
      <c r="Q7" t="s">
        <v>26</v>
      </c>
      <c r="R7" t="s">
        <v>26</v>
      </c>
      <c r="S7" t="s">
        <v>26</v>
      </c>
      <c r="T7" t="s">
        <v>26</v>
      </c>
      <c r="U7" t="s">
        <v>26</v>
      </c>
      <c r="V7" t="s">
        <v>26</v>
      </c>
    </row>
    <row r="8" spans="1:22" ht="15" customHeight="1" x14ac:dyDescent="0.25">
      <c r="A8">
        <v>450</v>
      </c>
      <c r="B8">
        <v>115141</v>
      </c>
      <c r="C8">
        <v>152720</v>
      </c>
      <c r="D8">
        <v>90</v>
      </c>
      <c r="E8" t="s">
        <v>50</v>
      </c>
      <c r="F8">
        <v>500</v>
      </c>
      <c r="G8">
        <v>3600</v>
      </c>
      <c r="H8">
        <v>4000</v>
      </c>
      <c r="J8">
        <v>33</v>
      </c>
      <c r="K8">
        <f>IF($N8=0,0,COUNTIF($N$2:$N$10,$N8))</f>
        <v>0</v>
      </c>
      <c r="L8">
        <v>45</v>
      </c>
      <c r="M8">
        <v>16125</v>
      </c>
      <c r="N8" s="8">
        <v>0</v>
      </c>
      <c r="O8" t="s">
        <v>26</v>
      </c>
      <c r="P8" s="5">
        <v>3</v>
      </c>
      <c r="Q8">
        <v>27</v>
      </c>
      <c r="R8" t="s">
        <v>26</v>
      </c>
      <c r="S8" t="s">
        <v>26</v>
      </c>
      <c r="T8" t="s">
        <v>26</v>
      </c>
      <c r="U8" t="s">
        <v>26</v>
      </c>
      <c r="V8" t="s">
        <v>26</v>
      </c>
    </row>
    <row r="9" spans="1:22" ht="15" customHeight="1" x14ac:dyDescent="0.25">
      <c r="A9">
        <v>450</v>
      </c>
      <c r="B9">
        <v>115141</v>
      </c>
      <c r="C9">
        <v>152901</v>
      </c>
      <c r="D9">
        <v>89</v>
      </c>
      <c r="E9" t="s">
        <v>50</v>
      </c>
      <c r="F9">
        <v>500</v>
      </c>
      <c r="G9">
        <v>2225</v>
      </c>
      <c r="H9">
        <v>2500</v>
      </c>
      <c r="J9">
        <v>0</v>
      </c>
      <c r="K9">
        <f>IF($N9=0,0,COUNTIF($N$2:$N$10,$N9))</f>
        <v>0</v>
      </c>
      <c r="N9" s="8">
        <v>0</v>
      </c>
      <c r="O9" t="s">
        <v>26</v>
      </c>
      <c r="P9" t="s">
        <v>26</v>
      </c>
      <c r="Q9" t="s">
        <v>26</v>
      </c>
      <c r="R9" t="s">
        <v>26</v>
      </c>
      <c r="S9" t="s">
        <v>26</v>
      </c>
      <c r="T9" t="s">
        <v>26</v>
      </c>
      <c r="U9" t="s">
        <v>26</v>
      </c>
      <c r="V9" t="s">
        <v>26</v>
      </c>
    </row>
    <row r="10" spans="1:22" ht="15" customHeight="1" x14ac:dyDescent="0.25">
      <c r="A10">
        <v>450</v>
      </c>
      <c r="B10">
        <v>115141</v>
      </c>
      <c r="C10">
        <v>151966</v>
      </c>
      <c r="D10">
        <v>45</v>
      </c>
      <c r="E10" t="s">
        <v>50</v>
      </c>
      <c r="F10">
        <v>500</v>
      </c>
      <c r="G10">
        <v>7256</v>
      </c>
      <c r="H10">
        <v>16125</v>
      </c>
      <c r="K10">
        <f>IF($N10=0,0,COUNTIF($N$2:$N$10,$N10))</f>
        <v>0</v>
      </c>
      <c r="N10" s="8"/>
    </row>
    <row r="11" spans="1:22" ht="15" customHeight="1" x14ac:dyDescent="0.25">
      <c r="B11" t="s">
        <v>27</v>
      </c>
      <c r="N11" s="9"/>
    </row>
    <row r="12" spans="1:22" ht="15" customHeight="1" x14ac:dyDescent="0.25">
      <c r="N12">
        <f>SUM(N2:N10)</f>
        <v>0</v>
      </c>
      <c r="O12">
        <v>5</v>
      </c>
      <c r="P12">
        <v>3</v>
      </c>
      <c r="Q12">
        <v>27</v>
      </c>
      <c r="R12">
        <v>8</v>
      </c>
      <c r="S12">
        <v>14</v>
      </c>
      <c r="T12">
        <v>1</v>
      </c>
      <c r="U12">
        <v>43</v>
      </c>
      <c r="V12">
        <v>1</v>
      </c>
    </row>
    <row r="13" spans="1:22" ht="15" customHeight="1" x14ac:dyDescent="0.25">
      <c r="O13">
        <f>SUM(O12:Z12)</f>
        <v>102</v>
      </c>
    </row>
    <row r="14" spans="1:22" ht="15" customHeight="1" x14ac:dyDescent="0.25"/>
    <row r="15" spans="1:22" ht="15" customHeight="1" x14ac:dyDescent="0.25">
      <c r="H15">
        <f>H5+H6+H7</f>
        <v>123500</v>
      </c>
    </row>
    <row r="16" spans="1:22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</sheetData>
  <sortState xmlns:xlrd2="http://schemas.microsoft.com/office/spreadsheetml/2017/richdata2" ref="J2:V11">
    <sortCondition descending="1" ref="L2"/>
  </sortState>
  <phoneticPr fontId="4" type="noConversion"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2" r:id="rId4" name="cmdOK">
          <controlPr defaultSize="0" autoLine="0" r:id="rId5">
            <anchor>
              <from>
                <xdr:col>0</xdr:col>
                <xdr:colOff>161925</xdr:colOff>
                <xdr:row>1</xdr:row>
                <xdr:rowOff>66675</xdr:rowOff>
              </from>
              <to>
                <xdr:col>0</xdr:col>
                <xdr:colOff>419100</xdr:colOff>
                <xdr:row>2</xdr:row>
                <xdr:rowOff>114300</xdr:rowOff>
              </to>
            </anchor>
          </controlPr>
        </control>
      </mc:Choice>
      <mc:Fallback>
        <control shapeId="5122" r:id="rId4" name="cmdOK"/>
      </mc:Fallback>
    </mc:AlternateContent>
    <mc:AlternateContent xmlns:mc="http://schemas.openxmlformats.org/markup-compatibility/2006">
      <mc:Choice Requires="x14">
        <control shapeId="5124" r:id="rId6" name="Button 4">
          <controlPr defaultSize="0" print="0" autoFill="0" autoPict="0" macro="[0]!RassemblerParNumeroArticle">
            <anchor moveWithCells="1" sizeWithCells="1">
              <from>
                <xdr:col>0</xdr:col>
                <xdr:colOff>171450</xdr:colOff>
                <xdr:row>3</xdr:row>
                <xdr:rowOff>38100</xdr:rowOff>
              </from>
              <to>
                <xdr:col>0</xdr:col>
                <xdr:colOff>409575</xdr:colOff>
                <xdr:row>4</xdr:row>
                <xdr:rowOff>76200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Séquence</vt:lpstr>
      <vt:lpstr>Résultats Regroupés</vt:lpstr>
      <vt:lpstr>CHECK</vt:lpstr>
      <vt:lpstr>LARG_ROL</vt:lpstr>
      <vt:lpstr>LONG_ROL</vt:lpstr>
      <vt:lpstr>ROL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Dilé</dc:creator>
  <cp:lastModifiedBy>PHILIPPE MARNEFFE</cp:lastModifiedBy>
  <cp:lastPrinted>2025-01-03T09:13:22Z</cp:lastPrinted>
  <dcterms:created xsi:type="dcterms:W3CDTF">2022-10-13T13:34:20Z</dcterms:created>
  <dcterms:modified xsi:type="dcterms:W3CDTF">2025-01-29T10:37:36Z</dcterms:modified>
</cp:coreProperties>
</file>