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0D490C5F-B90A-4A12-A07E-3F8A76AB567E}" xr6:coauthVersionLast="47" xr6:coauthVersionMax="47" xr10:uidLastSave="{00000000-0000-0000-0000-000000000000}"/>
  <bookViews>
    <workbookView xWindow="-120" yWindow="-120" windowWidth="24240" windowHeight="13140" xr2:uid="{6BC4E201-2CC1-4408-A4B6-987345DF7427}"/>
  </bookViews>
  <sheets>
    <sheet name="Consultation" sheetId="1" r:id="rId1"/>
    <sheet name="Base de données" sheetId="7" r:id="rId2"/>
    <sheet name="Validation des données" sheetId="9" r:id="rId3"/>
  </sheets>
  <definedNames>
    <definedName name="_Hlk87868100" localSheetId="1">'Base de données'!#REF!</definedName>
    <definedName name="_xleta.DATE" hidden="1" xlm="1">#NAME?</definedName>
    <definedName name="_xleta.IF" hidden="1" xlm="1">#NAME?</definedName>
    <definedName name="_xleta.INDEX" hidden="1" xlm="1">#NAME?</definedName>
    <definedName name="_xleta.ISNA" hidden="1" xlm="1">#NAME?</definedName>
    <definedName name="_xleta.N" hidden="1" xlm="1">#NAME?</definedName>
    <definedName name="_xleta.NA" hidden="1" xlm="1">#NAME?</definedName>
    <definedName name="_xleta.T" hidden="1" xlm="1">#NAME?</definedName>
    <definedName name="Formula">'Validation des données'!$D$2:$D$10</definedName>
    <definedName name="_xlnm.Print_Titles" localSheetId="1">'Base de données'!$3:$3</definedName>
    <definedName name="_xlnm.Print_Titles" localSheetId="2">'Validation des données'!$1:$1</definedName>
    <definedName name="_xlnm.Print_Area" localSheetId="1">Tab_BDD[#All]</definedName>
    <definedName name="_xlnm.Print_Area" localSheetId="0">Consultation!$1:$35</definedName>
    <definedName name="_xlnm.Print_Area" localSheetId="2">'Validation des données'!$D$1:$G$10,'Validation des données'!$A$1:$A$4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7" l="1"/>
  <c r="K6" i="7"/>
  <c r="B6" i="7"/>
  <c r="B7" i="7"/>
  <c r="K31" i="7"/>
  <c r="K30" i="7"/>
  <c r="K19" i="7"/>
  <c r="K18" i="7"/>
  <c r="K5" i="7"/>
  <c r="K33" i="7"/>
  <c r="B56" i="7" l="1"/>
  <c r="B6" i="1" l="1"/>
  <c r="B4" i="1"/>
  <c r="B63" i="7"/>
  <c r="B64" i="7"/>
  <c r="B65" i="7"/>
  <c r="B66" i="7"/>
  <c r="B67" i="7"/>
  <c r="B68" i="7"/>
  <c r="B69" i="7"/>
  <c r="B70" i="7"/>
  <c r="B71" i="7"/>
  <c r="B72" i="7"/>
  <c r="B73" i="7"/>
  <c r="B74" i="7"/>
  <c r="B75" i="7"/>
  <c r="B76" i="7"/>
  <c r="B77" i="7"/>
  <c r="B78" i="7"/>
  <c r="B79" i="7"/>
  <c r="B80" i="7"/>
  <c r="B81" i="7"/>
  <c r="B82" i="7"/>
  <c r="B83" i="7"/>
  <c r="B84" i="7"/>
  <c r="B85" i="7"/>
  <c r="B86" i="7"/>
  <c r="B87" i="7"/>
  <c r="B88" i="7"/>
  <c r="B89" i="7"/>
  <c r="B90" i="7"/>
  <c r="B91" i="7"/>
  <c r="B92" i="7"/>
  <c r="B93" i="7"/>
  <c r="B94" i="7"/>
  <c r="B95" i="7"/>
  <c r="B96" i="7"/>
  <c r="B97" i="7"/>
  <c r="B5" i="1"/>
  <c r="B60" i="7"/>
  <c r="B61" i="7"/>
  <c r="B62" i="7"/>
  <c r="B59" i="7"/>
  <c r="B58" i="7"/>
  <c r="B57" i="7"/>
  <c r="B40" i="7" l="1"/>
  <c r="B41" i="7"/>
  <c r="B42" i="7"/>
  <c r="B43" i="7"/>
  <c r="B44" i="7"/>
  <c r="B45" i="7"/>
  <c r="B35" i="7"/>
  <c r="B36" i="7"/>
  <c r="B37" i="7"/>
  <c r="B38" i="7"/>
  <c r="B39" i="7"/>
  <c r="B34" i="7"/>
  <c r="K4" i="7"/>
  <c r="B55" i="7" l="1"/>
  <c r="B54" i="7"/>
  <c r="B53" i="7"/>
  <c r="B52" i="7"/>
  <c r="B51" i="7"/>
  <c r="B50" i="7"/>
  <c r="B49" i="7"/>
  <c r="B48" i="7"/>
  <c r="B47" i="7"/>
  <c r="B46" i="7"/>
  <c r="B33" i="7"/>
  <c r="B32" i="7"/>
  <c r="B31" i="7"/>
  <c r="B30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5" i="7"/>
  <c r="B4" i="7"/>
  <c r="B7" i="1"/>
  <c r="A7" i="7" l="1"/>
  <c r="A6" i="7"/>
  <c r="A56" i="7"/>
  <c r="A6" i="1"/>
  <c r="A5" i="1"/>
  <c r="A4" i="1"/>
  <c r="A76" i="7"/>
  <c r="A89" i="7"/>
  <c r="A79" i="7"/>
  <c r="A93" i="7"/>
  <c r="A77" i="7"/>
  <c r="A66" i="7"/>
  <c r="A67" i="7"/>
  <c r="A69" i="7"/>
  <c r="A68" i="7"/>
  <c r="A90" i="7"/>
  <c r="A91" i="7"/>
  <c r="A92" i="7"/>
  <c r="A63" i="7"/>
  <c r="A75" i="7"/>
  <c r="A87" i="7"/>
  <c r="A64" i="7"/>
  <c r="A88" i="7"/>
  <c r="A65" i="7"/>
  <c r="A78" i="7"/>
  <c r="A80" i="7"/>
  <c r="A81" i="7"/>
  <c r="A94" i="7"/>
  <c r="A95" i="7"/>
  <c r="A82" i="7"/>
  <c r="A96" i="7"/>
  <c r="A83" i="7"/>
  <c r="A70" i="7"/>
  <c r="A97" i="7"/>
  <c r="A84" i="7"/>
  <c r="A71" i="7"/>
  <c r="A85" i="7"/>
  <c r="A72" i="7"/>
  <c r="A86" i="7"/>
  <c r="A73" i="7"/>
  <c r="A74" i="7"/>
  <c r="A61" i="7"/>
  <c r="A62" i="7"/>
  <c r="A60" i="7"/>
  <c r="A59" i="7"/>
  <c r="A58" i="7"/>
  <c r="A57" i="7"/>
  <c r="A45" i="7"/>
  <c r="A44" i="7"/>
  <c r="A43" i="7"/>
  <c r="A42" i="7"/>
  <c r="A41" i="7"/>
  <c r="A40" i="7"/>
  <c r="A39" i="7"/>
  <c r="A37" i="7"/>
  <c r="A36" i="7"/>
  <c r="A38" i="7"/>
  <c r="A35" i="7"/>
  <c r="A34" i="7"/>
  <c r="A4" i="7"/>
  <c r="A18" i="7"/>
  <c r="A30" i="7"/>
  <c r="A54" i="7"/>
  <c r="A27" i="7"/>
  <c r="A28" i="7"/>
  <c r="A29" i="7"/>
  <c r="A5" i="7"/>
  <c r="A19" i="7"/>
  <c r="A31" i="7"/>
  <c r="A55" i="7"/>
  <c r="A8" i="7"/>
  <c r="A20" i="7"/>
  <c r="A32" i="7"/>
  <c r="A9" i="7"/>
  <c r="A21" i="7"/>
  <c r="A33" i="7"/>
  <c r="A10" i="7"/>
  <c r="A22" i="7"/>
  <c r="A46" i="7"/>
  <c r="A11" i="7"/>
  <c r="A23" i="7"/>
  <c r="A47" i="7"/>
  <c r="A12" i="7"/>
  <c r="A24" i="7"/>
  <c r="A48" i="7"/>
  <c r="A13" i="7"/>
  <c r="A25" i="7"/>
  <c r="A49" i="7"/>
  <c r="A14" i="7"/>
  <c r="A26" i="7"/>
  <c r="A50" i="7"/>
  <c r="A15" i="7"/>
  <c r="A51" i="7"/>
  <c r="A16" i="7"/>
  <c r="A52" i="7"/>
  <c r="A17" i="7"/>
  <c r="A53" i="7"/>
  <c r="A7" i="1"/>
  <c r="J7" i="1" l="1"/>
  <c r="L7" i="1"/>
  <c r="K7" i="1"/>
  <c r="G7" i="1"/>
  <c r="J4" i="1"/>
  <c r="K4" i="1"/>
  <c r="G4" i="1"/>
  <c r="L4" i="1"/>
  <c r="J5" i="1"/>
  <c r="L5" i="1"/>
  <c r="K5" i="1"/>
  <c r="G5" i="1"/>
  <c r="J6" i="1"/>
  <c r="L6" i="1"/>
  <c r="K6" i="1"/>
  <c r="G6" i="1"/>
  <c r="D6" i="1"/>
  <c r="D4" i="1"/>
  <c r="D5" i="1"/>
  <c r="D7" i="1"/>
</calcChain>
</file>

<file path=xl/sharedStrings.xml><?xml version="1.0" encoding="utf-8"?>
<sst xmlns="http://schemas.openxmlformats.org/spreadsheetml/2006/main" count="884" uniqueCount="79">
  <si>
    <t>Indice</t>
  </si>
  <si>
    <t>-</t>
  </si>
  <si>
    <t>Available</t>
  </si>
  <si>
    <t>Not available</t>
  </si>
  <si>
    <t>Col 1</t>
  </si>
  <si>
    <t>Col 2</t>
  </si>
  <si>
    <t>Col 3</t>
  </si>
  <si>
    <t>Col 4</t>
  </si>
  <si>
    <t>Col 5</t>
  </si>
  <si>
    <t>Col 6</t>
  </si>
  <si>
    <t>Col 7</t>
  </si>
  <si>
    <t>Index</t>
  </si>
  <si>
    <t>Col 8</t>
  </si>
  <si>
    <t>Col 9</t>
  </si>
  <si>
    <t>Col 10</t>
  </si>
  <si>
    <t>Col 11</t>
  </si>
  <si>
    <t>Notice n°</t>
  </si>
  <si>
    <t>Désignation notice</t>
  </si>
  <si>
    <t>Format</t>
  </si>
  <si>
    <t>Statut</t>
  </si>
  <si>
    <t>Statut notice</t>
  </si>
  <si>
    <t>X</t>
  </si>
  <si>
    <t>Indices</t>
  </si>
  <si>
    <t>Notices</t>
  </si>
  <si>
    <t>IFU #</t>
  </si>
  <si>
    <t>IFU designation</t>
  </si>
  <si>
    <t>IFU Status</t>
  </si>
  <si>
    <t>IFU Format</t>
  </si>
  <si>
    <t>FR</t>
  </si>
  <si>
    <t>EN</t>
  </si>
  <si>
    <t>ES</t>
  </si>
  <si>
    <t>IT</t>
  </si>
  <si>
    <t>DE</t>
  </si>
  <si>
    <t>NL</t>
  </si>
  <si>
    <t>RO</t>
  </si>
  <si>
    <t>DA</t>
  </si>
  <si>
    <t>SL</t>
  </si>
  <si>
    <t>PL</t>
  </si>
  <si>
    <t>Language</t>
  </si>
  <si>
    <t>BG</t>
  </si>
  <si>
    <t>EL</t>
  </si>
  <si>
    <t>Language availability</t>
  </si>
  <si>
    <t>Langue</t>
  </si>
  <si>
    <t>PT</t>
  </si>
  <si>
    <t>VT</t>
  </si>
  <si>
    <t>B</t>
  </si>
  <si>
    <t>Not completed</t>
  </si>
  <si>
    <t>Completed</t>
  </si>
  <si>
    <t>A</t>
  </si>
  <si>
    <t>C</t>
  </si>
  <si>
    <t>Utiliser NB.SI pour incrémentation</t>
  </si>
  <si>
    <t>Concat Clé unique step 1</t>
  </si>
  <si>
    <t>Concat Clé unique step 2</t>
  </si>
  <si>
    <t>Colonnes à champs variables : Sélectionnez l'indice, le format et la langue souhaitée</t>
  </si>
  <si>
    <t>Validation</t>
  </si>
  <si>
    <t>Availability</t>
  </si>
  <si>
    <t>Not applicable</t>
  </si>
  <si>
    <t>Paper</t>
  </si>
  <si>
    <t>Electronic</t>
  </si>
  <si>
    <t>Filed</t>
  </si>
  <si>
    <t>In effect</t>
  </si>
  <si>
    <t>In project</t>
  </si>
  <si>
    <t>Abandonned project</t>
  </si>
  <si>
    <t xml:space="preserve"> </t>
  </si>
  <si>
    <t>M</t>
  </si>
  <si>
    <t>Language availability (Translated file received verified or not)</t>
  </si>
  <si>
    <t>D</t>
  </si>
  <si>
    <t>Notice A</t>
  </si>
  <si>
    <t>Notice des produits A</t>
  </si>
  <si>
    <t>Validation
Signature date</t>
  </si>
  <si>
    <t>Notice B</t>
  </si>
  <si>
    <t>Notice des produits B</t>
  </si>
  <si>
    <t>Notice C</t>
  </si>
  <si>
    <t>Notice des produits C</t>
  </si>
  <si>
    <t>Notice D</t>
  </si>
  <si>
    <t>Notice des produits D</t>
  </si>
  <si>
    <t>Y</t>
  </si>
  <si>
    <t>P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</si>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</sst>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9]d\-mmm\-yyyy;@"/>
    <numFmt numFmtId="165" formatCode="[$-409]dd\-mmm\-yy;@"/>
    <numFmt numFmtId="166" formatCode="[$-40C]d\-mmm\-yyyy;@"/>
  </numFmts>
  <fonts count="7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0066"/>
        <bgColor theme="4"/>
      </patternFill>
    </fill>
    <fill>
      <patternFill patternType="solid">
        <fgColor rgb="FFFF0066"/>
        <bgColor indexed="64"/>
      </patternFill>
    </fill>
    <fill>
      <patternFill patternType="solid">
        <fgColor theme="3" tint="0.49998474074526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/>
    </xf>
    <xf numFmtId="49" fontId="0" fillId="0" borderId="0" xfId="0" applyNumberFormat="1"/>
    <xf numFmtId="49" fontId="0" fillId="0" borderId="0" xfId="0" applyNumberFormat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1" fillId="3" borderId="3" xfId="0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horizontal="left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 applyProtection="1">
      <alignment horizontal="center" vertical="center" wrapText="1"/>
      <protection locked="0"/>
    </xf>
    <xf numFmtId="164" fontId="3" fillId="0" borderId="0" xfId="0" applyNumberFormat="1" applyFon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/>
    </xf>
    <xf numFmtId="166" fontId="0" fillId="0" borderId="0" xfId="0" applyNumberForma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166" fontId="3" fillId="0" borderId="1" xfId="0" applyNumberFormat="1" applyFont="1" applyBorder="1" applyAlignment="1">
      <alignment horizontal="left" vertical="center" wrapText="1"/>
    </xf>
    <xf numFmtId="166" fontId="3" fillId="0" borderId="0" xfId="0" applyNumberFormat="1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3" fillId="0" borderId="3" xfId="0" applyFont="1" applyBorder="1" applyAlignment="1" applyProtection="1">
      <alignment horizontal="center" vertical="center" wrapText="1"/>
      <protection locked="0"/>
    </xf>
    <xf numFmtId="49" fontId="0" fillId="0" borderId="0" xfId="0" applyNumberFormat="1" applyAlignment="1">
      <alignment horizontal="center" vertical="center"/>
    </xf>
    <xf numFmtId="0" fontId="1" fillId="0" borderId="0" xfId="0" quotePrefix="1" applyFont="1" applyAlignment="1">
      <alignment horizontal="center" vertical="center" wrapText="1"/>
    </xf>
    <xf numFmtId="166" fontId="0" fillId="5" borderId="0" xfId="0" applyNumberFormat="1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4" borderId="0" xfId="0" applyFont="1" applyFill="1" applyAlignment="1">
      <alignment horizontal="center" wrapText="1"/>
    </xf>
  </cellXfs>
  <cellStyles count="1">
    <cellStyle name="Normal" xfId="0" builtinId="0"/>
  </cellStyles>
  <dxfs count="51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border outline="0">
        <top style="thin">
          <color theme="4" tint="0.39997558519241921"/>
        </top>
      </border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4" formatCode="[$-409]d\-mmm\-yy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5" formatCode="[$-409]dd\-mmm\-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4" formatCode="[$-409]d\-mmm\-yy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4" formatCode="[$-409]d\-mmm\-yy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4" formatCode="[$-409]d\-mmm\-yy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4" formatCode="[$-409]d\-mmm\-yy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4" formatCode="[$-409]d\-mmm\-yy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4" formatCode="[$-409]d\-mmm\-yy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4" formatCode="[$-409]d\-mmm\-yy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4" formatCode="[$-409]d\-mmm\-yy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0" formatCode="General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alignment horizontal="center" vertical="center" textRotation="0" wrapText="1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  <color rgb="FFCC3399"/>
      <color rgb="FFFF9933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D3FCBFF-2B14-453A-90F9-DFE937B8AD01}" name="Tab_Consultation" displayName="Tab_Consultation" ref="A3:L7" totalsRowShown="0" headerRowDxfId="47" dataDxfId="46">
  <autoFilter ref="A3:L7" xr:uid="{BD3FCBFF-2B14-453A-90F9-DFE937B8AD01}"/>
  <sortState xmlns:xlrd2="http://schemas.microsoft.com/office/spreadsheetml/2017/richdata2" ref="A4:L7">
    <sortCondition descending="1" ref="D5:D7"/>
  </sortState>
  <tableColumns count="12">
    <tableColumn id="1" xr3:uid="{3DE4ED2D-E8F2-4B63-B448-A8D595E19C76}" name="Concat Clé unique step 2" dataDxfId="45">
      <calculatedColumnFormula>Tab_Consultation[[#This Row],[Concat Clé unique step 1]]&amp;"_"&amp;COUNTIF($B$4:Tab_Consultation[[#This Row],[Concat Clé unique step 1]],Tab_Consultation[[#This Row],[Concat Clé unique step 1]])</calculatedColumnFormula>
    </tableColumn>
    <tableColumn id="5" xr3:uid="{C9A4D2CD-8919-4F06-A31D-D32F42828322}" name="Concat Clé unique step 1" dataDxfId="44">
      <calculatedColumnFormula>_xlfn.CONCAT(Tab_Consultation[[#This Row],[Notice n°]],Tab_Consultation[[#This Row],[Indice]],Tab_Consultation[[#This Row],[Format]],Tab_Consultation[[#This Row],[Langue]])</calculatedColumnFormula>
    </tableColumn>
    <tableColumn id="4" xr3:uid="{EA88EAE3-44BE-4A40-9E39-47529932CB0B}" name="Notice n°" dataDxfId="43"/>
    <tableColumn id="16" xr3:uid="{FF8CEBF1-D682-4B03-9FCF-B2831D9FE4FF}" name="Désignation notice" dataDxfId="42">
      <calculatedColumnFormula>VLOOKUP(Tab_Consultation[[#This Row],[Concat Clé unique step 2]],Tab_BDD[#All],4,FALSE)</calculatedColumnFormula>
    </tableColumn>
    <tableColumn id="3" xr3:uid="{A2D298F5-1976-4593-866D-03E80AFD6445}" name="Indice" dataDxfId="41"/>
    <tableColumn id="9" xr3:uid="{8E728C6F-5F32-470C-AF0F-58C6CBBA4C0B}" name="Format" dataDxfId="40"/>
    <tableColumn id="17" xr3:uid="{DCDED2A6-BA04-4797-9303-1895B77F4F1B}" name="Statut" dataDxfId="39">
      <calculatedColumnFormula>IF(ISBLANK(VLOOKUP(Tab_Consultation[[#This Row],[Concat Clé unique step 2]],Tab_BDD[#All],7,FALSE)),"Donnée manquante",IF(ISNA(VLOOKUP(Tab_Consultation[[#This Row],[Concat Clé unique step 2]],Tab_BDD[#All],7,FALSE)),"Merci de vérifier les critères de sélection."&amp; CHAR(10)&amp; CHAR(10)&amp;"L'indice et/ou la langue sélectionné ne sont peut être pas disponible pour cette notice",VLOOKUP(Tab_Consultation[[#This Row],[Concat Clé unique step 2]],Tab_BDD[#All],7,FALSE)))</calculatedColumnFormula>
    </tableColumn>
    <tableColumn id="18" xr3:uid="{54B742D1-C2C6-496B-821F-635E60B549C8}" name="Langue" dataDxfId="38"/>
    <tableColumn id="21" xr3:uid="{C4E1B6C2-E785-4D7E-83CB-0481CCAC0912}" name=" " dataDxfId="37"/>
    <tableColumn id="14" xr3:uid="{E2BF24FC-7CE6-4A20-812D-989790578AC9}" name="Language availability (Translated file received verified or not)" dataDxfId="36">
      <calculatedColumnFormula>IF(ISBLANK(VLOOKUP(Tab_Consultation[[#This Row],[Concat Clé unique step 2]],Tab_BDD[#All],9,FALSE)),"Donnée manquante",IF(ISNA(VLOOKUP(Tab_Consultation[[#This Row],[Concat Clé unique step 2]],Tab_BDD[#All],9,FALSE)),"Merci de vérifier les critères de sélection."&amp; CHAR(10)&amp; CHAR(10)&amp;"L'indice et/ou la langue sélectionné ne sont peut être pas disponible pour cette notice",VLOOKUP(Tab_Consultation[[#This Row],[Concat Clé unique step 2]],Tab_BDD[#All],9,FALSE)))</calculatedColumnFormula>
    </tableColumn>
    <tableColumn id="12" xr3:uid="{B952C37F-77DC-4D17-9AEC-EAD88AEF7CFF}" name="Validation" dataDxfId="35">
      <calculatedColumnFormula>IF(ISBLANK(VLOOKUP(Tab_Consultation[[#This Row],[Concat Clé unique step 2]],Tab_BDD[#All],10,FALSE)),"Donnée manquante",IF(ISNA(VLOOKUP(Tab_Consultation[[#This Row],[Concat Clé unique step 2]],Tab_BDD[#All],10,FALSE)),"Merci de vérifier les critères de sélection."&amp; CHAR(10)&amp; CHAR(10)&amp;"L'indice et/ou la langue sélectionné ne sont peut être pas disponible pour cette notice",VLOOKUP(Tab_Consultation[[#This Row],[Concat Clé unique step 2]],Tab_BDD[#All],10,FALSE)))</calculatedColumnFormula>
    </tableColumn>
    <tableColumn id="19" xr3:uid="{1D83313F-CC3E-4E56-9D97-A3F2F84AFF3B}" name="Validation_x000a__x000a_Signature date" dataDxfId="34">
      <calculatedColumnFormula>IF(ISBLANK(VLOOKUP(Tab_Consultation[[#This Row],[Concat Clé unique step 2]],Tab_BDD[#All],11,FALSE)),"Donnée manquante",IF(ISNA(VLOOKUP(Tab_Consultation[[#This Row],[Concat Clé unique step 2]],Tab_BDD[#All],11,FALSE)),"Merci de vérifier les critères de sélection."&amp; CHAR(10)&amp; CHAR(10)&amp;"L'indice et/ou la langue sélectionné ne sont peut être pas disponible pour cette notice",VLOOKUP(Tab_Consultation[[#This Row],[Concat Clé unique step 2]],Tab_BDD[#All],11,FALSE)))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EADDAAC-DDEC-41F0-B4CC-6738E22D6EFF}" name="Tab_BDD" displayName="Tab_BDD" ref="A3:K97" totalsRowShown="0" headerRowDxfId="32" dataDxfId="31">
  <autoFilter ref="A3:K97" xr:uid="{7EADDAAC-DDEC-41F0-B4CC-6738E22D6EFF}"/>
  <tableColumns count="11">
    <tableColumn id="1" xr3:uid="{3E71C61B-14C1-49C9-9013-B8EC26D50274}" name="Concat Clé unique step 2" dataDxfId="30">
      <calculatedColumnFormula>Tab_BDD[[#This Row],[Concat Clé unique step 1]]&amp;"_"&amp;COUNTIF($B$4:Tab_BDD[[#This Row],[Concat Clé unique step 1]],Tab_BDD[[#This Row],[Concat Clé unique step 1]])</calculatedColumnFormula>
    </tableColumn>
    <tableColumn id="54" xr3:uid="{3F85EED5-E5D4-4678-A1A2-718A852C4717}" name="Concat Clé unique step 1" dataDxfId="29">
      <calculatedColumnFormula>_xlfn.CONCAT(Tab_BDD[[#This Row],[IFU '#]],Tab_BDD[[#This Row],[Index]],Tab_BDD[[#This Row],[IFU Format]],Tab_BDD[[#This Row],[Language]])</calculatedColumnFormula>
    </tableColumn>
    <tableColumn id="53" xr3:uid="{532F9B54-43B9-4771-B6A8-A58533A418A9}" name="IFU #" dataDxfId="28"/>
    <tableColumn id="31" xr3:uid="{8E96531E-0D28-4642-89E8-1EDCF0C3F0EE}" name="IFU designation" dataDxfId="27"/>
    <tableColumn id="2" xr3:uid="{1EFE3FC6-8C8C-4BF9-9391-28A60B44505C}" name="Index" dataDxfId="26"/>
    <tableColumn id="33" xr3:uid="{65996D33-25A7-47D9-AB81-FD0E4A22EED5}" name="IFU Format" dataDxfId="25"/>
    <tableColumn id="12" xr3:uid="{DF55C7F7-4A9A-4AA0-86C1-A373B794DDF6}" name="IFU Status" dataDxfId="24"/>
    <tableColumn id="13" xr3:uid="{13D59F78-F8F5-4CB0-8805-EB9BE6CFA337}" name="Language" dataDxfId="23"/>
    <tableColumn id="14" xr3:uid="{4784CAA2-1691-4A92-9F33-25C1FC8FBA81}" name="Language availability" dataDxfId="22"/>
    <tableColumn id="19" xr3:uid="{0C43F231-3CC6-4856-BEFF-1544A8FC8087}" name="Validation" dataDxfId="21"/>
    <tableColumn id="4" xr3:uid="{BC695AB6-FF87-4ED8-9E3A-429672D45CD6}" name="Validation_x000a__x000a_Signature date" dataDxfId="2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9E1D488-CEA1-42CB-9E3C-781A870323DC}" name="Tab_Pays" displayName="Tab_Pays" ref="A1:A4" totalsRowShown="0" headerRowDxfId="19" dataDxfId="17" headerRowBorderDxfId="18" tableBorderDxfId="16">
  <autoFilter ref="A1:A4" xr:uid="{39E1D488-CEA1-42CB-9E3C-781A870323DC}"/>
  <tableColumns count="1">
    <tableColumn id="1" xr3:uid="{8D313C38-4687-4861-B063-4E48D8C1AC67}" name="Format" dataDxfId="15"/>
  </tableColumns>
  <tableStyleInfo name="TableStyleMedium1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37228C-3432-48D2-AD96-D54CDEC44D07}" name="Tab_SSCP_Indice" displayName="Tab_SSCP_Indice" ref="D1:G10" totalsRowShown="0" headerRowDxfId="14" dataDxfId="13" tableBorderDxfId="12">
  <autoFilter ref="D1:G10" xr:uid="{DC37228C-3432-48D2-AD96-D54CDEC44D07}"/>
  <tableColumns count="4">
    <tableColumn id="1" xr3:uid="{9CB0F599-7FC4-4A3D-AD08-83833F6D3FE3}" name="Notice A" dataDxfId="11"/>
    <tableColumn id="2" xr3:uid="{B475BE78-C9E0-41E1-A967-BD07AFCE2AE6}" name="Notice B" dataDxfId="10"/>
    <tableColumn id="3" xr3:uid="{CD7E8352-1304-4576-A4FA-714BB752FDD5}" name="Notice C" dataDxfId="9"/>
    <tableColumn id="4" xr3:uid="{C46D7F81-CA3E-4C0D-92A6-DBFCF13FD3D9}" name="Notice D" dataDxfId="8"/>
  </tableColumns>
  <tableStyleInfo name="TableStyleMedium1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EFA5AE7-5717-49EB-A3F2-F635E5F6E974}" name="Tabl_SSCP_Status" displayName="Tabl_SSCP_Status" ref="A7:A12" totalsRowShown="0" headerRowDxfId="7">
  <autoFilter ref="A7:A12" xr:uid="{AEFA5AE7-5717-49EB-A3F2-F635E5F6E974}"/>
  <tableColumns count="1">
    <tableColumn id="1" xr3:uid="{B8583DEE-FDE7-4AE5-860F-75F837EF3A3D}" name="Statut notice" dataDxfId="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AC926713-B8B7-4A72-8F33-C954980551DE}" name="Tableau7" displayName="Tableau7" ref="A14:A28" totalsRowShown="0" headerRowDxfId="5">
  <autoFilter ref="A14:A28" xr:uid="{AC926713-B8B7-4A72-8F33-C954980551DE}"/>
  <tableColumns count="1">
    <tableColumn id="1" xr3:uid="{B466EFB9-3982-44E4-A5EB-CF525D8A82BD}" name="Langue" dataDxfId="4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B5B295C-63D4-4085-A99A-9DED04F904E5}" name="Tableau8" displayName="Tableau8" ref="A30:A34" totalsRowShown="0" headerRowDxfId="3">
  <autoFilter ref="A30:A34" xr:uid="{CB5B295C-63D4-4085-A99A-9DED04F904E5}"/>
  <tableColumns count="1">
    <tableColumn id="1" xr3:uid="{0CF6143A-F00D-4124-88A0-2F0D1919D5B0}" name="Validation" dataDxfId="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6BE14AA-B840-4E8F-BBD3-1EBF83DA8F5D}" name="Tableau9" displayName="Tableau9" ref="A36:A39" totalsRowShown="0" headerRowDxfId="1">
  <autoFilter ref="A36:A39" xr:uid="{C6BE14AA-B840-4E8F-BBD3-1EBF83DA8F5D}"/>
  <tableColumns count="1">
    <tableColumn id="1" xr3:uid="{21D485ED-41B4-42F4-96DD-F09E8D484578}" name="Availability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583DC-BAF9-4678-A554-563E88D8D629}">
  <sheetPr codeName="Feuil3">
    <pageSetUpPr fitToPage="1"/>
  </sheetPr>
  <dimension ref="A1:L10"/>
  <sheetViews>
    <sheetView tabSelected="1" zoomScale="85" zoomScaleNormal="85" workbookViewId="0">
      <pane xSplit="9" ySplit="3" topLeftCell="J4" activePane="bottomRight" state="frozen"/>
      <selection activeCell="C1" sqref="C1"/>
      <selection pane="topRight" activeCell="K1" sqref="K1"/>
      <selection pane="bottomLeft" activeCell="C4" sqref="C4"/>
      <selection pane="bottomRight" activeCell="E10" sqref="E10"/>
    </sheetView>
  </sheetViews>
  <sheetFormatPr baseColWidth="10" defaultColWidth="11.28515625" defaultRowHeight="15" outlineLevelCol="1" x14ac:dyDescent="0.25"/>
  <cols>
    <col min="1" max="1" width="39" style="23" hidden="1" customWidth="1" outlineLevel="1"/>
    <col min="2" max="2" width="38.7109375" style="23" hidden="1" customWidth="1" outlineLevel="1"/>
    <col min="3" max="3" width="16.140625" style="23" bestFit="1" customWidth="1" collapsed="1"/>
    <col min="4" max="4" width="36.42578125" style="23" bestFit="1" customWidth="1"/>
    <col min="5" max="5" width="11" style="20" customWidth="1"/>
    <col min="6" max="6" width="12.5703125" style="20" bestFit="1" customWidth="1"/>
    <col min="7" max="7" width="16.140625" style="20" bestFit="1" customWidth="1"/>
    <col min="8" max="8" width="12.5703125" style="20" bestFit="1" customWidth="1"/>
    <col min="9" max="9" width="3" style="20" customWidth="1"/>
    <col min="10" max="10" width="19.5703125" style="20" customWidth="1"/>
    <col min="11" max="12" width="25" style="31" customWidth="1"/>
    <col min="13" max="16384" width="11.28515625" style="20"/>
  </cols>
  <sheetData>
    <row r="1" spans="1:12" x14ac:dyDescent="0.25">
      <c r="A1" s="17"/>
      <c r="B1" s="16"/>
      <c r="C1" s="39" t="s">
        <v>53</v>
      </c>
      <c r="D1" s="39"/>
      <c r="E1" s="18"/>
      <c r="F1" s="18"/>
      <c r="G1" s="18"/>
      <c r="H1" s="19"/>
      <c r="I1" s="19"/>
      <c r="J1" s="19"/>
      <c r="K1" s="30"/>
      <c r="L1" s="19"/>
    </row>
    <row r="2" spans="1:12" x14ac:dyDescent="0.25">
      <c r="A2" s="21"/>
      <c r="B2" s="21"/>
      <c r="C2" s="28"/>
      <c r="D2" s="28"/>
      <c r="E2" s="28"/>
      <c r="F2" s="28"/>
      <c r="G2" s="28" t="s">
        <v>10</v>
      </c>
      <c r="H2" s="28"/>
      <c r="I2" s="28"/>
      <c r="J2" s="28" t="s">
        <v>13</v>
      </c>
      <c r="K2" s="28" t="s">
        <v>14</v>
      </c>
      <c r="L2" s="28" t="s">
        <v>15</v>
      </c>
    </row>
    <row r="3" spans="1:12" s="7" customFormat="1" ht="75" x14ac:dyDescent="0.25">
      <c r="A3" s="2" t="s">
        <v>52</v>
      </c>
      <c r="B3" s="2" t="s">
        <v>51</v>
      </c>
      <c r="C3" s="7" t="s">
        <v>16</v>
      </c>
      <c r="D3" s="7" t="s">
        <v>17</v>
      </c>
      <c r="E3" s="13" t="s">
        <v>0</v>
      </c>
      <c r="F3" s="13" t="s">
        <v>18</v>
      </c>
      <c r="G3" s="15" t="s">
        <v>19</v>
      </c>
      <c r="H3" s="13" t="s">
        <v>42</v>
      </c>
      <c r="I3" s="35" t="s">
        <v>63</v>
      </c>
      <c r="J3" s="28" t="s">
        <v>65</v>
      </c>
      <c r="K3" s="36" t="s">
        <v>54</v>
      </c>
      <c r="L3" s="37" t="s">
        <v>69</v>
      </c>
    </row>
    <row r="4" spans="1:12" x14ac:dyDescent="0.25">
      <c r="A4" s="23" t="str">
        <f>Tab_Consultation[[#This Row],[Concat Clé unique step 1]]&amp;"_"&amp;COUNTIF($B$4:Tab_Consultation[[#This Row],[Concat Clé unique step 1]],Tab_Consultation[[#This Row],[Concat Clé unique step 1]])</f>
        <v>Notice DQPaperEN_1</v>
      </c>
      <c r="B4" s="20" t="str">
        <f>_xlfn.CONCAT(Tab_Consultation[[#This Row],[Notice n°]],Tab_Consultation[[#This Row],[Indice]],Tab_Consultation[[#This Row],[Format]],Tab_Consultation[[#This Row],[Langue]])</f>
        <v>Notice DQPaperEN</v>
      </c>
      <c r="C4" s="4" t="s">
        <v>74</v>
      </c>
      <c r="D4" s="20" t="str">
        <f>VLOOKUP(Tab_Consultation[[#This Row],[Concat Clé unique step 2]],Tab_BDD[#All],4,FALSE)</f>
        <v>Notice des produits D</v>
      </c>
      <c r="E4" s="24" t="s">
        <v>78</v>
      </c>
      <c r="F4" s="24" t="s">
        <v>57</v>
      </c>
      <c r="G4" s="25" t="str">
        <f>IF(ISBLANK(VLOOKUP(Tab_Consultation[[#This Row],[Concat Clé unique step 2]],Tab_BDD[#All],7,FALSE)),"Donnée manquante",IF(ISNA(VLOOKUP(Tab_Consultation[[#This Row],[Concat Clé unique step 2]],Tab_BDD[#All],7,FALSE)),"Merci de vérifier les critères de sélection."&amp; CHAR(10)&amp; CHAR(10)&amp;"L'indice et/ou la langue sélectionné ne sont peut être pas disponible pour cette notice",VLOOKUP(Tab_Consultation[[#This Row],[Concat Clé unique step 2]],Tab_BDD[#All],7,FALSE)))</f>
        <v>In project</v>
      </c>
      <c r="H4" s="25" t="s">
        <v>29</v>
      </c>
      <c r="I4" s="25"/>
      <c r="J4" s="25" t="str">
        <f>IF(ISBLANK(VLOOKUP(Tab_Consultation[[#This Row],[Concat Clé unique step 2]],Tab_BDD[#All],9,FALSE)),"Donnée manquante",IF(ISNA(VLOOKUP(Tab_Consultation[[#This Row],[Concat Clé unique step 2]],Tab_BDD[#All],9,FALSE)),"Merci de vérifier les critères de sélection."&amp; CHAR(10)&amp; CHAR(10)&amp;"L'indice et/ou la langue sélectionné ne sont peut être pas disponible pour cette notice",VLOOKUP(Tab_Consultation[[#This Row],[Concat Clé unique step 2]],Tab_BDD[#All],9,FALSE)))</f>
        <v>Available</v>
      </c>
      <c r="K4" s="25" t="str">
        <f>IF(ISBLANK(VLOOKUP(Tab_Consultation[[#This Row],[Concat Clé unique step 2]],Tab_BDD[#All],10,FALSE)),"Donnée manquante",IF(ISNA(VLOOKUP(Tab_Consultation[[#This Row],[Concat Clé unique step 2]],Tab_BDD[#All],10,FALSE)),"Merci de vérifier les critères de sélection."&amp; CHAR(10)&amp; CHAR(10)&amp;"L'indice et/ou la langue sélectionné ne sont peut être pas disponible pour cette notice",VLOOKUP(Tab_Consultation[[#This Row],[Concat Clé unique step 2]],Tab_BDD[#All],10,FALSE)))</f>
        <v>Completed</v>
      </c>
      <c r="L4" s="25">
        <f>IF(ISBLANK(VLOOKUP(Tab_Consultation[[#This Row],[Concat Clé unique step 2]],Tab_BDD[#All],11,FALSE)),"Donnée manquante",IF(ISNA(VLOOKUP(Tab_Consultation[[#This Row],[Concat Clé unique step 2]],Tab_BDD[#All],11,FALSE)),"Merci de vérifier les critères de sélection."&amp; CHAR(10)&amp; CHAR(10)&amp;"L'indice et/ou la langue sélectionné ne sont peut être pas disponible pour cette notice",VLOOKUP(Tab_Consultation[[#This Row],[Concat Clé unique step 2]],Tab_BDD[#All],11,FALSE)))</f>
        <v>45560</v>
      </c>
    </row>
    <row r="5" spans="1:12" x14ac:dyDescent="0.25">
      <c r="A5" s="23" t="str">
        <f>Tab_Consultation[[#This Row],[Concat Clé unique step 1]]&amp;"_"&amp;COUNTIF($B$4:Tab_Consultation[[#This Row],[Concat Clé unique step 1]],Tab_Consultation[[#This Row],[Concat Clé unique step 1]])</f>
        <v>Notice CMPaperEN_1</v>
      </c>
      <c r="B5" s="20" t="str">
        <f>_xlfn.CONCAT(Tab_Consultation[[#This Row],[Notice n°]],Tab_Consultation[[#This Row],[Indice]],Tab_Consultation[[#This Row],[Format]],Tab_Consultation[[#This Row],[Langue]])</f>
        <v>Notice CMPaperEN</v>
      </c>
      <c r="C5" s="4" t="s">
        <v>72</v>
      </c>
      <c r="D5" s="20" t="str">
        <f>VLOOKUP(Tab_Consultation[[#This Row],[Concat Clé unique step 2]],Tab_BDD[#All],4,FALSE)</f>
        <v>Notice des produits C</v>
      </c>
      <c r="E5" s="24" t="s">
        <v>64</v>
      </c>
      <c r="F5" s="33" t="s">
        <v>57</v>
      </c>
      <c r="G5" s="25" t="str">
        <f>IF(ISBLANK(VLOOKUP(Tab_Consultation[[#This Row],[Concat Clé unique step 2]],Tab_BDD[#All],7,FALSE)),"Donnée manquante",IF(ISNA(VLOOKUP(Tab_Consultation[[#This Row],[Concat Clé unique step 2]],Tab_BDD[#All],7,FALSE)),"Merci de vérifier les critères de sélection."&amp; CHAR(10)&amp; CHAR(10)&amp;"L'indice et/ou la langue sélectionné ne sont peut être pas disponible pour cette notice",VLOOKUP(Tab_Consultation[[#This Row],[Concat Clé unique step 2]],Tab_BDD[#All],7,FALSE)))</f>
        <v>In effect</v>
      </c>
      <c r="H5" s="25" t="s">
        <v>29</v>
      </c>
      <c r="I5" s="25"/>
      <c r="J5" s="25" t="str">
        <f>IF(ISBLANK(VLOOKUP(Tab_Consultation[[#This Row],[Concat Clé unique step 2]],Tab_BDD[#All],9,FALSE)),"Donnée manquante",IF(ISNA(VLOOKUP(Tab_Consultation[[#This Row],[Concat Clé unique step 2]],Tab_BDD[#All],9,FALSE)),"Merci de vérifier les critères de sélection."&amp; CHAR(10)&amp; CHAR(10)&amp;"L'indice et/ou la langue sélectionné ne sont peut être pas disponible pour cette notice",VLOOKUP(Tab_Consultation[[#This Row],[Concat Clé unique step 2]],Tab_BDD[#All],9,FALSE)))</f>
        <v>Available</v>
      </c>
      <c r="K5" s="25" t="str">
        <f>IF(ISBLANK(VLOOKUP(Tab_Consultation[[#This Row],[Concat Clé unique step 2]],Tab_BDD[#All],10,FALSE)),"Donnée manquante",IF(ISNA(VLOOKUP(Tab_Consultation[[#This Row],[Concat Clé unique step 2]],Tab_BDD[#All],10,FALSE)),"Merci de vérifier les critères de sélection."&amp; CHAR(10)&amp; CHAR(10)&amp;"L'indice et/ou la langue sélectionné ne sont peut être pas disponible pour cette notice",VLOOKUP(Tab_Consultation[[#This Row],[Concat Clé unique step 2]],Tab_BDD[#All],10,FALSE)))</f>
        <v>Completed</v>
      </c>
      <c r="L5" s="25">
        <f>IF(ISBLANK(VLOOKUP(Tab_Consultation[[#This Row],[Concat Clé unique step 2]],Tab_BDD[#All],11,FALSE)),"Donnée manquante",IF(ISNA(VLOOKUP(Tab_Consultation[[#This Row],[Concat Clé unique step 2]],Tab_BDD[#All],11,FALSE)),"Merci de vérifier les critères de sélection."&amp; CHAR(10)&amp; CHAR(10)&amp;"L'indice et/ou la langue sélectionné ne sont peut être pas disponible pour cette notice",VLOOKUP(Tab_Consultation[[#This Row],[Concat Clé unique step 2]],Tab_BDD[#All],11,FALSE)))</f>
        <v>45555</v>
      </c>
    </row>
    <row r="6" spans="1:12" x14ac:dyDescent="0.25">
      <c r="A6" s="23" t="str">
        <f>Tab_Consultation[[#This Row],[Concat Clé unique step 1]]&amp;"_"&amp;COUNTIF($B$4:Tab_Consultation[[#This Row],[Concat Clé unique step 1]],Tab_Consultation[[#This Row],[Concat Clé unique step 1]])</f>
        <v>Notice BYPaperEN_1</v>
      </c>
      <c r="B6" s="20" t="str">
        <f>_xlfn.CONCAT(Tab_Consultation[[#This Row],[Notice n°]],Tab_Consultation[[#This Row],[Indice]],Tab_Consultation[[#This Row],[Format]],Tab_Consultation[[#This Row],[Langue]])</f>
        <v>Notice BYPaperEN</v>
      </c>
      <c r="C6" s="4" t="s">
        <v>70</v>
      </c>
      <c r="D6" s="20" t="str">
        <f>VLOOKUP(Tab_Consultation[[#This Row],[Concat Clé unique step 2]],Tab_BDD[#All],4,FALSE)</f>
        <v>Notice des produits B</v>
      </c>
      <c r="E6" s="24" t="s">
        <v>76</v>
      </c>
      <c r="F6" s="33" t="s">
        <v>57</v>
      </c>
      <c r="G6" s="25" t="str">
        <f>IF(ISBLANK(VLOOKUP(Tab_Consultation[[#This Row],[Concat Clé unique step 2]],Tab_BDD[#All],7,FALSE)),"Donnée manquante",IF(ISNA(VLOOKUP(Tab_Consultation[[#This Row],[Concat Clé unique step 2]],Tab_BDD[#All],7,FALSE)),"Merci de vérifier les critères de sélection."&amp; CHAR(10)&amp; CHAR(10)&amp;"L'indice et/ou la langue sélectionné ne sont peut être pas disponible pour cette notice",VLOOKUP(Tab_Consultation[[#This Row],[Concat Clé unique step 2]],Tab_BDD[#All],7,FALSE)))</f>
        <v>Filed</v>
      </c>
      <c r="H6" s="25" t="s">
        <v>29</v>
      </c>
      <c r="I6" s="25"/>
      <c r="J6" s="25" t="str">
        <f>IF(ISBLANK(VLOOKUP(Tab_Consultation[[#This Row],[Concat Clé unique step 2]],Tab_BDD[#All],9,FALSE)),"Donnée manquante",IF(ISNA(VLOOKUP(Tab_Consultation[[#This Row],[Concat Clé unique step 2]],Tab_BDD[#All],9,FALSE)),"Merci de vérifier les critères de sélection."&amp; CHAR(10)&amp; CHAR(10)&amp;"L'indice et/ou la langue sélectionné ne sont peut être pas disponible pour cette notice",VLOOKUP(Tab_Consultation[[#This Row],[Concat Clé unique step 2]],Tab_BDD[#All],9,FALSE)))</f>
        <v>Available</v>
      </c>
      <c r="K6" s="25" t="str">
        <f>IF(ISBLANK(VLOOKUP(Tab_Consultation[[#This Row],[Concat Clé unique step 2]],Tab_BDD[#All],10,FALSE)),"Donnée manquante",IF(ISNA(VLOOKUP(Tab_Consultation[[#This Row],[Concat Clé unique step 2]],Tab_BDD[#All],10,FALSE)),"Merci de vérifier les critères de sélection."&amp; CHAR(10)&amp; CHAR(10)&amp;"L'indice et/ou la langue sélectionné ne sont peut être pas disponible pour cette notice",VLOOKUP(Tab_Consultation[[#This Row],[Concat Clé unique step 2]],Tab_BDD[#All],10,FALSE)))</f>
        <v>Completed</v>
      </c>
      <c r="L6" s="25">
        <f>IF(ISBLANK(VLOOKUP(Tab_Consultation[[#This Row],[Concat Clé unique step 2]],Tab_BDD[#All],11,FALSE)),"Donnée manquante",IF(ISNA(VLOOKUP(Tab_Consultation[[#This Row],[Concat Clé unique step 2]],Tab_BDD[#All],11,FALSE)),"Merci de vérifier les critères de sélection."&amp; CHAR(10)&amp; CHAR(10)&amp;"L'indice et/ou la langue sélectionné ne sont peut être pas disponible pour cette notice",VLOOKUP(Tab_Consultation[[#This Row],[Concat Clé unique step 2]],Tab_BDD[#All],11,FALSE)))</f>
        <v>44984</v>
      </c>
    </row>
    <row r="7" spans="1:12" x14ac:dyDescent="0.25">
      <c r="A7" s="23" t="str">
        <f>Tab_Consultation[[#This Row],[Concat Clé unique step 1]]&amp;"_"&amp;COUNTIF($B$4:Tab_Consultation[[#This Row],[Concat Clé unique step 1]],Tab_Consultation[[#This Row],[Concat Clé unique step 1]])</f>
        <v>Notice ADPaperFR_1</v>
      </c>
      <c r="B7" s="20" t="str">
        <f>_xlfn.CONCAT(Tab_Consultation[[#This Row],[Notice n°]],Tab_Consultation[[#This Row],[Indice]],Tab_Consultation[[#This Row],[Format]],Tab_Consultation[[#This Row],[Langue]])</f>
        <v>Notice ADPaperFR</v>
      </c>
      <c r="C7" s="4" t="s">
        <v>67</v>
      </c>
      <c r="D7" s="20" t="str">
        <f>VLOOKUP(Tab_Consultation[[#This Row],[Concat Clé unique step 2]],Tab_BDD[#All],4,FALSE)</f>
        <v>Notice des produits A</v>
      </c>
      <c r="E7" s="24" t="s">
        <v>66</v>
      </c>
      <c r="F7" s="33" t="s">
        <v>57</v>
      </c>
      <c r="G7" s="25" t="str">
        <f>IF(ISBLANK(VLOOKUP(Tab_Consultation[[#This Row],[Concat Clé unique step 2]],Tab_BDD[#All],7,FALSE)),"Donnée manquante",IF(ISNA(VLOOKUP(Tab_Consultation[[#This Row],[Concat Clé unique step 2]],Tab_BDD[#All],7,FALSE)),"Merci de vérifier les critères de sélection."&amp; CHAR(10)&amp; CHAR(10)&amp;"L'indice et/ou la langue sélectionné ne sont peut être pas disponible pour cette notice",VLOOKUP(Tab_Consultation[[#This Row],[Concat Clé unique step 2]],Tab_BDD[#All],7,FALSE)))</f>
        <v>In project</v>
      </c>
      <c r="H7" s="25" t="s">
        <v>28</v>
      </c>
      <c r="I7" s="25"/>
      <c r="J7" s="25" t="str">
        <f>IF(ISBLANK(VLOOKUP(Tab_Consultation[[#This Row],[Concat Clé unique step 2]],Tab_BDD[#All],9,FALSE)),"Donnée manquante",IF(ISNA(VLOOKUP(Tab_Consultation[[#This Row],[Concat Clé unique step 2]],Tab_BDD[#All],9,FALSE)),"Merci de vérifier les critères de sélection."&amp; CHAR(10)&amp; CHAR(10)&amp;"L'indice et/ou la langue sélectionné ne sont peut être pas disponible pour cette notice",VLOOKUP(Tab_Consultation[[#This Row],[Concat Clé unique step 2]],Tab_BDD[#All],9,FALSE)))</f>
        <v>Available</v>
      </c>
      <c r="K7" s="25" t="str">
        <f>IF(ISBLANK(VLOOKUP(Tab_Consultation[[#This Row],[Concat Clé unique step 2]],Tab_BDD[#All],10,FALSE)),"Donnée manquante",IF(ISNA(VLOOKUP(Tab_Consultation[[#This Row],[Concat Clé unique step 2]],Tab_BDD[#All],10,FALSE)),"Merci de vérifier les critères de sélection."&amp; CHAR(10)&amp; CHAR(10)&amp;"L'indice et/ou la langue sélectionné ne sont peut être pas disponible pour cette notice",VLOOKUP(Tab_Consultation[[#This Row],[Concat Clé unique step 2]],Tab_BDD[#All],10,FALSE)))</f>
        <v>Completed</v>
      </c>
      <c r="L7" s="25">
        <f>IF(ISBLANK(VLOOKUP(Tab_Consultation[[#This Row],[Concat Clé unique step 2]],Tab_BDD[#All],11,FALSE)),"Donnée manquante",IF(ISNA(VLOOKUP(Tab_Consultation[[#This Row],[Concat Clé unique step 2]],Tab_BDD[#All],11,FALSE)),"Merci de vérifier les critères de sélection."&amp; CHAR(10)&amp; CHAR(10)&amp;"L'indice et/ou la langue sélectionné ne sont peut être pas disponible pour cette notice",VLOOKUP(Tab_Consultation[[#This Row],[Concat Clé unique step 2]],Tab_BDD[#All],11,FALSE)))</f>
        <v>45498</v>
      </c>
    </row>
    <row r="8" spans="1:12" x14ac:dyDescent="0.25">
      <c r="A8" s="32"/>
      <c r="B8" s="32"/>
      <c r="C8" s="32"/>
    </row>
    <row r="9" spans="1:12" x14ac:dyDescent="0.25">
      <c r="A9" s="32"/>
      <c r="B9" s="32"/>
      <c r="C9" s="32"/>
    </row>
    <row r="10" spans="1:12" x14ac:dyDescent="0.25">
      <c r="A10" s="32"/>
      <c r="B10" s="32"/>
      <c r="C10" s="32"/>
    </row>
  </sheetData>
  <sheetProtection formatRows="0" autoFilter="0"/>
  <mergeCells count="1">
    <mergeCell ref="C1:D1"/>
  </mergeCells>
  <phoneticPr fontId="5" type="noConversion"/>
  <conditionalFormatting sqref="E4:E6">
    <cfRule type="expression" dxfId="50" priority="19">
      <formula>IF(ISNUMBER(SEARCH("INCORRECT",#REF!)),TRUE,FALSE)</formula>
    </cfRule>
  </conditionalFormatting>
  <conditionalFormatting sqref="A3:B3">
    <cfRule type="duplicateValues" dxfId="49" priority="12"/>
  </conditionalFormatting>
  <conditionalFormatting sqref="C2:L2">
    <cfRule type="duplicateValues" dxfId="48" priority="27"/>
  </conditionalFormatting>
  <dataValidations count="2">
    <dataValidation type="list" allowBlank="1" showInputMessage="1" showErrorMessage="1" sqref="E10" xr:uid="{F56E99DC-443A-432C-958B-F7CA7B15F06D}">
      <formula1>"Validation des données!$F$2:$F$10"</formula1>
    </dataValidation>
    <dataValidation type="list" allowBlank="1" showInputMessage="1" showErrorMessage="1" sqref="E6 E5 E4 E7" xr:uid="{11F1552F-8708-4929-A21D-9D0D56B2FBBA}">
      <formula1>Formula</formula1>
    </dataValidation>
  </dataValidations>
  <printOptions horizontalCentered="1"/>
  <pageMargins left="0.25" right="0.25" top="0.75" bottom="0.75" header="0.3" footer="0.3"/>
  <pageSetup paperSize="9" scale="35" orientation="landscape" verticalDpi="0" r:id="rId1"/>
  <headerFooter>
    <oddHeader>&amp;L&amp;G&amp;R&amp;F
&amp;A</oddHeader>
    <oddFooter>&amp;CThis document is the property of AMPLITUDE. It may not be reproduced or communicated without its authorization.&amp;RPage &amp;P / &amp;N</oddFooter>
  </headerFooter>
  <legacyDrawingHF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5CE4EA4-95D4-4A51-AEC6-F9BBC753C8E5}">
          <x14:formula1>
            <xm:f>'Validation des données'!$A$2:$A$3</xm:f>
          </x14:formula1>
          <xm:sqref>F4:F7</xm:sqref>
        </x14:dataValidation>
        <x14:dataValidation type="list" allowBlank="1" showInputMessage="1" showErrorMessage="1" xr:uid="{D428C225-E809-4746-BFCC-1D8A0176AA55}">
          <x14:formula1>
            <xm:f>'Validation des données'!$A$15:$A$28</xm:f>
          </x14:formula1>
          <xm:sqref>H4:I7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8B5E4-6564-4084-900A-CC34A2EDBA63}">
  <sheetPr codeName="Feuil4">
    <pageSetUpPr fitToPage="1"/>
  </sheetPr>
  <dimension ref="A1:K97"/>
  <sheetViews>
    <sheetView zoomScale="80" zoomScaleNormal="80" workbookViewId="0">
      <pane xSplit="8" ySplit="3" topLeftCell="I4" activePane="bottomRight" state="frozen"/>
      <selection activeCell="C1" sqref="C1"/>
      <selection pane="topRight" activeCell="L1" sqref="L1"/>
      <selection pane="bottomLeft" activeCell="C4" sqref="C4"/>
      <selection pane="bottomRight" activeCell="E8" sqref="E8"/>
    </sheetView>
  </sheetViews>
  <sheetFormatPr baseColWidth="10" defaultColWidth="11.28515625" defaultRowHeight="15" outlineLevelCol="1" x14ac:dyDescent="0.25"/>
  <cols>
    <col min="1" max="2" width="52.140625" style="2" customWidth="1" outlineLevel="1"/>
    <col min="3" max="3" width="17.28515625" style="2" bestFit="1" customWidth="1"/>
    <col min="4" max="4" width="35.7109375" style="2" customWidth="1"/>
    <col min="5" max="5" width="14.42578125" style="11" bestFit="1" customWidth="1"/>
    <col min="6" max="6" width="16.42578125" style="2" bestFit="1" customWidth="1"/>
    <col min="7" max="7" width="16" style="2" bestFit="1" customWidth="1"/>
    <col min="8" max="8" width="15.5703125" style="8" bestFit="1" customWidth="1"/>
    <col min="9" max="9" width="25.28515625" style="8" bestFit="1" customWidth="1"/>
    <col min="10" max="10" width="38.5703125" style="26" bestFit="1" customWidth="1"/>
    <col min="11" max="11" width="36.28515625" style="8" customWidth="1"/>
    <col min="12" max="16384" width="11.28515625" style="2"/>
  </cols>
  <sheetData>
    <row r="1" spans="1:11" x14ac:dyDescent="0.25">
      <c r="A1" s="12" t="s">
        <v>50</v>
      </c>
      <c r="B1" s="12"/>
      <c r="C1" s="12"/>
      <c r="D1" s="29"/>
    </row>
    <row r="2" spans="1:11" x14ac:dyDescent="0.25">
      <c r="A2" s="2" t="s">
        <v>4</v>
      </c>
      <c r="B2" s="2" t="s">
        <v>5</v>
      </c>
      <c r="C2" s="2" t="s">
        <v>6</v>
      </c>
      <c r="D2" s="2" t="s">
        <v>7</v>
      </c>
      <c r="E2" s="2" t="s">
        <v>8</v>
      </c>
      <c r="F2" s="2" t="s">
        <v>9</v>
      </c>
      <c r="G2" s="2" t="s">
        <v>10</v>
      </c>
      <c r="H2" s="2" t="s">
        <v>12</v>
      </c>
      <c r="I2" s="2" t="s">
        <v>13</v>
      </c>
      <c r="J2" s="2" t="s">
        <v>14</v>
      </c>
      <c r="K2" s="2" t="s">
        <v>15</v>
      </c>
    </row>
    <row r="3" spans="1:11" ht="88.9" customHeight="1" x14ac:dyDescent="0.25">
      <c r="A3" s="2" t="s">
        <v>52</v>
      </c>
      <c r="B3" s="2" t="s">
        <v>51</v>
      </c>
      <c r="C3" s="2" t="s">
        <v>24</v>
      </c>
      <c r="D3" s="2" t="s">
        <v>25</v>
      </c>
      <c r="E3" s="11" t="s">
        <v>11</v>
      </c>
      <c r="F3" s="2" t="s">
        <v>27</v>
      </c>
      <c r="G3" s="2" t="s">
        <v>26</v>
      </c>
      <c r="H3" s="8" t="s">
        <v>38</v>
      </c>
      <c r="I3" s="8" t="s">
        <v>41</v>
      </c>
      <c r="J3" s="26" t="s">
        <v>54</v>
      </c>
      <c r="K3" s="8" t="s">
        <v>69</v>
      </c>
    </row>
    <row r="4" spans="1:11" s="1" customFormat="1" ht="70.5" customHeight="1" x14ac:dyDescent="0.25">
      <c r="A4" s="4" t="str">
        <f>Tab_BDD[[#This Row],[Concat Clé unique step 1]]&amp;"_"&amp;COUNTIF($B$4:Tab_BDD[[#This Row],[Concat Clé unique step 1]],Tab_BDD[[#This Row],[Concat Clé unique step 1]])</f>
        <v>Notice AAPaperEN_1</v>
      </c>
      <c r="B4" s="4" t="str">
        <f>_xlfn.CONCAT(Tab_BDD[[#This Row],[IFU '#]],Tab_BDD[[#This Row],[Index]],Tab_BDD[[#This Row],[IFU Format]],Tab_BDD[[#This Row],[Language]])</f>
        <v>Notice AAPaperEN</v>
      </c>
      <c r="C4" s="3" t="s">
        <v>67</v>
      </c>
      <c r="D4" s="4" t="s">
        <v>68</v>
      </c>
      <c r="E4" s="5" t="s">
        <v>48</v>
      </c>
      <c r="F4" s="3" t="s">
        <v>57</v>
      </c>
      <c r="G4" s="4" t="s">
        <v>59</v>
      </c>
      <c r="H4" s="9" t="s">
        <v>29</v>
      </c>
      <c r="I4" s="9" t="s">
        <v>2</v>
      </c>
      <c r="J4" s="27" t="s">
        <v>47</v>
      </c>
      <c r="K4" s="9" t="str">
        <f>IF(Tab_BDD[[#This Row],[Validation]]="Completed","Please enter date of signature","-")</f>
        <v>Please enter date of signature</v>
      </c>
    </row>
    <row r="5" spans="1:11" s="1" customFormat="1" x14ac:dyDescent="0.25">
      <c r="A5" s="4" t="str">
        <f>Tab_BDD[[#This Row],[Concat Clé unique step 1]]&amp;"_"&amp;COUNTIF($B$4:Tab_BDD[[#This Row],[Concat Clé unique step 1]],Tab_BDD[[#This Row],[Concat Clé unique step 1]])</f>
        <v>Notice AAElectronicEN_1</v>
      </c>
      <c r="B5" s="4" t="str">
        <f>_xlfn.CONCAT(Tab_BDD[[#This Row],[IFU '#]],Tab_BDD[[#This Row],[Index]],Tab_BDD[[#This Row],[IFU Format]],Tab_BDD[[#This Row],[Language]])</f>
        <v>Notice AAElectronicEN</v>
      </c>
      <c r="C5" s="3" t="s">
        <v>67</v>
      </c>
      <c r="D5" s="4" t="s">
        <v>68</v>
      </c>
      <c r="E5" s="5" t="s">
        <v>48</v>
      </c>
      <c r="F5" s="3" t="s">
        <v>58</v>
      </c>
      <c r="G5" s="4" t="s">
        <v>59</v>
      </c>
      <c r="H5" s="9" t="s">
        <v>29</v>
      </c>
      <c r="I5" s="9" t="s">
        <v>2</v>
      </c>
      <c r="J5" s="27" t="s">
        <v>47</v>
      </c>
      <c r="K5" s="9" t="str">
        <f>IF(Tab_BDD[[#This Row],[Validation]]="Completed","Please enter date of signature",IF(Tab_BDD[[#This Row],[Validation]]="Not completed","Validation missing","-"))</f>
        <v>Please enter date of signature</v>
      </c>
    </row>
    <row r="6" spans="1:11" s="1" customFormat="1" x14ac:dyDescent="0.25">
      <c r="A6" s="4" t="str">
        <f>Tab_BDD[[#This Row],[Concat Clé unique step 1]]&amp;"_"&amp;COUNTIF($B$4:Tab_BDD[[#This Row],[Concat Clé unique step 1]],Tab_BDD[[#This Row],[Concat Clé unique step 1]])</f>
        <v>Notice AAPaperFR_1</v>
      </c>
      <c r="B6" s="4" t="str">
        <f>_xlfn.CONCAT(Tab_BDD[[#This Row],[IFU '#]],Tab_BDD[[#This Row],[Index]],Tab_BDD[[#This Row],[IFU Format]],Tab_BDD[[#This Row],[Language]])</f>
        <v>Notice AAPaperFR</v>
      </c>
      <c r="C6" s="3" t="s">
        <v>67</v>
      </c>
      <c r="D6" s="4" t="s">
        <v>68</v>
      </c>
      <c r="E6" s="5" t="s">
        <v>48</v>
      </c>
      <c r="F6" s="3" t="s">
        <v>57</v>
      </c>
      <c r="G6" s="4" t="s">
        <v>59</v>
      </c>
      <c r="H6" s="9" t="s">
        <v>28</v>
      </c>
      <c r="I6" s="9" t="s">
        <v>2</v>
      </c>
      <c r="J6" s="27" t="s">
        <v>47</v>
      </c>
      <c r="K6" s="9" t="str">
        <f>IF(Tab_BDD[[#This Row],[Validation]]="Completed","Please enter date of signature",IF(Tab_BDD[[#This Row],[Validation]]="Not completed","Validation missing","-"))</f>
        <v>Please enter date of signature</v>
      </c>
    </row>
    <row r="7" spans="1:11" s="1" customFormat="1" x14ac:dyDescent="0.25">
      <c r="A7" s="4" t="str">
        <f>Tab_BDD[[#This Row],[Concat Clé unique step 1]]&amp;"_"&amp;COUNTIF($B$4:Tab_BDD[[#This Row],[Concat Clé unique step 1]],Tab_BDD[[#This Row],[Concat Clé unique step 1]])</f>
        <v>Notice AAElectronicFR_1</v>
      </c>
      <c r="B7" s="4" t="str">
        <f>_xlfn.CONCAT(Tab_BDD[[#This Row],[IFU '#]],Tab_BDD[[#This Row],[Index]],Tab_BDD[[#This Row],[IFU Format]],Tab_BDD[[#This Row],[Language]])</f>
        <v>Notice AAElectronicFR</v>
      </c>
      <c r="C7" s="3" t="s">
        <v>67</v>
      </c>
      <c r="D7" s="4" t="s">
        <v>68</v>
      </c>
      <c r="E7" s="5" t="s">
        <v>48</v>
      </c>
      <c r="F7" s="3" t="s">
        <v>58</v>
      </c>
      <c r="G7" s="4" t="s">
        <v>59</v>
      </c>
      <c r="H7" s="9" t="s">
        <v>28</v>
      </c>
      <c r="I7" s="9" t="s">
        <v>2</v>
      </c>
      <c r="J7" s="27" t="s">
        <v>47</v>
      </c>
      <c r="K7" s="9" t="str">
        <f>IF(Tab_BDD[[#This Row],[Validation]]="Completed","Please enter date of signature",IF(Tab_BDD[[#This Row],[Validation]]="Not completed","Validation missing","-"))</f>
        <v>Please enter date of signature</v>
      </c>
    </row>
    <row r="8" spans="1:11" s="1" customFormat="1" x14ac:dyDescent="0.25">
      <c r="A8" s="4" t="str">
        <f>Tab_BDD[[#This Row],[Concat Clé unique step 1]]&amp;"_"&amp;COUNTIF($B$4:Tab_BDD[[#This Row],[Concat Clé unique step 1]],Tab_BDD[[#This Row],[Concat Clé unique step 1]])</f>
        <v>Notice ABPaperFR_1</v>
      </c>
      <c r="B8" s="4" t="str">
        <f>_xlfn.CONCAT(Tab_BDD[[#This Row],[IFU '#]],Tab_BDD[[#This Row],[Index]],Tab_BDD[[#This Row],[IFU Format]],Tab_BDD[[#This Row],[Language]])</f>
        <v>Notice ABPaperFR</v>
      </c>
      <c r="C8" s="3" t="s">
        <v>67</v>
      </c>
      <c r="D8" s="4" t="s">
        <v>68</v>
      </c>
      <c r="E8" s="5" t="s">
        <v>45</v>
      </c>
      <c r="F8" s="3" t="s">
        <v>57</v>
      </c>
      <c r="G8" s="4" t="s">
        <v>60</v>
      </c>
      <c r="H8" s="2" t="s">
        <v>28</v>
      </c>
      <c r="I8" s="9" t="s">
        <v>2</v>
      </c>
      <c r="J8" s="27" t="s">
        <v>47</v>
      </c>
      <c r="K8" s="27">
        <v>44690</v>
      </c>
    </row>
    <row r="9" spans="1:11" s="1" customFormat="1" x14ac:dyDescent="0.25">
      <c r="A9" s="4" t="str">
        <f>Tab_BDD[[#This Row],[Concat Clé unique step 1]]&amp;"_"&amp;COUNTIF($B$4:Tab_BDD[[#This Row],[Concat Clé unique step 1]],Tab_BDD[[#This Row],[Concat Clé unique step 1]])</f>
        <v>Notice ABPaperEN_1</v>
      </c>
      <c r="B9" s="4" t="str">
        <f>_xlfn.CONCAT(Tab_BDD[[#This Row],[IFU '#]],Tab_BDD[[#This Row],[Index]],Tab_BDD[[#This Row],[IFU Format]],Tab_BDD[[#This Row],[Language]])</f>
        <v>Notice ABPaperEN</v>
      </c>
      <c r="C9" s="3" t="s">
        <v>67</v>
      </c>
      <c r="D9" s="4" t="s">
        <v>68</v>
      </c>
      <c r="E9" s="5" t="s">
        <v>45</v>
      </c>
      <c r="F9" s="3" t="s">
        <v>57</v>
      </c>
      <c r="G9" s="4" t="s">
        <v>60</v>
      </c>
      <c r="H9" s="2" t="s">
        <v>29</v>
      </c>
      <c r="I9" s="9" t="s">
        <v>2</v>
      </c>
      <c r="J9" s="27" t="s">
        <v>47</v>
      </c>
      <c r="K9" s="27">
        <v>44690</v>
      </c>
    </row>
    <row r="10" spans="1:11" s="1" customFormat="1" x14ac:dyDescent="0.25">
      <c r="A10" s="4" t="str">
        <f>Tab_BDD[[#This Row],[Concat Clé unique step 1]]&amp;"_"&amp;COUNTIF($B$4:Tab_BDD[[#This Row],[Concat Clé unique step 1]],Tab_BDD[[#This Row],[Concat Clé unique step 1]])</f>
        <v>Notice ABPaperES_1</v>
      </c>
      <c r="B10" s="4" t="str">
        <f>_xlfn.CONCAT(Tab_BDD[[#This Row],[IFU '#]],Tab_BDD[[#This Row],[Index]],Tab_BDD[[#This Row],[IFU Format]],Tab_BDD[[#This Row],[Language]])</f>
        <v>Notice ABPaperES</v>
      </c>
      <c r="C10" s="3" t="s">
        <v>67</v>
      </c>
      <c r="D10" s="4" t="s">
        <v>68</v>
      </c>
      <c r="E10" s="5" t="s">
        <v>45</v>
      </c>
      <c r="F10" s="3" t="s">
        <v>57</v>
      </c>
      <c r="G10" s="4" t="s">
        <v>60</v>
      </c>
      <c r="H10" s="2" t="s">
        <v>30</v>
      </c>
      <c r="I10" s="9" t="s">
        <v>2</v>
      </c>
      <c r="J10" s="27" t="s">
        <v>47</v>
      </c>
      <c r="K10" s="27">
        <v>44690</v>
      </c>
    </row>
    <row r="11" spans="1:11" s="1" customFormat="1" x14ac:dyDescent="0.25">
      <c r="A11" s="4" t="str">
        <f>Tab_BDD[[#This Row],[Concat Clé unique step 1]]&amp;"_"&amp;COUNTIF($B$4:Tab_BDD[[#This Row],[Concat Clé unique step 1]],Tab_BDD[[#This Row],[Concat Clé unique step 1]])</f>
        <v>Notice ABPaperIT_1</v>
      </c>
      <c r="B11" s="4" t="str">
        <f>_xlfn.CONCAT(Tab_BDD[[#This Row],[IFU '#]],Tab_BDD[[#This Row],[Index]],Tab_BDD[[#This Row],[IFU Format]],Tab_BDD[[#This Row],[Language]])</f>
        <v>Notice ABPaperIT</v>
      </c>
      <c r="C11" s="3" t="s">
        <v>67</v>
      </c>
      <c r="D11" s="4" t="s">
        <v>68</v>
      </c>
      <c r="E11" s="5" t="s">
        <v>45</v>
      </c>
      <c r="F11" s="3" t="s">
        <v>57</v>
      </c>
      <c r="G11" s="4" t="s">
        <v>60</v>
      </c>
      <c r="H11" s="2" t="s">
        <v>31</v>
      </c>
      <c r="I11" s="9" t="s">
        <v>2</v>
      </c>
      <c r="J11" s="27" t="s">
        <v>47</v>
      </c>
      <c r="K11" s="27">
        <v>44690</v>
      </c>
    </row>
    <row r="12" spans="1:11" s="1" customFormat="1" x14ac:dyDescent="0.25">
      <c r="A12" s="4" t="str">
        <f>Tab_BDD[[#This Row],[Concat Clé unique step 1]]&amp;"_"&amp;COUNTIF($B$4:Tab_BDD[[#This Row],[Concat Clé unique step 1]],Tab_BDD[[#This Row],[Concat Clé unique step 1]])</f>
        <v>Notice ABPaperDE_1</v>
      </c>
      <c r="B12" s="4" t="str">
        <f>_xlfn.CONCAT(Tab_BDD[[#This Row],[IFU '#]],Tab_BDD[[#This Row],[Index]],Tab_BDD[[#This Row],[IFU Format]],Tab_BDD[[#This Row],[Language]])</f>
        <v>Notice ABPaperDE</v>
      </c>
      <c r="C12" s="3" t="s">
        <v>67</v>
      </c>
      <c r="D12" s="4" t="s">
        <v>68</v>
      </c>
      <c r="E12" s="5" t="s">
        <v>45</v>
      </c>
      <c r="F12" s="3" t="s">
        <v>57</v>
      </c>
      <c r="G12" s="4" t="s">
        <v>60</v>
      </c>
      <c r="H12" s="2" t="s">
        <v>32</v>
      </c>
      <c r="I12" s="9" t="s">
        <v>2</v>
      </c>
      <c r="J12" s="27" t="s">
        <v>47</v>
      </c>
      <c r="K12" s="27">
        <v>44690</v>
      </c>
    </row>
    <row r="13" spans="1:11" s="1" customFormat="1" x14ac:dyDescent="0.25">
      <c r="A13" s="4" t="str">
        <f>Tab_BDD[[#This Row],[Concat Clé unique step 1]]&amp;"_"&amp;COUNTIF($B$4:Tab_BDD[[#This Row],[Concat Clé unique step 1]],Tab_BDD[[#This Row],[Concat Clé unique step 1]])</f>
        <v>Notice ABPaperNL_1</v>
      </c>
      <c r="B13" s="4" t="str">
        <f>_xlfn.CONCAT(Tab_BDD[[#This Row],[IFU '#]],Tab_BDD[[#This Row],[Index]],Tab_BDD[[#This Row],[IFU Format]],Tab_BDD[[#This Row],[Language]])</f>
        <v>Notice ABPaperNL</v>
      </c>
      <c r="C13" s="3" t="s">
        <v>67</v>
      </c>
      <c r="D13" s="4" t="s">
        <v>68</v>
      </c>
      <c r="E13" s="5" t="s">
        <v>45</v>
      </c>
      <c r="F13" s="3" t="s">
        <v>57</v>
      </c>
      <c r="G13" s="4" t="s">
        <v>60</v>
      </c>
      <c r="H13" s="2" t="s">
        <v>33</v>
      </c>
      <c r="I13" s="9" t="s">
        <v>2</v>
      </c>
      <c r="J13" s="27" t="s">
        <v>47</v>
      </c>
      <c r="K13" s="27">
        <v>44690</v>
      </c>
    </row>
    <row r="14" spans="1:11" s="1" customFormat="1" x14ac:dyDescent="0.25">
      <c r="A14" s="4" t="str">
        <f>Tab_BDD[[#This Row],[Concat Clé unique step 1]]&amp;"_"&amp;COUNTIF($B$4:Tab_BDD[[#This Row],[Concat Clé unique step 1]],Tab_BDD[[#This Row],[Concat Clé unique step 1]])</f>
        <v>Notice ABPaperRO_1</v>
      </c>
      <c r="B14" s="4" t="str">
        <f>_xlfn.CONCAT(Tab_BDD[[#This Row],[IFU '#]],Tab_BDD[[#This Row],[Index]],Tab_BDD[[#This Row],[IFU Format]],Tab_BDD[[#This Row],[Language]])</f>
        <v>Notice ABPaperRO</v>
      </c>
      <c r="C14" s="3" t="s">
        <v>67</v>
      </c>
      <c r="D14" s="4" t="s">
        <v>68</v>
      </c>
      <c r="E14" s="5" t="s">
        <v>45</v>
      </c>
      <c r="F14" s="3" t="s">
        <v>57</v>
      </c>
      <c r="G14" s="4" t="s">
        <v>60</v>
      </c>
      <c r="H14" s="2" t="s">
        <v>34</v>
      </c>
      <c r="I14" s="9" t="s">
        <v>2</v>
      </c>
      <c r="J14" s="27" t="s">
        <v>47</v>
      </c>
      <c r="K14" s="27">
        <v>44690</v>
      </c>
    </row>
    <row r="15" spans="1:11" x14ac:dyDescent="0.25">
      <c r="A15" s="4" t="str">
        <f>Tab_BDD[[#This Row],[Concat Clé unique step 1]]&amp;"_"&amp;COUNTIF($B$4:Tab_BDD[[#This Row],[Concat Clé unique step 1]],Tab_BDD[[#This Row],[Concat Clé unique step 1]])</f>
        <v>Notice ABPaperDA_1</v>
      </c>
      <c r="B15" s="4" t="str">
        <f>_xlfn.CONCAT(Tab_BDD[[#This Row],[IFU '#]],Tab_BDD[[#This Row],[Index]],Tab_BDD[[#This Row],[IFU Format]],Tab_BDD[[#This Row],[Language]])</f>
        <v>Notice ABPaperDA</v>
      </c>
      <c r="C15" s="3" t="s">
        <v>67</v>
      </c>
      <c r="D15" s="4" t="s">
        <v>68</v>
      </c>
      <c r="E15" s="5" t="s">
        <v>45</v>
      </c>
      <c r="F15" s="3" t="s">
        <v>57</v>
      </c>
      <c r="G15" s="4" t="s">
        <v>60</v>
      </c>
      <c r="H15" s="2" t="s">
        <v>35</v>
      </c>
      <c r="I15" s="9" t="s">
        <v>2</v>
      </c>
      <c r="J15" s="27" t="s">
        <v>47</v>
      </c>
      <c r="K15" s="27">
        <v>44690</v>
      </c>
    </row>
    <row r="16" spans="1:11" x14ac:dyDescent="0.25">
      <c r="A16" s="4" t="str">
        <f>Tab_BDD[[#This Row],[Concat Clé unique step 1]]&amp;"_"&amp;COUNTIF($B$4:Tab_BDD[[#This Row],[Concat Clé unique step 1]],Tab_BDD[[#This Row],[Concat Clé unique step 1]])</f>
        <v>Notice ABPaperSL_1</v>
      </c>
      <c r="B16" s="4" t="str">
        <f>_xlfn.CONCAT(Tab_BDD[[#This Row],[IFU '#]],Tab_BDD[[#This Row],[Index]],Tab_BDD[[#This Row],[IFU Format]],Tab_BDD[[#This Row],[Language]])</f>
        <v>Notice ABPaperSL</v>
      </c>
      <c r="C16" s="3" t="s">
        <v>67</v>
      </c>
      <c r="D16" s="4" t="s">
        <v>68</v>
      </c>
      <c r="E16" s="5" t="s">
        <v>45</v>
      </c>
      <c r="F16" s="3" t="s">
        <v>57</v>
      </c>
      <c r="G16" s="4" t="s">
        <v>60</v>
      </c>
      <c r="H16" s="2" t="s">
        <v>36</v>
      </c>
      <c r="I16" s="9" t="s">
        <v>2</v>
      </c>
      <c r="J16" s="27" t="s">
        <v>47</v>
      </c>
      <c r="K16" s="27">
        <v>44690</v>
      </c>
    </row>
    <row r="17" spans="1:11" x14ac:dyDescent="0.25">
      <c r="A17" s="4" t="str">
        <f>Tab_BDD[[#This Row],[Concat Clé unique step 1]]&amp;"_"&amp;COUNTIF($B$4:Tab_BDD[[#This Row],[Concat Clé unique step 1]],Tab_BDD[[#This Row],[Concat Clé unique step 1]])</f>
        <v>Notice ABPaperPL_1</v>
      </c>
      <c r="B17" s="4" t="str">
        <f>_xlfn.CONCAT(Tab_BDD[[#This Row],[IFU '#]],Tab_BDD[[#This Row],[Index]],Tab_BDD[[#This Row],[IFU Format]],Tab_BDD[[#This Row],[Language]])</f>
        <v>Notice ABPaperPL</v>
      </c>
      <c r="C17" s="3" t="s">
        <v>67</v>
      </c>
      <c r="D17" s="4" t="s">
        <v>68</v>
      </c>
      <c r="E17" s="5" t="s">
        <v>45</v>
      </c>
      <c r="F17" s="3" t="s">
        <v>57</v>
      </c>
      <c r="G17" s="4" t="s">
        <v>60</v>
      </c>
      <c r="H17" s="2" t="s">
        <v>37</v>
      </c>
      <c r="I17" s="9" t="s">
        <v>2</v>
      </c>
      <c r="J17" s="27" t="s">
        <v>47</v>
      </c>
      <c r="K17" s="27">
        <v>44690</v>
      </c>
    </row>
    <row r="18" spans="1:11" x14ac:dyDescent="0.25">
      <c r="A18" s="4" t="str">
        <f>Tab_BDD[[#This Row],[Concat Clé unique step 1]]&amp;"_"&amp;COUNTIF($B$4:Tab_BDD[[#This Row],[Concat Clé unique step 1]],Tab_BDD[[#This Row],[Concat Clé unique step 1]])</f>
        <v>Notice ABPaperBG_1</v>
      </c>
      <c r="B18" s="4" t="str">
        <f>_xlfn.CONCAT(Tab_BDD[[#This Row],[IFU '#]],Tab_BDD[[#This Row],[Index]],Tab_BDD[[#This Row],[IFU Format]],Tab_BDD[[#This Row],[Language]])</f>
        <v>Notice ABPaperBG</v>
      </c>
      <c r="C18" s="3" t="s">
        <v>67</v>
      </c>
      <c r="D18" s="4" t="s">
        <v>68</v>
      </c>
      <c r="E18" s="5" t="s">
        <v>45</v>
      </c>
      <c r="F18" s="3" t="s">
        <v>57</v>
      </c>
      <c r="G18" s="4" t="s">
        <v>60</v>
      </c>
      <c r="H18" s="9" t="s">
        <v>39</v>
      </c>
      <c r="I18" s="9" t="s">
        <v>3</v>
      </c>
      <c r="J18" s="3" t="s">
        <v>56</v>
      </c>
      <c r="K18" s="9" t="str">
        <f>IF(Tab_BDD[[#This Row],[Validation]]="Completed","Please enter date of signature",IF(Tab_BDD[[#This Row],[Validation]]="Not completed","Validation missing","-"))</f>
        <v>-</v>
      </c>
    </row>
    <row r="19" spans="1:11" x14ac:dyDescent="0.25">
      <c r="A19" s="4" t="str">
        <f>Tab_BDD[[#This Row],[Concat Clé unique step 1]]&amp;"_"&amp;COUNTIF($B$4:Tab_BDD[[#This Row],[Concat Clé unique step 1]],Tab_BDD[[#This Row],[Concat Clé unique step 1]])</f>
        <v>Notice ABPaperEL_1</v>
      </c>
      <c r="B19" s="4" t="str">
        <f>_xlfn.CONCAT(Tab_BDD[[#This Row],[IFU '#]],Tab_BDD[[#This Row],[Index]],Tab_BDD[[#This Row],[IFU Format]],Tab_BDD[[#This Row],[Language]])</f>
        <v>Notice ABPaperEL</v>
      </c>
      <c r="C19" s="3" t="s">
        <v>67</v>
      </c>
      <c r="D19" s="4" t="s">
        <v>68</v>
      </c>
      <c r="E19" s="5" t="s">
        <v>45</v>
      </c>
      <c r="F19" s="3" t="s">
        <v>57</v>
      </c>
      <c r="G19" s="4" t="s">
        <v>60</v>
      </c>
      <c r="H19" s="9" t="s">
        <v>40</v>
      </c>
      <c r="I19" s="9" t="s">
        <v>3</v>
      </c>
      <c r="J19" s="3" t="s">
        <v>56</v>
      </c>
      <c r="K19" s="9" t="str">
        <f>IF(Tab_BDD[[#This Row],[Validation]]="Completed","Please enter date of signature",IF(Tab_BDD[[#This Row],[Validation]]="Not completed","Validation missing","-"))</f>
        <v>-</v>
      </c>
    </row>
    <row r="20" spans="1:11" x14ac:dyDescent="0.25">
      <c r="A20" s="4" t="str">
        <f>Tab_BDD[[#This Row],[Concat Clé unique step 1]]&amp;"_"&amp;COUNTIF($B$4:Tab_BDD[[#This Row],[Concat Clé unique step 1]],Tab_BDD[[#This Row],[Concat Clé unique step 1]])</f>
        <v>Notice ABElectronicFR_1</v>
      </c>
      <c r="B20" s="4" t="str">
        <f>_xlfn.CONCAT(Tab_BDD[[#This Row],[IFU '#]],Tab_BDD[[#This Row],[Index]],Tab_BDD[[#This Row],[IFU Format]],Tab_BDD[[#This Row],[Language]])</f>
        <v>Notice ABElectronicFR</v>
      </c>
      <c r="C20" s="3" t="s">
        <v>67</v>
      </c>
      <c r="D20" s="4" t="s">
        <v>68</v>
      </c>
      <c r="E20" s="5" t="s">
        <v>45</v>
      </c>
      <c r="F20" s="3" t="s">
        <v>58</v>
      </c>
      <c r="G20" s="4" t="s">
        <v>60</v>
      </c>
      <c r="H20" s="9" t="s">
        <v>28</v>
      </c>
      <c r="I20" s="9" t="s">
        <v>2</v>
      </c>
      <c r="J20" s="27" t="s">
        <v>47</v>
      </c>
      <c r="K20" s="27">
        <v>44690</v>
      </c>
    </row>
    <row r="21" spans="1:11" x14ac:dyDescent="0.25">
      <c r="A21" s="4" t="str">
        <f>Tab_BDD[[#This Row],[Concat Clé unique step 1]]&amp;"_"&amp;COUNTIF($B$4:Tab_BDD[[#This Row],[Concat Clé unique step 1]],Tab_BDD[[#This Row],[Concat Clé unique step 1]])</f>
        <v>Notice ABElectronicEN_1</v>
      </c>
      <c r="B21" s="4" t="str">
        <f>_xlfn.CONCAT(Tab_BDD[[#This Row],[IFU '#]],Tab_BDD[[#This Row],[Index]],Tab_BDD[[#This Row],[IFU Format]],Tab_BDD[[#This Row],[Language]])</f>
        <v>Notice ABElectronicEN</v>
      </c>
      <c r="C21" s="3" t="s">
        <v>67</v>
      </c>
      <c r="D21" s="4" t="s">
        <v>68</v>
      </c>
      <c r="E21" s="5" t="s">
        <v>45</v>
      </c>
      <c r="F21" s="3" t="s">
        <v>58</v>
      </c>
      <c r="G21" s="4" t="s">
        <v>60</v>
      </c>
      <c r="H21" s="2" t="s">
        <v>29</v>
      </c>
      <c r="I21" s="9" t="s">
        <v>2</v>
      </c>
      <c r="J21" s="27" t="s">
        <v>47</v>
      </c>
      <c r="K21" s="27">
        <v>44690</v>
      </c>
    </row>
    <row r="22" spans="1:11" x14ac:dyDescent="0.25">
      <c r="A22" s="4" t="str">
        <f>Tab_BDD[[#This Row],[Concat Clé unique step 1]]&amp;"_"&amp;COUNTIF($B$4:Tab_BDD[[#This Row],[Concat Clé unique step 1]],Tab_BDD[[#This Row],[Concat Clé unique step 1]])</f>
        <v>Notice ABElectronicES_1</v>
      </c>
      <c r="B22" s="4" t="str">
        <f>_xlfn.CONCAT(Tab_BDD[[#This Row],[IFU '#]],Tab_BDD[[#This Row],[Index]],Tab_BDD[[#This Row],[IFU Format]],Tab_BDD[[#This Row],[Language]])</f>
        <v>Notice ABElectronicES</v>
      </c>
      <c r="C22" s="3" t="s">
        <v>67</v>
      </c>
      <c r="D22" s="4" t="s">
        <v>68</v>
      </c>
      <c r="E22" s="5" t="s">
        <v>45</v>
      </c>
      <c r="F22" s="3" t="s">
        <v>58</v>
      </c>
      <c r="G22" s="4" t="s">
        <v>60</v>
      </c>
      <c r="H22" s="2" t="s">
        <v>30</v>
      </c>
      <c r="I22" s="9" t="s">
        <v>2</v>
      </c>
      <c r="J22" s="27" t="s">
        <v>47</v>
      </c>
      <c r="K22" s="27">
        <v>44690</v>
      </c>
    </row>
    <row r="23" spans="1:11" x14ac:dyDescent="0.25">
      <c r="A23" s="4" t="str">
        <f>Tab_BDD[[#This Row],[Concat Clé unique step 1]]&amp;"_"&amp;COUNTIF($B$4:Tab_BDD[[#This Row],[Concat Clé unique step 1]],Tab_BDD[[#This Row],[Concat Clé unique step 1]])</f>
        <v>Notice ABElectronicIT_1</v>
      </c>
      <c r="B23" s="4" t="str">
        <f>_xlfn.CONCAT(Tab_BDD[[#This Row],[IFU '#]],Tab_BDD[[#This Row],[Index]],Tab_BDD[[#This Row],[IFU Format]],Tab_BDD[[#This Row],[Language]])</f>
        <v>Notice ABElectronicIT</v>
      </c>
      <c r="C23" s="3" t="s">
        <v>67</v>
      </c>
      <c r="D23" s="4" t="s">
        <v>68</v>
      </c>
      <c r="E23" s="5" t="s">
        <v>45</v>
      </c>
      <c r="F23" s="3" t="s">
        <v>58</v>
      </c>
      <c r="G23" s="4" t="s">
        <v>60</v>
      </c>
      <c r="H23" s="2" t="s">
        <v>31</v>
      </c>
      <c r="I23" s="9" t="s">
        <v>2</v>
      </c>
      <c r="J23" s="27" t="s">
        <v>47</v>
      </c>
      <c r="K23" s="27">
        <v>44690</v>
      </c>
    </row>
    <row r="24" spans="1:11" x14ac:dyDescent="0.25">
      <c r="A24" s="4" t="str">
        <f>Tab_BDD[[#This Row],[Concat Clé unique step 1]]&amp;"_"&amp;COUNTIF($B$4:Tab_BDD[[#This Row],[Concat Clé unique step 1]],Tab_BDD[[#This Row],[Concat Clé unique step 1]])</f>
        <v>Notice ABElectronicDE_1</v>
      </c>
      <c r="B24" s="4" t="str">
        <f>_xlfn.CONCAT(Tab_BDD[[#This Row],[IFU '#]],Tab_BDD[[#This Row],[Index]],Tab_BDD[[#This Row],[IFU Format]],Tab_BDD[[#This Row],[Language]])</f>
        <v>Notice ABElectronicDE</v>
      </c>
      <c r="C24" s="3" t="s">
        <v>67</v>
      </c>
      <c r="D24" s="4" t="s">
        <v>68</v>
      </c>
      <c r="E24" s="5" t="s">
        <v>45</v>
      </c>
      <c r="F24" s="3" t="s">
        <v>58</v>
      </c>
      <c r="G24" s="4" t="s">
        <v>60</v>
      </c>
      <c r="H24" s="2" t="s">
        <v>32</v>
      </c>
      <c r="I24" s="9" t="s">
        <v>2</v>
      </c>
      <c r="J24" s="27" t="s">
        <v>47</v>
      </c>
      <c r="K24" s="27">
        <v>44690</v>
      </c>
    </row>
    <row r="25" spans="1:11" x14ac:dyDescent="0.25">
      <c r="A25" s="4" t="str">
        <f>Tab_BDD[[#This Row],[Concat Clé unique step 1]]&amp;"_"&amp;COUNTIF($B$4:Tab_BDD[[#This Row],[Concat Clé unique step 1]],Tab_BDD[[#This Row],[Concat Clé unique step 1]])</f>
        <v>Notice ABElectronicNL_1</v>
      </c>
      <c r="B25" s="4" t="str">
        <f>_xlfn.CONCAT(Tab_BDD[[#This Row],[IFU '#]],Tab_BDD[[#This Row],[Index]],Tab_BDD[[#This Row],[IFU Format]],Tab_BDD[[#This Row],[Language]])</f>
        <v>Notice ABElectronicNL</v>
      </c>
      <c r="C25" s="3" t="s">
        <v>67</v>
      </c>
      <c r="D25" s="4" t="s">
        <v>68</v>
      </c>
      <c r="E25" s="5" t="s">
        <v>45</v>
      </c>
      <c r="F25" s="3" t="s">
        <v>58</v>
      </c>
      <c r="G25" s="4" t="s">
        <v>60</v>
      </c>
      <c r="H25" s="2" t="s">
        <v>33</v>
      </c>
      <c r="I25" s="9" t="s">
        <v>2</v>
      </c>
      <c r="J25" s="27" t="s">
        <v>47</v>
      </c>
      <c r="K25" s="27">
        <v>44690</v>
      </c>
    </row>
    <row r="26" spans="1:11" x14ac:dyDescent="0.25">
      <c r="A26" s="4" t="str">
        <f>Tab_BDD[[#This Row],[Concat Clé unique step 1]]&amp;"_"&amp;COUNTIF($B$4:Tab_BDD[[#This Row],[Concat Clé unique step 1]],Tab_BDD[[#This Row],[Concat Clé unique step 1]])</f>
        <v>Notice ABElectronicRO_1</v>
      </c>
      <c r="B26" s="4" t="str">
        <f>_xlfn.CONCAT(Tab_BDD[[#This Row],[IFU '#]],Tab_BDD[[#This Row],[Index]],Tab_BDD[[#This Row],[IFU Format]],Tab_BDD[[#This Row],[Language]])</f>
        <v>Notice ABElectronicRO</v>
      </c>
      <c r="C26" s="3" t="s">
        <v>67</v>
      </c>
      <c r="D26" s="4" t="s">
        <v>68</v>
      </c>
      <c r="E26" s="5" t="s">
        <v>45</v>
      </c>
      <c r="F26" s="3" t="s">
        <v>58</v>
      </c>
      <c r="G26" s="4" t="s">
        <v>60</v>
      </c>
      <c r="H26" s="2" t="s">
        <v>34</v>
      </c>
      <c r="I26" s="9" t="s">
        <v>2</v>
      </c>
      <c r="J26" s="27" t="s">
        <v>47</v>
      </c>
      <c r="K26" s="27">
        <v>44690</v>
      </c>
    </row>
    <row r="27" spans="1:11" x14ac:dyDescent="0.25">
      <c r="A27" s="4" t="str">
        <f>Tab_BDD[[#This Row],[Concat Clé unique step 1]]&amp;"_"&amp;COUNTIF($B$4:Tab_BDD[[#This Row],[Concat Clé unique step 1]],Tab_BDD[[#This Row],[Concat Clé unique step 1]])</f>
        <v>Notice ABElectronicDA_1</v>
      </c>
      <c r="B27" s="4" t="str">
        <f>_xlfn.CONCAT(Tab_BDD[[#This Row],[IFU '#]],Tab_BDD[[#This Row],[Index]],Tab_BDD[[#This Row],[IFU Format]],Tab_BDD[[#This Row],[Language]])</f>
        <v>Notice ABElectronicDA</v>
      </c>
      <c r="C27" s="3" t="s">
        <v>67</v>
      </c>
      <c r="D27" s="4" t="s">
        <v>68</v>
      </c>
      <c r="E27" s="5" t="s">
        <v>45</v>
      </c>
      <c r="F27" s="3" t="s">
        <v>58</v>
      </c>
      <c r="G27" s="4" t="s">
        <v>60</v>
      </c>
      <c r="H27" s="2" t="s">
        <v>35</v>
      </c>
      <c r="I27" s="9" t="s">
        <v>2</v>
      </c>
      <c r="J27" s="27" t="s">
        <v>47</v>
      </c>
      <c r="K27" s="27">
        <v>44690</v>
      </c>
    </row>
    <row r="28" spans="1:11" x14ac:dyDescent="0.25">
      <c r="A28" s="4" t="str">
        <f>Tab_BDD[[#This Row],[Concat Clé unique step 1]]&amp;"_"&amp;COUNTIF($B$4:Tab_BDD[[#This Row],[Concat Clé unique step 1]],Tab_BDD[[#This Row],[Concat Clé unique step 1]])</f>
        <v>Notice ABElectronicSL_1</v>
      </c>
      <c r="B28" s="4" t="str">
        <f>_xlfn.CONCAT(Tab_BDD[[#This Row],[IFU '#]],Tab_BDD[[#This Row],[Index]],Tab_BDD[[#This Row],[IFU Format]],Tab_BDD[[#This Row],[Language]])</f>
        <v>Notice ABElectronicSL</v>
      </c>
      <c r="C28" s="3" t="s">
        <v>67</v>
      </c>
      <c r="D28" s="4" t="s">
        <v>68</v>
      </c>
      <c r="E28" s="5" t="s">
        <v>45</v>
      </c>
      <c r="F28" s="3" t="s">
        <v>58</v>
      </c>
      <c r="G28" s="4" t="s">
        <v>60</v>
      </c>
      <c r="H28" s="2" t="s">
        <v>36</v>
      </c>
      <c r="I28" s="9" t="s">
        <v>2</v>
      </c>
      <c r="J28" s="27" t="s">
        <v>47</v>
      </c>
      <c r="K28" s="27">
        <v>44690</v>
      </c>
    </row>
    <row r="29" spans="1:11" x14ac:dyDescent="0.25">
      <c r="A29" s="4" t="str">
        <f>Tab_BDD[[#This Row],[Concat Clé unique step 1]]&amp;"_"&amp;COUNTIF($B$4:Tab_BDD[[#This Row],[Concat Clé unique step 1]],Tab_BDD[[#This Row],[Concat Clé unique step 1]])</f>
        <v>Notice ABElectronicPL_1</v>
      </c>
      <c r="B29" s="4" t="str">
        <f>_xlfn.CONCAT(Tab_BDD[[#This Row],[IFU '#]],Tab_BDD[[#This Row],[Index]],Tab_BDD[[#This Row],[IFU Format]],Tab_BDD[[#This Row],[Language]])</f>
        <v>Notice ABElectronicPL</v>
      </c>
      <c r="C29" s="3" t="s">
        <v>67</v>
      </c>
      <c r="D29" s="4" t="s">
        <v>68</v>
      </c>
      <c r="E29" s="5" t="s">
        <v>45</v>
      </c>
      <c r="F29" s="3" t="s">
        <v>58</v>
      </c>
      <c r="G29" s="4" t="s">
        <v>60</v>
      </c>
      <c r="H29" s="2" t="s">
        <v>37</v>
      </c>
      <c r="I29" s="9" t="s">
        <v>2</v>
      </c>
      <c r="J29" s="27" t="s">
        <v>47</v>
      </c>
      <c r="K29" s="27">
        <v>44690</v>
      </c>
    </row>
    <row r="30" spans="1:11" x14ac:dyDescent="0.25">
      <c r="A30" s="4" t="str">
        <f>Tab_BDD[[#This Row],[Concat Clé unique step 1]]&amp;"_"&amp;COUNTIF($B$4:Tab_BDD[[#This Row],[Concat Clé unique step 1]],Tab_BDD[[#This Row],[Concat Clé unique step 1]])</f>
        <v>Notice ABElectronicBG_1</v>
      </c>
      <c r="B30" s="4" t="str">
        <f>_xlfn.CONCAT(Tab_BDD[[#This Row],[IFU '#]],Tab_BDD[[#This Row],[Index]],Tab_BDD[[#This Row],[IFU Format]],Tab_BDD[[#This Row],[Language]])</f>
        <v>Notice ABElectronicBG</v>
      </c>
      <c r="C30" s="3" t="s">
        <v>67</v>
      </c>
      <c r="D30" s="4" t="s">
        <v>68</v>
      </c>
      <c r="E30" s="5" t="s">
        <v>45</v>
      </c>
      <c r="F30" s="3" t="s">
        <v>58</v>
      </c>
      <c r="G30" s="4" t="s">
        <v>60</v>
      </c>
      <c r="H30" s="9" t="s">
        <v>39</v>
      </c>
      <c r="I30" s="9" t="s">
        <v>3</v>
      </c>
      <c r="J30" s="3" t="s">
        <v>56</v>
      </c>
      <c r="K30" s="9" t="str">
        <f>IF(Tab_BDD[[#This Row],[Validation]]="Completed","Please enter date of signature",IF(Tab_BDD[[#This Row],[Validation]]="Not completed","Validation missing","-"))</f>
        <v>-</v>
      </c>
    </row>
    <row r="31" spans="1:11" x14ac:dyDescent="0.25">
      <c r="A31" s="4" t="str">
        <f>Tab_BDD[[#This Row],[Concat Clé unique step 1]]&amp;"_"&amp;COUNTIF($B$4:Tab_BDD[[#This Row],[Concat Clé unique step 1]],Tab_BDD[[#This Row],[Concat Clé unique step 1]])</f>
        <v>Notice ABElectronicEL_1</v>
      </c>
      <c r="B31" s="4" t="str">
        <f>_xlfn.CONCAT(Tab_BDD[[#This Row],[IFU '#]],Tab_BDD[[#This Row],[Index]],Tab_BDD[[#This Row],[IFU Format]],Tab_BDD[[#This Row],[Language]])</f>
        <v>Notice ABElectronicEL</v>
      </c>
      <c r="C31" s="3" t="s">
        <v>67</v>
      </c>
      <c r="D31" s="4" t="s">
        <v>68</v>
      </c>
      <c r="E31" s="5" t="s">
        <v>45</v>
      </c>
      <c r="F31" s="3" t="s">
        <v>58</v>
      </c>
      <c r="G31" s="4" t="s">
        <v>60</v>
      </c>
      <c r="H31" s="9" t="s">
        <v>40</v>
      </c>
      <c r="I31" s="9" t="s">
        <v>3</v>
      </c>
      <c r="J31" s="3" t="s">
        <v>56</v>
      </c>
      <c r="K31" s="9" t="str">
        <f>IF(Tab_BDD[[#This Row],[Validation]]="Completed","Please enter date of signature",IF(Tab_BDD[[#This Row],[Validation]]="Not completed","Validation missing","-"))</f>
        <v>-</v>
      </c>
    </row>
    <row r="32" spans="1:11" ht="30" x14ac:dyDescent="0.25">
      <c r="A32" s="4" t="str">
        <f>Tab_BDD[[#This Row],[Concat Clé unique step 1]]&amp;"_"&amp;COUNTIF($B$4:Tab_BDD[[#This Row],[Concat Clé unique step 1]],Tab_BDD[[#This Row],[Concat Clé unique step 1]])</f>
        <v>Notice ACPaperEN_1</v>
      </c>
      <c r="B32" s="4" t="str">
        <f>_xlfn.CONCAT(Tab_BDD[[#This Row],[IFU '#]],Tab_BDD[[#This Row],[Index]],Tab_BDD[[#This Row],[IFU Format]],Tab_BDD[[#This Row],[Language]])</f>
        <v>Notice ACPaperEN</v>
      </c>
      <c r="C32" s="3" t="s">
        <v>67</v>
      </c>
      <c r="D32" s="4" t="s">
        <v>68</v>
      </c>
      <c r="E32" s="5" t="s">
        <v>49</v>
      </c>
      <c r="F32" s="3" t="s">
        <v>57</v>
      </c>
      <c r="G32" s="4" t="s">
        <v>62</v>
      </c>
      <c r="H32" s="9" t="s">
        <v>29</v>
      </c>
      <c r="I32" s="9" t="s">
        <v>3</v>
      </c>
      <c r="J32" s="27" t="s">
        <v>47</v>
      </c>
      <c r="K32" s="9">
        <v>45096</v>
      </c>
    </row>
    <row r="33" spans="1:11" ht="30" x14ac:dyDescent="0.25">
      <c r="A33" s="4" t="str">
        <f>Tab_BDD[[#This Row],[Concat Clé unique step 1]]&amp;"_"&amp;COUNTIF($B$4:Tab_BDD[[#This Row],[Concat Clé unique step 1]],Tab_BDD[[#This Row],[Concat Clé unique step 1]])</f>
        <v>Notice ACElectronicEN_1</v>
      </c>
      <c r="B33" s="4" t="str">
        <f>_xlfn.CONCAT(Tab_BDD[[#This Row],[IFU '#]],Tab_BDD[[#This Row],[Index]],Tab_BDD[[#This Row],[IFU Format]],Tab_BDD[[#This Row],[Language]])</f>
        <v>Notice ACElectronicEN</v>
      </c>
      <c r="C33" s="3" t="s">
        <v>67</v>
      </c>
      <c r="D33" s="4" t="s">
        <v>68</v>
      </c>
      <c r="E33" s="5" t="s">
        <v>49</v>
      </c>
      <c r="F33" s="3" t="s">
        <v>58</v>
      </c>
      <c r="G33" s="4" t="s">
        <v>62</v>
      </c>
      <c r="H33" s="9" t="s">
        <v>29</v>
      </c>
      <c r="I33" s="9" t="s">
        <v>3</v>
      </c>
      <c r="J33" s="27" t="s">
        <v>46</v>
      </c>
      <c r="K33" s="9" t="str">
        <f>IF(Tab_BDD[[#This Row],[Validation]]="Completed","Please enter date of signature",IF(Tab_BDD[[#This Row],[Validation]]="Not completed","Validation missing","-"))</f>
        <v>Validation missing</v>
      </c>
    </row>
    <row r="34" spans="1:11" x14ac:dyDescent="0.25">
      <c r="A34" s="4" t="str">
        <f>Tab_BDD[[#This Row],[Concat Clé unique step 1]]&amp;"_"&amp;COUNTIF($B$4:Tab_BDD[[#This Row],[Concat Clé unique step 1]],Tab_BDD[[#This Row],[Concat Clé unique step 1]])</f>
        <v>Notice ADPaperFR_1</v>
      </c>
      <c r="B34" s="4" t="str">
        <f>_xlfn.CONCAT(Tab_BDD[[#This Row],[IFU '#]],Tab_BDD[[#This Row],[Index]],Tab_BDD[[#This Row],[IFU Format]],Tab_BDD[[#This Row],[Language]])</f>
        <v>Notice ADPaperFR</v>
      </c>
      <c r="C34" s="3" t="s">
        <v>67</v>
      </c>
      <c r="D34" s="4" t="s">
        <v>68</v>
      </c>
      <c r="E34" s="5" t="s">
        <v>66</v>
      </c>
      <c r="F34" s="3" t="s">
        <v>57</v>
      </c>
      <c r="G34" s="4" t="s">
        <v>61</v>
      </c>
      <c r="H34" s="9" t="s">
        <v>28</v>
      </c>
      <c r="I34" s="9" t="s">
        <v>2</v>
      </c>
      <c r="J34" s="27" t="s">
        <v>47</v>
      </c>
      <c r="K34" s="9">
        <v>45498</v>
      </c>
    </row>
    <row r="35" spans="1:11" x14ac:dyDescent="0.25">
      <c r="A35" s="4" t="str">
        <f>Tab_BDD[[#This Row],[Concat Clé unique step 1]]&amp;"_"&amp;COUNTIF($B$4:Tab_BDD[[#This Row],[Concat Clé unique step 1]],Tab_BDD[[#This Row],[Concat Clé unique step 1]])</f>
        <v>Notice ADPaperEN_1</v>
      </c>
      <c r="B35" s="4" t="str">
        <f>_xlfn.CONCAT(Tab_BDD[[#This Row],[IFU '#]],Tab_BDD[[#This Row],[Index]],Tab_BDD[[#This Row],[IFU Format]],Tab_BDD[[#This Row],[Language]])</f>
        <v>Notice ADPaperEN</v>
      </c>
      <c r="C35" s="3" t="s">
        <v>67</v>
      </c>
      <c r="D35" s="4" t="s">
        <v>68</v>
      </c>
      <c r="E35" s="5" t="s">
        <v>66</v>
      </c>
      <c r="F35" s="3" t="s">
        <v>57</v>
      </c>
      <c r="G35" s="4" t="s">
        <v>61</v>
      </c>
      <c r="H35" s="9" t="s">
        <v>29</v>
      </c>
      <c r="I35" s="9" t="s">
        <v>2</v>
      </c>
      <c r="J35" s="27" t="s">
        <v>47</v>
      </c>
      <c r="K35" s="9">
        <v>45498</v>
      </c>
    </row>
    <row r="36" spans="1:11" x14ac:dyDescent="0.25">
      <c r="A36" s="4" t="str">
        <f>Tab_BDD[[#This Row],[Concat Clé unique step 1]]&amp;"_"&amp;COUNTIF($B$4:Tab_BDD[[#This Row],[Concat Clé unique step 1]],Tab_BDD[[#This Row],[Concat Clé unique step 1]])</f>
        <v>Notice ADPaperES_1</v>
      </c>
      <c r="B36" s="4" t="str">
        <f>_xlfn.CONCAT(Tab_BDD[[#This Row],[IFU '#]],Tab_BDD[[#This Row],[Index]],Tab_BDD[[#This Row],[IFU Format]],Tab_BDD[[#This Row],[Language]])</f>
        <v>Notice ADPaperES</v>
      </c>
      <c r="C36" s="3" t="s">
        <v>67</v>
      </c>
      <c r="D36" s="4" t="s">
        <v>68</v>
      </c>
      <c r="E36" s="5" t="s">
        <v>66</v>
      </c>
      <c r="F36" s="3" t="s">
        <v>57</v>
      </c>
      <c r="G36" s="4" t="s">
        <v>61</v>
      </c>
      <c r="H36" s="9" t="s">
        <v>30</v>
      </c>
      <c r="I36" s="9" t="s">
        <v>2</v>
      </c>
      <c r="J36" s="27" t="s">
        <v>47</v>
      </c>
      <c r="K36" s="9">
        <v>45498</v>
      </c>
    </row>
    <row r="37" spans="1:11" x14ac:dyDescent="0.25">
      <c r="A37" s="4" t="str">
        <f>Tab_BDD[[#This Row],[Concat Clé unique step 1]]&amp;"_"&amp;COUNTIF($B$4:Tab_BDD[[#This Row],[Concat Clé unique step 1]],Tab_BDD[[#This Row],[Concat Clé unique step 1]])</f>
        <v>Notice ADPaperRO_1</v>
      </c>
      <c r="B37" s="4" t="str">
        <f>_xlfn.CONCAT(Tab_BDD[[#This Row],[IFU '#]],Tab_BDD[[#This Row],[Index]],Tab_BDD[[#This Row],[IFU Format]],Tab_BDD[[#This Row],[Language]])</f>
        <v>Notice ADPaperRO</v>
      </c>
      <c r="C37" s="3" t="s">
        <v>67</v>
      </c>
      <c r="D37" s="4" t="s">
        <v>68</v>
      </c>
      <c r="E37" s="5" t="s">
        <v>66</v>
      </c>
      <c r="F37" s="3" t="s">
        <v>57</v>
      </c>
      <c r="G37" s="4" t="s">
        <v>61</v>
      </c>
      <c r="H37" s="9" t="s">
        <v>34</v>
      </c>
      <c r="I37" s="9" t="s">
        <v>2</v>
      </c>
      <c r="J37" s="27" t="s">
        <v>47</v>
      </c>
      <c r="K37" s="9">
        <v>45498</v>
      </c>
    </row>
    <row r="38" spans="1:11" x14ac:dyDescent="0.25">
      <c r="A38" s="4" t="str">
        <f>Tab_BDD[[#This Row],[Concat Clé unique step 1]]&amp;"_"&amp;COUNTIF($B$4:Tab_BDD[[#This Row],[Concat Clé unique step 1]],Tab_BDD[[#This Row],[Concat Clé unique step 1]])</f>
        <v>Notice ADPaperBG_1</v>
      </c>
      <c r="B38" s="4" t="str">
        <f>_xlfn.CONCAT(Tab_BDD[[#This Row],[IFU '#]],Tab_BDD[[#This Row],[Index]],Tab_BDD[[#This Row],[IFU Format]],Tab_BDD[[#This Row],[Language]])</f>
        <v>Notice ADPaperBG</v>
      </c>
      <c r="C38" s="3" t="s">
        <v>67</v>
      </c>
      <c r="D38" s="4" t="s">
        <v>68</v>
      </c>
      <c r="E38" s="5" t="s">
        <v>66</v>
      </c>
      <c r="F38" s="3" t="s">
        <v>57</v>
      </c>
      <c r="G38" s="4" t="s">
        <v>61</v>
      </c>
      <c r="H38" s="9" t="s">
        <v>39</v>
      </c>
      <c r="I38" s="9" t="s">
        <v>2</v>
      </c>
      <c r="J38" s="27" t="s">
        <v>47</v>
      </c>
      <c r="K38" s="9">
        <v>45498</v>
      </c>
    </row>
    <row r="39" spans="1:11" x14ac:dyDescent="0.25">
      <c r="A39" s="4" t="str">
        <f>Tab_BDD[[#This Row],[Concat Clé unique step 1]]&amp;"_"&amp;COUNTIF($B$4:Tab_BDD[[#This Row],[Concat Clé unique step 1]],Tab_BDD[[#This Row],[Concat Clé unique step 1]])</f>
        <v>Notice ADPaperEL_1</v>
      </c>
      <c r="B39" s="4" t="str">
        <f>_xlfn.CONCAT(Tab_BDD[[#This Row],[IFU '#]],Tab_BDD[[#This Row],[Index]],Tab_BDD[[#This Row],[IFU Format]],Tab_BDD[[#This Row],[Language]])</f>
        <v>Notice ADPaperEL</v>
      </c>
      <c r="C39" s="3" t="s">
        <v>67</v>
      </c>
      <c r="D39" s="4" t="s">
        <v>68</v>
      </c>
      <c r="E39" s="5" t="s">
        <v>66</v>
      </c>
      <c r="F39" s="3" t="s">
        <v>57</v>
      </c>
      <c r="G39" s="4" t="s">
        <v>61</v>
      </c>
      <c r="H39" s="9" t="s">
        <v>40</v>
      </c>
      <c r="I39" s="9" t="s">
        <v>2</v>
      </c>
      <c r="J39" s="27" t="s">
        <v>47</v>
      </c>
      <c r="K39" s="9">
        <v>45498</v>
      </c>
    </row>
    <row r="40" spans="1:11" x14ac:dyDescent="0.25">
      <c r="A40" s="4" t="str">
        <f>Tab_BDD[[#This Row],[Concat Clé unique step 1]]&amp;"_"&amp;COUNTIF($B$4:Tab_BDD[[#This Row],[Concat Clé unique step 1]],Tab_BDD[[#This Row],[Concat Clé unique step 1]])</f>
        <v>Notice ADElectronicFR_1</v>
      </c>
      <c r="B40" s="4" t="str">
        <f>_xlfn.CONCAT(Tab_BDD[[#This Row],[IFU '#]],Tab_BDD[[#This Row],[Index]],Tab_BDD[[#This Row],[IFU Format]],Tab_BDD[[#This Row],[Language]])</f>
        <v>Notice ADElectronicFR</v>
      </c>
      <c r="C40" s="3" t="s">
        <v>67</v>
      </c>
      <c r="D40" s="4" t="s">
        <v>68</v>
      </c>
      <c r="E40" s="5" t="s">
        <v>66</v>
      </c>
      <c r="F40" s="3" t="s">
        <v>58</v>
      </c>
      <c r="G40" s="4" t="s">
        <v>61</v>
      </c>
      <c r="H40" s="9" t="s">
        <v>28</v>
      </c>
      <c r="I40" s="9" t="s">
        <v>2</v>
      </c>
      <c r="J40" s="27" t="s">
        <v>47</v>
      </c>
      <c r="K40" s="9">
        <v>45498</v>
      </c>
    </row>
    <row r="41" spans="1:11" x14ac:dyDescent="0.25">
      <c r="A41" s="4" t="str">
        <f>Tab_BDD[[#This Row],[Concat Clé unique step 1]]&amp;"_"&amp;COUNTIF($B$4:Tab_BDD[[#This Row],[Concat Clé unique step 1]],Tab_BDD[[#This Row],[Concat Clé unique step 1]])</f>
        <v>Notice ADElectronicEN_1</v>
      </c>
      <c r="B41" s="4" t="str">
        <f>_xlfn.CONCAT(Tab_BDD[[#This Row],[IFU '#]],Tab_BDD[[#This Row],[Index]],Tab_BDD[[#This Row],[IFU Format]],Tab_BDD[[#This Row],[Language]])</f>
        <v>Notice ADElectronicEN</v>
      </c>
      <c r="C41" s="3" t="s">
        <v>67</v>
      </c>
      <c r="D41" s="4" t="s">
        <v>68</v>
      </c>
      <c r="E41" s="5" t="s">
        <v>66</v>
      </c>
      <c r="F41" s="3" t="s">
        <v>58</v>
      </c>
      <c r="G41" s="4" t="s">
        <v>61</v>
      </c>
      <c r="H41" s="9" t="s">
        <v>29</v>
      </c>
      <c r="I41" s="9" t="s">
        <v>2</v>
      </c>
      <c r="J41" s="27" t="s">
        <v>47</v>
      </c>
      <c r="K41" s="9">
        <v>45498</v>
      </c>
    </row>
    <row r="42" spans="1:11" x14ac:dyDescent="0.25">
      <c r="A42" s="4" t="str">
        <f>Tab_BDD[[#This Row],[Concat Clé unique step 1]]&amp;"_"&amp;COUNTIF($B$4:Tab_BDD[[#This Row],[Concat Clé unique step 1]],Tab_BDD[[#This Row],[Concat Clé unique step 1]])</f>
        <v>Notice ADElectronicES_1</v>
      </c>
      <c r="B42" s="4" t="str">
        <f>_xlfn.CONCAT(Tab_BDD[[#This Row],[IFU '#]],Tab_BDD[[#This Row],[Index]],Tab_BDD[[#This Row],[IFU Format]],Tab_BDD[[#This Row],[Language]])</f>
        <v>Notice ADElectronicES</v>
      </c>
      <c r="C42" s="3" t="s">
        <v>67</v>
      </c>
      <c r="D42" s="4" t="s">
        <v>68</v>
      </c>
      <c r="E42" s="5" t="s">
        <v>66</v>
      </c>
      <c r="F42" s="3" t="s">
        <v>58</v>
      </c>
      <c r="G42" s="4" t="s">
        <v>61</v>
      </c>
      <c r="H42" s="9" t="s">
        <v>30</v>
      </c>
      <c r="I42" s="9" t="s">
        <v>2</v>
      </c>
      <c r="J42" s="27" t="s">
        <v>47</v>
      </c>
      <c r="K42" s="9">
        <v>45498</v>
      </c>
    </row>
    <row r="43" spans="1:11" x14ac:dyDescent="0.25">
      <c r="A43" s="4" t="str">
        <f>Tab_BDD[[#This Row],[Concat Clé unique step 1]]&amp;"_"&amp;COUNTIF($B$4:Tab_BDD[[#This Row],[Concat Clé unique step 1]],Tab_BDD[[#This Row],[Concat Clé unique step 1]])</f>
        <v>Notice ADElectronicRO_1</v>
      </c>
      <c r="B43" s="4" t="str">
        <f>_xlfn.CONCAT(Tab_BDD[[#This Row],[IFU '#]],Tab_BDD[[#This Row],[Index]],Tab_BDD[[#This Row],[IFU Format]],Tab_BDD[[#This Row],[Language]])</f>
        <v>Notice ADElectronicRO</v>
      </c>
      <c r="C43" s="3" t="s">
        <v>67</v>
      </c>
      <c r="D43" s="4" t="s">
        <v>68</v>
      </c>
      <c r="E43" s="5" t="s">
        <v>66</v>
      </c>
      <c r="F43" s="3" t="s">
        <v>58</v>
      </c>
      <c r="G43" s="4" t="s">
        <v>61</v>
      </c>
      <c r="H43" s="9" t="s">
        <v>34</v>
      </c>
      <c r="I43" s="9" t="s">
        <v>2</v>
      </c>
      <c r="J43" s="27" t="s">
        <v>47</v>
      </c>
      <c r="K43" s="9">
        <v>45498</v>
      </c>
    </row>
    <row r="44" spans="1:11" x14ac:dyDescent="0.25">
      <c r="A44" s="4" t="str">
        <f>Tab_BDD[[#This Row],[Concat Clé unique step 1]]&amp;"_"&amp;COUNTIF($B$4:Tab_BDD[[#This Row],[Concat Clé unique step 1]],Tab_BDD[[#This Row],[Concat Clé unique step 1]])</f>
        <v>Notice ADElectronicBG_1</v>
      </c>
      <c r="B44" s="4" t="str">
        <f>_xlfn.CONCAT(Tab_BDD[[#This Row],[IFU '#]],Tab_BDD[[#This Row],[Index]],Tab_BDD[[#This Row],[IFU Format]],Tab_BDD[[#This Row],[Language]])</f>
        <v>Notice ADElectronicBG</v>
      </c>
      <c r="C44" s="3" t="s">
        <v>67</v>
      </c>
      <c r="D44" s="4" t="s">
        <v>68</v>
      </c>
      <c r="E44" s="5" t="s">
        <v>66</v>
      </c>
      <c r="F44" s="3" t="s">
        <v>58</v>
      </c>
      <c r="G44" s="4" t="s">
        <v>61</v>
      </c>
      <c r="H44" s="9" t="s">
        <v>39</v>
      </c>
      <c r="I44" s="9" t="s">
        <v>2</v>
      </c>
      <c r="J44" s="27" t="s">
        <v>47</v>
      </c>
      <c r="K44" s="9">
        <v>45498</v>
      </c>
    </row>
    <row r="45" spans="1:11" x14ac:dyDescent="0.25">
      <c r="A45" s="4" t="str">
        <f>Tab_BDD[[#This Row],[Concat Clé unique step 1]]&amp;"_"&amp;COUNTIF($B$4:Tab_BDD[[#This Row],[Concat Clé unique step 1]],Tab_BDD[[#This Row],[Concat Clé unique step 1]])</f>
        <v>Notice ADElectronicEL_1</v>
      </c>
      <c r="B45" s="4" t="str">
        <f>_xlfn.CONCAT(Tab_BDD[[#This Row],[IFU '#]],Tab_BDD[[#This Row],[Index]],Tab_BDD[[#This Row],[IFU Format]],Tab_BDD[[#This Row],[Language]])</f>
        <v>Notice ADElectronicEL</v>
      </c>
      <c r="C45" s="3" t="s">
        <v>67</v>
      </c>
      <c r="D45" s="4" t="s">
        <v>68</v>
      </c>
      <c r="E45" s="5" t="s">
        <v>66</v>
      </c>
      <c r="F45" s="3" t="s">
        <v>58</v>
      </c>
      <c r="G45" s="4" t="s">
        <v>61</v>
      </c>
      <c r="H45" s="9" t="s">
        <v>40</v>
      </c>
      <c r="I45" s="9" t="s">
        <v>2</v>
      </c>
      <c r="J45" s="27" t="s">
        <v>47</v>
      </c>
      <c r="K45" s="9">
        <v>45498</v>
      </c>
    </row>
    <row r="46" spans="1:11" x14ac:dyDescent="0.25">
      <c r="A46" s="4" t="str">
        <f>Tab_BDD[[#This Row],[Concat Clé unique step 1]]&amp;"_"&amp;COUNTIF($B$4:Tab_BDD[[#This Row],[Concat Clé unique step 1]],Tab_BDD[[#This Row],[Concat Clé unique step 1]])</f>
        <v>Notice BXPaperFR_1</v>
      </c>
      <c r="B46" s="4" t="str">
        <f>_xlfn.CONCAT(Tab_BDD[[#This Row],[IFU '#]],Tab_BDD[[#This Row],[Index]],Tab_BDD[[#This Row],[IFU Format]],Tab_BDD[[#This Row],[Language]])</f>
        <v>Notice BXPaperFR</v>
      </c>
      <c r="C46" s="3" t="s">
        <v>70</v>
      </c>
      <c r="D46" s="4" t="s">
        <v>71</v>
      </c>
      <c r="E46" s="5" t="s">
        <v>21</v>
      </c>
      <c r="F46" s="3" t="s">
        <v>57</v>
      </c>
      <c r="G46" s="4" t="s">
        <v>60</v>
      </c>
      <c r="H46" s="9" t="s">
        <v>28</v>
      </c>
      <c r="I46" s="9" t="s">
        <v>2</v>
      </c>
      <c r="J46" s="27" t="s">
        <v>47</v>
      </c>
      <c r="K46" s="9">
        <v>45151</v>
      </c>
    </row>
    <row r="47" spans="1:11" x14ac:dyDescent="0.25">
      <c r="A47" s="4" t="str">
        <f>Tab_BDD[[#This Row],[Concat Clé unique step 1]]&amp;"_"&amp;COUNTIF($B$4:Tab_BDD[[#This Row],[Concat Clé unique step 1]],Tab_BDD[[#This Row],[Concat Clé unique step 1]])</f>
        <v>Notice BXPaperEN_1</v>
      </c>
      <c r="B47" s="4" t="str">
        <f>_xlfn.CONCAT(Tab_BDD[[#This Row],[IFU '#]],Tab_BDD[[#This Row],[Index]],Tab_BDD[[#This Row],[IFU Format]],Tab_BDD[[#This Row],[Language]])</f>
        <v>Notice BXPaperEN</v>
      </c>
      <c r="C47" s="3" t="s">
        <v>70</v>
      </c>
      <c r="D47" s="4" t="s">
        <v>71</v>
      </c>
      <c r="E47" s="5" t="s">
        <v>21</v>
      </c>
      <c r="F47" s="3" t="s">
        <v>57</v>
      </c>
      <c r="G47" s="4" t="s">
        <v>60</v>
      </c>
      <c r="H47" s="9" t="s">
        <v>29</v>
      </c>
      <c r="I47" s="9" t="s">
        <v>2</v>
      </c>
      <c r="J47" s="27" t="s">
        <v>47</v>
      </c>
      <c r="K47" s="9">
        <v>45151</v>
      </c>
    </row>
    <row r="48" spans="1:11" x14ac:dyDescent="0.25">
      <c r="A48" s="4" t="str">
        <f>Tab_BDD[[#This Row],[Concat Clé unique step 1]]&amp;"_"&amp;COUNTIF($B$4:Tab_BDD[[#This Row],[Concat Clé unique step 1]],Tab_BDD[[#This Row],[Concat Clé unique step 1]])</f>
        <v>Notice BXPaperES_1</v>
      </c>
      <c r="B48" s="4" t="str">
        <f>_xlfn.CONCAT(Tab_BDD[[#This Row],[IFU '#]],Tab_BDD[[#This Row],[Index]],Tab_BDD[[#This Row],[IFU Format]],Tab_BDD[[#This Row],[Language]])</f>
        <v>Notice BXPaperES</v>
      </c>
      <c r="C48" s="3" t="s">
        <v>70</v>
      </c>
      <c r="D48" s="4" t="s">
        <v>71</v>
      </c>
      <c r="E48" s="5" t="s">
        <v>21</v>
      </c>
      <c r="F48" s="3" t="s">
        <v>57</v>
      </c>
      <c r="G48" s="4" t="s">
        <v>60</v>
      </c>
      <c r="H48" s="9" t="s">
        <v>30</v>
      </c>
      <c r="I48" s="9" t="s">
        <v>2</v>
      </c>
      <c r="J48" s="27" t="s">
        <v>47</v>
      </c>
      <c r="K48" s="9">
        <v>45151</v>
      </c>
    </row>
    <row r="49" spans="1:11" x14ac:dyDescent="0.25">
      <c r="A49" s="4" t="str">
        <f>Tab_BDD[[#This Row],[Concat Clé unique step 1]]&amp;"_"&amp;COUNTIF($B$4:Tab_BDD[[#This Row],[Concat Clé unique step 1]],Tab_BDD[[#This Row],[Concat Clé unique step 1]])</f>
        <v>Notice BXPaperRO_1</v>
      </c>
      <c r="B49" s="4" t="str">
        <f>_xlfn.CONCAT(Tab_BDD[[#This Row],[IFU '#]],Tab_BDD[[#This Row],[Index]],Tab_BDD[[#This Row],[IFU Format]],Tab_BDD[[#This Row],[Language]])</f>
        <v>Notice BXPaperRO</v>
      </c>
      <c r="C49" s="3" t="s">
        <v>70</v>
      </c>
      <c r="D49" s="4" t="s">
        <v>71</v>
      </c>
      <c r="E49" s="5" t="s">
        <v>21</v>
      </c>
      <c r="F49" s="3" t="s">
        <v>57</v>
      </c>
      <c r="G49" s="4" t="s">
        <v>60</v>
      </c>
      <c r="H49" s="9" t="s">
        <v>34</v>
      </c>
      <c r="I49" s="9" t="s">
        <v>2</v>
      </c>
      <c r="J49" s="27" t="s">
        <v>47</v>
      </c>
      <c r="K49" s="9">
        <v>45151</v>
      </c>
    </row>
    <row r="50" spans="1:11" x14ac:dyDescent="0.25">
      <c r="A50" s="4" t="str">
        <f>Tab_BDD[[#This Row],[Concat Clé unique step 1]]&amp;"_"&amp;COUNTIF($B$4:Tab_BDD[[#This Row],[Concat Clé unique step 1]],Tab_BDD[[#This Row],[Concat Clé unique step 1]])</f>
        <v>Notice BXPaperBG_1</v>
      </c>
      <c r="B50" s="4" t="str">
        <f>_xlfn.CONCAT(Tab_BDD[[#This Row],[IFU '#]],Tab_BDD[[#This Row],[Index]],Tab_BDD[[#This Row],[IFU Format]],Tab_BDD[[#This Row],[Language]])</f>
        <v>Notice BXPaperBG</v>
      </c>
      <c r="C50" s="3" t="s">
        <v>70</v>
      </c>
      <c r="D50" s="4" t="s">
        <v>71</v>
      </c>
      <c r="E50" s="5" t="s">
        <v>21</v>
      </c>
      <c r="F50" s="3" t="s">
        <v>57</v>
      </c>
      <c r="G50" s="4" t="s">
        <v>60</v>
      </c>
      <c r="H50" s="9" t="s">
        <v>39</v>
      </c>
      <c r="I50" s="9" t="s">
        <v>2</v>
      </c>
      <c r="J50" s="27" t="s">
        <v>47</v>
      </c>
      <c r="K50" s="9">
        <v>45151</v>
      </c>
    </row>
    <row r="51" spans="1:11" x14ac:dyDescent="0.25">
      <c r="A51" s="4" t="str">
        <f>Tab_BDD[[#This Row],[Concat Clé unique step 1]]&amp;"_"&amp;COUNTIF($B$4:Tab_BDD[[#This Row],[Concat Clé unique step 1]],Tab_BDD[[#This Row],[Concat Clé unique step 1]])</f>
        <v>Notice BXElectronicFR_1</v>
      </c>
      <c r="B51" s="4" t="str">
        <f>_xlfn.CONCAT(Tab_BDD[[#This Row],[IFU '#]],Tab_BDD[[#This Row],[Index]],Tab_BDD[[#This Row],[IFU Format]],Tab_BDD[[#This Row],[Language]])</f>
        <v>Notice BXElectronicFR</v>
      </c>
      <c r="C51" s="3" t="s">
        <v>70</v>
      </c>
      <c r="D51" s="4" t="s">
        <v>71</v>
      </c>
      <c r="E51" s="5" t="s">
        <v>21</v>
      </c>
      <c r="F51" s="3" t="s">
        <v>58</v>
      </c>
      <c r="G51" s="4" t="s">
        <v>60</v>
      </c>
      <c r="H51" s="9" t="s">
        <v>28</v>
      </c>
      <c r="I51" s="9" t="s">
        <v>2</v>
      </c>
      <c r="J51" s="27" t="s">
        <v>47</v>
      </c>
      <c r="K51" s="9">
        <v>45151</v>
      </c>
    </row>
    <row r="52" spans="1:11" x14ac:dyDescent="0.25">
      <c r="A52" s="4" t="str">
        <f>Tab_BDD[[#This Row],[Concat Clé unique step 1]]&amp;"_"&amp;COUNTIF($B$4:Tab_BDD[[#This Row],[Concat Clé unique step 1]],Tab_BDD[[#This Row],[Concat Clé unique step 1]])</f>
        <v>Notice BXElectronicEN_1</v>
      </c>
      <c r="B52" s="4" t="str">
        <f>_xlfn.CONCAT(Tab_BDD[[#This Row],[IFU '#]],Tab_BDD[[#This Row],[Index]],Tab_BDD[[#This Row],[IFU Format]],Tab_BDD[[#This Row],[Language]])</f>
        <v>Notice BXElectronicEN</v>
      </c>
      <c r="C52" s="3" t="s">
        <v>70</v>
      </c>
      <c r="D52" s="4" t="s">
        <v>71</v>
      </c>
      <c r="E52" s="5" t="s">
        <v>21</v>
      </c>
      <c r="F52" s="3" t="s">
        <v>58</v>
      </c>
      <c r="G52" s="4" t="s">
        <v>60</v>
      </c>
      <c r="H52" s="9" t="s">
        <v>29</v>
      </c>
      <c r="I52" s="9" t="s">
        <v>2</v>
      </c>
      <c r="J52" s="27" t="s">
        <v>47</v>
      </c>
      <c r="K52" s="9">
        <v>45151</v>
      </c>
    </row>
    <row r="53" spans="1:11" x14ac:dyDescent="0.25">
      <c r="A53" s="4" t="str">
        <f>Tab_BDD[[#This Row],[Concat Clé unique step 1]]&amp;"_"&amp;COUNTIF($B$4:Tab_BDD[[#This Row],[Concat Clé unique step 1]],Tab_BDD[[#This Row],[Concat Clé unique step 1]])</f>
        <v>Notice BXElectronicES_1</v>
      </c>
      <c r="B53" s="4" t="str">
        <f>_xlfn.CONCAT(Tab_BDD[[#This Row],[IFU '#]],Tab_BDD[[#This Row],[Index]],Tab_BDD[[#This Row],[IFU Format]],Tab_BDD[[#This Row],[Language]])</f>
        <v>Notice BXElectronicES</v>
      </c>
      <c r="C53" s="3" t="s">
        <v>70</v>
      </c>
      <c r="D53" s="4" t="s">
        <v>71</v>
      </c>
      <c r="E53" s="5" t="s">
        <v>21</v>
      </c>
      <c r="F53" s="3" t="s">
        <v>58</v>
      </c>
      <c r="G53" s="4" t="s">
        <v>60</v>
      </c>
      <c r="H53" s="9" t="s">
        <v>30</v>
      </c>
      <c r="I53" s="9" t="s">
        <v>2</v>
      </c>
      <c r="J53" s="27" t="s">
        <v>47</v>
      </c>
      <c r="K53" s="9">
        <v>45151</v>
      </c>
    </row>
    <row r="54" spans="1:11" x14ac:dyDescent="0.25">
      <c r="A54" s="4" t="str">
        <f>Tab_BDD[[#This Row],[Concat Clé unique step 1]]&amp;"_"&amp;COUNTIF($B$4:Tab_BDD[[#This Row],[Concat Clé unique step 1]],Tab_BDD[[#This Row],[Concat Clé unique step 1]])</f>
        <v>Notice BXElectronicRO_1</v>
      </c>
      <c r="B54" s="4" t="str">
        <f>_xlfn.CONCAT(Tab_BDD[[#This Row],[IFU '#]],Tab_BDD[[#This Row],[Index]],Tab_BDD[[#This Row],[IFU Format]],Tab_BDD[[#This Row],[Language]])</f>
        <v>Notice BXElectronicRO</v>
      </c>
      <c r="C54" s="3" t="s">
        <v>70</v>
      </c>
      <c r="D54" s="4" t="s">
        <v>71</v>
      </c>
      <c r="E54" s="5" t="s">
        <v>21</v>
      </c>
      <c r="F54" s="3" t="s">
        <v>58</v>
      </c>
      <c r="G54" s="4" t="s">
        <v>60</v>
      </c>
      <c r="H54" s="9" t="s">
        <v>34</v>
      </c>
      <c r="I54" s="9" t="s">
        <v>2</v>
      </c>
      <c r="J54" s="27" t="s">
        <v>47</v>
      </c>
      <c r="K54" s="9">
        <v>45151</v>
      </c>
    </row>
    <row r="55" spans="1:11" x14ac:dyDescent="0.25">
      <c r="A55" s="4" t="str">
        <f>Tab_BDD[[#This Row],[Concat Clé unique step 1]]&amp;"_"&amp;COUNTIF($B$4:Tab_BDD[[#This Row],[Concat Clé unique step 1]],Tab_BDD[[#This Row],[Concat Clé unique step 1]])</f>
        <v>Notice BXElectronicBG_1</v>
      </c>
      <c r="B55" s="4" t="str">
        <f>_xlfn.CONCAT(Tab_BDD[[#This Row],[IFU '#]],Tab_BDD[[#This Row],[Index]],Tab_BDD[[#This Row],[IFU Format]],Tab_BDD[[#This Row],[Language]])</f>
        <v>Notice BXElectronicBG</v>
      </c>
      <c r="C55" s="3" t="s">
        <v>70</v>
      </c>
      <c r="D55" s="4" t="s">
        <v>71</v>
      </c>
      <c r="E55" s="5" t="s">
        <v>21</v>
      </c>
      <c r="F55" s="3" t="s">
        <v>58</v>
      </c>
      <c r="G55" s="4" t="s">
        <v>60</v>
      </c>
      <c r="H55" s="9" t="s">
        <v>39</v>
      </c>
      <c r="I55" s="9" t="s">
        <v>2</v>
      </c>
      <c r="J55" s="27" t="s">
        <v>47</v>
      </c>
      <c r="K55" s="9">
        <v>45151</v>
      </c>
    </row>
    <row r="56" spans="1:11" x14ac:dyDescent="0.25">
      <c r="A56" s="4" t="str">
        <f>Tab_BDD[[#This Row],[Concat Clé unique step 1]]&amp;"_"&amp;COUNTIF($B$4:Tab_BDD[[#This Row],[Concat Clé unique step 1]],Tab_BDD[[#This Row],[Concat Clé unique step 1]])</f>
        <v>Notice BXElectronicEL_1</v>
      </c>
      <c r="B56" s="4" t="str">
        <f>_xlfn.CONCAT(Tab_BDD[[#This Row],[IFU '#]],Tab_BDD[[#This Row],[Index]],Tab_BDD[[#This Row],[IFU Format]],Tab_BDD[[#This Row],[Language]])</f>
        <v>Notice BXElectronicEL</v>
      </c>
      <c r="C56" s="3" t="s">
        <v>70</v>
      </c>
      <c r="D56" s="4" t="s">
        <v>71</v>
      </c>
      <c r="E56" s="5" t="s">
        <v>21</v>
      </c>
      <c r="F56" s="3" t="s">
        <v>58</v>
      </c>
      <c r="G56" s="4" t="s">
        <v>60</v>
      </c>
      <c r="H56" s="9" t="s">
        <v>40</v>
      </c>
      <c r="I56" s="9" t="s">
        <v>2</v>
      </c>
      <c r="J56" s="27" t="s">
        <v>47</v>
      </c>
      <c r="K56" s="9">
        <v>45151</v>
      </c>
    </row>
    <row r="57" spans="1:11" x14ac:dyDescent="0.25">
      <c r="A57" s="4" t="str">
        <f>Tab_BDD[[#This Row],[Concat Clé unique step 1]]&amp;"_"&amp;COUNTIF($B$4:Tab_BDD[[#This Row],[Concat Clé unique step 1]],Tab_BDD[[#This Row],[Concat Clé unique step 1]])</f>
        <v>Notice CMPaperEN_1</v>
      </c>
      <c r="B57" s="4" t="str">
        <f>_xlfn.CONCAT(Tab_BDD[[#This Row],[IFU '#]],Tab_BDD[[#This Row],[Index]],Tab_BDD[[#This Row],[IFU Format]],Tab_BDD[[#This Row],[Language]])</f>
        <v>Notice CMPaperEN</v>
      </c>
      <c r="C57" s="3" t="s">
        <v>72</v>
      </c>
      <c r="D57" s="4" t="s">
        <v>73</v>
      </c>
      <c r="E57" s="5" t="s">
        <v>64</v>
      </c>
      <c r="F57" s="3" t="s">
        <v>57</v>
      </c>
      <c r="G57" s="4" t="s">
        <v>60</v>
      </c>
      <c r="H57" s="9" t="s">
        <v>29</v>
      </c>
      <c r="I57" s="9" t="s">
        <v>2</v>
      </c>
      <c r="J57" s="27" t="s">
        <v>47</v>
      </c>
      <c r="K57" s="9">
        <v>45555</v>
      </c>
    </row>
    <row r="58" spans="1:11" x14ac:dyDescent="0.25">
      <c r="A58" s="4" t="str">
        <f>Tab_BDD[[#This Row],[Concat Clé unique step 1]]&amp;"_"&amp;COUNTIF($B$4:Tab_BDD[[#This Row],[Concat Clé unique step 1]],Tab_BDD[[#This Row],[Concat Clé unique step 1]])</f>
        <v>Notice CMPaperFR_1</v>
      </c>
      <c r="B58" s="4" t="str">
        <f>_xlfn.CONCAT(Tab_BDD[[#This Row],[IFU '#]],Tab_BDD[[#This Row],[Index]],Tab_BDD[[#This Row],[IFU Format]],Tab_BDD[[#This Row],[Language]])</f>
        <v>Notice CMPaperFR</v>
      </c>
      <c r="C58" s="3" t="s">
        <v>72</v>
      </c>
      <c r="D58" s="4" t="s">
        <v>73</v>
      </c>
      <c r="E58" s="5" t="s">
        <v>64</v>
      </c>
      <c r="F58" s="3" t="s">
        <v>57</v>
      </c>
      <c r="G58" s="4" t="s">
        <v>60</v>
      </c>
      <c r="H58" s="9" t="s">
        <v>28</v>
      </c>
      <c r="I58" s="9" t="s">
        <v>2</v>
      </c>
      <c r="J58" s="27" t="s">
        <v>47</v>
      </c>
      <c r="K58" s="9">
        <v>45555</v>
      </c>
    </row>
    <row r="59" spans="1:11" x14ac:dyDescent="0.25">
      <c r="A59" s="4" t="str">
        <f>Tab_BDD[[#This Row],[Concat Clé unique step 1]]&amp;"_"&amp;COUNTIF($B$4:Tab_BDD[[#This Row],[Concat Clé unique step 1]],Tab_BDD[[#This Row],[Concat Clé unique step 1]])</f>
        <v>Notice CMPaperES_1</v>
      </c>
      <c r="B59" s="4" t="str">
        <f>_xlfn.CONCAT(Tab_BDD[[#This Row],[IFU '#]],Tab_BDD[[#This Row],[Index]],Tab_BDD[[#This Row],[IFU Format]],Tab_BDD[[#This Row],[Language]])</f>
        <v>Notice CMPaperES</v>
      </c>
      <c r="C59" s="3" t="s">
        <v>72</v>
      </c>
      <c r="D59" s="4" t="s">
        <v>73</v>
      </c>
      <c r="E59" s="5" t="s">
        <v>64</v>
      </c>
      <c r="F59" s="3" t="s">
        <v>57</v>
      </c>
      <c r="G59" s="4" t="s">
        <v>60</v>
      </c>
      <c r="H59" s="9" t="s">
        <v>30</v>
      </c>
      <c r="I59" s="9" t="s">
        <v>2</v>
      </c>
      <c r="J59" s="27" t="s">
        <v>47</v>
      </c>
      <c r="K59" s="9">
        <v>45555</v>
      </c>
    </row>
    <row r="60" spans="1:11" x14ac:dyDescent="0.25">
      <c r="A60" s="4" t="str">
        <f>Tab_BDD[[#This Row],[Concat Clé unique step 1]]&amp;"_"&amp;COUNTIF($B$4:Tab_BDD[[#This Row],[Concat Clé unique step 1]],Tab_BDD[[#This Row],[Concat Clé unique step 1]])</f>
        <v>Notice CMElectronicEN_1</v>
      </c>
      <c r="B60" s="4" t="str">
        <f>_xlfn.CONCAT(Tab_BDD[[#This Row],[IFU '#]],Tab_BDD[[#This Row],[Index]],Tab_BDD[[#This Row],[IFU Format]],Tab_BDD[[#This Row],[Language]])</f>
        <v>Notice CMElectronicEN</v>
      </c>
      <c r="C60" s="3" t="s">
        <v>72</v>
      </c>
      <c r="D60" s="4" t="s">
        <v>73</v>
      </c>
      <c r="E60" s="5" t="s">
        <v>64</v>
      </c>
      <c r="F60" s="3" t="s">
        <v>58</v>
      </c>
      <c r="G60" s="4" t="s">
        <v>60</v>
      </c>
      <c r="H60" s="9" t="s">
        <v>29</v>
      </c>
      <c r="I60" s="9" t="s">
        <v>2</v>
      </c>
      <c r="J60" s="27" t="s">
        <v>47</v>
      </c>
      <c r="K60" s="9">
        <v>45555</v>
      </c>
    </row>
    <row r="61" spans="1:11" x14ac:dyDescent="0.25">
      <c r="A61" s="4" t="str">
        <f>Tab_BDD[[#This Row],[Concat Clé unique step 1]]&amp;"_"&amp;COUNTIF($B$4:Tab_BDD[[#This Row],[Concat Clé unique step 1]],Tab_BDD[[#This Row],[Concat Clé unique step 1]])</f>
        <v>Notice CMElectronicFR_1</v>
      </c>
      <c r="B61" s="4" t="str">
        <f>_xlfn.CONCAT(Tab_BDD[[#This Row],[IFU '#]],Tab_BDD[[#This Row],[Index]],Tab_BDD[[#This Row],[IFU Format]],Tab_BDD[[#This Row],[Language]])</f>
        <v>Notice CMElectronicFR</v>
      </c>
      <c r="C61" s="3" t="s">
        <v>72</v>
      </c>
      <c r="D61" s="4" t="s">
        <v>73</v>
      </c>
      <c r="E61" s="5" t="s">
        <v>64</v>
      </c>
      <c r="F61" s="3" t="s">
        <v>58</v>
      </c>
      <c r="G61" s="4" t="s">
        <v>60</v>
      </c>
      <c r="H61" s="9" t="s">
        <v>28</v>
      </c>
      <c r="I61" s="9" t="s">
        <v>2</v>
      </c>
      <c r="J61" s="27" t="s">
        <v>47</v>
      </c>
      <c r="K61" s="9">
        <v>45555</v>
      </c>
    </row>
    <row r="62" spans="1:11" x14ac:dyDescent="0.25">
      <c r="A62" s="4" t="str">
        <f>Tab_BDD[[#This Row],[Concat Clé unique step 1]]&amp;"_"&amp;COUNTIF($B$4:Tab_BDD[[#This Row],[Concat Clé unique step 1]],Tab_BDD[[#This Row],[Concat Clé unique step 1]])</f>
        <v>Notice CMElectronicES_1</v>
      </c>
      <c r="B62" s="4" t="str">
        <f>_xlfn.CONCAT(Tab_BDD[[#This Row],[IFU '#]],Tab_BDD[[#This Row],[Index]],Tab_BDD[[#This Row],[IFU Format]],Tab_BDD[[#This Row],[Language]])</f>
        <v>Notice CMElectronicES</v>
      </c>
      <c r="C62" s="3" t="s">
        <v>72</v>
      </c>
      <c r="D62" s="4" t="s">
        <v>73</v>
      </c>
      <c r="E62" s="5" t="s">
        <v>64</v>
      </c>
      <c r="F62" s="3" t="s">
        <v>58</v>
      </c>
      <c r="G62" s="4" t="s">
        <v>60</v>
      </c>
      <c r="H62" s="9" t="s">
        <v>30</v>
      </c>
      <c r="I62" s="9" t="s">
        <v>2</v>
      </c>
      <c r="J62" s="27" t="s">
        <v>47</v>
      </c>
      <c r="K62" s="9">
        <v>45555</v>
      </c>
    </row>
    <row r="63" spans="1:11" x14ac:dyDescent="0.25">
      <c r="A63" s="4" t="str">
        <f>Tab_BDD[[#This Row],[Concat Clé unique step 1]]&amp;"_"&amp;COUNTIF($B$4:Tab_BDD[[#This Row],[Concat Clé unique step 1]],Tab_BDD[[#This Row],[Concat Clé unique step 1]])</f>
        <v>Notice DPPaperFR_1</v>
      </c>
      <c r="B63" s="4" t="str">
        <f>_xlfn.CONCAT(Tab_BDD[[#This Row],[IFU '#]],Tab_BDD[[#This Row],[Index]],Tab_BDD[[#This Row],[IFU Format]],Tab_BDD[[#This Row],[Language]])</f>
        <v>Notice DPPaperFR</v>
      </c>
      <c r="C63" s="3" t="s">
        <v>74</v>
      </c>
      <c r="D63" s="4" t="s">
        <v>75</v>
      </c>
      <c r="E63" s="5" t="s">
        <v>77</v>
      </c>
      <c r="F63" s="3" t="s">
        <v>57</v>
      </c>
      <c r="G63" s="4" t="s">
        <v>60</v>
      </c>
      <c r="H63" s="9" t="s">
        <v>28</v>
      </c>
      <c r="I63" s="9" t="s">
        <v>2</v>
      </c>
      <c r="J63" s="27" t="s">
        <v>47</v>
      </c>
      <c r="K63" s="9">
        <v>44639</v>
      </c>
    </row>
    <row r="64" spans="1:11" x14ac:dyDescent="0.25">
      <c r="A64" s="4" t="str">
        <f>Tab_BDD[[#This Row],[Concat Clé unique step 1]]&amp;"_"&amp;COUNTIF($B$4:Tab_BDD[[#This Row],[Concat Clé unique step 1]],Tab_BDD[[#This Row],[Concat Clé unique step 1]])</f>
        <v>Notice DPPaperEN_1</v>
      </c>
      <c r="B64" s="4" t="str">
        <f>_xlfn.CONCAT(Tab_BDD[[#This Row],[IFU '#]],Tab_BDD[[#This Row],[Index]],Tab_BDD[[#This Row],[IFU Format]],Tab_BDD[[#This Row],[Language]])</f>
        <v>Notice DPPaperEN</v>
      </c>
      <c r="C64" s="3" t="s">
        <v>74</v>
      </c>
      <c r="D64" s="4" t="s">
        <v>75</v>
      </c>
      <c r="E64" s="5" t="s">
        <v>77</v>
      </c>
      <c r="F64" s="3" t="s">
        <v>57</v>
      </c>
      <c r="G64" s="4" t="s">
        <v>60</v>
      </c>
      <c r="H64" s="9" t="s">
        <v>29</v>
      </c>
      <c r="I64" s="9" t="s">
        <v>2</v>
      </c>
      <c r="J64" s="27" t="s">
        <v>47</v>
      </c>
      <c r="K64" s="9">
        <v>44639</v>
      </c>
    </row>
    <row r="65" spans="1:11" x14ac:dyDescent="0.25">
      <c r="A65" s="4" t="str">
        <f>Tab_BDD[[#This Row],[Concat Clé unique step 1]]&amp;"_"&amp;COUNTIF($B$4:Tab_BDD[[#This Row],[Concat Clé unique step 1]],Tab_BDD[[#This Row],[Concat Clé unique step 1]])</f>
        <v>Notice DPPaperES_1</v>
      </c>
      <c r="B65" s="4" t="str">
        <f>_xlfn.CONCAT(Tab_BDD[[#This Row],[IFU '#]],Tab_BDD[[#This Row],[Index]],Tab_BDD[[#This Row],[IFU Format]],Tab_BDD[[#This Row],[Language]])</f>
        <v>Notice DPPaperES</v>
      </c>
      <c r="C65" s="3" t="s">
        <v>74</v>
      </c>
      <c r="D65" s="4" t="s">
        <v>75</v>
      </c>
      <c r="E65" s="5" t="s">
        <v>77</v>
      </c>
      <c r="F65" s="3" t="s">
        <v>57</v>
      </c>
      <c r="G65" s="4" t="s">
        <v>60</v>
      </c>
      <c r="H65" s="9" t="s">
        <v>30</v>
      </c>
      <c r="I65" s="9" t="s">
        <v>2</v>
      </c>
      <c r="J65" s="27" t="s">
        <v>47</v>
      </c>
      <c r="K65" s="9">
        <v>44639</v>
      </c>
    </row>
    <row r="66" spans="1:11" x14ac:dyDescent="0.25">
      <c r="A66" s="4" t="str">
        <f>Tab_BDD[[#This Row],[Concat Clé unique step 1]]&amp;"_"&amp;COUNTIF($B$4:Tab_BDD[[#This Row],[Concat Clé unique step 1]],Tab_BDD[[#This Row],[Concat Clé unique step 1]])</f>
        <v>Notice DPPaperIT_1</v>
      </c>
      <c r="B66" s="4" t="str">
        <f>_xlfn.CONCAT(Tab_BDD[[#This Row],[IFU '#]],Tab_BDD[[#This Row],[Index]],Tab_BDD[[#This Row],[IFU Format]],Tab_BDD[[#This Row],[Language]])</f>
        <v>Notice DPPaperIT</v>
      </c>
      <c r="C66" s="3" t="s">
        <v>74</v>
      </c>
      <c r="D66" s="4" t="s">
        <v>75</v>
      </c>
      <c r="E66" s="5" t="s">
        <v>77</v>
      </c>
      <c r="F66" s="3" t="s">
        <v>57</v>
      </c>
      <c r="G66" s="4" t="s">
        <v>60</v>
      </c>
      <c r="H66" s="9" t="s">
        <v>31</v>
      </c>
      <c r="I66" s="9" t="s">
        <v>2</v>
      </c>
      <c r="J66" s="27" t="s">
        <v>47</v>
      </c>
      <c r="K66" s="9">
        <v>44639</v>
      </c>
    </row>
    <row r="67" spans="1:11" x14ac:dyDescent="0.25">
      <c r="A67" s="4" t="str">
        <f>Tab_BDD[[#This Row],[Concat Clé unique step 1]]&amp;"_"&amp;COUNTIF($B$4:Tab_BDD[[#This Row],[Concat Clé unique step 1]],Tab_BDD[[#This Row],[Concat Clé unique step 1]])</f>
        <v>Notice DPPaperDE_1</v>
      </c>
      <c r="B67" s="4" t="str">
        <f>_xlfn.CONCAT(Tab_BDD[[#This Row],[IFU '#]],Tab_BDD[[#This Row],[Index]],Tab_BDD[[#This Row],[IFU Format]],Tab_BDD[[#This Row],[Language]])</f>
        <v>Notice DPPaperDE</v>
      </c>
      <c r="C67" s="3" t="s">
        <v>74</v>
      </c>
      <c r="D67" s="4" t="s">
        <v>75</v>
      </c>
      <c r="E67" s="5" t="s">
        <v>77</v>
      </c>
      <c r="F67" s="3" t="s">
        <v>57</v>
      </c>
      <c r="G67" s="4" t="s">
        <v>60</v>
      </c>
      <c r="H67" s="9" t="s">
        <v>32</v>
      </c>
      <c r="I67" s="9" t="s">
        <v>2</v>
      </c>
      <c r="J67" s="27" t="s">
        <v>47</v>
      </c>
      <c r="K67" s="9">
        <v>44639</v>
      </c>
    </row>
    <row r="68" spans="1:11" x14ac:dyDescent="0.25">
      <c r="A68" s="4" t="str">
        <f>Tab_BDD[[#This Row],[Concat Clé unique step 1]]&amp;"_"&amp;COUNTIF($B$4:Tab_BDD[[#This Row],[Concat Clé unique step 1]],Tab_BDD[[#This Row],[Concat Clé unique step 1]])</f>
        <v>Notice DPPaperNL_1</v>
      </c>
      <c r="B68" s="4" t="str">
        <f>_xlfn.CONCAT(Tab_BDD[[#This Row],[IFU '#]],Tab_BDD[[#This Row],[Index]],Tab_BDD[[#This Row],[IFU Format]],Tab_BDD[[#This Row],[Language]])</f>
        <v>Notice DPPaperNL</v>
      </c>
      <c r="C68" s="3" t="s">
        <v>74</v>
      </c>
      <c r="D68" s="4" t="s">
        <v>75</v>
      </c>
      <c r="E68" s="5" t="s">
        <v>77</v>
      </c>
      <c r="F68" s="3" t="s">
        <v>57</v>
      </c>
      <c r="G68" s="4" t="s">
        <v>60</v>
      </c>
      <c r="H68" s="9" t="s">
        <v>33</v>
      </c>
      <c r="I68" s="9" t="s">
        <v>2</v>
      </c>
      <c r="J68" s="27" t="s">
        <v>47</v>
      </c>
      <c r="K68" s="9">
        <v>44639</v>
      </c>
    </row>
    <row r="69" spans="1:11" x14ac:dyDescent="0.25">
      <c r="A69" s="4" t="str">
        <f>Tab_BDD[[#This Row],[Concat Clé unique step 1]]&amp;"_"&amp;COUNTIF($B$4:Tab_BDD[[#This Row],[Concat Clé unique step 1]],Tab_BDD[[#This Row],[Concat Clé unique step 1]])</f>
        <v>Notice DPElectronicFR_1</v>
      </c>
      <c r="B69" s="4" t="str">
        <f>_xlfn.CONCAT(Tab_BDD[[#This Row],[IFU '#]],Tab_BDD[[#This Row],[Index]],Tab_BDD[[#This Row],[IFU Format]],Tab_BDD[[#This Row],[Language]])</f>
        <v>Notice DPElectronicFR</v>
      </c>
      <c r="C69" s="3" t="s">
        <v>74</v>
      </c>
      <c r="D69" s="4" t="s">
        <v>75</v>
      </c>
      <c r="E69" s="5" t="s">
        <v>77</v>
      </c>
      <c r="F69" s="3" t="s">
        <v>58</v>
      </c>
      <c r="G69" s="4" t="s">
        <v>60</v>
      </c>
      <c r="H69" s="9" t="s">
        <v>28</v>
      </c>
      <c r="I69" s="9" t="s">
        <v>2</v>
      </c>
      <c r="J69" s="27" t="s">
        <v>47</v>
      </c>
      <c r="K69" s="9">
        <v>44639</v>
      </c>
    </row>
    <row r="70" spans="1:11" x14ac:dyDescent="0.25">
      <c r="A70" s="4" t="str">
        <f>Tab_BDD[[#This Row],[Concat Clé unique step 1]]&amp;"_"&amp;COUNTIF($B$4:Tab_BDD[[#This Row],[Concat Clé unique step 1]],Tab_BDD[[#This Row],[Concat Clé unique step 1]])</f>
        <v>Notice DPElectronicEN_1</v>
      </c>
      <c r="B70" s="4" t="str">
        <f>_xlfn.CONCAT(Tab_BDD[[#This Row],[IFU '#]],Tab_BDD[[#This Row],[Index]],Tab_BDD[[#This Row],[IFU Format]],Tab_BDD[[#This Row],[Language]])</f>
        <v>Notice DPElectronicEN</v>
      </c>
      <c r="C70" s="3" t="s">
        <v>74</v>
      </c>
      <c r="D70" s="4" t="s">
        <v>75</v>
      </c>
      <c r="E70" s="5" t="s">
        <v>77</v>
      </c>
      <c r="F70" s="3" t="s">
        <v>58</v>
      </c>
      <c r="G70" s="4" t="s">
        <v>60</v>
      </c>
      <c r="H70" s="9" t="s">
        <v>29</v>
      </c>
      <c r="I70" s="9" t="s">
        <v>2</v>
      </c>
      <c r="J70" s="27" t="s">
        <v>47</v>
      </c>
      <c r="K70" s="9">
        <v>44639</v>
      </c>
    </row>
    <row r="71" spans="1:11" x14ac:dyDescent="0.25">
      <c r="A71" s="4" t="str">
        <f>Tab_BDD[[#This Row],[Concat Clé unique step 1]]&amp;"_"&amp;COUNTIF($B$4:Tab_BDD[[#This Row],[Concat Clé unique step 1]],Tab_BDD[[#This Row],[Concat Clé unique step 1]])</f>
        <v>Notice DPElectronicES_1</v>
      </c>
      <c r="B71" s="4" t="str">
        <f>_xlfn.CONCAT(Tab_BDD[[#This Row],[IFU '#]],Tab_BDD[[#This Row],[Index]],Tab_BDD[[#This Row],[IFU Format]],Tab_BDD[[#This Row],[Language]])</f>
        <v>Notice DPElectronicES</v>
      </c>
      <c r="C71" s="3" t="s">
        <v>74</v>
      </c>
      <c r="D71" s="4" t="s">
        <v>75</v>
      </c>
      <c r="E71" s="5" t="s">
        <v>77</v>
      </c>
      <c r="F71" s="3" t="s">
        <v>58</v>
      </c>
      <c r="G71" s="4" t="s">
        <v>60</v>
      </c>
      <c r="H71" s="9" t="s">
        <v>30</v>
      </c>
      <c r="I71" s="9" t="s">
        <v>2</v>
      </c>
      <c r="J71" s="27" t="s">
        <v>47</v>
      </c>
      <c r="K71" s="9">
        <v>44639</v>
      </c>
    </row>
    <row r="72" spans="1:11" x14ac:dyDescent="0.25">
      <c r="A72" s="4" t="str">
        <f>Tab_BDD[[#This Row],[Concat Clé unique step 1]]&amp;"_"&amp;COUNTIF($B$4:Tab_BDD[[#This Row],[Concat Clé unique step 1]],Tab_BDD[[#This Row],[Concat Clé unique step 1]])</f>
        <v>Notice DPElectronicIT_1</v>
      </c>
      <c r="B72" s="4" t="str">
        <f>_xlfn.CONCAT(Tab_BDD[[#This Row],[IFU '#]],Tab_BDD[[#This Row],[Index]],Tab_BDD[[#This Row],[IFU Format]],Tab_BDD[[#This Row],[Language]])</f>
        <v>Notice DPElectronicIT</v>
      </c>
      <c r="C72" s="3" t="s">
        <v>74</v>
      </c>
      <c r="D72" s="4" t="s">
        <v>75</v>
      </c>
      <c r="E72" s="5" t="s">
        <v>77</v>
      </c>
      <c r="F72" s="3" t="s">
        <v>58</v>
      </c>
      <c r="G72" s="4" t="s">
        <v>60</v>
      </c>
      <c r="H72" s="9" t="s">
        <v>31</v>
      </c>
      <c r="I72" s="9" t="s">
        <v>2</v>
      </c>
      <c r="J72" s="27" t="s">
        <v>47</v>
      </c>
      <c r="K72" s="9">
        <v>44639</v>
      </c>
    </row>
    <row r="73" spans="1:11" x14ac:dyDescent="0.25">
      <c r="A73" s="4" t="str">
        <f>Tab_BDD[[#This Row],[Concat Clé unique step 1]]&amp;"_"&amp;COUNTIF($B$4:Tab_BDD[[#This Row],[Concat Clé unique step 1]],Tab_BDD[[#This Row],[Concat Clé unique step 1]])</f>
        <v>Notice DPElectronicDE_1</v>
      </c>
      <c r="B73" s="4" t="str">
        <f>_xlfn.CONCAT(Tab_BDD[[#This Row],[IFU '#]],Tab_BDD[[#This Row],[Index]],Tab_BDD[[#This Row],[IFU Format]],Tab_BDD[[#This Row],[Language]])</f>
        <v>Notice DPElectronicDE</v>
      </c>
      <c r="C73" s="3" t="s">
        <v>74</v>
      </c>
      <c r="D73" s="4" t="s">
        <v>75</v>
      </c>
      <c r="E73" s="5" t="s">
        <v>77</v>
      </c>
      <c r="F73" s="3" t="s">
        <v>58</v>
      </c>
      <c r="G73" s="4" t="s">
        <v>60</v>
      </c>
      <c r="H73" s="9" t="s">
        <v>32</v>
      </c>
      <c r="I73" s="9" t="s">
        <v>2</v>
      </c>
      <c r="J73" s="27" t="s">
        <v>47</v>
      </c>
      <c r="K73" s="9">
        <v>44639</v>
      </c>
    </row>
    <row r="74" spans="1:11" x14ac:dyDescent="0.25">
      <c r="A74" s="4" t="str">
        <f>Tab_BDD[[#This Row],[Concat Clé unique step 1]]&amp;"_"&amp;COUNTIF($B$4:Tab_BDD[[#This Row],[Concat Clé unique step 1]],Tab_BDD[[#This Row],[Concat Clé unique step 1]])</f>
        <v>Notice DPElectronicNL_1</v>
      </c>
      <c r="B74" s="4" t="str">
        <f>_xlfn.CONCAT(Tab_BDD[[#This Row],[IFU '#]],Tab_BDD[[#This Row],[Index]],Tab_BDD[[#This Row],[IFU Format]],Tab_BDD[[#This Row],[Language]])</f>
        <v>Notice DPElectronicNL</v>
      </c>
      <c r="C74" s="3" t="s">
        <v>74</v>
      </c>
      <c r="D74" s="4" t="s">
        <v>75</v>
      </c>
      <c r="E74" s="5" t="s">
        <v>77</v>
      </c>
      <c r="F74" s="3" t="s">
        <v>58</v>
      </c>
      <c r="G74" s="4" t="s">
        <v>60</v>
      </c>
      <c r="H74" s="9" t="s">
        <v>33</v>
      </c>
      <c r="I74" s="9" t="s">
        <v>2</v>
      </c>
      <c r="J74" s="27" t="s">
        <v>47</v>
      </c>
      <c r="K74" s="9">
        <v>44639</v>
      </c>
    </row>
    <row r="75" spans="1:11" x14ac:dyDescent="0.25">
      <c r="A75" s="4" t="str">
        <f>Tab_BDD[[#This Row],[Concat Clé unique step 1]]&amp;"_"&amp;COUNTIF($B$4:Tab_BDD[[#This Row],[Concat Clé unique step 1]],Tab_BDD[[#This Row],[Concat Clé unique step 1]])</f>
        <v>Notice DPElectronicBG_1</v>
      </c>
      <c r="B75" s="4" t="str">
        <f>_xlfn.CONCAT(Tab_BDD[[#This Row],[IFU '#]],Tab_BDD[[#This Row],[Index]],Tab_BDD[[#This Row],[IFU Format]],Tab_BDD[[#This Row],[Language]])</f>
        <v>Notice DPElectronicBG</v>
      </c>
      <c r="C75" s="3" t="s">
        <v>74</v>
      </c>
      <c r="D75" s="4" t="s">
        <v>75</v>
      </c>
      <c r="E75" s="5" t="s">
        <v>77</v>
      </c>
      <c r="F75" s="3" t="s">
        <v>58</v>
      </c>
      <c r="G75" s="4" t="s">
        <v>60</v>
      </c>
      <c r="H75" s="9" t="s">
        <v>39</v>
      </c>
      <c r="I75" s="9" t="s">
        <v>2</v>
      </c>
      <c r="J75" s="27" t="s">
        <v>47</v>
      </c>
      <c r="K75" s="9">
        <v>44639</v>
      </c>
    </row>
    <row r="76" spans="1:11" x14ac:dyDescent="0.25">
      <c r="A76" s="4" t="str">
        <f>Tab_BDD[[#This Row],[Concat Clé unique step 1]]&amp;"_"&amp;COUNTIF($B$4:Tab_BDD[[#This Row],[Concat Clé unique step 1]],Tab_BDD[[#This Row],[Concat Clé unique step 1]])</f>
        <v>Notice DQPaperFR_1</v>
      </c>
      <c r="B76" s="4" t="str">
        <f>_xlfn.CONCAT(Tab_BDD[[#This Row],[IFU '#]],Tab_BDD[[#This Row],[Index]],Tab_BDD[[#This Row],[IFU Format]],Tab_BDD[[#This Row],[Language]])</f>
        <v>Notice DQPaperFR</v>
      </c>
      <c r="C76" s="3" t="s">
        <v>74</v>
      </c>
      <c r="D76" s="4" t="s">
        <v>75</v>
      </c>
      <c r="E76" s="5" t="s">
        <v>78</v>
      </c>
      <c r="F76" s="3" t="s">
        <v>57</v>
      </c>
      <c r="G76" s="4" t="s">
        <v>61</v>
      </c>
      <c r="H76" s="9" t="s">
        <v>28</v>
      </c>
      <c r="I76" s="9" t="s">
        <v>2</v>
      </c>
      <c r="J76" s="27" t="s">
        <v>47</v>
      </c>
      <c r="K76" s="9">
        <v>45560</v>
      </c>
    </row>
    <row r="77" spans="1:11" x14ac:dyDescent="0.25">
      <c r="A77" s="4" t="str">
        <f>Tab_BDD[[#This Row],[Concat Clé unique step 1]]&amp;"_"&amp;COUNTIF($B$4:Tab_BDD[[#This Row],[Concat Clé unique step 1]],Tab_BDD[[#This Row],[Concat Clé unique step 1]])</f>
        <v>Notice DQPaperEN_1</v>
      </c>
      <c r="B77" s="4" t="str">
        <f>_xlfn.CONCAT(Tab_BDD[[#This Row],[IFU '#]],Tab_BDD[[#This Row],[Index]],Tab_BDD[[#This Row],[IFU Format]],Tab_BDD[[#This Row],[Language]])</f>
        <v>Notice DQPaperEN</v>
      </c>
      <c r="C77" s="3" t="s">
        <v>74</v>
      </c>
      <c r="D77" s="4" t="s">
        <v>75</v>
      </c>
      <c r="E77" s="5" t="s">
        <v>78</v>
      </c>
      <c r="F77" s="3" t="s">
        <v>57</v>
      </c>
      <c r="G77" s="4" t="s">
        <v>61</v>
      </c>
      <c r="H77" s="9" t="s">
        <v>29</v>
      </c>
      <c r="I77" s="9" t="s">
        <v>2</v>
      </c>
      <c r="J77" s="27" t="s">
        <v>47</v>
      </c>
      <c r="K77" s="9">
        <v>45560</v>
      </c>
    </row>
    <row r="78" spans="1:11" x14ac:dyDescent="0.25">
      <c r="A78" s="4" t="str">
        <f>Tab_BDD[[#This Row],[Concat Clé unique step 1]]&amp;"_"&amp;COUNTIF($B$4:Tab_BDD[[#This Row],[Concat Clé unique step 1]],Tab_BDD[[#This Row],[Concat Clé unique step 1]])</f>
        <v>Notice DQPaperES_1</v>
      </c>
      <c r="B78" s="4" t="str">
        <f>_xlfn.CONCAT(Tab_BDD[[#This Row],[IFU '#]],Tab_BDD[[#This Row],[Index]],Tab_BDD[[#This Row],[IFU Format]],Tab_BDD[[#This Row],[Language]])</f>
        <v>Notice DQPaperES</v>
      </c>
      <c r="C78" s="3" t="s">
        <v>74</v>
      </c>
      <c r="D78" s="4" t="s">
        <v>75</v>
      </c>
      <c r="E78" s="5" t="s">
        <v>78</v>
      </c>
      <c r="F78" s="3" t="s">
        <v>57</v>
      </c>
      <c r="G78" s="4" t="s">
        <v>61</v>
      </c>
      <c r="H78" s="9" t="s">
        <v>30</v>
      </c>
      <c r="I78" s="9" t="s">
        <v>2</v>
      </c>
      <c r="J78" s="27" t="s">
        <v>47</v>
      </c>
      <c r="K78" s="9">
        <v>45560</v>
      </c>
    </row>
    <row r="79" spans="1:11" x14ac:dyDescent="0.25">
      <c r="A79" s="4" t="str">
        <f>Tab_BDD[[#This Row],[Concat Clé unique step 1]]&amp;"_"&amp;COUNTIF($B$4:Tab_BDD[[#This Row],[Concat Clé unique step 1]],Tab_BDD[[#This Row],[Concat Clé unique step 1]])</f>
        <v>Notice DQElectronicFR_1</v>
      </c>
      <c r="B79" s="4" t="str">
        <f>_xlfn.CONCAT(Tab_BDD[[#This Row],[IFU '#]],Tab_BDD[[#This Row],[Index]],Tab_BDD[[#This Row],[IFU Format]],Tab_BDD[[#This Row],[Language]])</f>
        <v>Notice DQElectronicFR</v>
      </c>
      <c r="C79" s="3" t="s">
        <v>74</v>
      </c>
      <c r="D79" s="4" t="s">
        <v>75</v>
      </c>
      <c r="E79" s="5" t="s">
        <v>78</v>
      </c>
      <c r="F79" s="3" t="s">
        <v>58</v>
      </c>
      <c r="G79" s="4" t="s">
        <v>61</v>
      </c>
      <c r="H79" s="9" t="s">
        <v>28</v>
      </c>
      <c r="I79" s="9" t="s">
        <v>2</v>
      </c>
      <c r="J79" s="27" t="s">
        <v>47</v>
      </c>
      <c r="K79" s="9">
        <v>45560</v>
      </c>
    </row>
    <row r="80" spans="1:11" x14ac:dyDescent="0.25">
      <c r="A80" s="4" t="str">
        <f>Tab_BDD[[#This Row],[Concat Clé unique step 1]]&amp;"_"&amp;COUNTIF($B$4:Tab_BDD[[#This Row],[Concat Clé unique step 1]],Tab_BDD[[#This Row],[Concat Clé unique step 1]])</f>
        <v>Notice DQElectronicEN_1</v>
      </c>
      <c r="B80" s="4" t="str">
        <f>_xlfn.CONCAT(Tab_BDD[[#This Row],[IFU '#]],Tab_BDD[[#This Row],[Index]],Tab_BDD[[#This Row],[IFU Format]],Tab_BDD[[#This Row],[Language]])</f>
        <v>Notice DQElectronicEN</v>
      </c>
      <c r="C80" s="3" t="s">
        <v>74</v>
      </c>
      <c r="D80" s="4" t="s">
        <v>75</v>
      </c>
      <c r="E80" s="5" t="s">
        <v>78</v>
      </c>
      <c r="F80" s="3" t="s">
        <v>58</v>
      </c>
      <c r="G80" s="4" t="s">
        <v>61</v>
      </c>
      <c r="H80" s="9" t="s">
        <v>29</v>
      </c>
      <c r="I80" s="9" t="s">
        <v>2</v>
      </c>
      <c r="J80" s="27" t="s">
        <v>47</v>
      </c>
      <c r="K80" s="9">
        <v>45560</v>
      </c>
    </row>
    <row r="81" spans="1:11" x14ac:dyDescent="0.25">
      <c r="A81" s="4" t="str">
        <f>Tab_BDD[[#This Row],[Concat Clé unique step 1]]&amp;"_"&amp;COUNTIF($B$4:Tab_BDD[[#This Row],[Concat Clé unique step 1]],Tab_BDD[[#This Row],[Concat Clé unique step 1]])</f>
        <v>Notice DQElectronicES_1</v>
      </c>
      <c r="B81" s="4" t="str">
        <f>_xlfn.CONCAT(Tab_BDD[[#This Row],[IFU '#]],Tab_BDD[[#This Row],[Index]],Tab_BDD[[#This Row],[IFU Format]],Tab_BDD[[#This Row],[Language]])</f>
        <v>Notice DQElectronicES</v>
      </c>
      <c r="C81" s="3" t="s">
        <v>74</v>
      </c>
      <c r="D81" s="4" t="s">
        <v>75</v>
      </c>
      <c r="E81" s="5" t="s">
        <v>78</v>
      </c>
      <c r="F81" s="3" t="s">
        <v>58</v>
      </c>
      <c r="G81" s="4" t="s">
        <v>61</v>
      </c>
      <c r="H81" s="9" t="s">
        <v>30</v>
      </c>
      <c r="I81" s="9" t="s">
        <v>2</v>
      </c>
      <c r="J81" s="27" t="s">
        <v>47</v>
      </c>
      <c r="K81" s="9">
        <v>45560</v>
      </c>
    </row>
    <row r="82" spans="1:11" x14ac:dyDescent="0.25">
      <c r="A82" s="4" t="str">
        <f>Tab_BDD[[#This Row],[Concat Clé unique step 1]]&amp;"_"&amp;COUNTIF($B$4:Tab_BDD[[#This Row],[Concat Clé unique step 1]],Tab_BDD[[#This Row],[Concat Clé unique step 1]])</f>
        <v>Notice DQElectronicRO_1</v>
      </c>
      <c r="B82" s="4" t="str">
        <f>_xlfn.CONCAT(Tab_BDD[[#This Row],[IFU '#]],Tab_BDD[[#This Row],[Index]],Tab_BDD[[#This Row],[IFU Format]],Tab_BDD[[#This Row],[Language]])</f>
        <v>Notice DQElectronicRO</v>
      </c>
      <c r="C82" s="3" t="s">
        <v>74</v>
      </c>
      <c r="D82" s="4" t="s">
        <v>75</v>
      </c>
      <c r="E82" s="5" t="s">
        <v>78</v>
      </c>
      <c r="F82" s="3" t="s">
        <v>58</v>
      </c>
      <c r="G82" s="4" t="s">
        <v>61</v>
      </c>
      <c r="H82" s="9" t="s">
        <v>34</v>
      </c>
      <c r="I82" s="9" t="s">
        <v>2</v>
      </c>
      <c r="J82" s="27" t="s">
        <v>47</v>
      </c>
      <c r="K82" s="9">
        <v>45560</v>
      </c>
    </row>
    <row r="83" spans="1:11" x14ac:dyDescent="0.25">
      <c r="A83" s="4" t="str">
        <f>Tab_BDD[[#This Row],[Concat Clé unique step 1]]&amp;"_"&amp;COUNTIF($B$4:Tab_BDD[[#This Row],[Concat Clé unique step 1]],Tab_BDD[[#This Row],[Concat Clé unique step 1]])</f>
        <v>Notice DQElectronicBG_1</v>
      </c>
      <c r="B83" s="4" t="str">
        <f>_xlfn.CONCAT(Tab_BDD[[#This Row],[IFU '#]],Tab_BDD[[#This Row],[Index]],Tab_BDD[[#This Row],[IFU Format]],Tab_BDD[[#This Row],[Language]])</f>
        <v>Notice DQElectronicBG</v>
      </c>
      <c r="C83" s="3" t="s">
        <v>74</v>
      </c>
      <c r="D83" s="4" t="s">
        <v>75</v>
      </c>
      <c r="E83" s="5" t="s">
        <v>78</v>
      </c>
      <c r="F83" s="3" t="s">
        <v>58</v>
      </c>
      <c r="G83" s="4" t="s">
        <v>61</v>
      </c>
      <c r="H83" s="9" t="s">
        <v>39</v>
      </c>
      <c r="I83" s="9" t="s">
        <v>2</v>
      </c>
      <c r="J83" s="27" t="s">
        <v>47</v>
      </c>
      <c r="K83" s="9">
        <v>45560</v>
      </c>
    </row>
    <row r="84" spans="1:11" x14ac:dyDescent="0.25">
      <c r="A84" s="4" t="str">
        <f>Tab_BDD[[#This Row],[Concat Clé unique step 1]]&amp;"_"&amp;COUNTIF($B$4:Tab_BDD[[#This Row],[Concat Clé unique step 1]],Tab_BDD[[#This Row],[Concat Clé unique step 1]])</f>
        <v>Notice BYPaperFR_1</v>
      </c>
      <c r="B84" s="4" t="str">
        <f>_xlfn.CONCAT(Tab_BDD[[#This Row],[IFU '#]],Tab_BDD[[#This Row],[Index]],Tab_BDD[[#This Row],[IFU Format]],Tab_BDD[[#This Row],[Language]])</f>
        <v>Notice BYPaperFR</v>
      </c>
      <c r="C84" s="3" t="s">
        <v>70</v>
      </c>
      <c r="D84" s="4" t="s">
        <v>71</v>
      </c>
      <c r="E84" s="5" t="s">
        <v>76</v>
      </c>
      <c r="F84" s="3" t="s">
        <v>57</v>
      </c>
      <c r="G84" s="4" t="s">
        <v>59</v>
      </c>
      <c r="H84" s="9" t="s">
        <v>28</v>
      </c>
      <c r="I84" s="9" t="s">
        <v>2</v>
      </c>
      <c r="J84" s="27" t="s">
        <v>47</v>
      </c>
      <c r="K84" s="9">
        <v>44984</v>
      </c>
    </row>
    <row r="85" spans="1:11" x14ac:dyDescent="0.25">
      <c r="A85" s="4" t="str">
        <f>Tab_BDD[[#This Row],[Concat Clé unique step 1]]&amp;"_"&amp;COUNTIF($B$4:Tab_BDD[[#This Row],[Concat Clé unique step 1]],Tab_BDD[[#This Row],[Concat Clé unique step 1]])</f>
        <v>Notice BYPaperEN_1</v>
      </c>
      <c r="B85" s="4" t="str">
        <f>_xlfn.CONCAT(Tab_BDD[[#This Row],[IFU '#]],Tab_BDD[[#This Row],[Index]],Tab_BDD[[#This Row],[IFU Format]],Tab_BDD[[#This Row],[Language]])</f>
        <v>Notice BYPaperEN</v>
      </c>
      <c r="C85" s="3" t="s">
        <v>70</v>
      </c>
      <c r="D85" s="4" t="s">
        <v>71</v>
      </c>
      <c r="E85" s="5" t="s">
        <v>76</v>
      </c>
      <c r="F85" s="3" t="s">
        <v>57</v>
      </c>
      <c r="G85" s="4" t="s">
        <v>59</v>
      </c>
      <c r="H85" s="9" t="s">
        <v>29</v>
      </c>
      <c r="I85" s="9" t="s">
        <v>2</v>
      </c>
      <c r="J85" s="27" t="s">
        <v>47</v>
      </c>
      <c r="K85" s="9">
        <v>44984</v>
      </c>
    </row>
    <row r="86" spans="1:11" x14ac:dyDescent="0.25">
      <c r="A86" s="4" t="str">
        <f>Tab_BDD[[#This Row],[Concat Clé unique step 1]]&amp;"_"&amp;COUNTIF($B$4:Tab_BDD[[#This Row],[Concat Clé unique step 1]],Tab_BDD[[#This Row],[Concat Clé unique step 1]])</f>
        <v>Notice BYElectronicFR_1</v>
      </c>
      <c r="B86" s="4" t="str">
        <f>_xlfn.CONCAT(Tab_BDD[[#This Row],[IFU '#]],Tab_BDD[[#This Row],[Index]],Tab_BDD[[#This Row],[IFU Format]],Tab_BDD[[#This Row],[Language]])</f>
        <v>Notice BYElectronicFR</v>
      </c>
      <c r="C86" s="3" t="s">
        <v>70</v>
      </c>
      <c r="D86" s="4" t="s">
        <v>71</v>
      </c>
      <c r="E86" s="5" t="s">
        <v>76</v>
      </c>
      <c r="F86" s="3" t="s">
        <v>58</v>
      </c>
      <c r="G86" s="4" t="s">
        <v>59</v>
      </c>
      <c r="H86" s="9" t="s">
        <v>28</v>
      </c>
      <c r="I86" s="9" t="s">
        <v>2</v>
      </c>
      <c r="J86" s="27" t="s">
        <v>47</v>
      </c>
      <c r="K86" s="9">
        <v>44984</v>
      </c>
    </row>
    <row r="87" spans="1:11" x14ac:dyDescent="0.25">
      <c r="A87" s="4" t="str">
        <f>Tab_BDD[[#This Row],[Concat Clé unique step 1]]&amp;"_"&amp;COUNTIF($B$4:Tab_BDD[[#This Row],[Concat Clé unique step 1]],Tab_BDD[[#This Row],[Concat Clé unique step 1]])</f>
        <v>Notice BYElectronicEN_1</v>
      </c>
      <c r="B87" s="4" t="str">
        <f>_xlfn.CONCAT(Tab_BDD[[#This Row],[IFU '#]],Tab_BDD[[#This Row],[Index]],Tab_BDD[[#This Row],[IFU Format]],Tab_BDD[[#This Row],[Language]])</f>
        <v>Notice BYElectronicEN</v>
      </c>
      <c r="C87" s="3" t="s">
        <v>70</v>
      </c>
      <c r="D87" s="4" t="s">
        <v>71</v>
      </c>
      <c r="E87" s="5" t="s">
        <v>76</v>
      </c>
      <c r="F87" s="3" t="s">
        <v>58</v>
      </c>
      <c r="G87" s="4" t="s">
        <v>59</v>
      </c>
      <c r="H87" s="9" t="s">
        <v>29</v>
      </c>
      <c r="I87" s="9" t="s">
        <v>2</v>
      </c>
      <c r="J87" s="27" t="s">
        <v>47</v>
      </c>
      <c r="K87" s="9">
        <v>44984</v>
      </c>
    </row>
    <row r="88" spans="1:11" x14ac:dyDescent="0.25">
      <c r="A88" s="4" t="str">
        <f>Tab_BDD[[#This Row],[Concat Clé unique step 1]]&amp;"_"&amp;COUNTIF($B$4:Tab_BDD[[#This Row],[Concat Clé unique step 1]],Tab_BDD[[#This Row],[Concat Clé unique step 1]])</f>
        <v>Notice BYElectronicES_1</v>
      </c>
      <c r="B88" s="4" t="str">
        <f>_xlfn.CONCAT(Tab_BDD[[#This Row],[IFU '#]],Tab_BDD[[#This Row],[Index]],Tab_BDD[[#This Row],[IFU Format]],Tab_BDD[[#This Row],[Language]])</f>
        <v>Notice BYElectronicES</v>
      </c>
      <c r="C88" s="3" t="s">
        <v>70</v>
      </c>
      <c r="D88" s="4" t="s">
        <v>71</v>
      </c>
      <c r="E88" s="5" t="s">
        <v>76</v>
      </c>
      <c r="F88" s="3" t="s">
        <v>58</v>
      </c>
      <c r="G88" s="4" t="s">
        <v>59</v>
      </c>
      <c r="H88" s="9" t="s">
        <v>30</v>
      </c>
      <c r="I88" s="9" t="s">
        <v>2</v>
      </c>
      <c r="J88" s="27" t="s">
        <v>47</v>
      </c>
      <c r="K88" s="9">
        <v>44984</v>
      </c>
    </row>
    <row r="89" spans="1:11" x14ac:dyDescent="0.25">
      <c r="A89" s="4" t="str">
        <f>Tab_BDD[[#This Row],[Concat Clé unique step 1]]&amp;"_"&amp;COUNTIF($B$4:Tab_BDD[[#This Row],[Concat Clé unique step 1]],Tab_BDD[[#This Row],[Concat Clé unique step 1]])</f>
        <v>Notice BYElectronicDE_1</v>
      </c>
      <c r="B89" s="4" t="str">
        <f>_xlfn.CONCAT(Tab_BDD[[#This Row],[IFU '#]],Tab_BDD[[#This Row],[Index]],Tab_BDD[[#This Row],[IFU Format]],Tab_BDD[[#This Row],[Language]])</f>
        <v>Notice BYElectronicDE</v>
      </c>
      <c r="C89" s="3" t="s">
        <v>70</v>
      </c>
      <c r="D89" s="4" t="s">
        <v>71</v>
      </c>
      <c r="E89" s="5" t="s">
        <v>76</v>
      </c>
      <c r="F89" s="3" t="s">
        <v>58</v>
      </c>
      <c r="G89" s="4" t="s">
        <v>59</v>
      </c>
      <c r="H89" s="9" t="s">
        <v>32</v>
      </c>
      <c r="I89" s="9" t="s">
        <v>2</v>
      </c>
      <c r="J89" s="27" t="s">
        <v>47</v>
      </c>
      <c r="K89" s="9">
        <v>44984</v>
      </c>
    </row>
    <row r="90" spans="1:11" x14ac:dyDescent="0.25">
      <c r="A90" s="4" t="str">
        <f>Tab_BDD[[#This Row],[Concat Clé unique step 1]]&amp;"_"&amp;COUNTIF($B$4:Tab_BDD[[#This Row],[Concat Clé unique step 1]],Tab_BDD[[#This Row],[Concat Clé unique step 1]])</f>
        <v>Notice BYElectronicIT_1</v>
      </c>
      <c r="B90" s="4" t="str">
        <f>_xlfn.CONCAT(Tab_BDD[[#This Row],[IFU '#]],Tab_BDD[[#This Row],[Index]],Tab_BDD[[#This Row],[IFU Format]],Tab_BDD[[#This Row],[Language]])</f>
        <v>Notice BYElectronicIT</v>
      </c>
      <c r="C90" s="3" t="s">
        <v>70</v>
      </c>
      <c r="D90" s="4" t="s">
        <v>71</v>
      </c>
      <c r="E90" s="5" t="s">
        <v>76</v>
      </c>
      <c r="F90" s="3" t="s">
        <v>58</v>
      </c>
      <c r="G90" s="4" t="s">
        <v>59</v>
      </c>
      <c r="H90" s="9" t="s">
        <v>31</v>
      </c>
      <c r="I90" s="9" t="s">
        <v>2</v>
      </c>
      <c r="J90" s="27" t="s">
        <v>47</v>
      </c>
      <c r="K90" s="9">
        <v>44984</v>
      </c>
    </row>
    <row r="91" spans="1:11" x14ac:dyDescent="0.25">
      <c r="A91" s="4" t="str">
        <f>Tab_BDD[[#This Row],[Concat Clé unique step 1]]&amp;"_"&amp;COUNTIF($B$4:Tab_BDD[[#This Row],[Concat Clé unique step 1]],Tab_BDD[[#This Row],[Concat Clé unique step 1]])</f>
        <v>Notice BYElectronicNL_1</v>
      </c>
      <c r="B91" s="4" t="str">
        <f>_xlfn.CONCAT(Tab_BDD[[#This Row],[IFU '#]],Tab_BDD[[#This Row],[Index]],Tab_BDD[[#This Row],[IFU Format]],Tab_BDD[[#This Row],[Language]])</f>
        <v>Notice BYElectronicNL</v>
      </c>
      <c r="C91" s="3" t="s">
        <v>70</v>
      </c>
      <c r="D91" s="4" t="s">
        <v>71</v>
      </c>
      <c r="E91" s="5" t="s">
        <v>76</v>
      </c>
      <c r="F91" s="3" t="s">
        <v>58</v>
      </c>
      <c r="G91" s="4" t="s">
        <v>59</v>
      </c>
      <c r="H91" s="9" t="s">
        <v>33</v>
      </c>
      <c r="I91" s="9" t="s">
        <v>2</v>
      </c>
      <c r="J91" s="27" t="s">
        <v>47</v>
      </c>
      <c r="K91" s="9">
        <v>44984</v>
      </c>
    </row>
    <row r="92" spans="1:11" x14ac:dyDescent="0.25">
      <c r="A92" s="4" t="str">
        <f>Tab_BDD[[#This Row],[Concat Clé unique step 1]]&amp;"_"&amp;COUNTIF($B$4:Tab_BDD[[#This Row],[Concat Clé unique step 1]],Tab_BDD[[#This Row],[Concat Clé unique step 1]])</f>
        <v>Notice BYElectronicPL_1</v>
      </c>
      <c r="B92" s="4" t="str">
        <f>_xlfn.CONCAT(Tab_BDD[[#This Row],[IFU '#]],Tab_BDD[[#This Row],[Index]],Tab_BDD[[#This Row],[IFU Format]],Tab_BDD[[#This Row],[Language]])</f>
        <v>Notice BYElectronicPL</v>
      </c>
      <c r="C92" s="3" t="s">
        <v>70</v>
      </c>
      <c r="D92" s="4" t="s">
        <v>71</v>
      </c>
      <c r="E92" s="5" t="s">
        <v>76</v>
      </c>
      <c r="F92" s="3" t="s">
        <v>58</v>
      </c>
      <c r="G92" s="4" t="s">
        <v>59</v>
      </c>
      <c r="H92" s="9" t="s">
        <v>37</v>
      </c>
      <c r="I92" s="9" t="s">
        <v>2</v>
      </c>
      <c r="J92" s="27" t="s">
        <v>47</v>
      </c>
      <c r="K92" s="9">
        <v>44984</v>
      </c>
    </row>
    <row r="93" spans="1:11" x14ac:dyDescent="0.25">
      <c r="A93" s="4" t="str">
        <f>Tab_BDD[[#This Row],[Concat Clé unique step 1]]&amp;"_"&amp;COUNTIF($B$4:Tab_BDD[[#This Row],[Concat Clé unique step 1]],Tab_BDD[[#This Row],[Concat Clé unique step 1]])</f>
        <v>Notice BYElectronicDA_1</v>
      </c>
      <c r="B93" s="4" t="str">
        <f>_xlfn.CONCAT(Tab_BDD[[#This Row],[IFU '#]],Tab_BDD[[#This Row],[Index]],Tab_BDD[[#This Row],[IFU Format]],Tab_BDD[[#This Row],[Language]])</f>
        <v>Notice BYElectronicDA</v>
      </c>
      <c r="C93" s="3" t="s">
        <v>70</v>
      </c>
      <c r="D93" s="4" t="s">
        <v>71</v>
      </c>
      <c r="E93" s="5" t="s">
        <v>76</v>
      </c>
      <c r="F93" s="3" t="s">
        <v>58</v>
      </c>
      <c r="G93" s="4" t="s">
        <v>59</v>
      </c>
      <c r="H93" s="9" t="s">
        <v>35</v>
      </c>
      <c r="I93" s="9" t="s">
        <v>2</v>
      </c>
      <c r="J93" s="27" t="s">
        <v>47</v>
      </c>
      <c r="K93" s="9">
        <v>44984</v>
      </c>
    </row>
    <row r="94" spans="1:11" x14ac:dyDescent="0.25">
      <c r="A94" s="4" t="str">
        <f>Tab_BDD[[#This Row],[Concat Clé unique step 1]]&amp;"_"&amp;COUNTIF($B$4:Tab_BDD[[#This Row],[Concat Clé unique step 1]],Tab_BDD[[#This Row],[Concat Clé unique step 1]])</f>
        <v>Notice BYElectronicRO_1</v>
      </c>
      <c r="B94" s="4" t="str">
        <f>_xlfn.CONCAT(Tab_BDD[[#This Row],[IFU '#]],Tab_BDD[[#This Row],[Index]],Tab_BDD[[#This Row],[IFU Format]],Tab_BDD[[#This Row],[Language]])</f>
        <v>Notice BYElectronicRO</v>
      </c>
      <c r="C94" s="3" t="s">
        <v>70</v>
      </c>
      <c r="D94" s="4" t="s">
        <v>71</v>
      </c>
      <c r="E94" s="5" t="s">
        <v>76</v>
      </c>
      <c r="F94" s="3" t="s">
        <v>58</v>
      </c>
      <c r="G94" s="4" t="s">
        <v>59</v>
      </c>
      <c r="H94" s="9" t="s">
        <v>34</v>
      </c>
      <c r="I94" s="9" t="s">
        <v>2</v>
      </c>
      <c r="J94" s="27" t="s">
        <v>47</v>
      </c>
      <c r="K94" s="9">
        <v>44984</v>
      </c>
    </row>
    <row r="95" spans="1:11" x14ac:dyDescent="0.25">
      <c r="A95" s="4" t="str">
        <f>Tab_BDD[[#This Row],[Concat Clé unique step 1]]&amp;"_"&amp;COUNTIF($B$4:Tab_BDD[[#This Row],[Concat Clé unique step 1]],Tab_BDD[[#This Row],[Concat Clé unique step 1]])</f>
        <v>Notice BYElectronicSL_1</v>
      </c>
      <c r="B95" s="4" t="str">
        <f>_xlfn.CONCAT(Tab_BDD[[#This Row],[IFU '#]],Tab_BDD[[#This Row],[Index]],Tab_BDD[[#This Row],[IFU Format]],Tab_BDD[[#This Row],[Language]])</f>
        <v>Notice BYElectronicSL</v>
      </c>
      <c r="C95" s="3" t="s">
        <v>70</v>
      </c>
      <c r="D95" s="4" t="s">
        <v>71</v>
      </c>
      <c r="E95" s="5" t="s">
        <v>76</v>
      </c>
      <c r="F95" s="3" t="s">
        <v>58</v>
      </c>
      <c r="G95" s="4" t="s">
        <v>59</v>
      </c>
      <c r="H95" s="9" t="s">
        <v>36</v>
      </c>
      <c r="I95" s="9" t="s">
        <v>2</v>
      </c>
      <c r="J95" s="27" t="s">
        <v>47</v>
      </c>
      <c r="K95" s="9">
        <v>44984</v>
      </c>
    </row>
    <row r="96" spans="1:11" x14ac:dyDescent="0.25">
      <c r="A96" s="4" t="str">
        <f>Tab_BDD[[#This Row],[Concat Clé unique step 1]]&amp;"_"&amp;COUNTIF($B$4:Tab_BDD[[#This Row],[Concat Clé unique step 1]],Tab_BDD[[#This Row],[Concat Clé unique step 1]])</f>
        <v>Notice BYElectronicBG_1</v>
      </c>
      <c r="B96" s="4" t="str">
        <f>_xlfn.CONCAT(Tab_BDD[[#This Row],[IFU '#]],Tab_BDD[[#This Row],[Index]],Tab_BDD[[#This Row],[IFU Format]],Tab_BDD[[#This Row],[Language]])</f>
        <v>Notice BYElectronicBG</v>
      </c>
      <c r="C96" s="3" t="s">
        <v>70</v>
      </c>
      <c r="D96" s="4" t="s">
        <v>71</v>
      </c>
      <c r="E96" s="5" t="s">
        <v>76</v>
      </c>
      <c r="F96" s="3" t="s">
        <v>58</v>
      </c>
      <c r="G96" s="4" t="s">
        <v>59</v>
      </c>
      <c r="H96" s="9" t="s">
        <v>39</v>
      </c>
      <c r="I96" s="9" t="s">
        <v>2</v>
      </c>
      <c r="J96" s="27" t="s">
        <v>47</v>
      </c>
      <c r="K96" s="9">
        <v>44984</v>
      </c>
    </row>
    <row r="97" spans="1:11" x14ac:dyDescent="0.25">
      <c r="A97" s="4" t="str">
        <f>Tab_BDD[[#This Row],[Concat Clé unique step 1]]&amp;"_"&amp;COUNTIF($B$4:Tab_BDD[[#This Row],[Concat Clé unique step 1]],Tab_BDD[[#This Row],[Concat Clé unique step 1]])</f>
        <v>Notice BYElectronicEL_1</v>
      </c>
      <c r="B97" s="4" t="str">
        <f>_xlfn.CONCAT(Tab_BDD[[#This Row],[IFU '#]],Tab_BDD[[#This Row],[Index]],Tab_BDD[[#This Row],[IFU Format]],Tab_BDD[[#This Row],[Language]])</f>
        <v>Notice BYElectronicEL</v>
      </c>
      <c r="C97" s="3" t="s">
        <v>70</v>
      </c>
      <c r="D97" s="4" t="s">
        <v>71</v>
      </c>
      <c r="E97" s="5" t="s">
        <v>76</v>
      </c>
      <c r="F97" s="3" t="s">
        <v>58</v>
      </c>
      <c r="G97" s="4" t="s">
        <v>59</v>
      </c>
      <c r="H97" s="9" t="s">
        <v>40</v>
      </c>
      <c r="I97" s="9" t="s">
        <v>2</v>
      </c>
      <c r="J97" s="27" t="s">
        <v>47</v>
      </c>
      <c r="K97" s="9">
        <v>44984</v>
      </c>
    </row>
  </sheetData>
  <phoneticPr fontId="5" type="noConversion"/>
  <conditionalFormatting sqref="A1:B1048576 C2:K2">
    <cfRule type="duplicateValues" dxfId="33" priority="24"/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12" fitToHeight="0" orientation="landscape" verticalDpi="0" r:id="rId1"/>
  <headerFooter>
    <oddHeader>&amp;L&amp;G&amp;R&amp;F
&amp;A</oddHeader>
    <oddFooter>&amp;CThis document is the property of AMPLITUDE. It may not be reproduced or communicated without its authorization.&amp;RPage &amp;P / &amp;N</oddFooter>
  </headerFooter>
  <legacyDrawingHF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FAD44071-97BE-432E-BCFE-1261CBBF8DAB}">
          <x14:formula1>
            <xm:f>'Validation des données'!$A$31:$A$34</xm:f>
          </x14:formula1>
          <xm:sqref>J4:J97</xm:sqref>
        </x14:dataValidation>
        <x14:dataValidation type="list" allowBlank="1" showInputMessage="1" showErrorMessage="1" xr:uid="{6400FF5C-3917-440A-B4C0-EAF349C6A462}">
          <x14:formula1>
            <xm:f>'Validation des données'!$A$8:$A$12</xm:f>
          </x14:formula1>
          <xm:sqref>G4:G97</xm:sqref>
        </x14:dataValidation>
        <x14:dataValidation type="list" allowBlank="1" showInputMessage="1" showErrorMessage="1" xr:uid="{2A1D1E3C-A12A-4DCF-963D-5EB3B44E6FAD}">
          <x14:formula1>
            <xm:f>'Validation des données'!$A$37:$A$39</xm:f>
          </x14:formula1>
          <xm:sqref>I4:I97</xm:sqref>
        </x14:dataValidation>
        <x14:dataValidation type="list" allowBlank="1" showInputMessage="1" showErrorMessage="1" xr:uid="{CE174F78-2735-4004-B316-796FD3D2302B}">
          <x14:formula1>
            <xm:f>'Validation des données'!$A$2:$A$4</xm:f>
          </x14:formula1>
          <xm:sqref>F4:F97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E6BAE-9D7B-478C-A64E-91AC3A7651EB}">
  <sheetPr codeName="Feuil5">
    <pageSetUpPr fitToPage="1"/>
  </sheetPr>
  <dimension ref="A1:G40"/>
  <sheetViews>
    <sheetView zoomScale="80" zoomScaleNormal="80" workbookViewId="0">
      <selection activeCell="D27" sqref="D27"/>
    </sheetView>
  </sheetViews>
  <sheetFormatPr baseColWidth="10" defaultColWidth="11.28515625" defaultRowHeight="15" x14ac:dyDescent="0.25"/>
  <cols>
    <col min="1" max="1" width="32.28515625" style="10" customWidth="1"/>
    <col min="2" max="2" width="11.28515625" style="10"/>
    <col min="3" max="3" width="10.85546875" style="10" customWidth="1"/>
    <col min="4" max="7" width="13" style="10" bestFit="1" customWidth="1"/>
    <col min="8" max="16384" width="11.28515625" style="10"/>
  </cols>
  <sheetData>
    <row r="1" spans="1:7" x14ac:dyDescent="0.25">
      <c r="A1" s="6" t="s">
        <v>18</v>
      </c>
      <c r="C1" s="10" t="s">
        <v>23</v>
      </c>
      <c r="D1" s="38" t="s">
        <v>67</v>
      </c>
      <c r="E1" s="38" t="s">
        <v>70</v>
      </c>
      <c r="F1" s="38" t="s">
        <v>72</v>
      </c>
      <c r="G1" s="38" t="s">
        <v>74</v>
      </c>
    </row>
    <row r="2" spans="1:7" x14ac:dyDescent="0.25">
      <c r="A2" s="22" t="s">
        <v>57</v>
      </c>
      <c r="C2" s="10" t="s">
        <v>22</v>
      </c>
      <c r="D2" s="5" t="s">
        <v>48</v>
      </c>
      <c r="E2" s="5" t="s">
        <v>21</v>
      </c>
      <c r="F2" s="5" t="s">
        <v>64</v>
      </c>
      <c r="G2" s="34" t="s">
        <v>77</v>
      </c>
    </row>
    <row r="3" spans="1:7" x14ac:dyDescent="0.25">
      <c r="A3" s="22" t="s">
        <v>58</v>
      </c>
      <c r="D3" s="5" t="s">
        <v>45</v>
      </c>
      <c r="E3" s="5" t="s">
        <v>76</v>
      </c>
      <c r="F3" s="5" t="s">
        <v>1</v>
      </c>
      <c r="G3" s="34" t="s">
        <v>78</v>
      </c>
    </row>
    <row r="4" spans="1:7" x14ac:dyDescent="0.25">
      <c r="A4" s="3" t="s">
        <v>1</v>
      </c>
      <c r="D4" s="5" t="s">
        <v>49</v>
      </c>
      <c r="E4" s="5" t="s">
        <v>1</v>
      </c>
      <c r="F4" s="5" t="s">
        <v>1</v>
      </c>
      <c r="G4" s="34" t="s">
        <v>1</v>
      </c>
    </row>
    <row r="5" spans="1:7" x14ac:dyDescent="0.25">
      <c r="D5" s="5" t="s">
        <v>66</v>
      </c>
      <c r="E5" s="5" t="s">
        <v>1</v>
      </c>
      <c r="F5" s="5" t="s">
        <v>1</v>
      </c>
      <c r="G5" s="34" t="s">
        <v>1</v>
      </c>
    </row>
    <row r="6" spans="1:7" x14ac:dyDescent="0.25">
      <c r="D6" s="5" t="s">
        <v>1</v>
      </c>
      <c r="E6" s="5" t="s">
        <v>1</v>
      </c>
      <c r="F6" s="5" t="s">
        <v>1</v>
      </c>
      <c r="G6" s="34" t="s">
        <v>1</v>
      </c>
    </row>
    <row r="7" spans="1:7" x14ac:dyDescent="0.25">
      <c r="A7" s="10" t="s">
        <v>20</v>
      </c>
      <c r="D7" s="5" t="s">
        <v>1</v>
      </c>
      <c r="E7" s="5" t="s">
        <v>1</v>
      </c>
      <c r="F7" s="34" t="s">
        <v>1</v>
      </c>
      <c r="G7" s="34" t="s">
        <v>1</v>
      </c>
    </row>
    <row r="8" spans="1:7" x14ac:dyDescent="0.25">
      <c r="A8" s="10" t="s">
        <v>1</v>
      </c>
      <c r="D8" s="5" t="s">
        <v>1</v>
      </c>
      <c r="E8" s="5" t="s">
        <v>1</v>
      </c>
      <c r="F8" s="34" t="s">
        <v>1</v>
      </c>
      <c r="G8" s="34" t="s">
        <v>1</v>
      </c>
    </row>
    <row r="9" spans="1:7" x14ac:dyDescent="0.25">
      <c r="A9" s="10" t="s">
        <v>59</v>
      </c>
      <c r="D9" s="5" t="s">
        <v>1</v>
      </c>
      <c r="E9" s="5" t="s">
        <v>1</v>
      </c>
      <c r="F9" s="34" t="s">
        <v>1</v>
      </c>
      <c r="G9" s="34" t="s">
        <v>1</v>
      </c>
    </row>
    <row r="10" spans="1:7" x14ac:dyDescent="0.25">
      <c r="A10" s="10" t="s">
        <v>60</v>
      </c>
      <c r="D10" s="5" t="s">
        <v>1</v>
      </c>
      <c r="E10" s="5" t="s">
        <v>1</v>
      </c>
      <c r="F10" s="34" t="s">
        <v>1</v>
      </c>
      <c r="G10" s="34" t="s">
        <v>1</v>
      </c>
    </row>
    <row r="11" spans="1:7" x14ac:dyDescent="0.25">
      <c r="A11" s="10" t="s">
        <v>61</v>
      </c>
      <c r="C11" s="14"/>
    </row>
    <row r="12" spans="1:7" x14ac:dyDescent="0.25">
      <c r="A12" s="10" t="s">
        <v>62</v>
      </c>
      <c r="C12" s="14"/>
    </row>
    <row r="13" spans="1:7" x14ac:dyDescent="0.25">
      <c r="C13" s="14"/>
    </row>
    <row r="14" spans="1:7" x14ac:dyDescent="0.25">
      <c r="A14" s="10" t="s">
        <v>42</v>
      </c>
      <c r="C14" s="14"/>
    </row>
    <row r="15" spans="1:7" x14ac:dyDescent="0.25">
      <c r="A15" s="10" t="s">
        <v>28</v>
      </c>
      <c r="C15" s="14"/>
    </row>
    <row r="16" spans="1:7" x14ac:dyDescent="0.25">
      <c r="A16" s="10" t="s">
        <v>29</v>
      </c>
      <c r="C16" s="14"/>
    </row>
    <row r="17" spans="1:3" x14ac:dyDescent="0.25">
      <c r="A17" s="10" t="s">
        <v>30</v>
      </c>
      <c r="C17" s="14"/>
    </row>
    <row r="18" spans="1:3" x14ac:dyDescent="0.25">
      <c r="A18" s="10" t="s">
        <v>32</v>
      </c>
      <c r="C18" s="14"/>
    </row>
    <row r="19" spans="1:3" x14ac:dyDescent="0.25">
      <c r="A19" s="10" t="s">
        <v>31</v>
      </c>
      <c r="C19" s="14"/>
    </row>
    <row r="20" spans="1:3" x14ac:dyDescent="0.25">
      <c r="A20" s="10" t="s">
        <v>33</v>
      </c>
      <c r="C20" s="14"/>
    </row>
    <row r="21" spans="1:3" x14ac:dyDescent="0.25">
      <c r="A21" s="10" t="s">
        <v>34</v>
      </c>
      <c r="C21" s="14"/>
    </row>
    <row r="22" spans="1:3" x14ac:dyDescent="0.25">
      <c r="A22" s="10" t="s">
        <v>35</v>
      </c>
      <c r="C22" s="14"/>
    </row>
    <row r="23" spans="1:3" x14ac:dyDescent="0.25">
      <c r="A23" s="10" t="s">
        <v>36</v>
      </c>
      <c r="C23" s="14"/>
    </row>
    <row r="24" spans="1:3" x14ac:dyDescent="0.25">
      <c r="A24" s="10" t="s">
        <v>37</v>
      </c>
      <c r="C24" s="14"/>
    </row>
    <row r="25" spans="1:3" x14ac:dyDescent="0.25">
      <c r="A25" s="10" t="s">
        <v>39</v>
      </c>
      <c r="C25" s="14"/>
    </row>
    <row r="26" spans="1:3" x14ac:dyDescent="0.25">
      <c r="A26" s="10" t="s">
        <v>40</v>
      </c>
      <c r="C26" s="14"/>
    </row>
    <row r="27" spans="1:3" x14ac:dyDescent="0.25">
      <c r="A27" s="10" t="s">
        <v>43</v>
      </c>
      <c r="C27" s="14"/>
    </row>
    <row r="28" spans="1:3" x14ac:dyDescent="0.25">
      <c r="A28" s="10" t="s">
        <v>44</v>
      </c>
      <c r="C28" s="14"/>
    </row>
    <row r="29" spans="1:3" x14ac:dyDescent="0.25">
      <c r="C29" s="14"/>
    </row>
    <row r="30" spans="1:3" x14ac:dyDescent="0.25">
      <c r="A30" s="10" t="s">
        <v>54</v>
      </c>
      <c r="C30" s="14"/>
    </row>
    <row r="31" spans="1:3" x14ac:dyDescent="0.25">
      <c r="A31" s="10" t="s">
        <v>47</v>
      </c>
      <c r="C31" s="14"/>
    </row>
    <row r="32" spans="1:3" x14ac:dyDescent="0.25">
      <c r="A32" s="10" t="s">
        <v>46</v>
      </c>
      <c r="C32" s="14"/>
    </row>
    <row r="33" spans="1:3" x14ac:dyDescent="0.25">
      <c r="A33" s="10" t="s">
        <v>56</v>
      </c>
      <c r="C33" s="14"/>
    </row>
    <row r="34" spans="1:3" x14ac:dyDescent="0.25">
      <c r="A34" s="10" t="s">
        <v>1</v>
      </c>
      <c r="C34" s="14"/>
    </row>
    <row r="35" spans="1:3" x14ac:dyDescent="0.25">
      <c r="C35" s="14"/>
    </row>
    <row r="36" spans="1:3" x14ac:dyDescent="0.25">
      <c r="A36" s="10" t="s">
        <v>55</v>
      </c>
      <c r="C36" s="14"/>
    </row>
    <row r="37" spans="1:3" x14ac:dyDescent="0.25">
      <c r="A37" s="10" t="s">
        <v>2</v>
      </c>
      <c r="C37" s="14"/>
    </row>
    <row r="38" spans="1:3" x14ac:dyDescent="0.25">
      <c r="A38" s="10" t="s">
        <v>3</v>
      </c>
      <c r="C38" s="14"/>
    </row>
    <row r="39" spans="1:3" x14ac:dyDescent="0.25">
      <c r="A39" s="10" t="s">
        <v>1</v>
      </c>
      <c r="C39" s="14"/>
    </row>
    <row r="40" spans="1:3" x14ac:dyDescent="0.25">
      <c r="C40" s="14"/>
    </row>
  </sheetData>
  <phoneticPr fontId="5" type="noConversion"/>
  <printOptions horizontalCentered="1"/>
  <pageMargins left="0.23622047244094491" right="0.23622047244094491" top="0.74803149606299213" bottom="0.74803149606299213" header="0.31496062992125984" footer="0.31496062992125984"/>
  <pageSetup paperSize="8" scale="25" orientation="landscape" verticalDpi="0" r:id="rId1"/>
  <headerFooter>
    <oddHeader>&amp;L&amp;G&amp;R&amp;F
&amp;A</oddHeader>
    <oddFooter>&amp;CThis document is the property of AMPLITUDE. It may not be reproduced or communicated without its authorization.&amp;RPage &amp;P / &amp;N</oddFooter>
  </headerFooter>
  <legacyDrawingHF r:id="rId2"/>
  <tableParts count="6"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Consultation</vt:lpstr>
      <vt:lpstr>Base de données</vt:lpstr>
      <vt:lpstr>Validation des données</vt:lpstr>
      <vt:lpstr>Formula</vt:lpstr>
      <vt:lpstr>'Base de données'!Impression_des_titres</vt:lpstr>
      <vt:lpstr>'Validation des données'!Impression_des_titres</vt:lpstr>
      <vt:lpstr>'Base de données'!Zone_d_impression</vt:lpstr>
      <vt:lpstr>Consultation!Zone_d_impression</vt:lpstr>
      <vt:lpstr>'Validation des données'!Zone_d_impression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CHAUVAIN</dc:creator>
  <cp:lastModifiedBy>PHILIPPE MARNEFFE</cp:lastModifiedBy>
  <cp:lastPrinted>2024-11-04T13:26:37Z</cp:lastPrinted>
  <dcterms:created xsi:type="dcterms:W3CDTF">2024-06-24T12:05:03Z</dcterms:created>
  <dcterms:modified xsi:type="dcterms:W3CDTF">2024-12-18T16:58:07Z</dcterms:modified>
</cp:coreProperties>
</file>