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PDP" sheetId="1" r:id="rId1"/>
  </sheets>
  <externalReferences>
    <externalReference r:id="rId2"/>
  </externalReferences>
  <definedNames>
    <definedName name="_xlnm._FilterDatabase" localSheetId="0" hidden="1">PDP!$A$3:$G$34</definedName>
    <definedName name="_xlnm.Print_Titles" localSheetId="0">PDP!$A:$F</definedName>
    <definedName name="_xlnm.Print_Area" localSheetId="0">PDP!$A$1:$AP$108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1" l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G14" i="1"/>
  <c r="H14" i="1"/>
  <c r="I14" i="1"/>
  <c r="J14" i="1"/>
  <c r="K14" i="1"/>
  <c r="M14" i="1"/>
  <c r="T43" i="1" l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42" i="1"/>
  <c r="CA36" i="1"/>
  <c r="BZ36" i="1"/>
  <c r="BY36" i="1"/>
  <c r="BX36" i="1"/>
  <c r="BW36" i="1"/>
  <c r="BV36" i="1"/>
  <c r="BU36" i="1"/>
  <c r="BT36" i="1"/>
  <c r="BS36" i="1"/>
  <c r="BR36" i="1"/>
  <c r="BQ36" i="1"/>
  <c r="BP36" i="1"/>
  <c r="BO36" i="1"/>
  <c r="BN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CA34" i="1"/>
  <c r="BZ34" i="1"/>
  <c r="BY34" i="1"/>
  <c r="BX34" i="1"/>
  <c r="BW34" i="1"/>
  <c r="BV34" i="1"/>
  <c r="BU34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D4" i="1"/>
  <c r="D5" i="1"/>
  <c r="D6" i="1"/>
  <c r="D7" i="1"/>
  <c r="D8" i="1"/>
  <c r="D9" i="1"/>
  <c r="D10" i="1"/>
  <c r="D11" i="1"/>
  <c r="D12" i="1"/>
  <c r="D13" i="1"/>
  <c r="D15" i="1"/>
  <c r="D16" i="1"/>
  <c r="D17" i="1"/>
  <c r="D18" i="1"/>
  <c r="D19" i="1"/>
  <c r="D20" i="1"/>
  <c r="D22" i="1"/>
  <c r="D23" i="1"/>
  <c r="D24" i="1"/>
  <c r="D25" i="1"/>
  <c r="D26" i="1"/>
  <c r="D27" i="1"/>
  <c r="D29" i="1"/>
  <c r="D30" i="1"/>
  <c r="D31" i="1"/>
  <c r="D32" i="1"/>
  <c r="A1" i="1"/>
  <c r="E1" i="1" s="1"/>
  <c r="D1" i="1" l="1"/>
  <c r="F1" i="1"/>
  <c r="C1" i="1"/>
  <c r="G36" i="1"/>
</calcChain>
</file>

<file path=xl/sharedStrings.xml><?xml version="1.0" encoding="utf-8"?>
<sst xmlns="http://schemas.openxmlformats.org/spreadsheetml/2006/main" count="279" uniqueCount="107">
  <si>
    <t>2021</t>
  </si>
  <si>
    <t>2022</t>
  </si>
  <si>
    <t>Article</t>
  </si>
  <si>
    <t>Descprition</t>
  </si>
  <si>
    <t>Techno</t>
  </si>
  <si>
    <t>Ligne</t>
  </si>
  <si>
    <t>Ret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</si>
  <si>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</si>
  <si>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</si>
  <si>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</si>
  <si>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</si>
  <si>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</si>
  <si>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</si>
  <si>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</si>
  <si>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</si>
  <si>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</si>
  <si>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</si>
  <si>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</si>
  <si>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</si>
  <si>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</si>
  <si>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</si>
  <si>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</si>
  <si>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</si>
  <si>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</si>
  <si>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</si>
  <si>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</si>
  <si>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</si>
  <si>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</si>
  <si>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</si>
  <si>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</si>
  <si>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</si>
  <si>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</si>
  <si>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</si>
  <si>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</si>
  <si>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</si>
  <si>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</si>
  <si>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</si>
  <si>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</si>
  <si>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</si>
  <si>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</si>
  <si>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</si>
  <si>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</si>
  <si>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</si>
  <si>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</si>
  <si>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</si>
  <si>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</si>
  <si>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</si>
  <si>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</si>
  <si>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</si>
  <si>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</si>
  <si>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</si>
  <si>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</si>
  <si>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</si>
  <si>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</si>
  <si>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</si>
  <si>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</si>
  <si>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</si>
  <si>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</si>
  <si>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</si>
  <si>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 xml:space="preserve">VT FH 037 DESIGNE </t>
  </si>
  <si>
    <t xml:space="preserve">VT FH 037 MONTE </t>
  </si>
  <si>
    <t xml:space="preserve">VT FL 237 DESIGNE </t>
  </si>
  <si>
    <t xml:space="preserve">VT FL 237 MONTE </t>
  </si>
  <si>
    <t>VRE FL 336 DESIGNE BANDE PANASONIC</t>
  </si>
  <si>
    <t>VRE FL 336 MONTE BANDE PANASONIC</t>
  </si>
  <si>
    <t>VRE FH 336 DESIGNE BANDE PANASONIC</t>
  </si>
  <si>
    <t>VRE FH 336 MONTE BANDE PANASONIC</t>
  </si>
  <si>
    <t>Monté</t>
  </si>
  <si>
    <t xml:space="preserve">VRE DL 5500 336 DESIGNE </t>
  </si>
  <si>
    <t xml:space="preserve">VRE DL 5500 336 MONTE L8 </t>
  </si>
  <si>
    <t xml:space="preserve">VRE DH 336 DESIGNE </t>
  </si>
  <si>
    <t xml:space="preserve">VRE DH 336 MONTE L8 </t>
  </si>
  <si>
    <t xml:space="preserve">VRE DL 336 DESIGNE </t>
  </si>
  <si>
    <t xml:space="preserve">VRE DL 336 MONTE L8 </t>
  </si>
  <si>
    <t xml:space="preserve">VHT FL 387 DESIGNE </t>
  </si>
  <si>
    <t xml:space="preserve">VHT FL 387 MONTE </t>
  </si>
  <si>
    <t xml:space="preserve">VH F XP DESIGNE </t>
  </si>
  <si>
    <t xml:space="preserve">VHF XP MONTE </t>
  </si>
  <si>
    <t xml:space="preserve">VHT F 387 13Ah DESIGNE </t>
  </si>
  <si>
    <t xml:space="preserve">VHT F 387 13Ah MONTE </t>
  </si>
  <si>
    <t xml:space="preserve">VHT DL 387 DESIGNE </t>
  </si>
  <si>
    <t xml:space="preserve">VHT DL 387 MONTE </t>
  </si>
  <si>
    <t xml:space="preserve">VH DL 9500 XP DESIGNE </t>
  </si>
  <si>
    <t xml:space="preserve">VH DL 9500 XP 385 MONTE </t>
  </si>
  <si>
    <t>La cellule J9 est à 0 et la cellule L8 est à 0 également donc elle reste tel quel.</t>
  </si>
  <si>
    <t>Dans les colonnes S ma production dans la colonnes T ce qu'il me reste après la production</t>
  </si>
  <si>
    <t>La cellule K11 à 10% en plus que la cellule M10 donc elle reste tel quel.</t>
  </si>
  <si>
    <t>La cellule I7 à moins de 10% que la cellule K6 donc en gras ou en couleur</t>
  </si>
  <si>
    <t>D MH</t>
  </si>
  <si>
    <t>F MH</t>
  </si>
  <si>
    <t>F NC</t>
  </si>
  <si>
    <t>D NC</t>
  </si>
  <si>
    <t>1A</t>
  </si>
  <si>
    <t>Désigné</t>
  </si>
  <si>
    <t>MO08</t>
  </si>
  <si>
    <t>2A</t>
  </si>
  <si>
    <t>3A</t>
  </si>
  <si>
    <t>4A</t>
  </si>
  <si>
    <t>5A</t>
  </si>
  <si>
    <t>6A</t>
  </si>
  <si>
    <t>7A</t>
  </si>
  <si>
    <t>8A</t>
  </si>
  <si>
    <t>9A</t>
  </si>
  <si>
    <t>10A</t>
  </si>
  <si>
    <t>11A</t>
  </si>
  <si>
    <t>12A</t>
  </si>
  <si>
    <t>13A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</si>
</sst>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dd\-mm"/>
    <numFmt numFmtId="166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3C3C3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5">
    <xf numFmtId="0" fontId="0" fillId="0" borderId="0" xfId="0"/>
    <xf numFmtId="14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0" xfId="0" applyFill="1" applyAlignment="1">
      <alignment horizontal="left"/>
    </xf>
    <xf numFmtId="1" fontId="0" fillId="2" borderId="0" xfId="0" applyNumberFormat="1" applyFill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4" borderId="0" xfId="0" applyFill="1"/>
    <xf numFmtId="1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5" borderId="3" xfId="0" applyFill="1" applyBorder="1" applyAlignment="1">
      <alignment horizontal="left" vertical="center"/>
    </xf>
    <xf numFmtId="0" fontId="0" fillId="5" borderId="3" xfId="0" applyFill="1" applyBorder="1"/>
    <xf numFmtId="0" fontId="3" fillId="5" borderId="3" xfId="0" applyFont="1" applyFill="1" applyBorder="1" applyAlignment="1">
      <alignment horizontal="left" vertical="center"/>
    </xf>
    <xf numFmtId="1" fontId="0" fillId="5" borderId="3" xfId="0" applyNumberFormat="1" applyFill="1" applyBorder="1" applyAlignment="1">
      <alignment horizontal="center" vertical="center"/>
    </xf>
    <xf numFmtId="1" fontId="0" fillId="5" borderId="4" xfId="0" applyNumberFormat="1" applyFill="1" applyBorder="1" applyAlignment="1">
      <alignment horizontal="center" vertical="center"/>
    </xf>
    <xf numFmtId="1" fontId="0" fillId="5" borderId="5" xfId="0" applyNumberForma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4" fillId="7" borderId="0" xfId="0" applyFont="1" applyFill="1" applyAlignment="1">
      <alignment horizontal="center" vertical="center"/>
    </xf>
    <xf numFmtId="1" fontId="0" fillId="7" borderId="0" xfId="0" applyNumberFormat="1" applyFill="1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7" borderId="2" xfId="0" applyNumberFormat="1" applyFill="1" applyBorder="1" applyAlignment="1">
      <alignment horizontal="center" vertical="center"/>
    </xf>
    <xf numFmtId="0" fontId="0" fillId="8" borderId="0" xfId="0" applyFill="1" applyAlignment="1">
      <alignment horizontal="left" vertical="center"/>
    </xf>
    <xf numFmtId="0" fontId="0" fillId="9" borderId="0" xfId="0" applyFill="1" applyAlignment="1">
      <alignment horizontal="left" vertical="center"/>
    </xf>
    <xf numFmtId="1" fontId="0" fillId="0" borderId="0" xfId="0" applyNumberFormat="1" applyBorder="1" applyAlignment="1">
      <alignment horizontal="center" vertical="center"/>
    </xf>
    <xf numFmtId="0" fontId="0" fillId="10" borderId="0" xfId="0" applyFill="1" applyAlignment="1">
      <alignment horizontal="left" vertical="center"/>
    </xf>
    <xf numFmtId="0" fontId="0" fillId="6" borderId="0" xfId="0" applyFill="1" applyAlignment="1">
      <alignment horizontal="center" vertical="center"/>
    </xf>
    <xf numFmtId="9" fontId="0" fillId="6" borderId="0" xfId="0" applyNumberFormat="1" applyFill="1" applyAlignment="1">
      <alignment horizontal="center" vertical="center"/>
    </xf>
    <xf numFmtId="166" fontId="0" fillId="6" borderId="0" xfId="1" applyNumberFormat="1" applyFont="1" applyFill="1" applyAlignment="1">
      <alignment horizontal="center" vertical="center"/>
    </xf>
    <xf numFmtId="166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1" fontId="0" fillId="11" borderId="0" xfId="0" applyNumberFormat="1" applyFont="1" applyFill="1" applyBorder="1" applyAlignment="1">
      <alignment horizontal="center"/>
    </xf>
    <xf numFmtId="1" fontId="0" fillId="12" borderId="0" xfId="0" applyNumberFormat="1" applyFont="1" applyFill="1" applyBorder="1" applyAlignment="1">
      <alignment horizontal="center" vertical="center"/>
    </xf>
    <xf numFmtId="1" fontId="0" fillId="12" borderId="2" xfId="0" applyNumberFormat="1" applyFont="1" applyFill="1" applyBorder="1" applyAlignment="1">
      <alignment horizontal="center" vertical="center"/>
    </xf>
    <xf numFmtId="1" fontId="5" fillId="13" borderId="0" xfId="0" applyNumberFormat="1" applyFont="1" applyFill="1" applyBorder="1" applyAlignment="1">
      <alignment horizontal="center"/>
    </xf>
    <xf numFmtId="1" fontId="5" fillId="13" borderId="0" xfId="0" applyNumberFormat="1" applyFont="1" applyFill="1" applyBorder="1" applyAlignment="1">
      <alignment horizontal="center" vertical="center"/>
    </xf>
    <xf numFmtId="1" fontId="5" fillId="13" borderId="1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DP\PDP%20b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P"/>
      <sheetName val="Données"/>
      <sheetName val="N31"/>
      <sheetName val="N32"/>
      <sheetName val="ReunionProgramme"/>
      <sheetName val="Prév"/>
    </sheetNames>
    <sheetDataSet>
      <sheetData sheetId="0"/>
      <sheetData sheetId="1">
        <row r="1">
          <cell r="A1" t="str">
            <v>Article</v>
          </cell>
          <cell r="B1" t="str">
            <v>description1</v>
          </cell>
          <cell r="C1" t="str">
            <v>Techno</v>
          </cell>
          <cell r="E1" t="str">
            <v>Ligne</v>
          </cell>
        </row>
        <row r="2">
          <cell r="A2">
            <v>461405</v>
          </cell>
          <cell r="B2" t="str">
            <v xml:space="preserve">VT FH 037 DESIGNE </v>
          </cell>
          <cell r="C2" t="str">
            <v>F NiCd</v>
          </cell>
          <cell r="D2">
            <v>1</v>
          </cell>
          <cell r="E2" t="str">
            <v>MO08</v>
          </cell>
        </row>
        <row r="3">
          <cell r="A3" t="str">
            <v>461405A</v>
          </cell>
          <cell r="B3" t="str">
            <v xml:space="preserve">VT FH 037 MONTE </v>
          </cell>
          <cell r="C3" t="str">
            <v>F NiCd</v>
          </cell>
          <cell r="D3">
            <v>2</v>
          </cell>
          <cell r="E3" t="str">
            <v>MO08</v>
          </cell>
        </row>
        <row r="4">
          <cell r="A4">
            <v>462640</v>
          </cell>
          <cell r="B4" t="str">
            <v xml:space="preserve">VT FL 237 DESIGNE </v>
          </cell>
          <cell r="C4" t="str">
            <v>F NiCd</v>
          </cell>
          <cell r="D4">
            <v>3</v>
          </cell>
          <cell r="E4" t="str">
            <v>MO08</v>
          </cell>
        </row>
        <row r="5">
          <cell r="A5" t="str">
            <v>462640A</v>
          </cell>
          <cell r="B5" t="str">
            <v xml:space="preserve">VT FL 237 MONTE </v>
          </cell>
          <cell r="C5" t="str">
            <v>F NiCd</v>
          </cell>
          <cell r="D5">
            <v>4</v>
          </cell>
          <cell r="E5" t="str">
            <v>MO08</v>
          </cell>
        </row>
        <row r="6">
          <cell r="A6" t="str">
            <v>463164PA</v>
          </cell>
          <cell r="B6" t="str">
            <v>VRE FL 336 DESIGNE BANDE PANASONIC</v>
          </cell>
          <cell r="C6" t="str">
            <v>F NiCd</v>
          </cell>
          <cell r="D6">
            <v>5</v>
          </cell>
          <cell r="E6" t="str">
            <v>MO08</v>
          </cell>
        </row>
        <row r="7">
          <cell r="A7" t="str">
            <v>463164APA</v>
          </cell>
          <cell r="B7" t="str">
            <v>VRE FL 336 MONTE BANDE PANASONIC</v>
          </cell>
          <cell r="C7" t="str">
            <v>F NiCd</v>
          </cell>
          <cell r="D7">
            <v>6</v>
          </cell>
          <cell r="E7" t="str">
            <v>MO08</v>
          </cell>
        </row>
        <row r="8">
          <cell r="A8" t="str">
            <v>463170PA</v>
          </cell>
          <cell r="B8" t="str">
            <v>VRE FL 336 DESIGNE BANDE PANASONIC</v>
          </cell>
          <cell r="C8" t="str">
            <v>F NiCd</v>
          </cell>
          <cell r="D8">
            <v>7</v>
          </cell>
          <cell r="E8" t="str">
            <v>MO08</v>
          </cell>
        </row>
        <row r="9">
          <cell r="A9" t="str">
            <v>463170APA</v>
          </cell>
          <cell r="B9" t="str">
            <v>VRE FL 336 MONTE BANDE PANASONIC</v>
          </cell>
          <cell r="C9" t="str">
            <v>F NiCd</v>
          </cell>
          <cell r="D9">
            <v>8</v>
          </cell>
          <cell r="E9" t="str">
            <v>MO08</v>
          </cell>
        </row>
        <row r="10">
          <cell r="A10">
            <v>463164</v>
          </cell>
          <cell r="B10" t="str">
            <v>VRE FL 336 DESIGNE BANDE PANASONIC</v>
          </cell>
          <cell r="C10" t="str">
            <v>F NiCd</v>
          </cell>
          <cell r="D10">
            <v>9</v>
          </cell>
          <cell r="E10" t="str">
            <v>MO08</v>
          </cell>
        </row>
        <row r="11">
          <cell r="A11" t="str">
            <v>463164A</v>
          </cell>
          <cell r="B11" t="str">
            <v>VRE FL 336 MONTE BANDE PANASONIC</v>
          </cell>
          <cell r="C11" t="str">
            <v>F NiCd</v>
          </cell>
          <cell r="D11">
            <v>10</v>
          </cell>
          <cell r="E11" t="str">
            <v>MO08</v>
          </cell>
        </row>
        <row r="12">
          <cell r="A12">
            <v>462313</v>
          </cell>
          <cell r="B12" t="str">
            <v xml:space="preserve">VRE DL 5500 336 DESIGNE </v>
          </cell>
          <cell r="C12" t="str">
            <v>D NiCd</v>
          </cell>
          <cell r="D12">
            <v>11</v>
          </cell>
          <cell r="E12" t="str">
            <v>MO08</v>
          </cell>
        </row>
        <row r="13">
          <cell r="A13" t="str">
            <v>462313A</v>
          </cell>
          <cell r="B13" t="str">
            <v xml:space="preserve">VRE DL 5500 336 MONTE L8 </v>
          </cell>
          <cell r="C13" t="str">
            <v>D NiCd</v>
          </cell>
          <cell r="D13">
            <v>12</v>
          </cell>
          <cell r="E13" t="str">
            <v>MO08</v>
          </cell>
        </row>
        <row r="14">
          <cell r="A14">
            <v>462743</v>
          </cell>
          <cell r="B14" t="str">
            <v xml:space="preserve">VRE DH 336 DESIGNE </v>
          </cell>
          <cell r="C14" t="str">
            <v>D NiCd</v>
          </cell>
          <cell r="D14">
            <v>13</v>
          </cell>
          <cell r="E14" t="str">
            <v>MO08</v>
          </cell>
        </row>
        <row r="15">
          <cell r="A15">
            <v>463112</v>
          </cell>
          <cell r="B15" t="str">
            <v xml:space="preserve">VHT AAL U 387 DESIGNE </v>
          </cell>
          <cell r="C15" t="str">
            <v>AA MH</v>
          </cell>
          <cell r="D15">
            <v>13</v>
          </cell>
          <cell r="E15" t="str">
            <v>MO20</v>
          </cell>
        </row>
        <row r="16">
          <cell r="A16" t="str">
            <v>462743A</v>
          </cell>
          <cell r="B16" t="str">
            <v xml:space="preserve">VRE DH 336 MONTE L8 </v>
          </cell>
          <cell r="C16" t="str">
            <v>D NiCd</v>
          </cell>
          <cell r="D16">
            <v>14</v>
          </cell>
          <cell r="E16" t="str">
            <v>MO08</v>
          </cell>
        </row>
        <row r="17">
          <cell r="A17">
            <v>462746</v>
          </cell>
          <cell r="B17" t="str">
            <v xml:space="preserve">VRE DL 336 DESIGNE </v>
          </cell>
          <cell r="C17" t="str">
            <v>D NiCd</v>
          </cell>
          <cell r="D17">
            <v>15</v>
          </cell>
          <cell r="E17" t="str">
            <v>MO08</v>
          </cell>
        </row>
        <row r="18">
          <cell r="A18" t="str">
            <v>462746A</v>
          </cell>
          <cell r="B18" t="str">
            <v xml:space="preserve">VRE DL 336 MONTE L8 </v>
          </cell>
          <cell r="C18" t="str">
            <v>D NiCd</v>
          </cell>
          <cell r="D18">
            <v>16</v>
          </cell>
          <cell r="E18" t="str">
            <v>MO08</v>
          </cell>
        </row>
        <row r="19">
          <cell r="A19">
            <v>463280</v>
          </cell>
          <cell r="B19" t="str">
            <v xml:space="preserve">VHT FL 387 DESIGNE </v>
          </cell>
          <cell r="C19" t="str">
            <v>F MH</v>
          </cell>
          <cell r="D19">
            <v>17</v>
          </cell>
          <cell r="E19" t="str">
            <v>MO08</v>
          </cell>
        </row>
        <row r="20">
          <cell r="A20" t="str">
            <v>463280A</v>
          </cell>
          <cell r="B20" t="str">
            <v xml:space="preserve">VHT FL 387 MONTE </v>
          </cell>
          <cell r="C20" t="str">
            <v>F MH</v>
          </cell>
          <cell r="D20">
            <v>18</v>
          </cell>
          <cell r="E20" t="str">
            <v>MO08</v>
          </cell>
        </row>
        <row r="21">
          <cell r="A21">
            <v>463762</v>
          </cell>
          <cell r="B21" t="str">
            <v xml:space="preserve">VH F XP DESIGNE </v>
          </cell>
          <cell r="C21" t="str">
            <v>F MH</v>
          </cell>
          <cell r="D21">
            <v>19</v>
          </cell>
          <cell r="E21" t="str">
            <v>MO08</v>
          </cell>
        </row>
        <row r="22">
          <cell r="A22" t="str">
            <v>463762A</v>
          </cell>
          <cell r="B22" t="str">
            <v xml:space="preserve">VHF XP MONTE </v>
          </cell>
          <cell r="C22" t="str">
            <v>F MH</v>
          </cell>
          <cell r="D22">
            <v>20</v>
          </cell>
          <cell r="E22" t="str">
            <v>MO08</v>
          </cell>
        </row>
        <row r="23">
          <cell r="A23">
            <v>480075</v>
          </cell>
          <cell r="B23" t="str">
            <v xml:space="preserve">VHT F 387 13Ah DESIGNE </v>
          </cell>
          <cell r="C23" t="str">
            <v>F MH</v>
          </cell>
          <cell r="D23">
            <v>21</v>
          </cell>
          <cell r="E23" t="str">
            <v>MO08</v>
          </cell>
        </row>
        <row r="24">
          <cell r="A24" t="str">
            <v>480075A</v>
          </cell>
          <cell r="B24" t="str">
            <v xml:space="preserve">VHT F 387 13Ah MONTE </v>
          </cell>
          <cell r="C24" t="str">
            <v>F MH</v>
          </cell>
          <cell r="D24">
            <v>22</v>
          </cell>
          <cell r="E24" t="str">
            <v>MO08</v>
          </cell>
        </row>
        <row r="25">
          <cell r="A25">
            <v>463843</v>
          </cell>
          <cell r="B25" t="str">
            <v xml:space="preserve">VHT DL 387 DESIGNE </v>
          </cell>
          <cell r="C25" t="str">
            <v>D MH</v>
          </cell>
          <cell r="D25">
            <v>23</v>
          </cell>
          <cell r="E25" t="str">
            <v>MO08</v>
          </cell>
        </row>
        <row r="26">
          <cell r="A26" t="str">
            <v>463843A</v>
          </cell>
          <cell r="B26" t="str">
            <v xml:space="preserve">VHT DL 387 MONTE </v>
          </cell>
          <cell r="C26" t="str">
            <v>D MH</v>
          </cell>
          <cell r="D26">
            <v>24</v>
          </cell>
          <cell r="E26" t="str">
            <v>MO08</v>
          </cell>
        </row>
        <row r="27">
          <cell r="A27">
            <v>463627</v>
          </cell>
          <cell r="B27" t="str">
            <v xml:space="preserve">VH DL 9500 XP DESIGNE </v>
          </cell>
          <cell r="C27" t="str">
            <v>D MH</v>
          </cell>
          <cell r="D27">
            <v>25</v>
          </cell>
          <cell r="E27" t="str">
            <v>MO08</v>
          </cell>
        </row>
        <row r="28">
          <cell r="A28" t="str">
            <v>463627A</v>
          </cell>
          <cell r="B28" t="str">
            <v xml:space="preserve">VH DL 9500 XP 385 MONTE </v>
          </cell>
          <cell r="C28" t="str">
            <v>D MH</v>
          </cell>
          <cell r="D28">
            <v>26</v>
          </cell>
          <cell r="E28" t="str">
            <v>MO08</v>
          </cell>
        </row>
        <row r="29">
          <cell r="A29">
            <v>461801</v>
          </cell>
          <cell r="B29" t="str">
            <v xml:space="preserve">VSE AAL 940 346 DESIGNE </v>
          </cell>
          <cell r="C29" t="str">
            <v>AA NiCd</v>
          </cell>
          <cell r="D29">
            <v>27</v>
          </cell>
          <cell r="E29" t="str">
            <v>MO20</v>
          </cell>
        </row>
        <row r="30">
          <cell r="A30" t="str">
            <v>461801A</v>
          </cell>
          <cell r="B30" t="str">
            <v xml:space="preserve">VSE AAL 940 346 MONTE </v>
          </cell>
          <cell r="C30" t="str">
            <v>AA NiCd</v>
          </cell>
          <cell r="D30">
            <v>28</v>
          </cell>
          <cell r="E30" t="str">
            <v>MO20</v>
          </cell>
        </row>
        <row r="31">
          <cell r="A31">
            <v>462013</v>
          </cell>
          <cell r="B31" t="str">
            <v xml:space="preserve">VRE AAL 700 336 DESIGNE </v>
          </cell>
          <cell r="C31" t="str">
            <v>AA NiCd</v>
          </cell>
          <cell r="D31">
            <v>29</v>
          </cell>
          <cell r="E31" t="str">
            <v>MO20</v>
          </cell>
        </row>
        <row r="32">
          <cell r="A32" t="str">
            <v>462013A</v>
          </cell>
          <cell r="B32" t="str">
            <v xml:space="preserve">VRE AAL 700 336 MONTE </v>
          </cell>
          <cell r="C32" t="str">
            <v>AA NiCd</v>
          </cell>
          <cell r="D32">
            <v>30</v>
          </cell>
          <cell r="E32" t="str">
            <v>MO20</v>
          </cell>
        </row>
        <row r="33">
          <cell r="A33">
            <v>462014</v>
          </cell>
          <cell r="B33" t="str">
            <v xml:space="preserve">VRE AAH 700 336 DESIGNE </v>
          </cell>
          <cell r="C33" t="str">
            <v>AA NiCd</v>
          </cell>
          <cell r="D33">
            <v>31</v>
          </cell>
          <cell r="E33" t="str">
            <v>MO20</v>
          </cell>
        </row>
        <row r="34">
          <cell r="A34" t="str">
            <v>462014A</v>
          </cell>
          <cell r="B34" t="str">
            <v xml:space="preserve">VRE AAH 700 336 MONTE </v>
          </cell>
          <cell r="C34" t="str">
            <v>AA NiCd</v>
          </cell>
          <cell r="D34">
            <v>32</v>
          </cell>
          <cell r="E34" t="str">
            <v>MO20</v>
          </cell>
        </row>
        <row r="35">
          <cell r="A35">
            <v>463405</v>
          </cell>
          <cell r="B35" t="str">
            <v xml:space="preserve">VST AAL 800 047 DESIGNE </v>
          </cell>
          <cell r="C35" t="str">
            <v>AA NiCd</v>
          </cell>
          <cell r="D35">
            <v>33</v>
          </cell>
          <cell r="E35" t="str">
            <v>MO20</v>
          </cell>
        </row>
        <row r="36">
          <cell r="A36" t="str">
            <v>463405A</v>
          </cell>
          <cell r="B36" t="str">
            <v xml:space="preserve">VST AAL 800 047 MONTE </v>
          </cell>
          <cell r="C36" t="str">
            <v>AA NiCd</v>
          </cell>
          <cell r="D36">
            <v>34</v>
          </cell>
          <cell r="E36" t="str">
            <v>MO20</v>
          </cell>
        </row>
        <row r="37">
          <cell r="A37">
            <v>463711</v>
          </cell>
          <cell r="B37" t="str">
            <v xml:space="preserve">ecolife AA DESIGNE </v>
          </cell>
          <cell r="C37" t="str">
            <v>AA NiCd</v>
          </cell>
          <cell r="D37">
            <v>35</v>
          </cell>
          <cell r="E37" t="str">
            <v>MO20</v>
          </cell>
        </row>
        <row r="38">
          <cell r="A38" t="str">
            <v>463711a</v>
          </cell>
          <cell r="B38" t="str">
            <v xml:space="preserve">ecolife AA L MONTE </v>
          </cell>
          <cell r="C38" t="str">
            <v>AA NiCd</v>
          </cell>
          <cell r="D38">
            <v>36</v>
          </cell>
          <cell r="E38" t="str">
            <v>MO20</v>
          </cell>
        </row>
        <row r="39">
          <cell r="A39">
            <v>462632</v>
          </cell>
          <cell r="B39" t="str">
            <v xml:space="preserve">VH AAL 1500 486 DESIGNE </v>
          </cell>
          <cell r="C39" t="str">
            <v>AA MH</v>
          </cell>
          <cell r="D39">
            <v>37</v>
          </cell>
          <cell r="E39" t="str">
            <v>MO20</v>
          </cell>
        </row>
        <row r="40">
          <cell r="A40" t="str">
            <v>462632A</v>
          </cell>
          <cell r="B40" t="str">
            <v xml:space="preserve">VH AAL 1500 486 MONTE </v>
          </cell>
          <cell r="C40" t="str">
            <v>AA MH</v>
          </cell>
          <cell r="D40">
            <v>38</v>
          </cell>
          <cell r="E40" t="str">
            <v>MO20</v>
          </cell>
        </row>
        <row r="41">
          <cell r="A41" t="str">
            <v>463112A</v>
          </cell>
          <cell r="B41" t="str">
            <v xml:space="preserve">VHT AAL U 387 MONTE </v>
          </cell>
          <cell r="C41" t="str">
            <v>AA MH</v>
          </cell>
          <cell r="D41">
            <v>40</v>
          </cell>
          <cell r="E41" t="str">
            <v>MO20</v>
          </cell>
        </row>
        <row r="42">
          <cell r="A42">
            <v>480027</v>
          </cell>
          <cell r="B42" t="str">
            <v xml:space="preserve">VHT AAL U800 387 DESIGNE </v>
          </cell>
          <cell r="C42" t="str">
            <v>AA MH</v>
          </cell>
          <cell r="D42">
            <v>41</v>
          </cell>
          <cell r="E42" t="str">
            <v>MO20</v>
          </cell>
        </row>
        <row r="43">
          <cell r="A43" t="str">
            <v>480027A</v>
          </cell>
          <cell r="B43" t="str">
            <v xml:space="preserve">VHT AAL U 800 387 MONTE </v>
          </cell>
          <cell r="C43" t="str">
            <v>AA MH</v>
          </cell>
          <cell r="D43">
            <v>42</v>
          </cell>
          <cell r="E43" t="str">
            <v>MO20</v>
          </cell>
        </row>
        <row r="44">
          <cell r="A44">
            <v>480033</v>
          </cell>
          <cell r="B44" t="str">
            <v xml:space="preserve">Ecolife MH AA DESIGNE </v>
          </cell>
          <cell r="C44" t="str">
            <v>AA MH</v>
          </cell>
          <cell r="D44">
            <v>43</v>
          </cell>
          <cell r="E44" t="str">
            <v>MO20</v>
          </cell>
        </row>
        <row r="45">
          <cell r="A45" t="str">
            <v>480033A</v>
          </cell>
          <cell r="B45" t="str">
            <v xml:space="preserve">Ecolife MH AA MONTE </v>
          </cell>
          <cell r="C45" t="str">
            <v>AA MH</v>
          </cell>
          <cell r="D45">
            <v>44</v>
          </cell>
          <cell r="E45" t="str">
            <v>MO20</v>
          </cell>
        </row>
        <row r="46">
          <cell r="A46">
            <v>462712</v>
          </cell>
          <cell r="B46" t="str">
            <v xml:space="preserve">VH AAL 1700 586 DESIGNE </v>
          </cell>
          <cell r="C46" t="str">
            <v>AA MH</v>
          </cell>
          <cell r="D46">
            <v>45</v>
          </cell>
          <cell r="E46" t="str">
            <v>MO20</v>
          </cell>
        </row>
        <row r="47">
          <cell r="A47" t="str">
            <v>462712A</v>
          </cell>
          <cell r="B47" t="str">
            <v xml:space="preserve">VH AAL 1700 586 MONTE </v>
          </cell>
          <cell r="C47" t="str">
            <v>AA MH</v>
          </cell>
          <cell r="D47">
            <v>46</v>
          </cell>
          <cell r="E47" t="str">
            <v>MO20</v>
          </cell>
        </row>
        <row r="48">
          <cell r="A48">
            <v>463712</v>
          </cell>
          <cell r="B48" t="str">
            <v xml:space="preserve">ecolife Cs DESIGNE </v>
          </cell>
          <cell r="C48" t="str">
            <v>Cs NiCd</v>
          </cell>
          <cell r="D48">
            <v>47</v>
          </cell>
          <cell r="E48" t="str">
            <v>MO06</v>
          </cell>
        </row>
        <row r="49">
          <cell r="A49" t="str">
            <v>463712A</v>
          </cell>
          <cell r="B49" t="str">
            <v xml:space="preserve">ecolife Cs 197 MONTE </v>
          </cell>
          <cell r="C49" t="str">
            <v>Cs NiCd</v>
          </cell>
          <cell r="D49">
            <v>48</v>
          </cell>
          <cell r="E49" t="str">
            <v>MO06</v>
          </cell>
        </row>
        <row r="50">
          <cell r="A50">
            <v>463657</v>
          </cell>
          <cell r="B50" t="str">
            <v xml:space="preserve">VNT Cs U 197 DESIGNE </v>
          </cell>
          <cell r="C50" t="str">
            <v>Cs NiCd</v>
          </cell>
          <cell r="D50">
            <v>49</v>
          </cell>
          <cell r="E50" t="str">
            <v>MO06</v>
          </cell>
        </row>
        <row r="51">
          <cell r="A51" t="str">
            <v>463657A</v>
          </cell>
          <cell r="B51" t="str">
            <v xml:space="preserve">VNT Cs U 197 MONTE </v>
          </cell>
          <cell r="C51" t="str">
            <v>Cs NiCd</v>
          </cell>
          <cell r="D51">
            <v>50</v>
          </cell>
          <cell r="E51" t="str">
            <v>MO06</v>
          </cell>
        </row>
        <row r="52">
          <cell r="A52" t="str">
            <v>462601PA</v>
          </cell>
          <cell r="B52" t="str">
            <v>VRE Cs 1600 336 DESIGNE BANDE PANASONIC</v>
          </cell>
          <cell r="C52" t="str">
            <v>Cs NiCd</v>
          </cell>
          <cell r="D52">
            <v>51</v>
          </cell>
          <cell r="E52" t="str">
            <v>MO06</v>
          </cell>
        </row>
        <row r="53">
          <cell r="A53" t="str">
            <v>462601APA</v>
          </cell>
          <cell r="B53" t="str">
            <v>VRE Cs 1600 336 MONTE BANDE PANASONIC</v>
          </cell>
          <cell r="C53" t="str">
            <v>Cs NiCd</v>
          </cell>
          <cell r="D53">
            <v>52</v>
          </cell>
          <cell r="E53" t="str">
            <v>MO06</v>
          </cell>
        </row>
        <row r="54">
          <cell r="A54" t="str">
            <v>462226PA</v>
          </cell>
          <cell r="B54" t="str">
            <v>VRE Cs 1800 336 DESIGNE BANDE PANASONIC</v>
          </cell>
          <cell r="C54" t="str">
            <v>Cs NiCd</v>
          </cell>
          <cell r="D54">
            <v>53</v>
          </cell>
          <cell r="E54" t="str">
            <v>MO06</v>
          </cell>
        </row>
        <row r="55">
          <cell r="A55" t="str">
            <v>462226APA</v>
          </cell>
          <cell r="B55" t="str">
            <v>VRE Cs 1800 336 MONTE BANDE PANASONIC</v>
          </cell>
          <cell r="C55" t="str">
            <v>Cs NiCd</v>
          </cell>
          <cell r="D55">
            <v>54</v>
          </cell>
          <cell r="E55" t="str">
            <v>MO06</v>
          </cell>
        </row>
        <row r="56">
          <cell r="A56">
            <v>463646</v>
          </cell>
          <cell r="B56" t="str">
            <v xml:space="preserve">VNT DH U 197 DESIGNE </v>
          </cell>
          <cell r="C56" t="str">
            <v>D NiCd</v>
          </cell>
          <cell r="D56">
            <v>55</v>
          </cell>
          <cell r="E56" t="str">
            <v>MO14</v>
          </cell>
        </row>
        <row r="57">
          <cell r="A57" t="str">
            <v>463646A</v>
          </cell>
          <cell r="B57" t="str">
            <v xml:space="preserve">VNT DH U 197 MONTE </v>
          </cell>
          <cell r="C57" t="str">
            <v>D NiCd</v>
          </cell>
          <cell r="D57">
            <v>56</v>
          </cell>
          <cell r="E57" t="str">
            <v>MO14</v>
          </cell>
        </row>
        <row r="58">
          <cell r="A58">
            <v>463738</v>
          </cell>
          <cell r="B58" t="str">
            <v xml:space="preserve">VNT DH U HC 197 DESIGNE </v>
          </cell>
          <cell r="C58" t="str">
            <v>D NiCd</v>
          </cell>
          <cell r="D58">
            <v>57</v>
          </cell>
          <cell r="E58" t="str">
            <v>MO14</v>
          </cell>
        </row>
        <row r="59">
          <cell r="A59" t="str">
            <v>463738A</v>
          </cell>
          <cell r="B59" t="str">
            <v xml:space="preserve">VNT DH U HC 197 MONTE </v>
          </cell>
          <cell r="C59" t="str">
            <v>D NiCd</v>
          </cell>
          <cell r="D59">
            <v>58</v>
          </cell>
          <cell r="E59" t="str">
            <v>MO14</v>
          </cell>
        </row>
        <row r="60">
          <cell r="A60">
            <v>463481</v>
          </cell>
          <cell r="B60" t="str">
            <v xml:space="preserve">VNT C U DESIGNE </v>
          </cell>
          <cell r="C60" t="str">
            <v>C NiCd</v>
          </cell>
          <cell r="D60">
            <v>59</v>
          </cell>
          <cell r="E60" t="str">
            <v>MO12</v>
          </cell>
        </row>
        <row r="61">
          <cell r="A61" t="str">
            <v>463481A</v>
          </cell>
          <cell r="B61" t="str">
            <v xml:space="preserve">VNT C U 197 MONTE </v>
          </cell>
          <cell r="C61" t="str">
            <v>C NiCd</v>
          </cell>
          <cell r="D61">
            <v>60</v>
          </cell>
          <cell r="E61" t="str">
            <v>MO12</v>
          </cell>
        </row>
        <row r="62">
          <cell r="A62">
            <v>462877</v>
          </cell>
          <cell r="B62" t="str">
            <v xml:space="preserve">VRE C 036 DESIGNE </v>
          </cell>
          <cell r="C62" t="str">
            <v>C NiCd</v>
          </cell>
          <cell r="D62">
            <v>61</v>
          </cell>
          <cell r="E62" t="str">
            <v>MO12</v>
          </cell>
        </row>
        <row r="63">
          <cell r="A63" t="str">
            <v>462877A</v>
          </cell>
          <cell r="B63" t="str">
            <v xml:space="preserve">VRE C 036 MONTE </v>
          </cell>
          <cell r="C63" t="str">
            <v>C NiCd</v>
          </cell>
          <cell r="D63">
            <v>62</v>
          </cell>
          <cell r="E63" t="str">
            <v>MO12</v>
          </cell>
        </row>
        <row r="64">
          <cell r="A64">
            <v>463525</v>
          </cell>
          <cell r="B64" t="str">
            <v xml:space="preserve">VH Cs 3200XL 485 DESIGNE </v>
          </cell>
          <cell r="C64" t="str">
            <v>Cs MH</v>
          </cell>
          <cell r="D64">
            <v>63</v>
          </cell>
          <cell r="E64" t="str">
            <v>MO21</v>
          </cell>
        </row>
        <row r="65">
          <cell r="A65" t="str">
            <v>463525A</v>
          </cell>
          <cell r="B65" t="str">
            <v xml:space="preserve">VH Cs 3200XL 485 MONTE </v>
          </cell>
          <cell r="C65" t="str">
            <v>Cs MH</v>
          </cell>
          <cell r="D65">
            <v>64</v>
          </cell>
          <cell r="E65" t="str">
            <v>MO21</v>
          </cell>
        </row>
        <row r="66">
          <cell r="A66">
            <v>463355</v>
          </cell>
          <cell r="B66" t="str">
            <v xml:space="preserve">VHT 7/5Cs U 387 DESIGNE </v>
          </cell>
          <cell r="C66" t="str">
            <v>Cs MH</v>
          </cell>
          <cell r="D66">
            <v>65</v>
          </cell>
          <cell r="E66" t="str">
            <v>MO21</v>
          </cell>
        </row>
        <row r="67">
          <cell r="A67" t="str">
            <v>463355A</v>
          </cell>
          <cell r="B67" t="str">
            <v xml:space="preserve">VHT 7/5Cs U 387 MONTE </v>
          </cell>
          <cell r="C67" t="str">
            <v>Cs MH</v>
          </cell>
          <cell r="D67">
            <v>66</v>
          </cell>
          <cell r="E67" t="str">
            <v>MO21</v>
          </cell>
        </row>
        <row r="68">
          <cell r="A68">
            <v>463529</v>
          </cell>
          <cell r="B68" t="str">
            <v xml:space="preserve">VHT Cs U 387 DESIGNE </v>
          </cell>
          <cell r="C68" t="str">
            <v>Cs MH</v>
          </cell>
          <cell r="D68">
            <v>67</v>
          </cell>
          <cell r="E68" t="str">
            <v>MO21</v>
          </cell>
        </row>
        <row r="69">
          <cell r="A69" t="str">
            <v>463529A</v>
          </cell>
          <cell r="B69" t="str">
            <v xml:space="preserve">VHT Cs U 387 MONTE </v>
          </cell>
          <cell r="C69" t="str">
            <v>Cs MH</v>
          </cell>
          <cell r="D69">
            <v>68</v>
          </cell>
          <cell r="E69" t="str">
            <v>MO21</v>
          </cell>
        </row>
        <row r="70">
          <cell r="A70">
            <v>480069</v>
          </cell>
          <cell r="B70" t="str">
            <v xml:space="preserve">VHT Cs U 387 DESIGNE </v>
          </cell>
          <cell r="C70" t="str">
            <v>Cs MH</v>
          </cell>
          <cell r="D70">
            <v>69</v>
          </cell>
          <cell r="E70" t="str">
            <v>MO21</v>
          </cell>
        </row>
        <row r="71">
          <cell r="A71" t="str">
            <v>480069A</v>
          </cell>
          <cell r="B71" t="str">
            <v xml:space="preserve">VHT Cs U 387 MONTE </v>
          </cell>
          <cell r="C71" t="str">
            <v>Cs MH</v>
          </cell>
          <cell r="D71">
            <v>70</v>
          </cell>
          <cell r="E71" t="str">
            <v>MO21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A108"/>
  <sheetViews>
    <sheetView tabSelected="1" view="pageBreakPreview" zoomScale="70" zoomScaleNormal="50" zoomScaleSheetLayoutView="70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L15" sqref="L15"/>
    </sheetView>
  </sheetViews>
  <sheetFormatPr baseColWidth="10" defaultRowHeight="15" x14ac:dyDescent="0.25"/>
  <cols>
    <col min="1" max="1" width="15.28515625" style="13" customWidth="1"/>
    <col min="2" max="2" width="32.28515625" style="13" customWidth="1"/>
    <col min="3" max="3" width="11.42578125" style="13"/>
    <col min="4" max="4" width="11.42578125" hidden="1" customWidth="1"/>
    <col min="5" max="5" width="11.42578125" style="13" customWidth="1"/>
    <col min="6" max="6" width="11.42578125" style="13"/>
    <col min="7" max="19" width="11.42578125" style="9"/>
    <col min="20" max="20" width="16.140625" style="9" customWidth="1"/>
    <col min="21" max="256" width="11.42578125" style="9"/>
    <col min="257" max="257" width="15.28515625" style="9" customWidth="1"/>
    <col min="258" max="258" width="32.28515625" style="9" customWidth="1"/>
    <col min="259" max="259" width="11.42578125" style="9"/>
    <col min="260" max="260" width="0" style="9" hidden="1" customWidth="1"/>
    <col min="261" max="512" width="11.42578125" style="9"/>
    <col min="513" max="513" width="15.28515625" style="9" customWidth="1"/>
    <col min="514" max="514" width="32.28515625" style="9" customWidth="1"/>
    <col min="515" max="515" width="11.42578125" style="9"/>
    <col min="516" max="516" width="0" style="9" hidden="1" customWidth="1"/>
    <col min="517" max="768" width="11.42578125" style="9"/>
    <col min="769" max="769" width="15.28515625" style="9" customWidth="1"/>
    <col min="770" max="770" width="32.28515625" style="9" customWidth="1"/>
    <col min="771" max="771" width="11.42578125" style="9"/>
    <col min="772" max="772" width="0" style="9" hidden="1" customWidth="1"/>
    <col min="773" max="1024" width="11.42578125" style="9"/>
    <col min="1025" max="1025" width="15.28515625" style="9" customWidth="1"/>
    <col min="1026" max="1026" width="32.28515625" style="9" customWidth="1"/>
    <col min="1027" max="1027" width="11.42578125" style="9"/>
    <col min="1028" max="1028" width="0" style="9" hidden="1" customWidth="1"/>
    <col min="1029" max="1280" width="11.42578125" style="9"/>
    <col min="1281" max="1281" width="15.28515625" style="9" customWidth="1"/>
    <col min="1282" max="1282" width="32.28515625" style="9" customWidth="1"/>
    <col min="1283" max="1283" width="11.42578125" style="9"/>
    <col min="1284" max="1284" width="0" style="9" hidden="1" customWidth="1"/>
    <col min="1285" max="1536" width="11.42578125" style="9"/>
    <col min="1537" max="1537" width="15.28515625" style="9" customWidth="1"/>
    <col min="1538" max="1538" width="32.28515625" style="9" customWidth="1"/>
    <col min="1539" max="1539" width="11.42578125" style="9"/>
    <col min="1540" max="1540" width="0" style="9" hidden="1" customWidth="1"/>
    <col min="1541" max="1792" width="11.42578125" style="9"/>
    <col min="1793" max="1793" width="15.28515625" style="9" customWidth="1"/>
    <col min="1794" max="1794" width="32.28515625" style="9" customWidth="1"/>
    <col min="1795" max="1795" width="11.42578125" style="9"/>
    <col min="1796" max="1796" width="0" style="9" hidden="1" customWidth="1"/>
    <col min="1797" max="2048" width="11.42578125" style="9"/>
    <col min="2049" max="2049" width="15.28515625" style="9" customWidth="1"/>
    <col min="2050" max="2050" width="32.28515625" style="9" customWidth="1"/>
    <col min="2051" max="2051" width="11.42578125" style="9"/>
    <col min="2052" max="2052" width="0" style="9" hidden="1" customWidth="1"/>
    <col min="2053" max="2304" width="11.42578125" style="9"/>
    <col min="2305" max="2305" width="15.28515625" style="9" customWidth="1"/>
    <col min="2306" max="2306" width="32.28515625" style="9" customWidth="1"/>
    <col min="2307" max="2307" width="11.42578125" style="9"/>
    <col min="2308" max="2308" width="0" style="9" hidden="1" customWidth="1"/>
    <col min="2309" max="2560" width="11.42578125" style="9"/>
    <col min="2561" max="2561" width="15.28515625" style="9" customWidth="1"/>
    <col min="2562" max="2562" width="32.28515625" style="9" customWidth="1"/>
    <col min="2563" max="2563" width="11.42578125" style="9"/>
    <col min="2564" max="2564" width="0" style="9" hidden="1" customWidth="1"/>
    <col min="2565" max="2816" width="11.42578125" style="9"/>
    <col min="2817" max="2817" width="15.28515625" style="9" customWidth="1"/>
    <col min="2818" max="2818" width="32.28515625" style="9" customWidth="1"/>
    <col min="2819" max="2819" width="11.42578125" style="9"/>
    <col min="2820" max="2820" width="0" style="9" hidden="1" customWidth="1"/>
    <col min="2821" max="3072" width="11.42578125" style="9"/>
    <col min="3073" max="3073" width="15.28515625" style="9" customWidth="1"/>
    <col min="3074" max="3074" width="32.28515625" style="9" customWidth="1"/>
    <col min="3075" max="3075" width="11.42578125" style="9"/>
    <col min="3076" max="3076" width="0" style="9" hidden="1" customWidth="1"/>
    <col min="3077" max="3328" width="11.42578125" style="9"/>
    <col min="3329" max="3329" width="15.28515625" style="9" customWidth="1"/>
    <col min="3330" max="3330" width="32.28515625" style="9" customWidth="1"/>
    <col min="3331" max="3331" width="11.42578125" style="9"/>
    <col min="3332" max="3332" width="0" style="9" hidden="1" customWidth="1"/>
    <col min="3333" max="3584" width="11.42578125" style="9"/>
    <col min="3585" max="3585" width="15.28515625" style="9" customWidth="1"/>
    <col min="3586" max="3586" width="32.28515625" style="9" customWidth="1"/>
    <col min="3587" max="3587" width="11.42578125" style="9"/>
    <col min="3588" max="3588" width="0" style="9" hidden="1" customWidth="1"/>
    <col min="3589" max="3840" width="11.42578125" style="9"/>
    <col min="3841" max="3841" width="15.28515625" style="9" customWidth="1"/>
    <col min="3842" max="3842" width="32.28515625" style="9" customWidth="1"/>
    <col min="3843" max="3843" width="11.42578125" style="9"/>
    <col min="3844" max="3844" width="0" style="9" hidden="1" customWidth="1"/>
    <col min="3845" max="4096" width="11.42578125" style="9"/>
    <col min="4097" max="4097" width="15.28515625" style="9" customWidth="1"/>
    <col min="4098" max="4098" width="32.28515625" style="9" customWidth="1"/>
    <col min="4099" max="4099" width="11.42578125" style="9"/>
    <col min="4100" max="4100" width="0" style="9" hidden="1" customWidth="1"/>
    <col min="4101" max="4352" width="11.42578125" style="9"/>
    <col min="4353" max="4353" width="15.28515625" style="9" customWidth="1"/>
    <col min="4354" max="4354" width="32.28515625" style="9" customWidth="1"/>
    <col min="4355" max="4355" width="11.42578125" style="9"/>
    <col min="4356" max="4356" width="0" style="9" hidden="1" customWidth="1"/>
    <col min="4357" max="4608" width="11.42578125" style="9"/>
    <col min="4609" max="4609" width="15.28515625" style="9" customWidth="1"/>
    <col min="4610" max="4610" width="32.28515625" style="9" customWidth="1"/>
    <col min="4611" max="4611" width="11.42578125" style="9"/>
    <col min="4612" max="4612" width="0" style="9" hidden="1" customWidth="1"/>
    <col min="4613" max="4864" width="11.42578125" style="9"/>
    <col min="4865" max="4865" width="15.28515625" style="9" customWidth="1"/>
    <col min="4866" max="4866" width="32.28515625" style="9" customWidth="1"/>
    <col min="4867" max="4867" width="11.42578125" style="9"/>
    <col min="4868" max="4868" width="0" style="9" hidden="1" customWidth="1"/>
    <col min="4869" max="5120" width="11.42578125" style="9"/>
    <col min="5121" max="5121" width="15.28515625" style="9" customWidth="1"/>
    <col min="5122" max="5122" width="32.28515625" style="9" customWidth="1"/>
    <col min="5123" max="5123" width="11.42578125" style="9"/>
    <col min="5124" max="5124" width="0" style="9" hidden="1" customWidth="1"/>
    <col min="5125" max="5376" width="11.42578125" style="9"/>
    <col min="5377" max="5377" width="15.28515625" style="9" customWidth="1"/>
    <col min="5378" max="5378" width="32.28515625" style="9" customWidth="1"/>
    <col min="5379" max="5379" width="11.42578125" style="9"/>
    <col min="5380" max="5380" width="0" style="9" hidden="1" customWidth="1"/>
    <col min="5381" max="5632" width="11.42578125" style="9"/>
    <col min="5633" max="5633" width="15.28515625" style="9" customWidth="1"/>
    <col min="5634" max="5634" width="32.28515625" style="9" customWidth="1"/>
    <col min="5635" max="5635" width="11.42578125" style="9"/>
    <col min="5636" max="5636" width="0" style="9" hidden="1" customWidth="1"/>
    <col min="5637" max="5888" width="11.42578125" style="9"/>
    <col min="5889" max="5889" width="15.28515625" style="9" customWidth="1"/>
    <col min="5890" max="5890" width="32.28515625" style="9" customWidth="1"/>
    <col min="5891" max="5891" width="11.42578125" style="9"/>
    <col min="5892" max="5892" width="0" style="9" hidden="1" customWidth="1"/>
    <col min="5893" max="6144" width="11.42578125" style="9"/>
    <col min="6145" max="6145" width="15.28515625" style="9" customWidth="1"/>
    <col min="6146" max="6146" width="32.28515625" style="9" customWidth="1"/>
    <col min="6147" max="6147" width="11.42578125" style="9"/>
    <col min="6148" max="6148" width="0" style="9" hidden="1" customWidth="1"/>
    <col min="6149" max="6400" width="11.42578125" style="9"/>
    <col min="6401" max="6401" width="15.28515625" style="9" customWidth="1"/>
    <col min="6402" max="6402" width="32.28515625" style="9" customWidth="1"/>
    <col min="6403" max="6403" width="11.42578125" style="9"/>
    <col min="6404" max="6404" width="0" style="9" hidden="1" customWidth="1"/>
    <col min="6405" max="6656" width="11.42578125" style="9"/>
    <col min="6657" max="6657" width="15.28515625" style="9" customWidth="1"/>
    <col min="6658" max="6658" width="32.28515625" style="9" customWidth="1"/>
    <col min="6659" max="6659" width="11.42578125" style="9"/>
    <col min="6660" max="6660" width="0" style="9" hidden="1" customWidth="1"/>
    <col min="6661" max="6912" width="11.42578125" style="9"/>
    <col min="6913" max="6913" width="15.28515625" style="9" customWidth="1"/>
    <col min="6914" max="6914" width="32.28515625" style="9" customWidth="1"/>
    <col min="6915" max="6915" width="11.42578125" style="9"/>
    <col min="6916" max="6916" width="0" style="9" hidden="1" customWidth="1"/>
    <col min="6917" max="7168" width="11.42578125" style="9"/>
    <col min="7169" max="7169" width="15.28515625" style="9" customWidth="1"/>
    <col min="7170" max="7170" width="32.28515625" style="9" customWidth="1"/>
    <col min="7171" max="7171" width="11.42578125" style="9"/>
    <col min="7172" max="7172" width="0" style="9" hidden="1" customWidth="1"/>
    <col min="7173" max="7424" width="11.42578125" style="9"/>
    <col min="7425" max="7425" width="15.28515625" style="9" customWidth="1"/>
    <col min="7426" max="7426" width="32.28515625" style="9" customWidth="1"/>
    <col min="7427" max="7427" width="11.42578125" style="9"/>
    <col min="7428" max="7428" width="0" style="9" hidden="1" customWidth="1"/>
    <col min="7429" max="7680" width="11.42578125" style="9"/>
    <col min="7681" max="7681" width="15.28515625" style="9" customWidth="1"/>
    <col min="7682" max="7682" width="32.28515625" style="9" customWidth="1"/>
    <col min="7683" max="7683" width="11.42578125" style="9"/>
    <col min="7684" max="7684" width="0" style="9" hidden="1" customWidth="1"/>
    <col min="7685" max="7936" width="11.42578125" style="9"/>
    <col min="7937" max="7937" width="15.28515625" style="9" customWidth="1"/>
    <col min="7938" max="7938" width="32.28515625" style="9" customWidth="1"/>
    <col min="7939" max="7939" width="11.42578125" style="9"/>
    <col min="7940" max="7940" width="0" style="9" hidden="1" customWidth="1"/>
    <col min="7941" max="8192" width="11.42578125" style="9"/>
    <col min="8193" max="8193" width="15.28515625" style="9" customWidth="1"/>
    <col min="8194" max="8194" width="32.28515625" style="9" customWidth="1"/>
    <col min="8195" max="8195" width="11.42578125" style="9"/>
    <col min="8196" max="8196" width="0" style="9" hidden="1" customWidth="1"/>
    <col min="8197" max="8448" width="11.42578125" style="9"/>
    <col min="8449" max="8449" width="15.28515625" style="9" customWidth="1"/>
    <col min="8450" max="8450" width="32.28515625" style="9" customWidth="1"/>
    <col min="8451" max="8451" width="11.42578125" style="9"/>
    <col min="8452" max="8452" width="0" style="9" hidden="1" customWidth="1"/>
    <col min="8453" max="8704" width="11.42578125" style="9"/>
    <col min="8705" max="8705" width="15.28515625" style="9" customWidth="1"/>
    <col min="8706" max="8706" width="32.28515625" style="9" customWidth="1"/>
    <col min="8707" max="8707" width="11.42578125" style="9"/>
    <col min="8708" max="8708" width="0" style="9" hidden="1" customWidth="1"/>
    <col min="8709" max="8960" width="11.42578125" style="9"/>
    <col min="8961" max="8961" width="15.28515625" style="9" customWidth="1"/>
    <col min="8962" max="8962" width="32.28515625" style="9" customWidth="1"/>
    <col min="8963" max="8963" width="11.42578125" style="9"/>
    <col min="8964" max="8964" width="0" style="9" hidden="1" customWidth="1"/>
    <col min="8965" max="9216" width="11.42578125" style="9"/>
    <col min="9217" max="9217" width="15.28515625" style="9" customWidth="1"/>
    <col min="9218" max="9218" width="32.28515625" style="9" customWidth="1"/>
    <col min="9219" max="9219" width="11.42578125" style="9"/>
    <col min="9220" max="9220" width="0" style="9" hidden="1" customWidth="1"/>
    <col min="9221" max="9472" width="11.42578125" style="9"/>
    <col min="9473" max="9473" width="15.28515625" style="9" customWidth="1"/>
    <col min="9474" max="9474" width="32.28515625" style="9" customWidth="1"/>
    <col min="9475" max="9475" width="11.42578125" style="9"/>
    <col min="9476" max="9476" width="0" style="9" hidden="1" customWidth="1"/>
    <col min="9477" max="9728" width="11.42578125" style="9"/>
    <col min="9729" max="9729" width="15.28515625" style="9" customWidth="1"/>
    <col min="9730" max="9730" width="32.28515625" style="9" customWidth="1"/>
    <col min="9731" max="9731" width="11.42578125" style="9"/>
    <col min="9732" max="9732" width="0" style="9" hidden="1" customWidth="1"/>
    <col min="9733" max="9984" width="11.42578125" style="9"/>
    <col min="9985" max="9985" width="15.28515625" style="9" customWidth="1"/>
    <col min="9986" max="9986" width="32.28515625" style="9" customWidth="1"/>
    <col min="9987" max="9987" width="11.42578125" style="9"/>
    <col min="9988" max="9988" width="0" style="9" hidden="1" customWidth="1"/>
    <col min="9989" max="10240" width="11.42578125" style="9"/>
    <col min="10241" max="10241" width="15.28515625" style="9" customWidth="1"/>
    <col min="10242" max="10242" width="32.28515625" style="9" customWidth="1"/>
    <col min="10243" max="10243" width="11.42578125" style="9"/>
    <col min="10244" max="10244" width="0" style="9" hidden="1" customWidth="1"/>
    <col min="10245" max="10496" width="11.42578125" style="9"/>
    <col min="10497" max="10497" width="15.28515625" style="9" customWidth="1"/>
    <col min="10498" max="10498" width="32.28515625" style="9" customWidth="1"/>
    <col min="10499" max="10499" width="11.42578125" style="9"/>
    <col min="10500" max="10500" width="0" style="9" hidden="1" customWidth="1"/>
    <col min="10501" max="10752" width="11.42578125" style="9"/>
    <col min="10753" max="10753" width="15.28515625" style="9" customWidth="1"/>
    <col min="10754" max="10754" width="32.28515625" style="9" customWidth="1"/>
    <col min="10755" max="10755" width="11.42578125" style="9"/>
    <col min="10756" max="10756" width="0" style="9" hidden="1" customWidth="1"/>
    <col min="10757" max="11008" width="11.42578125" style="9"/>
    <col min="11009" max="11009" width="15.28515625" style="9" customWidth="1"/>
    <col min="11010" max="11010" width="32.28515625" style="9" customWidth="1"/>
    <col min="11011" max="11011" width="11.42578125" style="9"/>
    <col min="11012" max="11012" width="0" style="9" hidden="1" customWidth="1"/>
    <col min="11013" max="11264" width="11.42578125" style="9"/>
    <col min="11265" max="11265" width="15.28515625" style="9" customWidth="1"/>
    <col min="11266" max="11266" width="32.28515625" style="9" customWidth="1"/>
    <col min="11267" max="11267" width="11.42578125" style="9"/>
    <col min="11268" max="11268" width="0" style="9" hidden="1" customWidth="1"/>
    <col min="11269" max="11520" width="11.42578125" style="9"/>
    <col min="11521" max="11521" width="15.28515625" style="9" customWidth="1"/>
    <col min="11522" max="11522" width="32.28515625" style="9" customWidth="1"/>
    <col min="11523" max="11523" width="11.42578125" style="9"/>
    <col min="11524" max="11524" width="0" style="9" hidden="1" customWidth="1"/>
    <col min="11525" max="11776" width="11.42578125" style="9"/>
    <col min="11777" max="11777" width="15.28515625" style="9" customWidth="1"/>
    <col min="11778" max="11778" width="32.28515625" style="9" customWidth="1"/>
    <col min="11779" max="11779" width="11.42578125" style="9"/>
    <col min="11780" max="11780" width="0" style="9" hidden="1" customWidth="1"/>
    <col min="11781" max="12032" width="11.42578125" style="9"/>
    <col min="12033" max="12033" width="15.28515625" style="9" customWidth="1"/>
    <col min="12034" max="12034" width="32.28515625" style="9" customWidth="1"/>
    <col min="12035" max="12035" width="11.42578125" style="9"/>
    <col min="12036" max="12036" width="0" style="9" hidden="1" customWidth="1"/>
    <col min="12037" max="12288" width="11.42578125" style="9"/>
    <col min="12289" max="12289" width="15.28515625" style="9" customWidth="1"/>
    <col min="12290" max="12290" width="32.28515625" style="9" customWidth="1"/>
    <col min="12291" max="12291" width="11.42578125" style="9"/>
    <col min="12292" max="12292" width="0" style="9" hidden="1" customWidth="1"/>
    <col min="12293" max="12544" width="11.42578125" style="9"/>
    <col min="12545" max="12545" width="15.28515625" style="9" customWidth="1"/>
    <col min="12546" max="12546" width="32.28515625" style="9" customWidth="1"/>
    <col min="12547" max="12547" width="11.42578125" style="9"/>
    <col min="12548" max="12548" width="0" style="9" hidden="1" customWidth="1"/>
    <col min="12549" max="12800" width="11.42578125" style="9"/>
    <col min="12801" max="12801" width="15.28515625" style="9" customWidth="1"/>
    <col min="12802" max="12802" width="32.28515625" style="9" customWidth="1"/>
    <col min="12803" max="12803" width="11.42578125" style="9"/>
    <col min="12804" max="12804" width="0" style="9" hidden="1" customWidth="1"/>
    <col min="12805" max="13056" width="11.42578125" style="9"/>
    <col min="13057" max="13057" width="15.28515625" style="9" customWidth="1"/>
    <col min="13058" max="13058" width="32.28515625" style="9" customWidth="1"/>
    <col min="13059" max="13059" width="11.42578125" style="9"/>
    <col min="13060" max="13060" width="0" style="9" hidden="1" customWidth="1"/>
    <col min="13061" max="13312" width="11.42578125" style="9"/>
    <col min="13313" max="13313" width="15.28515625" style="9" customWidth="1"/>
    <col min="13314" max="13314" width="32.28515625" style="9" customWidth="1"/>
    <col min="13315" max="13315" width="11.42578125" style="9"/>
    <col min="13316" max="13316" width="0" style="9" hidden="1" customWidth="1"/>
    <col min="13317" max="13568" width="11.42578125" style="9"/>
    <col min="13569" max="13569" width="15.28515625" style="9" customWidth="1"/>
    <col min="13570" max="13570" width="32.28515625" style="9" customWidth="1"/>
    <col min="13571" max="13571" width="11.42578125" style="9"/>
    <col min="13572" max="13572" width="0" style="9" hidden="1" customWidth="1"/>
    <col min="13573" max="13824" width="11.42578125" style="9"/>
    <col min="13825" max="13825" width="15.28515625" style="9" customWidth="1"/>
    <col min="13826" max="13826" width="32.28515625" style="9" customWidth="1"/>
    <col min="13827" max="13827" width="11.42578125" style="9"/>
    <col min="13828" max="13828" width="0" style="9" hidden="1" customWidth="1"/>
    <col min="13829" max="14080" width="11.42578125" style="9"/>
    <col min="14081" max="14081" width="15.28515625" style="9" customWidth="1"/>
    <col min="14082" max="14082" width="32.28515625" style="9" customWidth="1"/>
    <col min="14083" max="14083" width="11.42578125" style="9"/>
    <col min="14084" max="14084" width="0" style="9" hidden="1" customWidth="1"/>
    <col min="14085" max="14336" width="11.42578125" style="9"/>
    <col min="14337" max="14337" width="15.28515625" style="9" customWidth="1"/>
    <col min="14338" max="14338" width="32.28515625" style="9" customWidth="1"/>
    <col min="14339" max="14339" width="11.42578125" style="9"/>
    <col min="14340" max="14340" width="0" style="9" hidden="1" customWidth="1"/>
    <col min="14341" max="14592" width="11.42578125" style="9"/>
    <col min="14593" max="14593" width="15.28515625" style="9" customWidth="1"/>
    <col min="14594" max="14594" width="32.28515625" style="9" customWidth="1"/>
    <col min="14595" max="14595" width="11.42578125" style="9"/>
    <col min="14596" max="14596" width="0" style="9" hidden="1" customWidth="1"/>
    <col min="14597" max="14848" width="11.42578125" style="9"/>
    <col min="14849" max="14849" width="15.28515625" style="9" customWidth="1"/>
    <col min="14850" max="14850" width="32.28515625" style="9" customWidth="1"/>
    <col min="14851" max="14851" width="11.42578125" style="9"/>
    <col min="14852" max="14852" width="0" style="9" hidden="1" customWidth="1"/>
    <col min="14853" max="15104" width="11.42578125" style="9"/>
    <col min="15105" max="15105" width="15.28515625" style="9" customWidth="1"/>
    <col min="15106" max="15106" width="32.28515625" style="9" customWidth="1"/>
    <col min="15107" max="15107" width="11.42578125" style="9"/>
    <col min="15108" max="15108" width="0" style="9" hidden="1" customWidth="1"/>
    <col min="15109" max="15360" width="11.42578125" style="9"/>
    <col min="15361" max="15361" width="15.28515625" style="9" customWidth="1"/>
    <col min="15362" max="15362" width="32.28515625" style="9" customWidth="1"/>
    <col min="15363" max="15363" width="11.42578125" style="9"/>
    <col min="15364" max="15364" width="0" style="9" hidden="1" customWidth="1"/>
    <col min="15365" max="15616" width="11.42578125" style="9"/>
    <col min="15617" max="15617" width="15.28515625" style="9" customWidth="1"/>
    <col min="15618" max="15618" width="32.28515625" style="9" customWidth="1"/>
    <col min="15619" max="15619" width="11.42578125" style="9"/>
    <col min="15620" max="15620" width="0" style="9" hidden="1" customWidth="1"/>
    <col min="15621" max="15872" width="11.42578125" style="9"/>
    <col min="15873" max="15873" width="15.28515625" style="9" customWidth="1"/>
    <col min="15874" max="15874" width="32.28515625" style="9" customWidth="1"/>
    <col min="15875" max="15875" width="11.42578125" style="9"/>
    <col min="15876" max="15876" width="0" style="9" hidden="1" customWidth="1"/>
    <col min="15877" max="16128" width="11.42578125" style="9"/>
    <col min="16129" max="16129" width="15.28515625" style="9" customWidth="1"/>
    <col min="16130" max="16130" width="32.28515625" style="9" customWidth="1"/>
    <col min="16131" max="16131" width="11.42578125" style="9"/>
    <col min="16132" max="16132" width="0" style="9" hidden="1" customWidth="1"/>
    <col min="16133" max="16384" width="11.42578125" style="9"/>
  </cols>
  <sheetData>
    <row r="1" spans="1:79" s="5" customFormat="1" x14ac:dyDescent="0.25">
      <c r="A1" s="1">
        <f ca="1">TODAY()</f>
        <v>44427</v>
      </c>
      <c r="B1" s="2"/>
      <c r="C1" s="3" t="e">
        <f ca="1">VLOOKUP(A1,[1]Données!$A$1:$E$71,3,0)</f>
        <v>#N/A</v>
      </c>
      <c r="D1" s="4" t="e">
        <f ca="1">VLOOKUP(A1,[1]Données!$A$1:$E$71,4,0)</f>
        <v>#N/A</v>
      </c>
      <c r="E1" s="3" t="e">
        <f ca="1">VLOOKUP(A1,[1]Données!$A$1:$D$71,6,0)</f>
        <v>#N/A</v>
      </c>
      <c r="F1" s="3" t="e">
        <f ca="1">VLOOKUP(A1,[1]Données!$A$1:$E$71,5,0)</f>
        <v>#N/A</v>
      </c>
      <c r="G1" s="3"/>
      <c r="H1" s="5" t="s">
        <v>0</v>
      </c>
      <c r="I1" s="6" t="s">
        <v>0</v>
      </c>
      <c r="J1" s="7" t="s">
        <v>0</v>
      </c>
      <c r="K1" s="5" t="s">
        <v>0</v>
      </c>
      <c r="L1" s="5" t="s">
        <v>0</v>
      </c>
      <c r="M1" s="5" t="s">
        <v>0</v>
      </c>
      <c r="N1" s="6" t="s">
        <v>0</v>
      </c>
      <c r="O1" s="7" t="s">
        <v>0</v>
      </c>
      <c r="P1" s="5" t="s">
        <v>0</v>
      </c>
      <c r="Q1" s="5" t="s">
        <v>0</v>
      </c>
      <c r="R1" s="6" t="s">
        <v>0</v>
      </c>
      <c r="S1" s="5" t="s">
        <v>0</v>
      </c>
      <c r="T1" s="5" t="s">
        <v>0</v>
      </c>
      <c r="U1" s="5" t="s">
        <v>0</v>
      </c>
      <c r="V1" s="6" t="s">
        <v>0</v>
      </c>
      <c r="W1" s="5" t="s">
        <v>0</v>
      </c>
      <c r="X1" s="5" t="s">
        <v>0</v>
      </c>
      <c r="Y1" s="5" t="s">
        <v>0</v>
      </c>
      <c r="Z1" s="5" t="s">
        <v>0</v>
      </c>
      <c r="AA1" s="6" t="s">
        <v>0</v>
      </c>
      <c r="AB1" s="5" t="s">
        <v>1</v>
      </c>
      <c r="AC1" s="5" t="s">
        <v>1</v>
      </c>
      <c r="AD1" s="5" t="s">
        <v>1</v>
      </c>
      <c r="AE1" s="6" t="s">
        <v>1</v>
      </c>
      <c r="AF1" s="5" t="s">
        <v>1</v>
      </c>
      <c r="AG1" s="5" t="s">
        <v>1</v>
      </c>
      <c r="AH1" s="5" t="s">
        <v>1</v>
      </c>
      <c r="AI1" s="6" t="s">
        <v>1</v>
      </c>
      <c r="AJ1" s="5" t="s">
        <v>1</v>
      </c>
      <c r="AK1" s="5" t="s">
        <v>1</v>
      </c>
      <c r="AL1" s="5" t="s">
        <v>1</v>
      </c>
      <c r="AM1" s="5" t="s">
        <v>1</v>
      </c>
      <c r="AN1" s="6" t="s">
        <v>1</v>
      </c>
      <c r="AO1" s="5" t="s">
        <v>1</v>
      </c>
      <c r="AP1" s="5" t="s">
        <v>1</v>
      </c>
      <c r="AQ1" s="5" t="s">
        <v>1</v>
      </c>
      <c r="AR1" s="5" t="s">
        <v>1</v>
      </c>
      <c r="AS1" s="5" t="s">
        <v>1</v>
      </c>
      <c r="AT1" s="5" t="s">
        <v>1</v>
      </c>
      <c r="AU1" s="5" t="s">
        <v>1</v>
      </c>
      <c r="AV1" s="5" t="s">
        <v>1</v>
      </c>
      <c r="AW1" s="5" t="s">
        <v>1</v>
      </c>
      <c r="AX1" s="5" t="s">
        <v>1</v>
      </c>
      <c r="AY1" s="5" t="s">
        <v>1</v>
      </c>
      <c r="AZ1" s="5" t="s">
        <v>1</v>
      </c>
      <c r="BA1" s="5" t="s">
        <v>1</v>
      </c>
      <c r="BB1" s="5" t="s">
        <v>1</v>
      </c>
      <c r="BC1" s="5" t="s">
        <v>1</v>
      </c>
      <c r="BD1" s="5" t="s">
        <v>1</v>
      </c>
      <c r="BE1" s="5" t="s">
        <v>1</v>
      </c>
      <c r="BF1" s="5" t="s">
        <v>1</v>
      </c>
      <c r="BG1" s="5" t="s">
        <v>1</v>
      </c>
      <c r="BH1" s="5" t="s">
        <v>1</v>
      </c>
      <c r="BI1" s="5" t="s">
        <v>1</v>
      </c>
      <c r="BJ1" s="5" t="s">
        <v>1</v>
      </c>
      <c r="BK1" s="5" t="s">
        <v>1</v>
      </c>
      <c r="BL1" s="5" t="s">
        <v>1</v>
      </c>
      <c r="BM1" s="5" t="s">
        <v>1</v>
      </c>
      <c r="BN1" s="5" t="s">
        <v>1</v>
      </c>
      <c r="BO1" s="5" t="s">
        <v>1</v>
      </c>
      <c r="BP1" s="5" t="s">
        <v>1</v>
      </c>
      <c r="BQ1" s="5" t="s">
        <v>1</v>
      </c>
      <c r="BR1" s="5" t="s">
        <v>1</v>
      </c>
      <c r="BS1" s="5" t="s">
        <v>1</v>
      </c>
      <c r="BT1" s="5" t="s">
        <v>1</v>
      </c>
      <c r="BU1" s="5" t="s">
        <v>1</v>
      </c>
      <c r="BV1" s="5" t="s">
        <v>1</v>
      </c>
      <c r="BW1" s="5" t="s">
        <v>1</v>
      </c>
      <c r="BX1" s="5" t="s">
        <v>1</v>
      </c>
      <c r="BY1" s="5" t="s">
        <v>1</v>
      </c>
      <c r="BZ1" s="5" t="s">
        <v>1</v>
      </c>
      <c r="CA1" s="5" t="s">
        <v>1</v>
      </c>
    </row>
    <row r="2" spans="1:79" x14ac:dyDescent="0.25">
      <c r="A2" s="3" t="s">
        <v>2</v>
      </c>
      <c r="B2" s="3" t="s">
        <v>3</v>
      </c>
      <c r="C2" s="3" t="s">
        <v>4</v>
      </c>
      <c r="D2" s="8"/>
      <c r="E2" s="3"/>
      <c r="F2" s="3" t="s">
        <v>5</v>
      </c>
      <c r="H2" s="10">
        <v>44424</v>
      </c>
      <c r="I2" s="11">
        <v>44431</v>
      </c>
      <c r="J2" s="12">
        <v>44438</v>
      </c>
      <c r="K2" s="10">
        <v>44445</v>
      </c>
      <c r="L2" s="10">
        <v>44452</v>
      </c>
      <c r="M2" s="10">
        <v>44459</v>
      </c>
      <c r="N2" s="11">
        <v>44466</v>
      </c>
      <c r="O2" s="12">
        <v>44473</v>
      </c>
      <c r="P2" s="10">
        <v>44480</v>
      </c>
      <c r="Q2" s="10">
        <v>44487</v>
      </c>
      <c r="R2" s="11">
        <v>44494</v>
      </c>
      <c r="S2" s="10">
        <v>44501</v>
      </c>
      <c r="T2" s="10">
        <v>44508</v>
      </c>
      <c r="U2" s="10">
        <v>44515</v>
      </c>
      <c r="V2" s="11">
        <v>44522</v>
      </c>
      <c r="W2" s="10">
        <v>44529</v>
      </c>
      <c r="X2" s="10">
        <v>44536</v>
      </c>
      <c r="Y2" s="10">
        <v>44543</v>
      </c>
      <c r="Z2" s="10">
        <v>44550</v>
      </c>
      <c r="AA2" s="11">
        <v>44557</v>
      </c>
      <c r="AB2" s="10">
        <v>44564</v>
      </c>
      <c r="AC2" s="10">
        <v>44571</v>
      </c>
      <c r="AD2" s="10">
        <v>44578</v>
      </c>
      <c r="AE2" s="11">
        <v>44585</v>
      </c>
      <c r="AF2" s="10">
        <v>44592</v>
      </c>
      <c r="AG2" s="10">
        <v>44599</v>
      </c>
      <c r="AH2" s="10">
        <v>44606</v>
      </c>
      <c r="AI2" s="11">
        <v>44613</v>
      </c>
      <c r="AJ2" s="10">
        <v>44620</v>
      </c>
      <c r="AK2" s="10">
        <v>44627</v>
      </c>
      <c r="AL2" s="10">
        <v>44634</v>
      </c>
      <c r="AM2" s="10">
        <v>44641</v>
      </c>
      <c r="AN2" s="11">
        <v>44648</v>
      </c>
      <c r="AO2" s="10">
        <v>44655</v>
      </c>
      <c r="AP2" s="10">
        <v>44662</v>
      </c>
      <c r="AQ2" s="10">
        <v>44669</v>
      </c>
      <c r="AR2" s="10">
        <v>44676</v>
      </c>
      <c r="AS2" s="10">
        <v>44683</v>
      </c>
      <c r="AT2" s="10">
        <v>44690</v>
      </c>
      <c r="AU2" s="10">
        <v>44697</v>
      </c>
      <c r="AV2" s="10">
        <v>44704</v>
      </c>
      <c r="AW2" s="10">
        <v>44711</v>
      </c>
      <c r="AX2" s="10">
        <v>44718</v>
      </c>
      <c r="AY2" s="10">
        <v>44725</v>
      </c>
      <c r="AZ2" s="10">
        <v>44732</v>
      </c>
      <c r="BA2" s="10">
        <v>44739</v>
      </c>
      <c r="BB2" s="10">
        <v>44746</v>
      </c>
      <c r="BC2" s="10">
        <v>44753</v>
      </c>
      <c r="BD2" s="10">
        <v>44760</v>
      </c>
      <c r="BE2" s="10">
        <v>44767</v>
      </c>
      <c r="BF2" s="10">
        <v>44774</v>
      </c>
      <c r="BG2" s="10">
        <v>44781</v>
      </c>
      <c r="BH2" s="10">
        <v>44788</v>
      </c>
      <c r="BI2" s="10">
        <v>44795</v>
      </c>
      <c r="BJ2" s="10">
        <v>44802</v>
      </c>
      <c r="BK2" s="10">
        <v>44809</v>
      </c>
      <c r="BL2" s="10">
        <v>44816</v>
      </c>
      <c r="BM2" s="10">
        <v>44823</v>
      </c>
      <c r="BN2" s="10">
        <v>44830</v>
      </c>
      <c r="BO2" s="10">
        <v>44837</v>
      </c>
      <c r="BP2" s="10">
        <v>44844</v>
      </c>
      <c r="BQ2" s="10">
        <v>44851</v>
      </c>
      <c r="BR2" s="10">
        <v>44858</v>
      </c>
      <c r="BS2" s="10">
        <v>44865</v>
      </c>
      <c r="BT2" s="10">
        <v>44872</v>
      </c>
      <c r="BU2" s="10">
        <v>44879</v>
      </c>
      <c r="BV2" s="10">
        <v>44886</v>
      </c>
      <c r="BW2" s="10">
        <v>44893</v>
      </c>
      <c r="BX2" s="10">
        <v>44900</v>
      </c>
      <c r="BY2" s="10">
        <v>44907</v>
      </c>
      <c r="BZ2" s="10">
        <v>44914</v>
      </c>
      <c r="CA2" s="10">
        <v>44921</v>
      </c>
    </row>
    <row r="3" spans="1:79" x14ac:dyDescent="0.25">
      <c r="A3" s="13" t="s">
        <v>2</v>
      </c>
      <c r="B3" s="13" t="s">
        <v>3</v>
      </c>
      <c r="C3" s="13" t="s">
        <v>4</v>
      </c>
      <c r="D3" s="8"/>
      <c r="F3" s="13" t="s">
        <v>5</v>
      </c>
      <c r="G3" s="9" t="s">
        <v>6</v>
      </c>
      <c r="H3" s="9" t="s">
        <v>7</v>
      </c>
      <c r="I3" s="14" t="s">
        <v>8</v>
      </c>
      <c r="J3" s="15" t="s">
        <v>9</v>
      </c>
      <c r="K3" s="9" t="s">
        <v>10</v>
      </c>
      <c r="L3" s="9" t="s">
        <v>11</v>
      </c>
      <c r="M3" s="9" t="s">
        <v>12</v>
      </c>
      <c r="N3" s="14" t="s">
        <v>13</v>
      </c>
      <c r="O3" s="15" t="s">
        <v>14</v>
      </c>
      <c r="P3" s="9" t="s">
        <v>15</v>
      </c>
      <c r="Q3" s="9" t="s">
        <v>16</v>
      </c>
      <c r="R3" s="14" t="s">
        <v>17</v>
      </c>
      <c r="S3" s="9" t="s">
        <v>18</v>
      </c>
      <c r="T3" s="9" t="s">
        <v>19</v>
      </c>
      <c r="U3" s="9" t="s">
        <v>20</v>
      </c>
      <c r="V3" s="14" t="s">
        <v>21</v>
      </c>
      <c r="W3" s="9" t="s">
        <v>22</v>
      </c>
      <c r="X3" s="9" t="s">
        <v>23</v>
      </c>
      <c r="Y3" s="9" t="s">
        <v>24</v>
      </c>
      <c r="Z3" s="9" t="s">
        <v>25</v>
      </c>
      <c r="AA3" s="14" t="s">
        <v>26</v>
      </c>
      <c r="AB3" s="9" t="s">
        <v>27</v>
      </c>
      <c r="AC3" s="9" t="s">
        <v>28</v>
      </c>
      <c r="AD3" s="9" t="s">
        <v>29</v>
      </c>
      <c r="AE3" s="14" t="s">
        <v>30</v>
      </c>
      <c r="AF3" s="9" t="s">
        <v>31</v>
      </c>
      <c r="AG3" s="9" t="s">
        <v>32</v>
      </c>
      <c r="AH3" s="9" t="s">
        <v>33</v>
      </c>
      <c r="AI3" s="14" t="s">
        <v>34</v>
      </c>
      <c r="AJ3" s="9" t="s">
        <v>35</v>
      </c>
      <c r="AK3" s="9" t="s">
        <v>36</v>
      </c>
      <c r="AL3" s="9" t="s">
        <v>37</v>
      </c>
      <c r="AM3" s="9" t="s">
        <v>38</v>
      </c>
      <c r="AN3" s="14" t="s">
        <v>39</v>
      </c>
      <c r="AO3" s="9" t="s">
        <v>40</v>
      </c>
      <c r="AP3" s="9" t="s">
        <v>41</v>
      </c>
      <c r="AQ3" s="9" t="s">
        <v>42</v>
      </c>
      <c r="AR3" s="9" t="s">
        <v>43</v>
      </c>
      <c r="AS3" s="9" t="s">
        <v>44</v>
      </c>
      <c r="AT3" s="9" t="s">
        <v>45</v>
      </c>
      <c r="AU3" s="9" t="s">
        <v>46</v>
      </c>
      <c r="AV3" s="9" t="s">
        <v>47</v>
      </c>
      <c r="AW3" s="9" t="s">
        <v>48</v>
      </c>
      <c r="AX3" s="9" t="s">
        <v>49</v>
      </c>
      <c r="AY3" s="9" t="s">
        <v>50</v>
      </c>
      <c r="AZ3" s="9" t="s">
        <v>51</v>
      </c>
      <c r="BA3" s="9" t="s">
        <v>52</v>
      </c>
      <c r="BB3" s="9" t="s">
        <v>53</v>
      </c>
      <c r="BC3" s="9" t="s">
        <v>54</v>
      </c>
      <c r="BD3" s="9" t="s">
        <v>55</v>
      </c>
      <c r="BE3" s="9" t="s">
        <v>56</v>
      </c>
      <c r="BF3" s="9" t="s">
        <v>57</v>
      </c>
      <c r="BG3" s="9" t="s">
        <v>58</v>
      </c>
      <c r="BH3" s="9" t="s">
        <v>7</v>
      </c>
      <c r="BI3" s="9" t="s">
        <v>8</v>
      </c>
      <c r="BJ3" s="9" t="s">
        <v>9</v>
      </c>
      <c r="BK3" s="9" t="s">
        <v>10</v>
      </c>
      <c r="BL3" s="9" t="s">
        <v>11</v>
      </c>
      <c r="BM3" s="9" t="s">
        <v>12</v>
      </c>
      <c r="BN3" s="9" t="s">
        <v>13</v>
      </c>
      <c r="BO3" s="9" t="s">
        <v>14</v>
      </c>
      <c r="BP3" s="9" t="s">
        <v>15</v>
      </c>
      <c r="BQ3" s="9" t="s">
        <v>16</v>
      </c>
      <c r="BR3" s="9" t="s">
        <v>17</v>
      </c>
      <c r="BS3" s="9" t="s">
        <v>18</v>
      </c>
      <c r="BT3" s="9" t="s">
        <v>19</v>
      </c>
      <c r="BU3" s="9" t="s">
        <v>20</v>
      </c>
      <c r="BV3" s="9" t="s">
        <v>21</v>
      </c>
      <c r="BW3" s="9" t="s">
        <v>22</v>
      </c>
      <c r="BX3" s="9" t="s">
        <v>23</v>
      </c>
      <c r="BY3" s="9" t="s">
        <v>24</v>
      </c>
      <c r="BZ3" s="9" t="s">
        <v>25</v>
      </c>
      <c r="CA3" s="9" t="s">
        <v>26</v>
      </c>
    </row>
    <row r="4" spans="1:79" s="8" customFormat="1" x14ac:dyDescent="0.25">
      <c r="A4" s="13">
        <v>1</v>
      </c>
      <c r="B4" s="16" t="s">
        <v>59</v>
      </c>
      <c r="C4" s="16" t="s">
        <v>90</v>
      </c>
      <c r="D4" t="e">
        <f>VLOOKUP(A4,[1]Données!$A$1:$E$71,4,0)</f>
        <v>#N/A</v>
      </c>
      <c r="E4" s="16" t="s">
        <v>93</v>
      </c>
      <c r="F4" s="16" t="s">
        <v>94</v>
      </c>
      <c r="G4" s="17">
        <v>0</v>
      </c>
      <c r="H4" s="17">
        <v>0</v>
      </c>
      <c r="I4" s="18">
        <v>0</v>
      </c>
      <c r="J4" s="19">
        <v>0</v>
      </c>
      <c r="K4" s="17">
        <v>0</v>
      </c>
      <c r="L4" s="17">
        <v>0</v>
      </c>
      <c r="M4" s="17">
        <v>0</v>
      </c>
      <c r="N4" s="18">
        <v>5.8239999999999998</v>
      </c>
      <c r="O4" s="19">
        <v>9</v>
      </c>
      <c r="P4" s="17">
        <v>0</v>
      </c>
      <c r="Q4" s="17">
        <v>0</v>
      </c>
      <c r="R4" s="18">
        <v>9</v>
      </c>
      <c r="S4" s="17">
        <v>9</v>
      </c>
      <c r="T4" s="17">
        <v>9</v>
      </c>
      <c r="U4" s="17">
        <v>0</v>
      </c>
      <c r="V4" s="18">
        <v>0</v>
      </c>
      <c r="W4" s="17">
        <v>0</v>
      </c>
      <c r="X4" s="17">
        <v>0</v>
      </c>
      <c r="Y4" s="17">
        <v>0</v>
      </c>
      <c r="Z4" s="17">
        <v>0</v>
      </c>
      <c r="AA4" s="20">
        <v>0</v>
      </c>
      <c r="AB4" s="17">
        <v>0</v>
      </c>
      <c r="AC4" s="17">
        <v>0</v>
      </c>
      <c r="AD4" s="17">
        <v>0</v>
      </c>
      <c r="AE4" s="18">
        <v>0</v>
      </c>
      <c r="AF4" s="17">
        <v>9</v>
      </c>
      <c r="AG4" s="17">
        <v>0</v>
      </c>
      <c r="AH4" s="17">
        <v>0</v>
      </c>
      <c r="AI4" s="18">
        <v>9</v>
      </c>
      <c r="AJ4" s="17">
        <v>0</v>
      </c>
      <c r="AK4" s="17">
        <v>0</v>
      </c>
      <c r="AL4" s="17">
        <v>0</v>
      </c>
      <c r="AM4" s="17">
        <v>9</v>
      </c>
      <c r="AN4" s="18">
        <v>0</v>
      </c>
      <c r="AO4" s="17">
        <v>0</v>
      </c>
      <c r="AP4" s="17">
        <v>0</v>
      </c>
      <c r="AQ4" s="17">
        <v>0</v>
      </c>
      <c r="AR4" s="17">
        <v>0</v>
      </c>
      <c r="AS4" s="17">
        <v>0</v>
      </c>
      <c r="AT4" s="17">
        <v>0</v>
      </c>
      <c r="AU4" s="17">
        <v>0</v>
      </c>
      <c r="AV4" s="17">
        <v>0</v>
      </c>
      <c r="AW4" s="17">
        <v>0</v>
      </c>
      <c r="AX4" s="17">
        <v>0</v>
      </c>
      <c r="AY4" s="17">
        <v>0</v>
      </c>
      <c r="AZ4" s="17">
        <v>0</v>
      </c>
      <c r="BA4" s="17">
        <v>0</v>
      </c>
      <c r="BB4" s="17">
        <v>0</v>
      </c>
      <c r="BC4" s="17">
        <v>0</v>
      </c>
      <c r="BD4" s="17">
        <v>0</v>
      </c>
      <c r="BE4" s="17">
        <v>0</v>
      </c>
      <c r="BF4" s="17">
        <v>0</v>
      </c>
      <c r="BG4" s="17">
        <v>0</v>
      </c>
      <c r="BH4" s="17">
        <v>0</v>
      </c>
      <c r="BI4" s="17">
        <v>0</v>
      </c>
      <c r="BJ4" s="17">
        <v>0</v>
      </c>
      <c r="BK4" s="17">
        <v>0</v>
      </c>
      <c r="BL4" s="17">
        <v>0</v>
      </c>
      <c r="BM4" s="17">
        <v>0</v>
      </c>
      <c r="BN4" s="17">
        <v>5.8239999999999998</v>
      </c>
      <c r="BO4" s="17">
        <v>9</v>
      </c>
      <c r="BP4" s="17">
        <v>0</v>
      </c>
      <c r="BQ4" s="17">
        <v>0</v>
      </c>
      <c r="BR4" s="17">
        <v>9</v>
      </c>
      <c r="BS4" s="17">
        <v>9</v>
      </c>
      <c r="BT4" s="17">
        <v>9</v>
      </c>
      <c r="BU4" s="17">
        <v>0</v>
      </c>
      <c r="BV4" s="17">
        <v>0</v>
      </c>
      <c r="BW4" s="17">
        <v>0</v>
      </c>
      <c r="BX4" s="17">
        <v>0</v>
      </c>
      <c r="BY4" s="17">
        <v>0</v>
      </c>
      <c r="BZ4" s="17">
        <v>0</v>
      </c>
      <c r="CA4" s="17">
        <v>0</v>
      </c>
    </row>
    <row r="5" spans="1:79" x14ac:dyDescent="0.25">
      <c r="A5" s="13" t="s">
        <v>92</v>
      </c>
      <c r="B5" s="13" t="s">
        <v>60</v>
      </c>
      <c r="C5" t="s">
        <v>90</v>
      </c>
      <c r="D5" s="21" t="e">
        <f>VLOOKUP(A5,[1]Données!$A$1:$E$71,4,0)</f>
        <v>#N/A</v>
      </c>
      <c r="E5" s="13" t="s">
        <v>67</v>
      </c>
      <c r="F5" s="13" t="s">
        <v>94</v>
      </c>
      <c r="G5" s="22">
        <v>0</v>
      </c>
      <c r="H5" s="22">
        <v>7.0030000000000001</v>
      </c>
      <c r="I5" s="23">
        <v>0</v>
      </c>
      <c r="J5" s="24">
        <v>0</v>
      </c>
      <c r="K5" s="22">
        <v>0</v>
      </c>
      <c r="L5" s="22">
        <v>10</v>
      </c>
      <c r="M5" s="22">
        <v>10</v>
      </c>
      <c r="N5" s="23">
        <v>0</v>
      </c>
      <c r="O5" s="24">
        <v>0</v>
      </c>
      <c r="P5" s="22">
        <v>10</v>
      </c>
      <c r="Q5" s="22">
        <v>10</v>
      </c>
      <c r="R5" s="23">
        <v>10</v>
      </c>
      <c r="S5" s="22">
        <v>0</v>
      </c>
      <c r="T5" s="22">
        <v>0</v>
      </c>
      <c r="U5" s="22">
        <v>0</v>
      </c>
      <c r="V5" s="23">
        <v>0</v>
      </c>
      <c r="W5" s="22">
        <v>0</v>
      </c>
      <c r="X5" s="22">
        <v>0</v>
      </c>
      <c r="Y5" s="22">
        <v>0</v>
      </c>
      <c r="Z5" s="22">
        <v>0</v>
      </c>
      <c r="AA5" s="23">
        <v>0</v>
      </c>
      <c r="AB5" s="22">
        <v>0</v>
      </c>
      <c r="AC5" s="22">
        <v>0</v>
      </c>
      <c r="AD5" s="22">
        <v>10</v>
      </c>
      <c r="AE5" s="23">
        <v>0</v>
      </c>
      <c r="AF5" s="22">
        <v>0</v>
      </c>
      <c r="AG5" s="22">
        <v>10</v>
      </c>
      <c r="AH5" s="22">
        <v>0</v>
      </c>
      <c r="AI5" s="23">
        <v>0</v>
      </c>
      <c r="AJ5" s="22">
        <v>0</v>
      </c>
      <c r="AK5" s="22">
        <v>10</v>
      </c>
      <c r="AL5" s="22">
        <v>0</v>
      </c>
      <c r="AM5" s="22">
        <v>0</v>
      </c>
      <c r="AN5" s="23">
        <v>0</v>
      </c>
      <c r="AO5" s="22">
        <v>0</v>
      </c>
      <c r="AP5" s="22">
        <v>0</v>
      </c>
      <c r="AQ5" s="22">
        <v>0</v>
      </c>
      <c r="AR5" s="22">
        <v>0</v>
      </c>
      <c r="AS5" s="22">
        <v>0</v>
      </c>
      <c r="AT5" s="22">
        <v>0</v>
      </c>
      <c r="AU5" s="22">
        <v>0</v>
      </c>
      <c r="AV5" s="22">
        <v>0</v>
      </c>
      <c r="AW5" s="22">
        <v>0</v>
      </c>
      <c r="AX5" s="22">
        <v>0</v>
      </c>
      <c r="AY5" s="22">
        <v>0</v>
      </c>
      <c r="AZ5" s="22">
        <v>0</v>
      </c>
      <c r="BA5" s="22">
        <v>0</v>
      </c>
      <c r="BB5" s="22">
        <v>0</v>
      </c>
      <c r="BC5" s="22">
        <v>0</v>
      </c>
      <c r="BD5" s="22">
        <v>0</v>
      </c>
      <c r="BE5" s="22">
        <v>0</v>
      </c>
      <c r="BF5" s="22">
        <v>0</v>
      </c>
      <c r="BG5" s="22">
        <v>0</v>
      </c>
      <c r="BH5" s="22">
        <v>7.0030000000000001</v>
      </c>
      <c r="BI5" s="22">
        <v>0</v>
      </c>
      <c r="BJ5" s="22">
        <v>0</v>
      </c>
      <c r="BK5" s="22">
        <v>0</v>
      </c>
      <c r="BL5" s="22">
        <v>10</v>
      </c>
      <c r="BM5" s="22">
        <v>10</v>
      </c>
      <c r="BN5" s="22">
        <v>0</v>
      </c>
      <c r="BO5" s="22">
        <v>0</v>
      </c>
      <c r="BP5" s="22">
        <v>10</v>
      </c>
      <c r="BQ5" s="22">
        <v>10</v>
      </c>
      <c r="BR5" s="22">
        <v>10</v>
      </c>
      <c r="BS5" s="22">
        <v>0</v>
      </c>
      <c r="BT5" s="22">
        <v>0</v>
      </c>
      <c r="BU5" s="22">
        <v>0</v>
      </c>
      <c r="BV5" s="22">
        <v>0</v>
      </c>
      <c r="BW5" s="22">
        <v>0</v>
      </c>
      <c r="BX5" s="22">
        <v>0</v>
      </c>
      <c r="BY5" s="22">
        <v>0</v>
      </c>
      <c r="BZ5" s="22">
        <v>0</v>
      </c>
      <c r="CA5" s="22">
        <v>0</v>
      </c>
    </row>
    <row r="6" spans="1:79" s="8" customFormat="1" x14ac:dyDescent="0.25">
      <c r="A6" s="16">
        <v>2</v>
      </c>
      <c r="B6" s="16" t="s">
        <v>61</v>
      </c>
      <c r="C6" s="16" t="s">
        <v>90</v>
      </c>
      <c r="D6" t="e">
        <f>VLOOKUP(A6,[1]Données!$A$1:$E$71,4,0)</f>
        <v>#N/A</v>
      </c>
      <c r="E6" t="s">
        <v>93</v>
      </c>
      <c r="F6" s="16" t="s">
        <v>94</v>
      </c>
      <c r="G6" s="17">
        <v>0</v>
      </c>
      <c r="H6" s="17">
        <v>0</v>
      </c>
      <c r="I6" s="18">
        <v>0</v>
      </c>
      <c r="J6" s="19">
        <v>0</v>
      </c>
      <c r="K6" s="51">
        <v>6</v>
      </c>
      <c r="L6" s="17">
        <v>0</v>
      </c>
      <c r="M6" s="17">
        <v>0</v>
      </c>
      <c r="N6" s="18">
        <v>0</v>
      </c>
      <c r="O6" s="19">
        <v>0</v>
      </c>
      <c r="P6" s="17">
        <v>0</v>
      </c>
      <c r="Q6" s="17">
        <v>9</v>
      </c>
      <c r="R6" s="18">
        <v>0</v>
      </c>
      <c r="S6" s="17">
        <v>0</v>
      </c>
      <c r="T6" s="17">
        <v>0</v>
      </c>
      <c r="U6" s="17">
        <v>9</v>
      </c>
      <c r="V6" s="18">
        <v>0</v>
      </c>
      <c r="W6" s="17">
        <v>0</v>
      </c>
      <c r="X6" s="17">
        <v>9</v>
      </c>
      <c r="Y6" s="17">
        <v>0</v>
      </c>
      <c r="Z6" s="17">
        <v>0</v>
      </c>
      <c r="AA6" s="20">
        <v>0</v>
      </c>
      <c r="AB6" s="17">
        <v>0</v>
      </c>
      <c r="AC6" s="17">
        <v>0</v>
      </c>
      <c r="AD6" s="17">
        <v>0</v>
      </c>
      <c r="AE6" s="18">
        <v>0</v>
      </c>
      <c r="AF6" s="17">
        <v>0</v>
      </c>
      <c r="AG6" s="17">
        <v>4.5</v>
      </c>
      <c r="AH6" s="17">
        <v>0</v>
      </c>
      <c r="AI6" s="18">
        <v>0</v>
      </c>
      <c r="AJ6" s="17">
        <v>4.5</v>
      </c>
      <c r="AK6" s="17">
        <v>0</v>
      </c>
      <c r="AL6" s="17">
        <v>0</v>
      </c>
      <c r="AM6" s="17">
        <v>0</v>
      </c>
      <c r="AN6" s="18">
        <v>4.5</v>
      </c>
      <c r="AO6" s="17">
        <v>0</v>
      </c>
      <c r="AP6" s="17">
        <v>0</v>
      </c>
      <c r="AQ6" s="17">
        <v>0</v>
      </c>
      <c r="AR6" s="17">
        <v>0</v>
      </c>
      <c r="AS6" s="17">
        <v>0</v>
      </c>
      <c r="AT6" s="17">
        <v>0</v>
      </c>
      <c r="AU6" s="17">
        <v>0</v>
      </c>
      <c r="AV6" s="17">
        <v>0</v>
      </c>
      <c r="AW6" s="17">
        <v>0</v>
      </c>
      <c r="AX6" s="17">
        <v>0</v>
      </c>
      <c r="AY6" s="17">
        <v>0</v>
      </c>
      <c r="AZ6" s="17">
        <v>0</v>
      </c>
      <c r="BA6" s="17">
        <v>0</v>
      </c>
      <c r="BB6" s="17">
        <v>0</v>
      </c>
      <c r="BC6" s="17">
        <v>0</v>
      </c>
      <c r="BD6" s="17">
        <v>0</v>
      </c>
      <c r="BE6" s="17">
        <v>0</v>
      </c>
      <c r="BF6" s="17">
        <v>0</v>
      </c>
      <c r="BG6" s="17">
        <v>0</v>
      </c>
      <c r="BH6" s="17">
        <v>0</v>
      </c>
      <c r="BI6" s="17">
        <v>0</v>
      </c>
      <c r="BJ6" s="17">
        <v>0</v>
      </c>
      <c r="BK6" s="17">
        <v>3.996</v>
      </c>
      <c r="BL6" s="17">
        <v>0</v>
      </c>
      <c r="BM6" s="17">
        <v>0</v>
      </c>
      <c r="BN6" s="17">
        <v>0</v>
      </c>
      <c r="BO6" s="17">
        <v>0</v>
      </c>
      <c r="BP6" s="17">
        <v>0</v>
      </c>
      <c r="BQ6" s="17">
        <v>9</v>
      </c>
      <c r="BR6" s="17">
        <v>0</v>
      </c>
      <c r="BS6" s="17">
        <v>0</v>
      </c>
      <c r="BT6" s="17">
        <v>0</v>
      </c>
      <c r="BU6" s="17">
        <v>9</v>
      </c>
      <c r="BV6" s="17">
        <v>0</v>
      </c>
      <c r="BW6" s="17">
        <v>0</v>
      </c>
      <c r="BX6" s="17">
        <v>9</v>
      </c>
      <c r="BY6" s="17">
        <v>0</v>
      </c>
      <c r="BZ6" s="17">
        <v>0</v>
      </c>
      <c r="CA6" s="17">
        <v>0</v>
      </c>
    </row>
    <row r="7" spans="1:79" x14ac:dyDescent="0.25">
      <c r="A7" s="13" t="s">
        <v>95</v>
      </c>
      <c r="B7" s="13" t="s">
        <v>62</v>
      </c>
      <c r="C7" s="13" t="s">
        <v>90</v>
      </c>
      <c r="D7" s="21" t="e">
        <f>VLOOKUP(A7,[1]Données!$A$1:$E$71,4,0)</f>
        <v>#N/A</v>
      </c>
      <c r="E7" s="13" t="s">
        <v>67</v>
      </c>
      <c r="F7" s="13" t="s">
        <v>94</v>
      </c>
      <c r="G7">
        <v>0</v>
      </c>
      <c r="H7" s="22">
        <v>0</v>
      </c>
      <c r="I7" s="53">
        <v>6.8559999999999999</v>
      </c>
      <c r="J7" s="40">
        <v>0</v>
      </c>
      <c r="K7" s="22">
        <v>0</v>
      </c>
      <c r="L7" s="22">
        <v>0</v>
      </c>
      <c r="M7" s="22">
        <v>0</v>
      </c>
      <c r="N7" s="23">
        <v>0</v>
      </c>
      <c r="O7" s="24">
        <v>10</v>
      </c>
      <c r="P7" s="22">
        <v>0</v>
      </c>
      <c r="Q7" s="22">
        <v>0</v>
      </c>
      <c r="R7" s="23">
        <v>0</v>
      </c>
      <c r="S7" s="22">
        <v>10</v>
      </c>
      <c r="T7" s="22">
        <v>0</v>
      </c>
      <c r="U7" s="22">
        <v>0</v>
      </c>
      <c r="V7" s="23">
        <v>10</v>
      </c>
      <c r="W7" s="22">
        <v>0</v>
      </c>
      <c r="X7" s="22">
        <v>0</v>
      </c>
      <c r="Y7" s="22">
        <v>0</v>
      </c>
      <c r="Z7" s="22">
        <v>0</v>
      </c>
      <c r="AA7" s="23">
        <v>0</v>
      </c>
      <c r="AB7" s="22">
        <v>0</v>
      </c>
      <c r="AC7" s="22">
        <v>0</v>
      </c>
      <c r="AD7" s="22">
        <v>0</v>
      </c>
      <c r="AE7" s="23">
        <v>5</v>
      </c>
      <c r="AF7" s="22">
        <v>0</v>
      </c>
      <c r="AG7" s="22">
        <v>0</v>
      </c>
      <c r="AH7" s="22">
        <v>5</v>
      </c>
      <c r="AI7" s="23">
        <v>0</v>
      </c>
      <c r="AJ7" s="22">
        <v>0</v>
      </c>
      <c r="AK7" s="22">
        <v>0</v>
      </c>
      <c r="AL7" s="22">
        <v>5</v>
      </c>
      <c r="AM7" s="22">
        <v>0</v>
      </c>
      <c r="AN7" s="23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  <c r="BC7" s="22">
        <v>0</v>
      </c>
      <c r="BD7" s="22">
        <v>0</v>
      </c>
      <c r="BE7" s="22">
        <v>0</v>
      </c>
      <c r="BF7" s="22">
        <v>0</v>
      </c>
      <c r="BG7" s="22">
        <v>0</v>
      </c>
      <c r="BH7" s="22">
        <v>0</v>
      </c>
      <c r="BI7" s="22">
        <v>6.8559999999999999</v>
      </c>
      <c r="BJ7" s="22">
        <v>0</v>
      </c>
      <c r="BK7" s="22">
        <v>0</v>
      </c>
      <c r="BL7" s="22">
        <v>0</v>
      </c>
      <c r="BM7" s="22">
        <v>0</v>
      </c>
      <c r="BN7" s="22">
        <v>0</v>
      </c>
      <c r="BO7" s="22">
        <v>10</v>
      </c>
      <c r="BP7" s="22">
        <v>0</v>
      </c>
      <c r="BQ7" s="22">
        <v>0</v>
      </c>
      <c r="BR7" s="22">
        <v>0</v>
      </c>
      <c r="BS7" s="22">
        <v>10</v>
      </c>
      <c r="BT7" s="22">
        <v>0</v>
      </c>
      <c r="BU7" s="22">
        <v>0</v>
      </c>
      <c r="BV7" s="22">
        <v>10</v>
      </c>
      <c r="BW7" s="22">
        <v>0</v>
      </c>
      <c r="BX7" s="22">
        <v>0</v>
      </c>
      <c r="BY7" s="22">
        <v>0</v>
      </c>
      <c r="BZ7" s="22">
        <v>0</v>
      </c>
      <c r="CA7" s="22">
        <v>0</v>
      </c>
    </row>
    <row r="8" spans="1:79" x14ac:dyDescent="0.25">
      <c r="A8" s="16">
        <v>3</v>
      </c>
      <c r="B8" s="16" t="s">
        <v>63</v>
      </c>
      <c r="C8" s="16" t="s">
        <v>90</v>
      </c>
      <c r="D8" t="e">
        <f>VLOOKUP(A8,[1]Données!$A$1:$E$71,4,0)</f>
        <v>#N/A</v>
      </c>
      <c r="E8" s="16" t="s">
        <v>93</v>
      </c>
      <c r="F8" s="16" t="s">
        <v>94</v>
      </c>
      <c r="G8" s="17">
        <v>0</v>
      </c>
      <c r="H8" s="17">
        <v>0</v>
      </c>
      <c r="I8" s="48">
        <v>0</v>
      </c>
      <c r="J8" s="19">
        <v>0</v>
      </c>
      <c r="K8" s="17">
        <v>0</v>
      </c>
      <c r="L8" s="48">
        <v>0</v>
      </c>
      <c r="M8" s="17">
        <v>6.3</v>
      </c>
      <c r="N8" s="18">
        <v>0</v>
      </c>
      <c r="O8" s="19">
        <v>0</v>
      </c>
      <c r="P8" s="17">
        <v>9</v>
      </c>
      <c r="Q8" s="17">
        <v>7.2</v>
      </c>
      <c r="R8" s="18">
        <v>0</v>
      </c>
      <c r="S8" s="17">
        <v>0</v>
      </c>
      <c r="T8" s="17">
        <v>0</v>
      </c>
      <c r="U8" s="17">
        <v>0</v>
      </c>
      <c r="V8" s="18">
        <v>9</v>
      </c>
      <c r="W8" s="17">
        <v>9</v>
      </c>
      <c r="X8" s="17">
        <v>0</v>
      </c>
      <c r="Y8" s="17">
        <v>0</v>
      </c>
      <c r="Z8" s="17">
        <v>0</v>
      </c>
      <c r="AA8" s="20">
        <v>0</v>
      </c>
      <c r="AB8" s="17">
        <v>0</v>
      </c>
      <c r="AC8" s="17">
        <v>0</v>
      </c>
      <c r="AD8" s="17">
        <v>0</v>
      </c>
      <c r="AE8" s="18">
        <v>9</v>
      </c>
      <c r="AF8" s="17">
        <v>0</v>
      </c>
      <c r="AG8" s="17">
        <v>0</v>
      </c>
      <c r="AH8" s="17">
        <v>0</v>
      </c>
      <c r="AI8" s="18">
        <v>0</v>
      </c>
      <c r="AJ8" s="17">
        <v>0</v>
      </c>
      <c r="AK8" s="17">
        <v>4.5</v>
      </c>
      <c r="AL8" s="17">
        <v>0</v>
      </c>
      <c r="AM8" s="17">
        <v>0</v>
      </c>
      <c r="AN8" s="18">
        <v>0</v>
      </c>
      <c r="AO8" s="17">
        <v>4.5</v>
      </c>
      <c r="AP8" s="17">
        <v>0</v>
      </c>
      <c r="AQ8" s="17">
        <v>0</v>
      </c>
      <c r="AR8" s="17">
        <v>0</v>
      </c>
      <c r="AS8" s="17">
        <v>0</v>
      </c>
      <c r="AT8" s="17">
        <v>0</v>
      </c>
      <c r="AU8" s="17">
        <v>0</v>
      </c>
      <c r="AV8" s="17">
        <v>0</v>
      </c>
      <c r="AW8" s="17">
        <v>0</v>
      </c>
      <c r="AX8" s="17">
        <v>0</v>
      </c>
      <c r="AY8" s="17">
        <v>0</v>
      </c>
      <c r="AZ8" s="17">
        <v>0</v>
      </c>
      <c r="BA8" s="17">
        <v>0</v>
      </c>
      <c r="BB8" s="17">
        <v>0</v>
      </c>
      <c r="BC8" s="17">
        <v>0</v>
      </c>
      <c r="BD8" s="17">
        <v>0</v>
      </c>
      <c r="BE8" s="17">
        <v>0</v>
      </c>
      <c r="BF8" s="17">
        <v>0</v>
      </c>
      <c r="BG8" s="17">
        <v>0</v>
      </c>
      <c r="BH8" s="17">
        <v>0</v>
      </c>
      <c r="BI8" s="17">
        <v>0</v>
      </c>
      <c r="BJ8" s="17">
        <v>0</v>
      </c>
      <c r="BK8" s="17">
        <v>0</v>
      </c>
      <c r="BL8" s="17">
        <v>0</v>
      </c>
      <c r="BM8" s="17">
        <v>6.3</v>
      </c>
      <c r="BN8" s="17">
        <v>0</v>
      </c>
      <c r="BO8" s="17">
        <v>0</v>
      </c>
      <c r="BP8" s="17">
        <v>9</v>
      </c>
      <c r="BQ8" s="17">
        <v>7.2</v>
      </c>
      <c r="BR8" s="17">
        <v>0</v>
      </c>
      <c r="BS8" s="17">
        <v>0</v>
      </c>
      <c r="BT8" s="17">
        <v>0</v>
      </c>
      <c r="BU8" s="17">
        <v>0</v>
      </c>
      <c r="BV8" s="17">
        <v>9</v>
      </c>
      <c r="BW8" s="17">
        <v>9</v>
      </c>
      <c r="BX8" s="17">
        <v>0</v>
      </c>
      <c r="BY8" s="17">
        <v>0</v>
      </c>
      <c r="BZ8" s="17">
        <v>0</v>
      </c>
      <c r="CA8" s="17">
        <v>0</v>
      </c>
    </row>
    <row r="9" spans="1:79" x14ac:dyDescent="0.25">
      <c r="A9" s="13" t="s">
        <v>96</v>
      </c>
      <c r="B9" s="13" t="s">
        <v>64</v>
      </c>
      <c r="C9" s="13" t="s">
        <v>90</v>
      </c>
      <c r="D9" s="21" t="e">
        <f>VLOOKUP(A9,[1]Données!$A$1:$E$71,4,0)</f>
        <v>#N/A</v>
      </c>
      <c r="E9" s="13" t="s">
        <v>67</v>
      </c>
      <c r="F9" s="13" t="s">
        <v>94</v>
      </c>
      <c r="G9" s="49">
        <v>0</v>
      </c>
      <c r="H9" s="22">
        <v>0</v>
      </c>
      <c r="I9" s="40">
        <v>0</v>
      </c>
      <c r="J9" s="50">
        <v>0</v>
      </c>
      <c r="K9" s="54">
        <v>0</v>
      </c>
      <c r="L9" s="22">
        <v>0</v>
      </c>
      <c r="M9" s="22">
        <v>0</v>
      </c>
      <c r="N9" s="23">
        <v>10</v>
      </c>
      <c r="O9" s="24">
        <v>8</v>
      </c>
      <c r="P9" s="22">
        <v>0</v>
      </c>
      <c r="Q9" s="22">
        <v>0</v>
      </c>
      <c r="R9" s="23">
        <v>0</v>
      </c>
      <c r="S9" s="22">
        <v>0</v>
      </c>
      <c r="T9" s="22">
        <v>10</v>
      </c>
      <c r="U9" s="22">
        <v>10</v>
      </c>
      <c r="V9" s="23">
        <v>0</v>
      </c>
      <c r="W9" s="22">
        <v>0</v>
      </c>
      <c r="X9" s="22">
        <v>0</v>
      </c>
      <c r="Y9" s="22">
        <v>0</v>
      </c>
      <c r="Z9" s="22">
        <v>0</v>
      </c>
      <c r="AA9" s="23">
        <v>0</v>
      </c>
      <c r="AB9" s="22">
        <v>0</v>
      </c>
      <c r="AC9" s="22">
        <v>10</v>
      </c>
      <c r="AD9" s="22">
        <v>0</v>
      </c>
      <c r="AE9" s="23">
        <v>0</v>
      </c>
      <c r="AF9" s="22">
        <v>0</v>
      </c>
      <c r="AG9" s="22">
        <v>0</v>
      </c>
      <c r="AH9" s="22">
        <v>0</v>
      </c>
      <c r="AI9" s="23">
        <v>5</v>
      </c>
      <c r="AJ9" s="22">
        <v>0</v>
      </c>
      <c r="AK9" s="22">
        <v>0</v>
      </c>
      <c r="AL9" s="22">
        <v>0</v>
      </c>
      <c r="AM9" s="22">
        <v>5</v>
      </c>
      <c r="AN9" s="23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>
        <v>0</v>
      </c>
      <c r="BG9" s="22">
        <v>0</v>
      </c>
      <c r="BH9" s="22">
        <v>0</v>
      </c>
      <c r="BI9" s="22">
        <v>0</v>
      </c>
      <c r="BJ9" s="22">
        <v>0</v>
      </c>
      <c r="BK9" s="22">
        <v>0</v>
      </c>
      <c r="BL9" s="22">
        <v>0</v>
      </c>
      <c r="BM9" s="22">
        <v>0</v>
      </c>
      <c r="BN9" s="22">
        <v>10</v>
      </c>
      <c r="BO9" s="22">
        <v>8</v>
      </c>
      <c r="BP9" s="22">
        <v>0</v>
      </c>
      <c r="BQ9" s="22">
        <v>0</v>
      </c>
      <c r="BR9" s="22">
        <v>0</v>
      </c>
      <c r="BS9" s="22">
        <v>0</v>
      </c>
      <c r="BT9" s="22">
        <v>10</v>
      </c>
      <c r="BU9" s="22">
        <v>10</v>
      </c>
      <c r="BV9" s="22">
        <v>0</v>
      </c>
      <c r="BW9" s="22">
        <v>0</v>
      </c>
      <c r="BX9" s="22">
        <v>0</v>
      </c>
      <c r="BY9" s="22">
        <v>0</v>
      </c>
      <c r="BZ9" s="22">
        <v>0</v>
      </c>
      <c r="CA9" s="22">
        <v>0</v>
      </c>
    </row>
    <row r="10" spans="1:79" s="8" customFormat="1" x14ac:dyDescent="0.25">
      <c r="A10" s="16">
        <v>4</v>
      </c>
      <c r="B10" s="16" t="s">
        <v>63</v>
      </c>
      <c r="C10" s="16" t="s">
        <v>90</v>
      </c>
      <c r="D10" t="e">
        <f>VLOOKUP(A10,[1]Données!$A$1:$E$71,4,0)</f>
        <v>#N/A</v>
      </c>
      <c r="E10" s="16" t="s">
        <v>93</v>
      </c>
      <c r="F10" s="16" t="s">
        <v>94</v>
      </c>
      <c r="G10" s="17">
        <v>0</v>
      </c>
      <c r="H10" s="17">
        <v>0</v>
      </c>
      <c r="I10" s="18">
        <v>0</v>
      </c>
      <c r="J10" s="19">
        <v>0</v>
      </c>
      <c r="K10" s="17">
        <v>0</v>
      </c>
      <c r="L10" s="17">
        <v>0</v>
      </c>
      <c r="M10" s="51">
        <v>8</v>
      </c>
      <c r="N10" s="18">
        <v>9</v>
      </c>
      <c r="O10" s="19">
        <v>3.6</v>
      </c>
      <c r="P10" s="17">
        <v>0</v>
      </c>
      <c r="Q10" s="17">
        <v>0</v>
      </c>
      <c r="R10" s="18">
        <v>0</v>
      </c>
      <c r="S10" s="17">
        <v>0</v>
      </c>
      <c r="T10" s="17">
        <v>0</v>
      </c>
      <c r="U10" s="17">
        <v>0</v>
      </c>
      <c r="V10" s="18">
        <v>0</v>
      </c>
      <c r="W10" s="17">
        <v>0</v>
      </c>
      <c r="X10" s="17">
        <v>0</v>
      </c>
      <c r="Y10" s="17">
        <v>0</v>
      </c>
      <c r="Z10" s="17">
        <v>0</v>
      </c>
      <c r="AA10" s="20">
        <v>0</v>
      </c>
      <c r="AB10" s="17">
        <v>0</v>
      </c>
      <c r="AC10" s="17">
        <v>0</v>
      </c>
      <c r="AD10" s="17">
        <v>0</v>
      </c>
      <c r="AE10" s="18">
        <v>0</v>
      </c>
      <c r="AF10" s="17">
        <v>0</v>
      </c>
      <c r="AG10" s="17">
        <v>0</v>
      </c>
      <c r="AH10" s="17">
        <v>4.5</v>
      </c>
      <c r="AI10" s="18">
        <v>0</v>
      </c>
      <c r="AJ10" s="17">
        <v>0</v>
      </c>
      <c r="AK10" s="17">
        <v>0</v>
      </c>
      <c r="AL10" s="17">
        <v>4.5</v>
      </c>
      <c r="AM10" s="17">
        <v>0</v>
      </c>
      <c r="AN10" s="18">
        <v>0</v>
      </c>
      <c r="AO10" s="17">
        <v>0</v>
      </c>
      <c r="AP10" s="17">
        <v>4.5</v>
      </c>
      <c r="AQ10" s="17">
        <v>0</v>
      </c>
      <c r="AR10" s="17">
        <v>0</v>
      </c>
      <c r="AS10" s="17">
        <v>0</v>
      </c>
      <c r="AT10" s="17">
        <v>0</v>
      </c>
      <c r="AU10" s="17">
        <v>0</v>
      </c>
      <c r="AV10" s="17">
        <v>0</v>
      </c>
      <c r="AW10" s="17">
        <v>0</v>
      </c>
      <c r="AX10" s="17">
        <v>0</v>
      </c>
      <c r="AY10" s="17">
        <v>0</v>
      </c>
      <c r="AZ10" s="17">
        <v>0</v>
      </c>
      <c r="BA10" s="17">
        <v>0</v>
      </c>
      <c r="BB10" s="17">
        <v>0</v>
      </c>
      <c r="BC10" s="17">
        <v>0</v>
      </c>
      <c r="BD10" s="17">
        <v>0</v>
      </c>
      <c r="BE10" s="17">
        <v>0</v>
      </c>
      <c r="BF10" s="17">
        <v>0</v>
      </c>
      <c r="BG10" s="17">
        <v>0</v>
      </c>
      <c r="BH10" s="17">
        <v>0</v>
      </c>
      <c r="BI10" s="17">
        <v>0</v>
      </c>
      <c r="BJ10" s="17">
        <v>0</v>
      </c>
      <c r="BK10" s="17">
        <v>0</v>
      </c>
      <c r="BL10" s="17">
        <v>0</v>
      </c>
      <c r="BM10" s="17">
        <v>9</v>
      </c>
      <c r="BN10" s="17">
        <v>9</v>
      </c>
      <c r="BO10" s="17">
        <v>3.6</v>
      </c>
      <c r="BP10" s="17">
        <v>0</v>
      </c>
      <c r="BQ10" s="17">
        <v>0</v>
      </c>
      <c r="BR10" s="17">
        <v>0</v>
      </c>
      <c r="BS10" s="17">
        <v>0</v>
      </c>
      <c r="BT10" s="17">
        <v>0</v>
      </c>
      <c r="BU10" s="17">
        <v>0</v>
      </c>
      <c r="BV10" s="17">
        <v>0</v>
      </c>
      <c r="BW10" s="17">
        <v>0</v>
      </c>
      <c r="BX10" s="17">
        <v>0</v>
      </c>
      <c r="BY10" s="17">
        <v>0</v>
      </c>
      <c r="BZ10" s="17">
        <v>0</v>
      </c>
      <c r="CA10" s="17">
        <v>0</v>
      </c>
    </row>
    <row r="11" spans="1:79" x14ac:dyDescent="0.25">
      <c r="A11" s="13" t="s">
        <v>97</v>
      </c>
      <c r="B11" s="13" t="s">
        <v>64</v>
      </c>
      <c r="C11" s="13" t="s">
        <v>90</v>
      </c>
      <c r="D11" s="21" t="e">
        <f>VLOOKUP(A11,[1]Données!$A$1:$E$71,4,0)</f>
        <v>#N/A</v>
      </c>
      <c r="E11" s="13" t="s">
        <v>67</v>
      </c>
      <c r="F11" s="13" t="s">
        <v>94</v>
      </c>
      <c r="G11" s="22">
        <v>0</v>
      </c>
      <c r="H11" s="22">
        <v>0</v>
      </c>
      <c r="I11" s="23">
        <v>0</v>
      </c>
      <c r="J11" s="24">
        <v>0</v>
      </c>
      <c r="K11" s="52">
        <v>10</v>
      </c>
      <c r="L11" s="22">
        <v>10</v>
      </c>
      <c r="M11" s="22">
        <v>3.5</v>
      </c>
      <c r="N11" s="23">
        <v>0</v>
      </c>
      <c r="O11" s="24">
        <v>0</v>
      </c>
      <c r="P11" s="22">
        <v>0</v>
      </c>
      <c r="Q11" s="22">
        <v>0</v>
      </c>
      <c r="R11" s="23">
        <v>0</v>
      </c>
      <c r="S11" s="22">
        <v>0</v>
      </c>
      <c r="T11" s="22">
        <v>0</v>
      </c>
      <c r="U11" s="22">
        <v>0</v>
      </c>
      <c r="V11" s="23">
        <v>0</v>
      </c>
      <c r="W11" s="22">
        <v>0</v>
      </c>
      <c r="X11" s="22">
        <v>0</v>
      </c>
      <c r="Y11" s="22">
        <v>0</v>
      </c>
      <c r="Z11" s="22">
        <v>0</v>
      </c>
      <c r="AA11" s="23">
        <v>0</v>
      </c>
      <c r="AB11" s="22">
        <v>0</v>
      </c>
      <c r="AC11" s="22">
        <v>0</v>
      </c>
      <c r="AD11" s="22">
        <v>0</v>
      </c>
      <c r="AE11" s="23">
        <v>0</v>
      </c>
      <c r="AF11" s="22">
        <v>5</v>
      </c>
      <c r="AG11" s="22">
        <v>0</v>
      </c>
      <c r="AH11" s="22">
        <v>0</v>
      </c>
      <c r="AI11" s="23">
        <v>0</v>
      </c>
      <c r="AJ11" s="22">
        <v>5</v>
      </c>
      <c r="AK11" s="22">
        <v>0</v>
      </c>
      <c r="AL11" s="22">
        <v>0</v>
      </c>
      <c r="AM11" s="22">
        <v>0</v>
      </c>
      <c r="AN11" s="23">
        <v>5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0</v>
      </c>
      <c r="BC11" s="22">
        <v>0</v>
      </c>
      <c r="BD11" s="22">
        <v>0</v>
      </c>
      <c r="BE11" s="22">
        <v>0</v>
      </c>
      <c r="BF11" s="22">
        <v>0</v>
      </c>
      <c r="BG11" s="22">
        <v>0</v>
      </c>
      <c r="BH11" s="22">
        <v>0</v>
      </c>
      <c r="BI11" s="22">
        <v>0</v>
      </c>
      <c r="BJ11" s="22">
        <v>0</v>
      </c>
      <c r="BK11" s="22">
        <v>10</v>
      </c>
      <c r="BL11" s="22">
        <v>10</v>
      </c>
      <c r="BM11" s="22">
        <v>3.5</v>
      </c>
      <c r="BN11" s="22">
        <v>0</v>
      </c>
      <c r="BO11" s="22">
        <v>0</v>
      </c>
      <c r="BP11" s="22">
        <v>0</v>
      </c>
      <c r="BQ11" s="22">
        <v>0</v>
      </c>
      <c r="BR11" s="22">
        <v>0</v>
      </c>
      <c r="BS11" s="22">
        <v>0</v>
      </c>
      <c r="BT11" s="22">
        <v>0</v>
      </c>
      <c r="BU11" s="22">
        <v>0</v>
      </c>
      <c r="BV11" s="22">
        <v>0</v>
      </c>
      <c r="BW11" s="22">
        <v>0</v>
      </c>
      <c r="BX11" s="22">
        <v>0</v>
      </c>
      <c r="BY11" s="22">
        <v>0</v>
      </c>
      <c r="BZ11" s="22">
        <v>0</v>
      </c>
      <c r="CA11" s="22">
        <v>0</v>
      </c>
    </row>
    <row r="12" spans="1:79" x14ac:dyDescent="0.25">
      <c r="A12" s="16">
        <v>5</v>
      </c>
      <c r="B12" s="16" t="s">
        <v>65</v>
      </c>
      <c r="C12" s="16" t="s">
        <v>90</v>
      </c>
      <c r="D12" t="e">
        <f>VLOOKUP(A12,[1]Données!$A$1:$E$71,4,0)</f>
        <v>#N/A</v>
      </c>
      <c r="E12" s="16" t="s">
        <v>93</v>
      </c>
      <c r="F12" s="16" t="s">
        <v>94</v>
      </c>
      <c r="G12" s="17">
        <v>0</v>
      </c>
      <c r="H12" s="17">
        <v>0</v>
      </c>
      <c r="I12" s="18">
        <v>0</v>
      </c>
      <c r="J12" s="19">
        <v>0</v>
      </c>
      <c r="K12" s="17">
        <v>0</v>
      </c>
      <c r="L12" s="17">
        <v>8.7919999999999998</v>
      </c>
      <c r="M12" s="17">
        <v>0</v>
      </c>
      <c r="N12" s="18">
        <v>0</v>
      </c>
      <c r="O12" s="19">
        <v>0</v>
      </c>
      <c r="P12" s="17">
        <v>0</v>
      </c>
      <c r="Q12" s="17">
        <v>0</v>
      </c>
      <c r="R12" s="18">
        <v>0</v>
      </c>
      <c r="S12" s="17">
        <v>0</v>
      </c>
      <c r="T12" s="17">
        <v>0</v>
      </c>
      <c r="U12" s="17">
        <v>0</v>
      </c>
      <c r="V12" s="18">
        <v>0</v>
      </c>
      <c r="W12" s="17">
        <v>0</v>
      </c>
      <c r="X12" s="17">
        <v>0</v>
      </c>
      <c r="Y12" s="17">
        <v>0</v>
      </c>
      <c r="Z12" s="17">
        <v>0</v>
      </c>
      <c r="AA12" s="20">
        <v>0</v>
      </c>
      <c r="AB12" s="17">
        <v>0</v>
      </c>
      <c r="AC12" s="17">
        <v>0</v>
      </c>
      <c r="AD12" s="17">
        <v>0</v>
      </c>
      <c r="AE12" s="18">
        <v>0</v>
      </c>
      <c r="AF12" s="17">
        <v>0</v>
      </c>
      <c r="AG12" s="17">
        <v>0</v>
      </c>
      <c r="AH12" s="17">
        <v>0</v>
      </c>
      <c r="AI12" s="18">
        <v>0</v>
      </c>
      <c r="AJ12" s="17">
        <v>0</v>
      </c>
      <c r="AK12" s="17">
        <v>0</v>
      </c>
      <c r="AL12" s="17">
        <v>0</v>
      </c>
      <c r="AM12" s="17">
        <v>0</v>
      </c>
      <c r="AN12" s="18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  <c r="AT12" s="17">
        <v>0</v>
      </c>
      <c r="AU12" s="17">
        <v>0</v>
      </c>
      <c r="AV12" s="17">
        <v>0</v>
      </c>
      <c r="AW12" s="17">
        <v>0</v>
      </c>
      <c r="AX12" s="17">
        <v>0</v>
      </c>
      <c r="AY12" s="17">
        <v>0</v>
      </c>
      <c r="AZ12" s="17">
        <v>0</v>
      </c>
      <c r="BA12" s="17">
        <v>0</v>
      </c>
      <c r="BB12" s="17">
        <v>0</v>
      </c>
      <c r="BC12" s="17">
        <v>0</v>
      </c>
      <c r="BD12" s="17">
        <v>0</v>
      </c>
      <c r="BE12" s="17">
        <v>0</v>
      </c>
      <c r="BF12" s="17">
        <v>0</v>
      </c>
      <c r="BG12" s="17">
        <v>0</v>
      </c>
      <c r="BH12" s="17">
        <v>0</v>
      </c>
      <c r="BI12" s="17">
        <v>0</v>
      </c>
      <c r="BJ12" s="17">
        <v>0</v>
      </c>
      <c r="BK12" s="17">
        <v>0</v>
      </c>
      <c r="BL12" s="17">
        <v>8.7919999999999998</v>
      </c>
      <c r="BM12" s="17">
        <v>0</v>
      </c>
      <c r="BN12" s="17">
        <v>0</v>
      </c>
      <c r="BO12" s="17">
        <v>0</v>
      </c>
      <c r="BP12" s="17">
        <v>0</v>
      </c>
      <c r="BQ12" s="17">
        <v>0</v>
      </c>
      <c r="BR12" s="17">
        <v>0</v>
      </c>
      <c r="BS12" s="17">
        <v>0</v>
      </c>
      <c r="BT12" s="17">
        <v>0</v>
      </c>
      <c r="BU12" s="17">
        <v>0</v>
      </c>
      <c r="BV12" s="17">
        <v>0</v>
      </c>
      <c r="BW12" s="17">
        <v>0</v>
      </c>
      <c r="BX12" s="17">
        <v>0</v>
      </c>
      <c r="BY12" s="17">
        <v>0</v>
      </c>
      <c r="BZ12" s="17">
        <v>0</v>
      </c>
      <c r="CA12" s="17">
        <v>0</v>
      </c>
    </row>
    <row r="13" spans="1:79" x14ac:dyDescent="0.25">
      <c r="A13" s="13" t="s">
        <v>98</v>
      </c>
      <c r="B13" s="13" t="s">
        <v>66</v>
      </c>
      <c r="C13" s="13" t="s">
        <v>90</v>
      </c>
      <c r="D13" s="21" t="e">
        <f>VLOOKUP(A13,[1]Données!$A$1:$E$71,4,0)</f>
        <v>#N/A</v>
      </c>
      <c r="E13" s="13" t="s">
        <v>67</v>
      </c>
      <c r="F13" s="13" t="s">
        <v>94</v>
      </c>
      <c r="G13" s="22">
        <v>0</v>
      </c>
      <c r="H13" s="22">
        <v>0</v>
      </c>
      <c r="I13" s="23">
        <v>0</v>
      </c>
      <c r="J13" s="24">
        <v>10</v>
      </c>
      <c r="K13" s="22">
        <v>0</v>
      </c>
      <c r="L13" s="22">
        <v>0</v>
      </c>
      <c r="M13" s="22">
        <v>0</v>
      </c>
      <c r="N13" s="23">
        <v>0</v>
      </c>
      <c r="O13" s="24">
        <v>0</v>
      </c>
      <c r="P13" s="22">
        <v>0</v>
      </c>
      <c r="Q13" s="22">
        <v>0</v>
      </c>
      <c r="R13" s="23">
        <v>0</v>
      </c>
      <c r="S13" s="22">
        <v>0</v>
      </c>
      <c r="T13" s="22">
        <v>0</v>
      </c>
      <c r="U13" s="22">
        <v>0</v>
      </c>
      <c r="V13" s="23">
        <v>0</v>
      </c>
      <c r="W13" s="22">
        <v>0</v>
      </c>
      <c r="X13" s="22">
        <v>0</v>
      </c>
      <c r="Y13" s="22">
        <v>0</v>
      </c>
      <c r="Z13" s="22">
        <v>0</v>
      </c>
      <c r="AA13" s="23">
        <v>0</v>
      </c>
      <c r="AB13" s="22">
        <v>0</v>
      </c>
      <c r="AC13" s="22">
        <v>0</v>
      </c>
      <c r="AD13" s="22">
        <v>0</v>
      </c>
      <c r="AE13" s="23">
        <v>0</v>
      </c>
      <c r="AF13" s="22">
        <v>0</v>
      </c>
      <c r="AG13" s="22">
        <v>0</v>
      </c>
      <c r="AH13" s="22">
        <v>0</v>
      </c>
      <c r="AI13" s="23">
        <v>0</v>
      </c>
      <c r="AJ13" s="22">
        <v>0</v>
      </c>
      <c r="AK13" s="22">
        <v>0</v>
      </c>
      <c r="AL13" s="22">
        <v>0</v>
      </c>
      <c r="AM13" s="22">
        <v>0</v>
      </c>
      <c r="AN13" s="23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  <c r="BF13" s="22">
        <v>0</v>
      </c>
      <c r="BG13" s="22">
        <v>0</v>
      </c>
      <c r="BH13" s="22">
        <v>0</v>
      </c>
      <c r="BI13" s="22">
        <v>0</v>
      </c>
      <c r="BJ13" s="22">
        <v>10</v>
      </c>
      <c r="BK13" s="22">
        <v>0</v>
      </c>
      <c r="BL13" s="22">
        <v>0</v>
      </c>
      <c r="BM13" s="22">
        <v>0</v>
      </c>
      <c r="BN13" s="22">
        <v>0</v>
      </c>
      <c r="BO13" s="22">
        <v>0</v>
      </c>
      <c r="BP13" s="22">
        <v>0</v>
      </c>
      <c r="BQ13" s="22">
        <v>0</v>
      </c>
      <c r="BR13" s="22">
        <v>0</v>
      </c>
      <c r="BS13" s="22">
        <v>0</v>
      </c>
      <c r="BT13" s="22">
        <v>0</v>
      </c>
      <c r="BU13" s="22">
        <v>0</v>
      </c>
      <c r="BV13" s="22">
        <v>0</v>
      </c>
      <c r="BW13" s="22">
        <v>0</v>
      </c>
      <c r="BX13" s="22">
        <v>0</v>
      </c>
      <c r="BY13" s="22">
        <v>0</v>
      </c>
      <c r="BZ13" s="22">
        <v>0</v>
      </c>
      <c r="CA13" s="22">
        <v>0</v>
      </c>
    </row>
    <row r="14" spans="1:79" x14ac:dyDescent="0.25">
      <c r="A14" s="25"/>
      <c r="B14" s="25"/>
      <c r="C14" s="25"/>
      <c r="D14" s="26"/>
      <c r="E14" s="27" t="s">
        <v>67</v>
      </c>
      <c r="F14" s="25"/>
      <c r="G14" s="28">
        <f t="shared" ref="G14:I14" si="0">SUMIFS(G$4:G$13,$E$4:$E$13,"Monté")</f>
        <v>0</v>
      </c>
      <c r="H14" s="28">
        <f t="shared" si="0"/>
        <v>7.0030000000000001</v>
      </c>
      <c r="I14" s="28">
        <f>SUMIFS(I$4:I$13,$E$4:$E$13,"Monté")</f>
        <v>6.8559999999999999</v>
      </c>
      <c r="J14" s="28">
        <f t="shared" ref="J14:L14" si="1">SUMIFS(J$4:J$13,$E$4:$E$13,"Monté")</f>
        <v>10</v>
      </c>
      <c r="K14" s="28">
        <f t="shared" si="1"/>
        <v>10</v>
      </c>
      <c r="L14" s="28">
        <f>SUMIFS(L$4:L$13,$E$4:$E$13,"Monté")</f>
        <v>20</v>
      </c>
      <c r="M14" s="28">
        <f>SUMIFS(M$4:M$13,$E$4:$E$13,"Monté")</f>
        <v>13.5</v>
      </c>
      <c r="N14" s="28">
        <f t="shared" ref="N14:AA14" si="2">SUMIFS(N$4:N$13,$E$4:$E$13,"Monté")</f>
        <v>10</v>
      </c>
      <c r="O14" s="28">
        <f t="shared" si="2"/>
        <v>18</v>
      </c>
      <c r="P14" s="28">
        <f t="shared" si="2"/>
        <v>10</v>
      </c>
      <c r="Q14" s="28">
        <f t="shared" si="2"/>
        <v>10</v>
      </c>
      <c r="R14" s="28">
        <f t="shared" si="2"/>
        <v>10</v>
      </c>
      <c r="S14" s="28">
        <f t="shared" si="2"/>
        <v>10</v>
      </c>
      <c r="T14" s="28">
        <f t="shared" si="2"/>
        <v>10</v>
      </c>
      <c r="U14" s="28">
        <f t="shared" si="2"/>
        <v>10</v>
      </c>
      <c r="V14" s="28">
        <f t="shared" si="2"/>
        <v>10</v>
      </c>
      <c r="W14" s="28">
        <f t="shared" si="2"/>
        <v>0</v>
      </c>
      <c r="X14" s="28">
        <f t="shared" si="2"/>
        <v>0</v>
      </c>
      <c r="Y14" s="28">
        <f t="shared" si="2"/>
        <v>0</v>
      </c>
      <c r="Z14" s="28">
        <f t="shared" si="2"/>
        <v>0</v>
      </c>
      <c r="AA14" s="28">
        <f t="shared" si="2"/>
        <v>0</v>
      </c>
      <c r="AB14" s="28">
        <v>0</v>
      </c>
      <c r="AC14" s="28">
        <v>10</v>
      </c>
      <c r="AD14" s="28">
        <v>10</v>
      </c>
      <c r="AE14" s="29">
        <v>5</v>
      </c>
      <c r="AF14" s="28">
        <v>5</v>
      </c>
      <c r="AG14" s="28">
        <v>10</v>
      </c>
      <c r="AH14" s="28">
        <v>5</v>
      </c>
      <c r="AI14" s="29">
        <v>5</v>
      </c>
      <c r="AJ14" s="28">
        <v>5</v>
      </c>
      <c r="AK14" s="28">
        <v>10</v>
      </c>
      <c r="AL14" s="28">
        <v>5</v>
      </c>
      <c r="AM14" s="28">
        <v>5</v>
      </c>
      <c r="AN14" s="29">
        <v>5</v>
      </c>
      <c r="AO14" s="28">
        <v>0</v>
      </c>
      <c r="AP14" s="28">
        <v>0</v>
      </c>
      <c r="AQ14" s="28">
        <v>0</v>
      </c>
      <c r="AR14" s="28">
        <v>0</v>
      </c>
      <c r="AS14" s="28">
        <v>0</v>
      </c>
      <c r="AT14" s="28">
        <v>0</v>
      </c>
      <c r="AU14" s="28">
        <v>0</v>
      </c>
      <c r="AV14" s="28">
        <v>0</v>
      </c>
      <c r="AW14" s="28">
        <v>0</v>
      </c>
      <c r="AX14" s="28">
        <v>0</v>
      </c>
      <c r="AY14" s="28">
        <v>0</v>
      </c>
      <c r="AZ14" s="28">
        <v>0</v>
      </c>
      <c r="BA14" s="28">
        <v>0</v>
      </c>
      <c r="BB14" s="28">
        <v>0</v>
      </c>
      <c r="BC14" s="28">
        <v>0</v>
      </c>
      <c r="BD14" s="28">
        <v>0</v>
      </c>
      <c r="BE14" s="28">
        <v>0</v>
      </c>
      <c r="BF14" s="28">
        <v>0</v>
      </c>
      <c r="BG14" s="28">
        <v>0</v>
      </c>
      <c r="BH14" s="28">
        <v>7.0030000000000001</v>
      </c>
      <c r="BI14" s="28">
        <v>6.8559999999999999</v>
      </c>
      <c r="BJ14" s="28">
        <v>10</v>
      </c>
      <c r="BK14" s="28">
        <v>10</v>
      </c>
      <c r="BL14" s="28">
        <v>20</v>
      </c>
      <c r="BM14" s="28">
        <v>13.5</v>
      </c>
      <c r="BN14" s="28">
        <v>10</v>
      </c>
      <c r="BO14" s="28">
        <v>18</v>
      </c>
      <c r="BP14" s="28">
        <v>10</v>
      </c>
      <c r="BQ14" s="28">
        <v>10</v>
      </c>
      <c r="BR14" s="28">
        <v>10</v>
      </c>
      <c r="BS14" s="28">
        <v>10</v>
      </c>
      <c r="BT14" s="28">
        <v>10</v>
      </c>
      <c r="BU14" s="28">
        <v>10</v>
      </c>
      <c r="BV14" s="28">
        <v>10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</row>
    <row r="15" spans="1:79" s="8" customFormat="1" x14ac:dyDescent="0.25">
      <c r="A15" s="16">
        <v>6</v>
      </c>
      <c r="B15" s="16" t="s">
        <v>68</v>
      </c>
      <c r="C15" s="16" t="s">
        <v>91</v>
      </c>
      <c r="D15" t="e">
        <f>VLOOKUP(A15,[1]Données!$A$1:$E$71,4,0)</f>
        <v>#N/A</v>
      </c>
      <c r="E15" s="16" t="s">
        <v>93</v>
      </c>
      <c r="F15" s="16" t="s">
        <v>94</v>
      </c>
      <c r="G15" s="17">
        <v>0</v>
      </c>
      <c r="H15" s="17">
        <v>0</v>
      </c>
      <c r="I15" s="18">
        <v>0</v>
      </c>
      <c r="J15" s="19">
        <v>0</v>
      </c>
      <c r="K15" s="17">
        <v>10.098000000000001</v>
      </c>
      <c r="L15" s="17">
        <v>18</v>
      </c>
      <c r="M15" s="17">
        <v>18</v>
      </c>
      <c r="N15" s="18">
        <v>18</v>
      </c>
      <c r="O15" s="19">
        <v>9</v>
      </c>
      <c r="P15" s="17">
        <v>9</v>
      </c>
      <c r="Q15" s="17">
        <v>9</v>
      </c>
      <c r="R15" s="18">
        <v>18</v>
      </c>
      <c r="S15" s="17">
        <v>0</v>
      </c>
      <c r="T15" s="17">
        <v>4.5</v>
      </c>
      <c r="U15" s="17">
        <v>4.5</v>
      </c>
      <c r="V15" s="18">
        <v>0</v>
      </c>
      <c r="W15" s="17">
        <v>4.5</v>
      </c>
      <c r="X15" s="17">
        <v>0</v>
      </c>
      <c r="Y15" s="17">
        <v>4.5</v>
      </c>
      <c r="Z15" s="17">
        <v>4.5</v>
      </c>
      <c r="AA15" s="20">
        <v>0</v>
      </c>
      <c r="AB15" s="17">
        <v>0</v>
      </c>
      <c r="AC15" s="17">
        <v>0</v>
      </c>
      <c r="AD15" s="17">
        <v>0</v>
      </c>
      <c r="AE15" s="18">
        <v>9</v>
      </c>
      <c r="AF15" s="17">
        <v>9</v>
      </c>
      <c r="AG15" s="17">
        <v>0</v>
      </c>
      <c r="AH15" s="17">
        <v>0</v>
      </c>
      <c r="AI15" s="18">
        <v>9</v>
      </c>
      <c r="AJ15" s="17">
        <v>9</v>
      </c>
      <c r="AK15" s="17">
        <v>0</v>
      </c>
      <c r="AL15" s="17">
        <v>0</v>
      </c>
      <c r="AM15" s="17">
        <v>9</v>
      </c>
      <c r="AN15" s="18">
        <v>9</v>
      </c>
      <c r="AO15" s="17">
        <v>0</v>
      </c>
      <c r="AP15" s="17">
        <v>0</v>
      </c>
      <c r="AQ15" s="17">
        <v>0</v>
      </c>
      <c r="AR15" s="17">
        <v>0</v>
      </c>
      <c r="AS15" s="17">
        <v>0</v>
      </c>
      <c r="AT15" s="17">
        <v>0</v>
      </c>
      <c r="AU15" s="17">
        <v>0</v>
      </c>
      <c r="AV15" s="17">
        <v>0</v>
      </c>
      <c r="AW15" s="17">
        <v>0</v>
      </c>
      <c r="AX15" s="17">
        <v>0</v>
      </c>
      <c r="AY15" s="17">
        <v>0</v>
      </c>
      <c r="AZ15" s="17">
        <v>0</v>
      </c>
      <c r="BA15" s="17">
        <v>0</v>
      </c>
      <c r="BB15" s="17">
        <v>0</v>
      </c>
      <c r="BC15" s="17">
        <v>0</v>
      </c>
      <c r="BD15" s="17">
        <v>0</v>
      </c>
      <c r="BE15" s="17">
        <v>0</v>
      </c>
      <c r="BF15" s="17">
        <v>0</v>
      </c>
      <c r="BG15" s="17">
        <v>0</v>
      </c>
      <c r="BH15" s="17">
        <v>0</v>
      </c>
      <c r="BI15" s="17">
        <v>0</v>
      </c>
      <c r="BJ15" s="17">
        <v>0</v>
      </c>
      <c r="BK15" s="17">
        <v>10.098000000000001</v>
      </c>
      <c r="BL15" s="17">
        <v>18</v>
      </c>
      <c r="BM15" s="17">
        <v>18</v>
      </c>
      <c r="BN15" s="17">
        <v>18</v>
      </c>
      <c r="BO15" s="17">
        <v>9</v>
      </c>
      <c r="BP15" s="17">
        <v>9</v>
      </c>
      <c r="BQ15" s="17">
        <v>9</v>
      </c>
      <c r="BR15" s="17">
        <v>18</v>
      </c>
      <c r="BS15" s="17">
        <v>0</v>
      </c>
      <c r="BT15" s="17">
        <v>4.5</v>
      </c>
      <c r="BU15" s="17">
        <v>4.5</v>
      </c>
      <c r="BV15" s="17">
        <v>0</v>
      </c>
      <c r="BW15" s="17">
        <v>4.5</v>
      </c>
      <c r="BX15" s="17">
        <v>0</v>
      </c>
      <c r="BY15" s="17">
        <v>4.5</v>
      </c>
      <c r="BZ15" s="17">
        <v>4.5</v>
      </c>
      <c r="CA15" s="17">
        <v>0</v>
      </c>
    </row>
    <row r="16" spans="1:79" x14ac:dyDescent="0.25">
      <c r="A16" s="13" t="s">
        <v>99</v>
      </c>
      <c r="B16" s="13" t="s">
        <v>69</v>
      </c>
      <c r="C16" s="13" t="s">
        <v>91</v>
      </c>
      <c r="D16" s="21" t="e">
        <f>VLOOKUP(A16,[1]Données!$A$1:$E$71,4,0)</f>
        <v>#N/A</v>
      </c>
      <c r="E16" s="13" t="s">
        <v>67</v>
      </c>
      <c r="F16" s="13" t="s">
        <v>94</v>
      </c>
      <c r="G16" s="22">
        <v>0</v>
      </c>
      <c r="H16" s="22">
        <v>0</v>
      </c>
      <c r="I16" s="23">
        <v>18.829999999999998</v>
      </c>
      <c r="J16" s="24">
        <v>20</v>
      </c>
      <c r="K16" s="22">
        <v>20</v>
      </c>
      <c r="L16" s="22">
        <v>20</v>
      </c>
      <c r="M16" s="22">
        <v>10</v>
      </c>
      <c r="N16" s="23">
        <v>10</v>
      </c>
      <c r="O16" s="24">
        <v>10</v>
      </c>
      <c r="P16" s="22">
        <v>20</v>
      </c>
      <c r="Q16" s="22">
        <v>0</v>
      </c>
      <c r="R16" s="23">
        <v>5</v>
      </c>
      <c r="S16" s="22">
        <v>5</v>
      </c>
      <c r="T16" s="22">
        <v>0</v>
      </c>
      <c r="U16" s="22">
        <v>5</v>
      </c>
      <c r="V16" s="23">
        <v>0</v>
      </c>
      <c r="W16" s="22">
        <v>5</v>
      </c>
      <c r="X16" s="22">
        <v>5</v>
      </c>
      <c r="Y16" s="22">
        <v>0</v>
      </c>
      <c r="Z16" s="22">
        <v>0</v>
      </c>
      <c r="AA16" s="23">
        <v>0</v>
      </c>
      <c r="AB16" s="22">
        <v>0</v>
      </c>
      <c r="AC16" s="22">
        <v>10</v>
      </c>
      <c r="AD16" s="22">
        <v>10</v>
      </c>
      <c r="AE16" s="23">
        <v>0</v>
      </c>
      <c r="AF16" s="22">
        <v>0</v>
      </c>
      <c r="AG16" s="22">
        <v>10</v>
      </c>
      <c r="AH16" s="22">
        <v>10</v>
      </c>
      <c r="AI16" s="23">
        <v>0</v>
      </c>
      <c r="AJ16" s="22">
        <v>0</v>
      </c>
      <c r="AK16" s="22">
        <v>10</v>
      </c>
      <c r="AL16" s="22">
        <v>10</v>
      </c>
      <c r="AM16" s="22">
        <v>0</v>
      </c>
      <c r="AN16" s="23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>
        <v>0</v>
      </c>
      <c r="BG16" s="22">
        <v>0</v>
      </c>
      <c r="BH16" s="22">
        <v>0</v>
      </c>
      <c r="BI16" s="22">
        <v>18.829999999999998</v>
      </c>
      <c r="BJ16" s="22">
        <v>20</v>
      </c>
      <c r="BK16" s="22">
        <v>20</v>
      </c>
      <c r="BL16" s="22">
        <v>20</v>
      </c>
      <c r="BM16" s="22">
        <v>10</v>
      </c>
      <c r="BN16" s="22">
        <v>10</v>
      </c>
      <c r="BO16" s="22">
        <v>10</v>
      </c>
      <c r="BP16" s="22">
        <v>20</v>
      </c>
      <c r="BQ16" s="22">
        <v>0</v>
      </c>
      <c r="BR16" s="22">
        <v>5</v>
      </c>
      <c r="BS16" s="22">
        <v>5</v>
      </c>
      <c r="BT16" s="22">
        <v>0</v>
      </c>
      <c r="BU16" s="22">
        <v>5</v>
      </c>
      <c r="BV16" s="22">
        <v>0</v>
      </c>
      <c r="BW16" s="22">
        <v>5</v>
      </c>
      <c r="BX16" s="22">
        <v>5</v>
      </c>
      <c r="BY16" s="22">
        <v>0</v>
      </c>
      <c r="BZ16" s="22">
        <v>0</v>
      </c>
      <c r="CA16" s="22">
        <v>0</v>
      </c>
    </row>
    <row r="17" spans="1:79" s="8" customFormat="1" x14ac:dyDescent="0.25">
      <c r="A17" s="16">
        <v>7</v>
      </c>
      <c r="B17" s="16" t="s">
        <v>70</v>
      </c>
      <c r="C17" s="16" t="s">
        <v>91</v>
      </c>
      <c r="D17" t="e">
        <f>VLOOKUP(A17,[1]Données!$A$1:$E$71,4,0)</f>
        <v>#N/A</v>
      </c>
      <c r="E17" s="16" t="s">
        <v>93</v>
      </c>
      <c r="F17" s="16" t="s">
        <v>94</v>
      </c>
      <c r="G17" s="17">
        <v>0</v>
      </c>
      <c r="H17" s="17">
        <v>0</v>
      </c>
      <c r="I17" s="18">
        <v>0</v>
      </c>
      <c r="J17" s="19">
        <v>0</v>
      </c>
      <c r="K17" s="17">
        <v>0</v>
      </c>
      <c r="L17" s="17">
        <v>0</v>
      </c>
      <c r="M17" s="17">
        <v>0</v>
      </c>
      <c r="N17" s="18">
        <v>0</v>
      </c>
      <c r="O17" s="19">
        <v>0</v>
      </c>
      <c r="P17" s="17">
        <v>0</v>
      </c>
      <c r="Q17" s="17">
        <v>0</v>
      </c>
      <c r="R17" s="18">
        <v>0</v>
      </c>
      <c r="S17" s="17">
        <v>0</v>
      </c>
      <c r="T17" s="17">
        <v>0</v>
      </c>
      <c r="U17" s="17">
        <v>0</v>
      </c>
      <c r="V17" s="18">
        <v>0</v>
      </c>
      <c r="W17" s="17">
        <v>0</v>
      </c>
      <c r="X17" s="17">
        <v>0</v>
      </c>
      <c r="Y17" s="17">
        <v>0</v>
      </c>
      <c r="Z17" s="17">
        <v>0</v>
      </c>
      <c r="AA17" s="20">
        <v>0</v>
      </c>
      <c r="AB17" s="17">
        <v>0</v>
      </c>
      <c r="AC17" s="17">
        <v>0</v>
      </c>
      <c r="AD17" s="17">
        <v>0</v>
      </c>
      <c r="AE17" s="18">
        <v>0</v>
      </c>
      <c r="AF17" s="17">
        <v>0</v>
      </c>
      <c r="AG17" s="17">
        <v>0</v>
      </c>
      <c r="AH17" s="17">
        <v>0</v>
      </c>
      <c r="AI17" s="18">
        <v>0</v>
      </c>
      <c r="AJ17" s="17">
        <v>0</v>
      </c>
      <c r="AK17" s="17">
        <v>0</v>
      </c>
      <c r="AL17" s="17">
        <v>0</v>
      </c>
      <c r="AM17" s="17">
        <v>0</v>
      </c>
      <c r="AN17" s="18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7">
        <v>0</v>
      </c>
      <c r="AX17" s="17">
        <v>0</v>
      </c>
      <c r="AY17" s="17">
        <v>0</v>
      </c>
      <c r="AZ17" s="17">
        <v>0</v>
      </c>
      <c r="BA17" s="17">
        <v>0</v>
      </c>
      <c r="BB17" s="17">
        <v>0</v>
      </c>
      <c r="BC17" s="17">
        <v>0</v>
      </c>
      <c r="BD17" s="17">
        <v>0</v>
      </c>
      <c r="BE17" s="17">
        <v>0</v>
      </c>
      <c r="BF17" s="17">
        <v>0</v>
      </c>
      <c r="BG17" s="17">
        <v>0</v>
      </c>
      <c r="BH17" s="17">
        <v>0</v>
      </c>
      <c r="BI17" s="17">
        <v>0</v>
      </c>
      <c r="BJ17" s="17">
        <v>0</v>
      </c>
      <c r="BK17" s="17">
        <v>0</v>
      </c>
      <c r="BL17" s="17">
        <v>0</v>
      </c>
      <c r="BM17" s="17">
        <v>0</v>
      </c>
      <c r="BN17" s="17">
        <v>0</v>
      </c>
      <c r="BO17" s="17">
        <v>0</v>
      </c>
      <c r="BP17" s="17">
        <v>0</v>
      </c>
      <c r="BQ17" s="17">
        <v>0</v>
      </c>
      <c r="BR17" s="17">
        <v>0</v>
      </c>
      <c r="BS17" s="17">
        <v>0</v>
      </c>
      <c r="BT17" s="17">
        <v>0</v>
      </c>
      <c r="BU17" s="17">
        <v>0</v>
      </c>
      <c r="BV17" s="17">
        <v>0</v>
      </c>
      <c r="BW17" s="17">
        <v>0</v>
      </c>
      <c r="BX17" s="17">
        <v>0</v>
      </c>
      <c r="BY17" s="17">
        <v>0</v>
      </c>
      <c r="BZ17" s="17">
        <v>0</v>
      </c>
      <c r="CA17" s="17">
        <v>0</v>
      </c>
    </row>
    <row r="18" spans="1:79" x14ac:dyDescent="0.25">
      <c r="A18" s="13" t="s">
        <v>100</v>
      </c>
      <c r="B18" s="13" t="s">
        <v>71</v>
      </c>
      <c r="C18" s="13" t="s">
        <v>91</v>
      </c>
      <c r="D18" s="21" t="e">
        <f>VLOOKUP(A18,[1]Données!$A$1:$E$71,4,0)</f>
        <v>#N/A</v>
      </c>
      <c r="E18" s="13" t="s">
        <v>67</v>
      </c>
      <c r="F18" s="13" t="s">
        <v>94</v>
      </c>
      <c r="G18" s="22">
        <v>0</v>
      </c>
      <c r="H18" s="22">
        <v>0</v>
      </c>
      <c r="I18" s="23">
        <v>0</v>
      </c>
      <c r="J18" s="24">
        <v>0</v>
      </c>
      <c r="K18" s="22">
        <v>0</v>
      </c>
      <c r="L18" s="22">
        <v>0</v>
      </c>
      <c r="M18" s="22">
        <v>0</v>
      </c>
      <c r="N18" s="23">
        <v>0</v>
      </c>
      <c r="O18" s="24">
        <v>0</v>
      </c>
      <c r="P18" s="22">
        <v>0</v>
      </c>
      <c r="Q18" s="22">
        <v>0</v>
      </c>
      <c r="R18" s="23">
        <v>0</v>
      </c>
      <c r="S18" s="22">
        <v>0</v>
      </c>
      <c r="T18" s="22">
        <v>0</v>
      </c>
      <c r="U18" s="22">
        <v>0</v>
      </c>
      <c r="V18" s="23">
        <v>0</v>
      </c>
      <c r="W18" s="22">
        <v>0</v>
      </c>
      <c r="X18" s="22">
        <v>0</v>
      </c>
      <c r="Y18" s="22">
        <v>0</v>
      </c>
      <c r="Z18" s="22">
        <v>0</v>
      </c>
      <c r="AA18" s="23">
        <v>0</v>
      </c>
      <c r="AB18" s="22">
        <v>0</v>
      </c>
      <c r="AC18" s="22">
        <v>0</v>
      </c>
      <c r="AD18" s="22">
        <v>0</v>
      </c>
      <c r="AE18" s="23">
        <v>0</v>
      </c>
      <c r="AF18" s="22">
        <v>0</v>
      </c>
      <c r="AG18" s="22">
        <v>0</v>
      </c>
      <c r="AH18" s="22">
        <v>0</v>
      </c>
      <c r="AI18" s="23">
        <v>0</v>
      </c>
      <c r="AJ18" s="22">
        <v>0</v>
      </c>
      <c r="AK18" s="22">
        <v>0</v>
      </c>
      <c r="AL18" s="22">
        <v>0</v>
      </c>
      <c r="AM18" s="22">
        <v>0</v>
      </c>
      <c r="AN18" s="23">
        <v>2.8519999999999999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  <c r="BF18" s="22">
        <v>0</v>
      </c>
      <c r="BG18" s="22">
        <v>0</v>
      </c>
      <c r="BH18" s="22">
        <v>0</v>
      </c>
      <c r="BI18" s="22">
        <v>0</v>
      </c>
      <c r="BJ18" s="22">
        <v>0</v>
      </c>
      <c r="BK18" s="22">
        <v>0</v>
      </c>
      <c r="BL18" s="22">
        <v>0</v>
      </c>
      <c r="BM18" s="22">
        <v>0</v>
      </c>
      <c r="BN18" s="22">
        <v>0</v>
      </c>
      <c r="BO18" s="22">
        <v>0</v>
      </c>
      <c r="BP18" s="22">
        <v>0</v>
      </c>
      <c r="BQ18" s="22">
        <v>0</v>
      </c>
      <c r="BR18" s="22">
        <v>0</v>
      </c>
      <c r="BS18" s="22">
        <v>0</v>
      </c>
      <c r="BT18" s="22">
        <v>0</v>
      </c>
      <c r="BU18" s="22">
        <v>0</v>
      </c>
      <c r="BV18" s="22">
        <v>0</v>
      </c>
      <c r="BW18" s="22">
        <v>0</v>
      </c>
      <c r="BX18" s="22">
        <v>0</v>
      </c>
      <c r="BY18" s="22">
        <v>0</v>
      </c>
      <c r="BZ18" s="22">
        <v>0</v>
      </c>
      <c r="CA18" s="22">
        <v>0</v>
      </c>
    </row>
    <row r="19" spans="1:79" s="8" customFormat="1" x14ac:dyDescent="0.25">
      <c r="A19" s="16">
        <v>8</v>
      </c>
      <c r="B19" s="16" t="s">
        <v>72</v>
      </c>
      <c r="C19" s="16" t="s">
        <v>91</v>
      </c>
      <c r="D19" t="e">
        <f>VLOOKUP(A19,[1]Données!$A$1:$E$71,4,0)</f>
        <v>#N/A</v>
      </c>
      <c r="E19" s="16" t="s">
        <v>93</v>
      </c>
      <c r="F19" s="16" t="s">
        <v>94</v>
      </c>
      <c r="G19" s="17">
        <v>0</v>
      </c>
      <c r="H19" s="17">
        <v>0</v>
      </c>
      <c r="I19" s="18">
        <v>0</v>
      </c>
      <c r="J19" s="19">
        <v>0</v>
      </c>
      <c r="K19" s="17">
        <v>0</v>
      </c>
      <c r="L19" s="17">
        <v>0</v>
      </c>
      <c r="M19" s="17">
        <v>0</v>
      </c>
      <c r="N19" s="18">
        <v>0</v>
      </c>
      <c r="O19" s="19">
        <v>5.4</v>
      </c>
      <c r="P19" s="17">
        <v>5.4</v>
      </c>
      <c r="Q19" s="17">
        <v>5.4</v>
      </c>
      <c r="R19" s="18">
        <v>0</v>
      </c>
      <c r="S19" s="17">
        <v>9</v>
      </c>
      <c r="T19" s="17">
        <v>0</v>
      </c>
      <c r="U19" s="17">
        <v>9</v>
      </c>
      <c r="V19" s="18">
        <v>9</v>
      </c>
      <c r="W19" s="17">
        <v>0</v>
      </c>
      <c r="X19" s="17">
        <v>9</v>
      </c>
      <c r="Y19" s="17">
        <v>0</v>
      </c>
      <c r="Z19" s="17">
        <v>0</v>
      </c>
      <c r="AA19" s="20">
        <v>9</v>
      </c>
      <c r="AB19" s="17">
        <v>0</v>
      </c>
      <c r="AC19" s="17">
        <v>0</v>
      </c>
      <c r="AD19" s="17">
        <v>0</v>
      </c>
      <c r="AE19" s="18">
        <v>0</v>
      </c>
      <c r="AF19" s="17">
        <v>0</v>
      </c>
      <c r="AG19" s="17">
        <v>9</v>
      </c>
      <c r="AH19" s="17">
        <v>0</v>
      </c>
      <c r="AI19" s="18">
        <v>0</v>
      </c>
      <c r="AJ19" s="17">
        <v>0</v>
      </c>
      <c r="AK19" s="17">
        <v>9</v>
      </c>
      <c r="AL19" s="17">
        <v>0</v>
      </c>
      <c r="AM19" s="17">
        <v>0</v>
      </c>
      <c r="AN19" s="18">
        <v>0</v>
      </c>
      <c r="AO19" s="17">
        <v>9</v>
      </c>
      <c r="AP19" s="17">
        <v>0</v>
      </c>
      <c r="AQ19" s="17">
        <v>0</v>
      </c>
      <c r="AR19" s="17">
        <v>0</v>
      </c>
      <c r="AS19" s="17">
        <v>0</v>
      </c>
      <c r="AT19" s="17">
        <v>0</v>
      </c>
      <c r="AU19" s="17">
        <v>0</v>
      </c>
      <c r="AV19" s="17">
        <v>0</v>
      </c>
      <c r="AW19" s="17">
        <v>0</v>
      </c>
      <c r="AX19" s="17">
        <v>0</v>
      </c>
      <c r="AY19" s="17">
        <v>0</v>
      </c>
      <c r="AZ19" s="17">
        <v>0</v>
      </c>
      <c r="BA19" s="17">
        <v>0</v>
      </c>
      <c r="BB19" s="17">
        <v>0</v>
      </c>
      <c r="BC19" s="17">
        <v>0</v>
      </c>
      <c r="BD19" s="17">
        <v>0</v>
      </c>
      <c r="BE19" s="17">
        <v>0</v>
      </c>
      <c r="BF19" s="17">
        <v>0</v>
      </c>
      <c r="BG19" s="17">
        <v>0</v>
      </c>
      <c r="BH19" s="17">
        <v>0</v>
      </c>
      <c r="BI19" s="17">
        <v>0</v>
      </c>
      <c r="BJ19" s="17">
        <v>0</v>
      </c>
      <c r="BK19" s="17">
        <v>0</v>
      </c>
      <c r="BL19" s="17">
        <v>0</v>
      </c>
      <c r="BM19" s="17">
        <v>0</v>
      </c>
      <c r="BN19" s="17">
        <v>0</v>
      </c>
      <c r="BO19" s="17">
        <v>5.4</v>
      </c>
      <c r="BP19" s="17">
        <v>5.4</v>
      </c>
      <c r="BQ19" s="17">
        <v>5.4</v>
      </c>
      <c r="BR19" s="17">
        <v>0</v>
      </c>
      <c r="BS19" s="17">
        <v>9</v>
      </c>
      <c r="BT19" s="17">
        <v>0</v>
      </c>
      <c r="BU19" s="17">
        <v>9</v>
      </c>
      <c r="BV19" s="17">
        <v>9</v>
      </c>
      <c r="BW19" s="17">
        <v>0</v>
      </c>
      <c r="BX19" s="17">
        <v>9</v>
      </c>
      <c r="BY19" s="17">
        <v>0</v>
      </c>
      <c r="BZ19" s="17">
        <v>0</v>
      </c>
      <c r="CA19" s="17">
        <v>9</v>
      </c>
    </row>
    <row r="20" spans="1:79" x14ac:dyDescent="0.25">
      <c r="A20" s="31" t="s">
        <v>101</v>
      </c>
      <c r="B20" s="13" t="s">
        <v>73</v>
      </c>
      <c r="C20" s="13" t="s">
        <v>91</v>
      </c>
      <c r="D20" s="21" t="e">
        <f>VLOOKUP(A20,[1]Données!$A$1:$E$71,4,0)</f>
        <v>#N/A</v>
      </c>
      <c r="E20" s="13" t="s">
        <v>67</v>
      </c>
      <c r="F20" s="13" t="s">
        <v>94</v>
      </c>
      <c r="G20" s="22">
        <v>0</v>
      </c>
      <c r="H20" s="22">
        <v>0</v>
      </c>
      <c r="I20" s="23">
        <v>0</v>
      </c>
      <c r="J20" s="24">
        <v>0</v>
      </c>
      <c r="K20" s="22">
        <v>0</v>
      </c>
      <c r="L20" s="22">
        <v>0</v>
      </c>
      <c r="M20" s="22">
        <v>6</v>
      </c>
      <c r="N20" s="23">
        <v>6</v>
      </c>
      <c r="O20" s="24">
        <v>6</v>
      </c>
      <c r="P20" s="22">
        <v>0</v>
      </c>
      <c r="Q20" s="22">
        <v>10</v>
      </c>
      <c r="R20" s="23">
        <v>0</v>
      </c>
      <c r="S20" s="22">
        <v>10</v>
      </c>
      <c r="T20" s="22">
        <v>10</v>
      </c>
      <c r="U20" s="22">
        <v>0</v>
      </c>
      <c r="V20" s="23">
        <v>10</v>
      </c>
      <c r="W20" s="22">
        <v>0</v>
      </c>
      <c r="X20" s="22">
        <v>0</v>
      </c>
      <c r="Y20" s="22">
        <v>10</v>
      </c>
      <c r="Z20" s="22">
        <v>0</v>
      </c>
      <c r="AA20" s="23">
        <v>0</v>
      </c>
      <c r="AB20" s="22">
        <v>0</v>
      </c>
      <c r="AC20" s="22">
        <v>0</v>
      </c>
      <c r="AD20" s="22">
        <v>0</v>
      </c>
      <c r="AE20" s="23">
        <v>10</v>
      </c>
      <c r="AF20" s="22">
        <v>0</v>
      </c>
      <c r="AG20" s="22">
        <v>0</v>
      </c>
      <c r="AH20" s="22">
        <v>0</v>
      </c>
      <c r="AI20" s="23">
        <v>10</v>
      </c>
      <c r="AJ20" s="22">
        <v>0</v>
      </c>
      <c r="AK20" s="22">
        <v>0</v>
      </c>
      <c r="AL20" s="22">
        <v>0</v>
      </c>
      <c r="AM20" s="22">
        <v>10</v>
      </c>
      <c r="AN20" s="23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2">
        <v>0</v>
      </c>
      <c r="BF20" s="22">
        <v>0</v>
      </c>
      <c r="BG20" s="22">
        <v>0</v>
      </c>
      <c r="BH20" s="22">
        <v>0</v>
      </c>
      <c r="BI20" s="22">
        <v>0</v>
      </c>
      <c r="BJ20" s="22">
        <v>0</v>
      </c>
      <c r="BK20" s="22">
        <v>0</v>
      </c>
      <c r="BL20" s="22">
        <v>0</v>
      </c>
      <c r="BM20" s="22">
        <v>6</v>
      </c>
      <c r="BN20" s="22">
        <v>6</v>
      </c>
      <c r="BO20" s="22">
        <v>6</v>
      </c>
      <c r="BP20" s="22">
        <v>0</v>
      </c>
      <c r="BQ20" s="22">
        <v>10</v>
      </c>
      <c r="BR20" s="22">
        <v>0</v>
      </c>
      <c r="BS20" s="22">
        <v>10</v>
      </c>
      <c r="BT20" s="22">
        <v>10</v>
      </c>
      <c r="BU20" s="22">
        <v>0</v>
      </c>
      <c r="BV20" s="22">
        <v>10</v>
      </c>
      <c r="BW20" s="22">
        <v>0</v>
      </c>
      <c r="BX20" s="22">
        <v>0</v>
      </c>
      <c r="BY20" s="22">
        <v>10</v>
      </c>
      <c r="BZ20" s="22">
        <v>0</v>
      </c>
      <c r="CA20" s="22">
        <v>0</v>
      </c>
    </row>
    <row r="21" spans="1:79" x14ac:dyDescent="0.25">
      <c r="A21" s="25"/>
      <c r="B21" s="25"/>
      <c r="C21" s="25"/>
      <c r="D21" s="26"/>
      <c r="E21" s="27" t="s">
        <v>67</v>
      </c>
      <c r="F21" s="25"/>
      <c r="G21" s="28">
        <v>0</v>
      </c>
      <c r="H21" s="28">
        <v>0</v>
      </c>
      <c r="I21" s="29">
        <v>18.829999999999998</v>
      </c>
      <c r="J21" s="30">
        <v>20</v>
      </c>
      <c r="K21" s="28">
        <v>20</v>
      </c>
      <c r="L21" s="28">
        <v>20</v>
      </c>
      <c r="M21" s="28">
        <v>16</v>
      </c>
      <c r="N21" s="29">
        <v>16</v>
      </c>
      <c r="O21" s="30">
        <v>16</v>
      </c>
      <c r="P21" s="28">
        <v>20</v>
      </c>
      <c r="Q21" s="28">
        <v>10</v>
      </c>
      <c r="R21" s="29">
        <v>5</v>
      </c>
      <c r="S21" s="28">
        <v>15</v>
      </c>
      <c r="T21" s="28">
        <v>10</v>
      </c>
      <c r="U21" s="28">
        <v>5</v>
      </c>
      <c r="V21" s="29">
        <v>10</v>
      </c>
      <c r="W21" s="28">
        <v>5</v>
      </c>
      <c r="X21" s="28">
        <v>5</v>
      </c>
      <c r="Y21" s="28">
        <v>10</v>
      </c>
      <c r="Z21" s="28">
        <v>0</v>
      </c>
      <c r="AA21" s="29">
        <v>0</v>
      </c>
      <c r="AB21" s="28">
        <v>0</v>
      </c>
      <c r="AC21" s="28">
        <v>10</v>
      </c>
      <c r="AD21" s="28">
        <v>10</v>
      </c>
      <c r="AE21" s="29">
        <v>10</v>
      </c>
      <c r="AF21" s="28">
        <v>0</v>
      </c>
      <c r="AG21" s="28">
        <v>10</v>
      </c>
      <c r="AH21" s="28">
        <v>10</v>
      </c>
      <c r="AI21" s="29">
        <v>10</v>
      </c>
      <c r="AJ21" s="28">
        <v>0</v>
      </c>
      <c r="AK21" s="28">
        <v>10</v>
      </c>
      <c r="AL21" s="28">
        <v>10</v>
      </c>
      <c r="AM21" s="28">
        <v>10</v>
      </c>
      <c r="AN21" s="29">
        <v>2.8519999999999999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0</v>
      </c>
      <c r="AW21" s="28">
        <v>0</v>
      </c>
      <c r="AX21" s="28">
        <v>0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0</v>
      </c>
      <c r="BE21" s="28">
        <v>0</v>
      </c>
      <c r="BF21" s="28">
        <v>0</v>
      </c>
      <c r="BG21" s="28">
        <v>0</v>
      </c>
      <c r="BH21" s="28">
        <v>0</v>
      </c>
      <c r="BI21" s="28">
        <v>18.829999999999998</v>
      </c>
      <c r="BJ21" s="28">
        <v>20</v>
      </c>
      <c r="BK21" s="28">
        <v>20</v>
      </c>
      <c r="BL21" s="28">
        <v>20</v>
      </c>
      <c r="BM21" s="28">
        <v>16</v>
      </c>
      <c r="BN21" s="28">
        <v>16</v>
      </c>
      <c r="BO21" s="28">
        <v>16</v>
      </c>
      <c r="BP21" s="28">
        <v>20</v>
      </c>
      <c r="BQ21" s="28">
        <v>10</v>
      </c>
      <c r="BR21" s="28">
        <v>5</v>
      </c>
      <c r="BS21" s="28">
        <v>15</v>
      </c>
      <c r="BT21" s="28">
        <v>10</v>
      </c>
      <c r="BU21" s="28">
        <v>5</v>
      </c>
      <c r="BV21" s="28">
        <v>10</v>
      </c>
      <c r="BW21" s="28">
        <v>5</v>
      </c>
      <c r="BX21" s="28">
        <v>5</v>
      </c>
      <c r="BY21" s="28">
        <v>10</v>
      </c>
      <c r="BZ21" s="28">
        <v>0</v>
      </c>
      <c r="CA21" s="28">
        <v>0</v>
      </c>
    </row>
    <row r="22" spans="1:79" s="8" customFormat="1" x14ac:dyDescent="0.25">
      <c r="A22" s="16">
        <v>9</v>
      </c>
      <c r="B22" s="16" t="s">
        <v>74</v>
      </c>
      <c r="C22" s="16" t="s">
        <v>89</v>
      </c>
      <c r="D22" t="e">
        <f>VLOOKUP(A22,[1]Données!$A$1:$E$71,4,0)</f>
        <v>#N/A</v>
      </c>
      <c r="E22" s="16" t="s">
        <v>93</v>
      </c>
      <c r="F22" s="16" t="s">
        <v>94</v>
      </c>
      <c r="G22" s="17">
        <v>0</v>
      </c>
      <c r="H22" s="17">
        <v>0</v>
      </c>
      <c r="I22" s="18">
        <v>0</v>
      </c>
      <c r="J22" s="19">
        <v>0</v>
      </c>
      <c r="K22" s="17">
        <v>0</v>
      </c>
      <c r="L22" s="17">
        <v>18</v>
      </c>
      <c r="M22" s="17">
        <v>18</v>
      </c>
      <c r="N22" s="18">
        <v>0</v>
      </c>
      <c r="O22" s="19">
        <v>18</v>
      </c>
      <c r="P22" s="17">
        <v>0</v>
      </c>
      <c r="Q22" s="17">
        <v>18</v>
      </c>
      <c r="R22" s="18">
        <v>0</v>
      </c>
      <c r="S22" s="17">
        <v>18</v>
      </c>
      <c r="T22" s="17">
        <v>0</v>
      </c>
      <c r="U22" s="17">
        <v>18</v>
      </c>
      <c r="V22" s="18">
        <v>0</v>
      </c>
      <c r="W22" s="17">
        <v>18</v>
      </c>
      <c r="X22" s="17">
        <v>0</v>
      </c>
      <c r="Y22" s="17">
        <v>18</v>
      </c>
      <c r="Z22" s="17">
        <v>0</v>
      </c>
      <c r="AA22" s="20">
        <v>18</v>
      </c>
      <c r="AB22" s="17">
        <v>0</v>
      </c>
      <c r="AC22" s="17">
        <v>0</v>
      </c>
      <c r="AD22" s="17">
        <v>0</v>
      </c>
      <c r="AE22" s="18">
        <v>15.3</v>
      </c>
      <c r="AF22" s="17">
        <v>0</v>
      </c>
      <c r="AG22" s="17">
        <v>0</v>
      </c>
      <c r="AH22" s="17">
        <v>0</v>
      </c>
      <c r="AI22" s="18">
        <v>15.3</v>
      </c>
      <c r="AJ22" s="17">
        <v>0</v>
      </c>
      <c r="AK22" s="17">
        <v>0</v>
      </c>
      <c r="AL22" s="17">
        <v>0</v>
      </c>
      <c r="AM22" s="17">
        <v>15.3</v>
      </c>
      <c r="AN22" s="18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  <c r="AT22" s="17">
        <v>0</v>
      </c>
      <c r="AU22" s="17">
        <v>0</v>
      </c>
      <c r="AV22" s="17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0</v>
      </c>
      <c r="BB22" s="17">
        <v>0</v>
      </c>
      <c r="BC22" s="17">
        <v>0</v>
      </c>
      <c r="BD22" s="17">
        <v>0</v>
      </c>
      <c r="BE22" s="17">
        <v>0</v>
      </c>
      <c r="BF22" s="17">
        <v>0</v>
      </c>
      <c r="BG22" s="17">
        <v>0</v>
      </c>
      <c r="BH22" s="17">
        <v>0</v>
      </c>
      <c r="BI22" s="17">
        <v>0</v>
      </c>
      <c r="BJ22" s="17">
        <v>0</v>
      </c>
      <c r="BK22" s="17">
        <v>0</v>
      </c>
      <c r="BL22" s="17">
        <v>18</v>
      </c>
      <c r="BM22" s="17">
        <v>18</v>
      </c>
      <c r="BN22" s="17">
        <v>0</v>
      </c>
      <c r="BO22" s="17">
        <v>18</v>
      </c>
      <c r="BP22" s="17">
        <v>0</v>
      </c>
      <c r="BQ22" s="17">
        <v>18</v>
      </c>
      <c r="BR22" s="17">
        <v>0</v>
      </c>
      <c r="BS22" s="17">
        <v>18</v>
      </c>
      <c r="BT22" s="17">
        <v>0</v>
      </c>
      <c r="BU22" s="17">
        <v>18</v>
      </c>
      <c r="BV22" s="17">
        <v>0</v>
      </c>
      <c r="BW22" s="17">
        <v>18</v>
      </c>
      <c r="BX22" s="17">
        <v>0</v>
      </c>
      <c r="BY22" s="17">
        <v>18</v>
      </c>
      <c r="BZ22" s="17">
        <v>0</v>
      </c>
      <c r="CA22" s="17">
        <v>18</v>
      </c>
    </row>
    <row r="23" spans="1:79" x14ac:dyDescent="0.25">
      <c r="A23" s="13" t="s">
        <v>102</v>
      </c>
      <c r="B23" s="13" t="s">
        <v>75</v>
      </c>
      <c r="C23" s="13" t="s">
        <v>89</v>
      </c>
      <c r="D23" s="21" t="e">
        <f>VLOOKUP(A23,[1]Données!$A$1:$E$71,4,0)</f>
        <v>#N/A</v>
      </c>
      <c r="E23" s="13" t="s">
        <v>67</v>
      </c>
      <c r="F23" s="13" t="s">
        <v>94</v>
      </c>
      <c r="G23" s="22">
        <v>0</v>
      </c>
      <c r="H23" s="22">
        <v>0</v>
      </c>
      <c r="I23" s="23">
        <v>0</v>
      </c>
      <c r="J23" s="24">
        <v>20</v>
      </c>
      <c r="K23" s="22">
        <v>20</v>
      </c>
      <c r="L23" s="22">
        <v>0</v>
      </c>
      <c r="M23" s="22">
        <v>20</v>
      </c>
      <c r="N23" s="23">
        <v>0</v>
      </c>
      <c r="O23" s="24">
        <v>20</v>
      </c>
      <c r="P23" s="22">
        <v>0</v>
      </c>
      <c r="Q23" s="22">
        <v>20</v>
      </c>
      <c r="R23" s="23">
        <v>0</v>
      </c>
      <c r="S23" s="22">
        <v>20</v>
      </c>
      <c r="T23" s="22">
        <v>0</v>
      </c>
      <c r="U23" s="22">
        <v>20</v>
      </c>
      <c r="V23" s="23">
        <v>0</v>
      </c>
      <c r="W23" s="22">
        <v>20</v>
      </c>
      <c r="X23" s="22">
        <v>0</v>
      </c>
      <c r="Y23" s="22">
        <v>20</v>
      </c>
      <c r="Z23" s="22">
        <v>0</v>
      </c>
      <c r="AA23" s="23">
        <v>0</v>
      </c>
      <c r="AB23" s="22">
        <v>0</v>
      </c>
      <c r="AC23" s="22">
        <v>17</v>
      </c>
      <c r="AD23" s="22">
        <v>0</v>
      </c>
      <c r="AE23" s="23">
        <v>0</v>
      </c>
      <c r="AF23" s="22">
        <v>0</v>
      </c>
      <c r="AG23" s="22">
        <v>17</v>
      </c>
      <c r="AH23" s="22">
        <v>0</v>
      </c>
      <c r="AI23" s="23">
        <v>0</v>
      </c>
      <c r="AJ23" s="22">
        <v>0</v>
      </c>
      <c r="AK23" s="22">
        <v>17</v>
      </c>
      <c r="AL23" s="22">
        <v>0</v>
      </c>
      <c r="AM23" s="22">
        <v>0</v>
      </c>
      <c r="AN23" s="23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0</v>
      </c>
      <c r="BC23" s="22">
        <v>0</v>
      </c>
      <c r="BD23" s="22">
        <v>0</v>
      </c>
      <c r="BE23" s="22">
        <v>0</v>
      </c>
      <c r="BF23" s="22">
        <v>0</v>
      </c>
      <c r="BG23" s="22">
        <v>0</v>
      </c>
      <c r="BH23" s="22">
        <v>0</v>
      </c>
      <c r="BI23" s="22">
        <v>0</v>
      </c>
      <c r="BJ23" s="22">
        <v>20</v>
      </c>
      <c r="BK23" s="22">
        <v>20</v>
      </c>
      <c r="BL23" s="22">
        <v>0</v>
      </c>
      <c r="BM23" s="22">
        <v>20</v>
      </c>
      <c r="BN23" s="22">
        <v>0</v>
      </c>
      <c r="BO23" s="22">
        <v>20</v>
      </c>
      <c r="BP23" s="22">
        <v>0</v>
      </c>
      <c r="BQ23" s="22">
        <v>20</v>
      </c>
      <c r="BR23" s="22">
        <v>0</v>
      </c>
      <c r="BS23" s="22">
        <v>20</v>
      </c>
      <c r="BT23" s="22">
        <v>0</v>
      </c>
      <c r="BU23" s="22">
        <v>20</v>
      </c>
      <c r="BV23" s="22">
        <v>0</v>
      </c>
      <c r="BW23" s="22">
        <v>20</v>
      </c>
      <c r="BX23" s="22">
        <v>0</v>
      </c>
      <c r="BY23" s="22">
        <v>20</v>
      </c>
      <c r="BZ23" s="22">
        <v>0</v>
      </c>
      <c r="CA23" s="22">
        <v>0</v>
      </c>
    </row>
    <row r="24" spans="1:79" s="8" customFormat="1" x14ac:dyDescent="0.25">
      <c r="A24" s="16">
        <v>10</v>
      </c>
      <c r="B24" s="16" t="s">
        <v>76</v>
      </c>
      <c r="C24" s="16" t="s">
        <v>89</v>
      </c>
      <c r="D24" t="e">
        <f>VLOOKUP(A24,[1]Données!$A$1:$E$71,4,0)</f>
        <v>#N/A</v>
      </c>
      <c r="E24" s="16" t="s">
        <v>93</v>
      </c>
      <c r="F24" s="16" t="s">
        <v>94</v>
      </c>
      <c r="G24" s="17">
        <v>0</v>
      </c>
      <c r="H24" s="17">
        <v>0</v>
      </c>
      <c r="I24" s="18">
        <v>0</v>
      </c>
      <c r="J24" s="19">
        <v>0</v>
      </c>
      <c r="K24" s="17">
        <v>5.4</v>
      </c>
      <c r="L24" s="17">
        <v>0</v>
      </c>
      <c r="M24" s="17">
        <v>0</v>
      </c>
      <c r="N24" s="18">
        <v>0</v>
      </c>
      <c r="O24" s="19">
        <v>0</v>
      </c>
      <c r="P24" s="17">
        <v>0</v>
      </c>
      <c r="Q24" s="17">
        <v>5.4</v>
      </c>
      <c r="R24" s="18">
        <v>0</v>
      </c>
      <c r="S24" s="17">
        <v>5.4</v>
      </c>
      <c r="T24" s="17">
        <v>0</v>
      </c>
      <c r="U24" s="17">
        <v>0</v>
      </c>
      <c r="V24" s="18">
        <v>0</v>
      </c>
      <c r="W24" s="17">
        <v>0</v>
      </c>
      <c r="X24" s="17">
        <v>0</v>
      </c>
      <c r="Y24" s="17">
        <v>0</v>
      </c>
      <c r="Z24" s="17">
        <v>0</v>
      </c>
      <c r="AA24" s="20">
        <v>0</v>
      </c>
      <c r="AB24" s="17">
        <v>0</v>
      </c>
      <c r="AC24" s="17">
        <v>0</v>
      </c>
      <c r="AD24" s="17">
        <v>0</v>
      </c>
      <c r="AE24" s="18">
        <v>2.7</v>
      </c>
      <c r="AF24" s="17">
        <v>0</v>
      </c>
      <c r="AG24" s="17">
        <v>0</v>
      </c>
      <c r="AH24" s="17">
        <v>0</v>
      </c>
      <c r="AI24" s="18">
        <v>4.5</v>
      </c>
      <c r="AJ24" s="17">
        <v>0</v>
      </c>
      <c r="AK24" s="17">
        <v>0</v>
      </c>
      <c r="AL24" s="17">
        <v>0</v>
      </c>
      <c r="AM24" s="17">
        <v>4.5</v>
      </c>
      <c r="AN24" s="18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  <c r="AT24" s="17">
        <v>0</v>
      </c>
      <c r="AU24" s="17">
        <v>0</v>
      </c>
      <c r="AV24" s="17">
        <v>0</v>
      </c>
      <c r="AW24" s="17">
        <v>0</v>
      </c>
      <c r="AX24" s="17">
        <v>0</v>
      </c>
      <c r="AY24" s="17">
        <v>0</v>
      </c>
      <c r="AZ24" s="17">
        <v>0</v>
      </c>
      <c r="BA24" s="17">
        <v>0</v>
      </c>
      <c r="BB24" s="17">
        <v>0</v>
      </c>
      <c r="BC24" s="17">
        <v>0</v>
      </c>
      <c r="BD24" s="17">
        <v>0</v>
      </c>
      <c r="BE24" s="17">
        <v>0</v>
      </c>
      <c r="BF24" s="17">
        <v>0</v>
      </c>
      <c r="BG24" s="17">
        <v>0</v>
      </c>
      <c r="BH24" s="17">
        <v>0</v>
      </c>
      <c r="BI24" s="17">
        <v>0</v>
      </c>
      <c r="BJ24" s="17">
        <v>0</v>
      </c>
      <c r="BK24" s="17">
        <v>5.4</v>
      </c>
      <c r="BL24" s="17">
        <v>0</v>
      </c>
      <c r="BM24" s="17">
        <v>0</v>
      </c>
      <c r="BN24" s="17">
        <v>0</v>
      </c>
      <c r="BO24" s="17">
        <v>0</v>
      </c>
      <c r="BP24" s="17">
        <v>0</v>
      </c>
      <c r="BQ24" s="17">
        <v>5.4</v>
      </c>
      <c r="BR24" s="17">
        <v>0</v>
      </c>
      <c r="BS24" s="17">
        <v>5.4</v>
      </c>
      <c r="BT24" s="17">
        <v>0</v>
      </c>
      <c r="BU24" s="17">
        <v>0</v>
      </c>
      <c r="BV24" s="17">
        <v>0</v>
      </c>
      <c r="BW24" s="17">
        <v>0</v>
      </c>
      <c r="BX24" s="17">
        <v>0</v>
      </c>
      <c r="BY24" s="17">
        <v>0</v>
      </c>
      <c r="BZ24" s="17">
        <v>0</v>
      </c>
      <c r="CA24" s="17">
        <v>0</v>
      </c>
    </row>
    <row r="25" spans="1:79" x14ac:dyDescent="0.25">
      <c r="A25" s="13" t="s">
        <v>103</v>
      </c>
      <c r="B25" s="13" t="s">
        <v>77</v>
      </c>
      <c r="C25" s="13" t="s">
        <v>89</v>
      </c>
      <c r="D25" s="21" t="e">
        <f>VLOOKUP(A25,[1]Données!$A$1:$E$71,4,0)</f>
        <v>#N/A</v>
      </c>
      <c r="E25" s="13" t="s">
        <v>67</v>
      </c>
      <c r="F25" s="13" t="s">
        <v>94</v>
      </c>
      <c r="G25" s="22">
        <v>0</v>
      </c>
      <c r="H25" s="22">
        <v>0</v>
      </c>
      <c r="I25" s="23">
        <v>6</v>
      </c>
      <c r="J25" s="24">
        <v>0</v>
      </c>
      <c r="K25" s="22">
        <v>0</v>
      </c>
      <c r="L25" s="22">
        <v>0</v>
      </c>
      <c r="M25" s="22">
        <v>0</v>
      </c>
      <c r="N25" s="23">
        <v>0</v>
      </c>
      <c r="O25" s="24">
        <v>6</v>
      </c>
      <c r="P25" s="22">
        <v>0</v>
      </c>
      <c r="Q25" s="22">
        <v>6</v>
      </c>
      <c r="R25" s="23">
        <v>0</v>
      </c>
      <c r="S25" s="22">
        <v>0</v>
      </c>
      <c r="T25" s="22">
        <v>0</v>
      </c>
      <c r="U25" s="22">
        <v>0</v>
      </c>
      <c r="V25" s="23">
        <v>0</v>
      </c>
      <c r="W25" s="22">
        <v>0</v>
      </c>
      <c r="X25" s="22">
        <v>0</v>
      </c>
      <c r="Y25" s="22">
        <v>0</v>
      </c>
      <c r="Z25" s="22">
        <v>0</v>
      </c>
      <c r="AA25" s="23">
        <v>0</v>
      </c>
      <c r="AB25" s="22">
        <v>0</v>
      </c>
      <c r="AC25" s="22">
        <v>3</v>
      </c>
      <c r="AD25" s="22">
        <v>0</v>
      </c>
      <c r="AE25" s="23">
        <v>0</v>
      </c>
      <c r="AF25" s="22">
        <v>0</v>
      </c>
      <c r="AG25" s="22">
        <v>5</v>
      </c>
      <c r="AH25" s="22">
        <v>0</v>
      </c>
      <c r="AI25" s="23">
        <v>0</v>
      </c>
      <c r="AJ25" s="22">
        <v>0</v>
      </c>
      <c r="AK25" s="22">
        <v>5</v>
      </c>
      <c r="AL25" s="22">
        <v>0</v>
      </c>
      <c r="AM25" s="22">
        <v>0</v>
      </c>
      <c r="AN25" s="23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>
        <v>0</v>
      </c>
      <c r="BG25" s="22">
        <v>0</v>
      </c>
      <c r="BH25" s="22">
        <v>0</v>
      </c>
      <c r="BI25" s="22">
        <v>6</v>
      </c>
      <c r="BJ25" s="22">
        <v>0</v>
      </c>
      <c r="BK25" s="22">
        <v>0</v>
      </c>
      <c r="BL25" s="22">
        <v>0</v>
      </c>
      <c r="BM25" s="22">
        <v>0</v>
      </c>
      <c r="BN25" s="22">
        <v>0</v>
      </c>
      <c r="BO25" s="22">
        <v>6</v>
      </c>
      <c r="BP25" s="22">
        <v>0</v>
      </c>
      <c r="BQ25" s="22">
        <v>6</v>
      </c>
      <c r="BR25" s="22">
        <v>0</v>
      </c>
      <c r="BS25" s="22">
        <v>0</v>
      </c>
      <c r="BT25" s="22">
        <v>0</v>
      </c>
      <c r="BU25" s="22">
        <v>0</v>
      </c>
      <c r="BV25" s="22">
        <v>0</v>
      </c>
      <c r="BW25" s="22">
        <v>0</v>
      </c>
      <c r="BX25" s="22">
        <v>0</v>
      </c>
      <c r="BY25" s="22">
        <v>0</v>
      </c>
      <c r="BZ25" s="22">
        <v>0</v>
      </c>
      <c r="CA25" s="22">
        <v>0</v>
      </c>
    </row>
    <row r="26" spans="1:79" s="8" customFormat="1" x14ac:dyDescent="0.25">
      <c r="A26" s="16">
        <v>11</v>
      </c>
      <c r="B26" s="16" t="s">
        <v>78</v>
      </c>
      <c r="C26" s="16" t="s">
        <v>89</v>
      </c>
      <c r="D26" t="e">
        <f>VLOOKUP(A26,[1]Données!$A$1:$E$71,4,0)</f>
        <v>#N/A</v>
      </c>
      <c r="E26" s="16" t="s">
        <v>93</v>
      </c>
      <c r="F26" s="16" t="s">
        <v>94</v>
      </c>
      <c r="G26" s="17">
        <v>0</v>
      </c>
      <c r="H26" s="17">
        <v>0</v>
      </c>
      <c r="I26" s="18">
        <v>0</v>
      </c>
      <c r="J26" s="19">
        <v>0</v>
      </c>
      <c r="K26" s="17">
        <v>18</v>
      </c>
      <c r="L26" s="17">
        <v>0</v>
      </c>
      <c r="M26" s="17">
        <v>0</v>
      </c>
      <c r="N26" s="18">
        <v>18</v>
      </c>
      <c r="O26" s="19">
        <v>0</v>
      </c>
      <c r="P26" s="17">
        <v>18</v>
      </c>
      <c r="Q26" s="17">
        <v>0</v>
      </c>
      <c r="R26" s="18">
        <v>18</v>
      </c>
      <c r="S26" s="17">
        <v>0</v>
      </c>
      <c r="T26" s="17">
        <v>18</v>
      </c>
      <c r="U26" s="17">
        <v>0</v>
      </c>
      <c r="V26" s="18">
        <v>18</v>
      </c>
      <c r="W26" s="17">
        <v>0</v>
      </c>
      <c r="X26" s="17">
        <v>18</v>
      </c>
      <c r="Y26" s="17">
        <v>0</v>
      </c>
      <c r="Z26" s="17">
        <v>18</v>
      </c>
      <c r="AA26" s="20">
        <v>0</v>
      </c>
      <c r="AB26" s="17">
        <v>13.5</v>
      </c>
      <c r="AC26" s="17">
        <v>0</v>
      </c>
      <c r="AD26" s="17">
        <v>13.5</v>
      </c>
      <c r="AE26" s="18">
        <v>0</v>
      </c>
      <c r="AF26" s="17">
        <v>18</v>
      </c>
      <c r="AG26" s="17">
        <v>18</v>
      </c>
      <c r="AH26" s="17">
        <v>18</v>
      </c>
      <c r="AI26" s="18">
        <v>0</v>
      </c>
      <c r="AJ26" s="17">
        <v>18</v>
      </c>
      <c r="AK26" s="17">
        <v>18</v>
      </c>
      <c r="AL26" s="17">
        <v>18</v>
      </c>
      <c r="AM26" s="17">
        <v>0</v>
      </c>
      <c r="AN26" s="18">
        <v>18</v>
      </c>
      <c r="AO26" s="17">
        <v>18</v>
      </c>
      <c r="AP26" s="17">
        <v>18</v>
      </c>
      <c r="AQ26" s="17">
        <v>0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  <c r="BI26" s="17">
        <v>0</v>
      </c>
      <c r="BJ26" s="17">
        <v>0</v>
      </c>
      <c r="BK26" s="17">
        <v>18</v>
      </c>
      <c r="BL26" s="17">
        <v>0</v>
      </c>
      <c r="BM26" s="17">
        <v>0</v>
      </c>
      <c r="BN26" s="17">
        <v>18</v>
      </c>
      <c r="BO26" s="17">
        <v>0</v>
      </c>
      <c r="BP26" s="17">
        <v>18</v>
      </c>
      <c r="BQ26" s="17">
        <v>0</v>
      </c>
      <c r="BR26" s="17">
        <v>18</v>
      </c>
      <c r="BS26" s="17">
        <v>0</v>
      </c>
      <c r="BT26" s="17">
        <v>18</v>
      </c>
      <c r="BU26" s="17">
        <v>0</v>
      </c>
      <c r="BV26" s="17">
        <v>18</v>
      </c>
      <c r="BW26" s="17">
        <v>0</v>
      </c>
      <c r="BX26" s="17">
        <v>18</v>
      </c>
      <c r="BY26" s="17">
        <v>0</v>
      </c>
      <c r="BZ26" s="17">
        <v>18</v>
      </c>
      <c r="CA26" s="17">
        <v>0</v>
      </c>
    </row>
    <row r="27" spans="1:79" x14ac:dyDescent="0.25">
      <c r="A27" s="13" t="s">
        <v>104</v>
      </c>
      <c r="B27" s="13" t="s">
        <v>79</v>
      </c>
      <c r="C27" s="13" t="s">
        <v>89</v>
      </c>
      <c r="D27" s="21" t="e">
        <f>VLOOKUP(A27,[1]Données!$A$1:$E$71,4,0)</f>
        <v>#N/A</v>
      </c>
      <c r="E27" s="13" t="s">
        <v>67</v>
      </c>
      <c r="F27" s="13" t="s">
        <v>94</v>
      </c>
      <c r="G27" s="22">
        <v>0</v>
      </c>
      <c r="H27" s="22">
        <v>11.993</v>
      </c>
      <c r="I27" s="23">
        <v>20</v>
      </c>
      <c r="J27" s="24">
        <v>0</v>
      </c>
      <c r="K27" s="22">
        <v>0</v>
      </c>
      <c r="L27" s="22">
        <v>20</v>
      </c>
      <c r="M27" s="22">
        <v>0</v>
      </c>
      <c r="N27" s="23">
        <v>20</v>
      </c>
      <c r="O27" s="24">
        <v>0</v>
      </c>
      <c r="P27" s="22">
        <v>20</v>
      </c>
      <c r="Q27" s="22">
        <v>0</v>
      </c>
      <c r="R27" s="23">
        <v>20</v>
      </c>
      <c r="S27" s="22">
        <v>0</v>
      </c>
      <c r="T27" s="22">
        <v>20</v>
      </c>
      <c r="U27" s="22">
        <v>0</v>
      </c>
      <c r="V27" s="23">
        <v>20</v>
      </c>
      <c r="W27" s="22">
        <v>0</v>
      </c>
      <c r="X27" s="22">
        <v>20</v>
      </c>
      <c r="Y27" s="22">
        <v>0</v>
      </c>
      <c r="Z27" s="22">
        <v>15</v>
      </c>
      <c r="AA27" s="23">
        <v>0</v>
      </c>
      <c r="AB27" s="22">
        <v>15</v>
      </c>
      <c r="AC27" s="22">
        <v>0</v>
      </c>
      <c r="AD27" s="22">
        <v>20</v>
      </c>
      <c r="AE27" s="23">
        <v>20</v>
      </c>
      <c r="AF27" s="22">
        <v>20</v>
      </c>
      <c r="AG27" s="22">
        <v>0</v>
      </c>
      <c r="AH27" s="22">
        <v>20</v>
      </c>
      <c r="AI27" s="23">
        <v>20</v>
      </c>
      <c r="AJ27" s="22">
        <v>20</v>
      </c>
      <c r="AK27" s="22">
        <v>0</v>
      </c>
      <c r="AL27" s="22">
        <v>20</v>
      </c>
      <c r="AM27" s="22">
        <v>20</v>
      </c>
      <c r="AN27" s="23">
        <v>20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  <c r="BC27" s="22">
        <v>0</v>
      </c>
      <c r="BD27" s="22">
        <v>0</v>
      </c>
      <c r="BE27" s="22">
        <v>0</v>
      </c>
      <c r="BF27" s="22">
        <v>0</v>
      </c>
      <c r="BG27" s="22">
        <v>0</v>
      </c>
      <c r="BH27" s="22">
        <v>11.993</v>
      </c>
      <c r="BI27" s="22">
        <v>20</v>
      </c>
      <c r="BJ27" s="22">
        <v>0</v>
      </c>
      <c r="BK27" s="22">
        <v>0</v>
      </c>
      <c r="BL27" s="22">
        <v>20</v>
      </c>
      <c r="BM27" s="22">
        <v>0</v>
      </c>
      <c r="BN27" s="22">
        <v>20</v>
      </c>
      <c r="BO27" s="22">
        <v>0</v>
      </c>
      <c r="BP27" s="22">
        <v>20</v>
      </c>
      <c r="BQ27" s="22">
        <v>0</v>
      </c>
      <c r="BR27" s="22">
        <v>20</v>
      </c>
      <c r="BS27" s="22">
        <v>0</v>
      </c>
      <c r="BT27" s="22">
        <v>20</v>
      </c>
      <c r="BU27" s="22">
        <v>0</v>
      </c>
      <c r="BV27" s="22">
        <v>20</v>
      </c>
      <c r="BW27" s="22">
        <v>0</v>
      </c>
      <c r="BX27" s="22">
        <v>20</v>
      </c>
      <c r="BY27" s="22">
        <v>0</v>
      </c>
      <c r="BZ27" s="22">
        <v>15</v>
      </c>
      <c r="CA27" s="22">
        <v>0</v>
      </c>
    </row>
    <row r="28" spans="1:79" x14ac:dyDescent="0.25">
      <c r="A28" s="25"/>
      <c r="B28" s="25"/>
      <c r="C28" s="25"/>
      <c r="D28" s="26"/>
      <c r="E28" s="27" t="s">
        <v>67</v>
      </c>
      <c r="F28" s="25"/>
      <c r="G28" s="28">
        <v>0</v>
      </c>
      <c r="H28" s="28">
        <v>11.993</v>
      </c>
      <c r="I28" s="29">
        <v>26</v>
      </c>
      <c r="J28" s="30">
        <v>20</v>
      </c>
      <c r="K28" s="28">
        <v>20</v>
      </c>
      <c r="L28" s="28">
        <v>20</v>
      </c>
      <c r="M28" s="28">
        <v>20</v>
      </c>
      <c r="N28" s="29">
        <v>20</v>
      </c>
      <c r="O28" s="30">
        <v>26</v>
      </c>
      <c r="P28" s="28">
        <v>20</v>
      </c>
      <c r="Q28" s="28">
        <v>26</v>
      </c>
      <c r="R28" s="29">
        <v>20</v>
      </c>
      <c r="S28" s="28">
        <v>20</v>
      </c>
      <c r="T28" s="28">
        <v>20</v>
      </c>
      <c r="U28" s="28">
        <v>20</v>
      </c>
      <c r="V28" s="29">
        <v>20</v>
      </c>
      <c r="W28" s="28">
        <v>20</v>
      </c>
      <c r="X28" s="28">
        <v>20</v>
      </c>
      <c r="Y28" s="28">
        <v>20</v>
      </c>
      <c r="Z28" s="28">
        <v>15</v>
      </c>
      <c r="AA28" s="29">
        <v>0</v>
      </c>
      <c r="AB28" s="28">
        <v>15</v>
      </c>
      <c r="AC28" s="28">
        <v>20</v>
      </c>
      <c r="AD28" s="28">
        <v>20</v>
      </c>
      <c r="AE28" s="29">
        <v>20</v>
      </c>
      <c r="AF28" s="28">
        <v>20</v>
      </c>
      <c r="AG28" s="28">
        <v>22</v>
      </c>
      <c r="AH28" s="28">
        <v>20</v>
      </c>
      <c r="AI28" s="29">
        <v>20</v>
      </c>
      <c r="AJ28" s="28">
        <v>20</v>
      </c>
      <c r="AK28" s="28">
        <v>22</v>
      </c>
      <c r="AL28" s="28">
        <v>20</v>
      </c>
      <c r="AM28" s="28">
        <v>20</v>
      </c>
      <c r="AN28" s="29">
        <v>20</v>
      </c>
      <c r="AO28" s="28">
        <v>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0</v>
      </c>
      <c r="AX28" s="28">
        <v>0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0</v>
      </c>
      <c r="BE28" s="28">
        <v>0</v>
      </c>
      <c r="BF28" s="28">
        <v>0</v>
      </c>
      <c r="BG28" s="28">
        <v>0</v>
      </c>
      <c r="BH28" s="28">
        <v>11.993</v>
      </c>
      <c r="BI28" s="28">
        <v>26</v>
      </c>
      <c r="BJ28" s="28">
        <v>20</v>
      </c>
      <c r="BK28" s="28">
        <v>20</v>
      </c>
      <c r="BL28" s="28">
        <v>20</v>
      </c>
      <c r="BM28" s="28">
        <v>20</v>
      </c>
      <c r="BN28" s="28">
        <v>20</v>
      </c>
      <c r="BO28" s="28">
        <v>26</v>
      </c>
      <c r="BP28" s="28">
        <v>20</v>
      </c>
      <c r="BQ28" s="28">
        <v>26</v>
      </c>
      <c r="BR28" s="28">
        <v>20</v>
      </c>
      <c r="BS28" s="28">
        <v>20</v>
      </c>
      <c r="BT28" s="28">
        <v>20</v>
      </c>
      <c r="BU28" s="28">
        <v>20</v>
      </c>
      <c r="BV28" s="28">
        <v>20</v>
      </c>
      <c r="BW28" s="28">
        <v>20</v>
      </c>
      <c r="BX28" s="28">
        <v>20</v>
      </c>
      <c r="BY28" s="28">
        <v>20</v>
      </c>
      <c r="BZ28" s="28">
        <v>15</v>
      </c>
      <c r="CA28" s="28">
        <v>0</v>
      </c>
    </row>
    <row r="29" spans="1:79" s="8" customFormat="1" x14ac:dyDescent="0.25">
      <c r="A29" s="16">
        <v>12</v>
      </c>
      <c r="B29" s="16" t="s">
        <v>80</v>
      </c>
      <c r="C29" s="16" t="s">
        <v>88</v>
      </c>
      <c r="D29" t="e">
        <f>VLOOKUP(A29,[1]Données!$A$1:$E$71,4,0)</f>
        <v>#N/A</v>
      </c>
      <c r="E29" s="16" t="s">
        <v>93</v>
      </c>
      <c r="F29" s="16" t="s">
        <v>94</v>
      </c>
      <c r="G29" s="17">
        <v>0</v>
      </c>
      <c r="H29" s="17">
        <v>0</v>
      </c>
      <c r="I29" s="18">
        <v>0</v>
      </c>
      <c r="J29" s="19">
        <v>0</v>
      </c>
      <c r="K29" s="17">
        <v>0</v>
      </c>
      <c r="L29" s="17">
        <v>6.3</v>
      </c>
      <c r="M29" s="17">
        <v>0</v>
      </c>
      <c r="N29" s="18">
        <v>0</v>
      </c>
      <c r="O29" s="19">
        <v>0</v>
      </c>
      <c r="P29" s="17">
        <v>0</v>
      </c>
      <c r="Q29" s="17">
        <v>0</v>
      </c>
      <c r="R29" s="18">
        <v>6.3</v>
      </c>
      <c r="S29" s="17">
        <v>6.3</v>
      </c>
      <c r="T29" s="17">
        <v>6.3</v>
      </c>
      <c r="U29" s="17">
        <v>0</v>
      </c>
      <c r="V29" s="18">
        <v>6.3</v>
      </c>
      <c r="W29" s="17">
        <v>6.3</v>
      </c>
      <c r="X29" s="17">
        <v>6.3</v>
      </c>
      <c r="Y29" s="17">
        <v>4.5</v>
      </c>
      <c r="Z29" s="17">
        <v>4.5</v>
      </c>
      <c r="AA29" s="20">
        <v>4.5</v>
      </c>
      <c r="AB29" s="17">
        <v>0</v>
      </c>
      <c r="AC29" s="17">
        <v>0</v>
      </c>
      <c r="AD29" s="17">
        <v>0</v>
      </c>
      <c r="AE29" s="18">
        <v>4.5</v>
      </c>
      <c r="AF29" s="17">
        <v>4.5</v>
      </c>
      <c r="AG29" s="17">
        <v>0</v>
      </c>
      <c r="AH29" s="17">
        <v>4.5</v>
      </c>
      <c r="AI29" s="18">
        <v>4.5</v>
      </c>
      <c r="AJ29" s="17">
        <v>4.5</v>
      </c>
      <c r="AK29" s="17">
        <v>0</v>
      </c>
      <c r="AL29" s="17">
        <v>4.5</v>
      </c>
      <c r="AM29" s="17">
        <v>4.5</v>
      </c>
      <c r="AN29" s="18">
        <v>4.5</v>
      </c>
      <c r="AO29" s="17">
        <v>0</v>
      </c>
      <c r="AP29" s="17">
        <v>4.5</v>
      </c>
      <c r="AQ29" s="17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0</v>
      </c>
      <c r="BD29" s="17">
        <v>0</v>
      </c>
      <c r="BE29" s="17">
        <v>0</v>
      </c>
      <c r="BF29" s="17">
        <v>0</v>
      </c>
      <c r="BG29" s="17">
        <v>0</v>
      </c>
      <c r="BH29" s="17">
        <v>0</v>
      </c>
      <c r="BI29" s="17">
        <v>0</v>
      </c>
      <c r="BJ29" s="17">
        <v>0</v>
      </c>
      <c r="BK29" s="17">
        <v>0</v>
      </c>
      <c r="BL29" s="17">
        <v>6.3</v>
      </c>
      <c r="BM29" s="17">
        <v>0</v>
      </c>
      <c r="BN29" s="17">
        <v>0</v>
      </c>
      <c r="BO29" s="17">
        <v>0</v>
      </c>
      <c r="BP29" s="17">
        <v>0</v>
      </c>
      <c r="BQ29" s="17">
        <v>0</v>
      </c>
      <c r="BR29" s="17">
        <v>6.3</v>
      </c>
      <c r="BS29" s="17">
        <v>6.3</v>
      </c>
      <c r="BT29" s="17">
        <v>6.3</v>
      </c>
      <c r="BU29" s="17">
        <v>0</v>
      </c>
      <c r="BV29" s="17">
        <v>6.3</v>
      </c>
      <c r="BW29" s="17">
        <v>6.3</v>
      </c>
      <c r="BX29" s="17">
        <v>6.3</v>
      </c>
      <c r="BY29" s="17">
        <v>4.5</v>
      </c>
      <c r="BZ29" s="17">
        <v>4.5</v>
      </c>
      <c r="CA29" s="17">
        <v>4.5</v>
      </c>
    </row>
    <row r="30" spans="1:79" x14ac:dyDescent="0.25">
      <c r="A30" s="13" t="s">
        <v>105</v>
      </c>
      <c r="B30" s="13" t="s">
        <v>81</v>
      </c>
      <c r="C30" s="13" t="s">
        <v>88</v>
      </c>
      <c r="D30" s="21" t="e">
        <f>VLOOKUP(A30,[1]Données!$A$1:$E$71,4,0)</f>
        <v>#N/A</v>
      </c>
      <c r="E30" s="13" t="s">
        <v>67</v>
      </c>
      <c r="F30" s="13" t="s">
        <v>94</v>
      </c>
      <c r="G30" s="22">
        <v>0</v>
      </c>
      <c r="H30" s="22">
        <v>0</v>
      </c>
      <c r="I30" s="23">
        <v>0</v>
      </c>
      <c r="J30" s="24">
        <v>7</v>
      </c>
      <c r="K30" s="22">
        <v>0</v>
      </c>
      <c r="L30" s="22">
        <v>0</v>
      </c>
      <c r="M30" s="22">
        <v>0</v>
      </c>
      <c r="N30" s="23">
        <v>0</v>
      </c>
      <c r="O30" s="24">
        <v>0</v>
      </c>
      <c r="P30" s="22">
        <v>7</v>
      </c>
      <c r="Q30" s="22">
        <v>7</v>
      </c>
      <c r="R30" s="23">
        <v>7</v>
      </c>
      <c r="S30" s="22">
        <v>0</v>
      </c>
      <c r="T30" s="22">
        <v>7</v>
      </c>
      <c r="U30" s="22">
        <v>7</v>
      </c>
      <c r="V30" s="23">
        <v>7</v>
      </c>
      <c r="W30" s="22">
        <v>5</v>
      </c>
      <c r="X30" s="22">
        <v>5</v>
      </c>
      <c r="Y30" s="22">
        <v>5</v>
      </c>
      <c r="Z30" s="22">
        <v>0</v>
      </c>
      <c r="AA30" s="23">
        <v>0</v>
      </c>
      <c r="AB30" s="22">
        <v>0</v>
      </c>
      <c r="AC30" s="22">
        <v>5</v>
      </c>
      <c r="AD30" s="22">
        <v>5</v>
      </c>
      <c r="AE30" s="23">
        <v>0</v>
      </c>
      <c r="AF30" s="22">
        <v>5</v>
      </c>
      <c r="AG30" s="22">
        <v>5</v>
      </c>
      <c r="AH30" s="22">
        <v>5</v>
      </c>
      <c r="AI30" s="23">
        <v>0</v>
      </c>
      <c r="AJ30" s="22">
        <v>5</v>
      </c>
      <c r="AK30" s="22">
        <v>5</v>
      </c>
      <c r="AL30" s="22">
        <v>5</v>
      </c>
      <c r="AM30" s="22">
        <v>0</v>
      </c>
      <c r="AN30" s="23">
        <v>5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>
        <v>0</v>
      </c>
      <c r="BG30" s="22">
        <v>0</v>
      </c>
      <c r="BH30" s="22">
        <v>0</v>
      </c>
      <c r="BI30" s="22">
        <v>0</v>
      </c>
      <c r="BJ30" s="22">
        <v>7</v>
      </c>
      <c r="BK30" s="22">
        <v>0</v>
      </c>
      <c r="BL30" s="22">
        <v>0</v>
      </c>
      <c r="BM30" s="22">
        <v>0</v>
      </c>
      <c r="BN30" s="22">
        <v>0</v>
      </c>
      <c r="BO30" s="22">
        <v>0</v>
      </c>
      <c r="BP30" s="22">
        <v>7</v>
      </c>
      <c r="BQ30" s="22">
        <v>7</v>
      </c>
      <c r="BR30" s="22">
        <v>7</v>
      </c>
      <c r="BS30" s="22">
        <v>0</v>
      </c>
      <c r="BT30" s="22">
        <v>7</v>
      </c>
      <c r="BU30" s="22">
        <v>7</v>
      </c>
      <c r="BV30" s="22">
        <v>7</v>
      </c>
      <c r="BW30" s="22">
        <v>5</v>
      </c>
      <c r="BX30" s="22">
        <v>5</v>
      </c>
      <c r="BY30" s="22">
        <v>5</v>
      </c>
      <c r="BZ30" s="22">
        <v>0</v>
      </c>
      <c r="CA30" s="22">
        <v>0</v>
      </c>
    </row>
    <row r="31" spans="1:79" s="8" customFormat="1" x14ac:dyDescent="0.25">
      <c r="A31" s="16">
        <v>13</v>
      </c>
      <c r="B31" s="16" t="s">
        <v>82</v>
      </c>
      <c r="C31" s="16" t="s">
        <v>88</v>
      </c>
      <c r="D31" t="e">
        <f>VLOOKUP(A31,[1]Données!$A$1:$E$71,4,0)</f>
        <v>#N/A</v>
      </c>
      <c r="E31" s="16" t="s">
        <v>93</v>
      </c>
      <c r="F31" s="16" t="s">
        <v>94</v>
      </c>
      <c r="G31" s="17">
        <v>0</v>
      </c>
      <c r="H31" s="17">
        <v>0</v>
      </c>
      <c r="I31" s="17">
        <v>0</v>
      </c>
      <c r="J31" s="19">
        <v>0</v>
      </c>
      <c r="K31" s="17">
        <v>4.5</v>
      </c>
      <c r="L31" s="17">
        <v>0</v>
      </c>
      <c r="M31" s="17">
        <v>4.5</v>
      </c>
      <c r="N31" s="18">
        <v>4.5</v>
      </c>
      <c r="O31" s="19">
        <v>4.5</v>
      </c>
      <c r="P31" s="17">
        <v>4.5</v>
      </c>
      <c r="Q31" s="17">
        <v>4.5</v>
      </c>
      <c r="R31" s="18">
        <v>0</v>
      </c>
      <c r="S31" s="17">
        <v>0</v>
      </c>
      <c r="T31" s="17">
        <v>0</v>
      </c>
      <c r="U31" s="17">
        <v>4.5</v>
      </c>
      <c r="V31" s="18">
        <v>0</v>
      </c>
      <c r="W31" s="17">
        <v>0</v>
      </c>
      <c r="X31" s="17">
        <v>0</v>
      </c>
      <c r="Y31" s="17">
        <v>0</v>
      </c>
      <c r="Z31" s="17">
        <v>0</v>
      </c>
      <c r="AA31" s="20">
        <v>0</v>
      </c>
      <c r="AB31" s="17">
        <v>0</v>
      </c>
      <c r="AC31" s="17">
        <v>0</v>
      </c>
      <c r="AD31" s="17">
        <v>0</v>
      </c>
      <c r="AE31" s="18">
        <v>0</v>
      </c>
      <c r="AF31" s="17">
        <v>0</v>
      </c>
      <c r="AG31" s="17">
        <v>4.5</v>
      </c>
      <c r="AH31" s="17">
        <v>0</v>
      </c>
      <c r="AI31" s="18">
        <v>0</v>
      </c>
      <c r="AJ31" s="17">
        <v>0</v>
      </c>
      <c r="AK31" s="17">
        <v>4.5</v>
      </c>
      <c r="AL31" s="17">
        <v>0</v>
      </c>
      <c r="AM31" s="17">
        <v>0</v>
      </c>
      <c r="AN31" s="18">
        <v>0</v>
      </c>
      <c r="AO31" s="17">
        <v>4.5</v>
      </c>
      <c r="AP31" s="17">
        <v>0</v>
      </c>
      <c r="AQ31" s="17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0</v>
      </c>
      <c r="BG31" s="17">
        <v>0</v>
      </c>
      <c r="BH31" s="17">
        <v>0</v>
      </c>
      <c r="BI31" s="17">
        <v>0</v>
      </c>
      <c r="BJ31" s="17">
        <v>0</v>
      </c>
      <c r="BK31" s="17">
        <v>4.5</v>
      </c>
      <c r="BL31" s="17">
        <v>0</v>
      </c>
      <c r="BM31" s="17">
        <v>4.5</v>
      </c>
      <c r="BN31" s="17">
        <v>4.5</v>
      </c>
      <c r="BO31" s="17">
        <v>4.5</v>
      </c>
      <c r="BP31" s="17">
        <v>4.5</v>
      </c>
      <c r="BQ31" s="17">
        <v>4.5</v>
      </c>
      <c r="BR31" s="17">
        <v>0</v>
      </c>
      <c r="BS31" s="17">
        <v>0</v>
      </c>
      <c r="BT31" s="17">
        <v>0</v>
      </c>
      <c r="BU31" s="17">
        <v>4.5</v>
      </c>
      <c r="BV31" s="17">
        <v>0</v>
      </c>
      <c r="BW31" s="17">
        <v>0</v>
      </c>
      <c r="BX31" s="17">
        <v>0</v>
      </c>
      <c r="BY31" s="17">
        <v>0</v>
      </c>
      <c r="BZ31" s="17">
        <v>0</v>
      </c>
      <c r="CA31" s="17">
        <v>0</v>
      </c>
    </row>
    <row r="32" spans="1:79" ht="14.25" customHeight="1" x14ac:dyDescent="0.25">
      <c r="A32" s="13" t="s">
        <v>106</v>
      </c>
      <c r="B32" s="13" t="s">
        <v>83</v>
      </c>
      <c r="C32" s="13" t="s">
        <v>88</v>
      </c>
      <c r="D32" s="21" t="e">
        <f>VLOOKUP(A32,[1]Données!$A$1:$E$71,4,0)</f>
        <v>#N/A</v>
      </c>
      <c r="E32" s="13" t="s">
        <v>67</v>
      </c>
      <c r="F32" s="13" t="s">
        <v>94</v>
      </c>
      <c r="G32" s="22">
        <v>0</v>
      </c>
      <c r="H32" s="22">
        <v>0</v>
      </c>
      <c r="I32" s="22">
        <v>5</v>
      </c>
      <c r="J32" s="24">
        <v>0</v>
      </c>
      <c r="K32" s="22">
        <v>5</v>
      </c>
      <c r="L32" s="22">
        <v>5</v>
      </c>
      <c r="M32" s="22">
        <v>5</v>
      </c>
      <c r="N32" s="23">
        <v>5</v>
      </c>
      <c r="O32" s="22">
        <v>5</v>
      </c>
      <c r="P32" s="22">
        <v>0</v>
      </c>
      <c r="Q32" s="22">
        <v>0</v>
      </c>
      <c r="R32" s="23">
        <v>0</v>
      </c>
      <c r="S32" s="22">
        <v>5</v>
      </c>
      <c r="T32" s="22">
        <v>0</v>
      </c>
      <c r="U32" s="22">
        <v>0</v>
      </c>
      <c r="V32" s="23">
        <v>0</v>
      </c>
      <c r="W32" s="22">
        <v>0</v>
      </c>
      <c r="X32" s="22">
        <v>0</v>
      </c>
      <c r="Y32" s="22">
        <v>0</v>
      </c>
      <c r="Z32" s="22">
        <v>0</v>
      </c>
      <c r="AA32" s="23">
        <v>0</v>
      </c>
      <c r="AB32" s="22">
        <v>0</v>
      </c>
      <c r="AC32" s="22">
        <v>0</v>
      </c>
      <c r="AD32" s="22">
        <v>0</v>
      </c>
      <c r="AE32" s="23">
        <v>5</v>
      </c>
      <c r="AF32" s="22">
        <v>0</v>
      </c>
      <c r="AG32" s="22">
        <v>0</v>
      </c>
      <c r="AH32" s="22">
        <v>0</v>
      </c>
      <c r="AI32" s="23">
        <v>5</v>
      </c>
      <c r="AJ32" s="22">
        <v>0</v>
      </c>
      <c r="AK32" s="22">
        <v>0</v>
      </c>
      <c r="AL32" s="22">
        <v>0</v>
      </c>
      <c r="AM32" s="22">
        <v>5</v>
      </c>
      <c r="AN32" s="23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0</v>
      </c>
      <c r="BC32" s="22">
        <v>0</v>
      </c>
      <c r="BD32" s="22">
        <v>0</v>
      </c>
      <c r="BE32" s="22">
        <v>0</v>
      </c>
      <c r="BF32" s="22">
        <v>0</v>
      </c>
      <c r="BG32" s="22">
        <v>0</v>
      </c>
      <c r="BH32" s="22">
        <v>0</v>
      </c>
      <c r="BI32" s="22">
        <v>5</v>
      </c>
      <c r="BJ32" s="22">
        <v>0</v>
      </c>
      <c r="BK32" s="22">
        <v>5</v>
      </c>
      <c r="BL32" s="22">
        <v>5</v>
      </c>
      <c r="BM32" s="22">
        <v>5</v>
      </c>
      <c r="BN32" s="22">
        <v>5</v>
      </c>
      <c r="BO32" s="22">
        <v>5</v>
      </c>
      <c r="BP32" s="22">
        <v>0</v>
      </c>
      <c r="BQ32" s="22">
        <v>0</v>
      </c>
      <c r="BR32" s="22">
        <v>0</v>
      </c>
      <c r="BS32" s="22">
        <v>5</v>
      </c>
      <c r="BT32" s="22">
        <v>0</v>
      </c>
      <c r="BU32" s="22">
        <v>0</v>
      </c>
      <c r="BV32" s="22">
        <v>0</v>
      </c>
      <c r="BW32" s="22">
        <v>0</v>
      </c>
      <c r="BX32" s="22">
        <v>0</v>
      </c>
      <c r="BY32" s="22">
        <v>0</v>
      </c>
      <c r="BZ32" s="22">
        <v>0</v>
      </c>
      <c r="CA32" s="22">
        <v>0</v>
      </c>
    </row>
    <row r="33" spans="1:79" ht="14.25" customHeight="1" x14ac:dyDescent="0.25">
      <c r="A33" s="25"/>
      <c r="B33" s="25"/>
      <c r="C33" s="25"/>
      <c r="D33" s="26"/>
      <c r="E33" s="27" t="s">
        <v>67</v>
      </c>
      <c r="F33" s="25"/>
      <c r="G33" s="28">
        <v>0</v>
      </c>
      <c r="H33" s="28">
        <v>0</v>
      </c>
      <c r="I33" s="29">
        <v>5</v>
      </c>
      <c r="J33" s="30">
        <v>7</v>
      </c>
      <c r="K33" s="28">
        <v>5</v>
      </c>
      <c r="L33" s="28">
        <v>5</v>
      </c>
      <c r="M33" s="28">
        <v>5</v>
      </c>
      <c r="N33" s="29">
        <v>5</v>
      </c>
      <c r="O33" s="28">
        <v>5</v>
      </c>
      <c r="P33" s="28">
        <v>7</v>
      </c>
      <c r="Q33" s="28">
        <v>7</v>
      </c>
      <c r="R33" s="29">
        <v>7</v>
      </c>
      <c r="S33" s="28">
        <v>5</v>
      </c>
      <c r="T33" s="28">
        <v>7</v>
      </c>
      <c r="U33" s="28">
        <v>7</v>
      </c>
      <c r="V33" s="29">
        <v>7</v>
      </c>
      <c r="W33" s="28">
        <v>5</v>
      </c>
      <c r="X33" s="28">
        <v>5</v>
      </c>
      <c r="Y33" s="28">
        <v>5</v>
      </c>
      <c r="Z33" s="28">
        <v>0</v>
      </c>
      <c r="AA33" s="29">
        <v>0</v>
      </c>
      <c r="AB33" s="28">
        <v>0</v>
      </c>
      <c r="AC33" s="28">
        <v>5</v>
      </c>
      <c r="AD33" s="28">
        <v>5</v>
      </c>
      <c r="AE33" s="29">
        <v>5</v>
      </c>
      <c r="AF33" s="28">
        <v>5</v>
      </c>
      <c r="AG33" s="28">
        <v>5</v>
      </c>
      <c r="AH33" s="28">
        <v>5</v>
      </c>
      <c r="AI33" s="29">
        <v>5</v>
      </c>
      <c r="AJ33" s="28">
        <v>5</v>
      </c>
      <c r="AK33" s="28">
        <v>5</v>
      </c>
      <c r="AL33" s="28">
        <v>5</v>
      </c>
      <c r="AM33" s="28">
        <v>5</v>
      </c>
      <c r="AN33" s="29">
        <v>5</v>
      </c>
      <c r="AO33" s="28">
        <v>0</v>
      </c>
      <c r="AP33" s="28">
        <v>0</v>
      </c>
      <c r="AQ33" s="28">
        <v>0</v>
      </c>
      <c r="AR33" s="28">
        <v>0</v>
      </c>
      <c r="AS33" s="28">
        <v>0</v>
      </c>
      <c r="AT33" s="28">
        <v>0</v>
      </c>
      <c r="AU33" s="28">
        <v>0</v>
      </c>
      <c r="AV33" s="28">
        <v>0</v>
      </c>
      <c r="AW33" s="28">
        <v>0</v>
      </c>
      <c r="AX33" s="28">
        <v>0</v>
      </c>
      <c r="AY33" s="28">
        <v>0</v>
      </c>
      <c r="AZ33" s="28">
        <v>0</v>
      </c>
      <c r="BA33" s="28">
        <v>0</v>
      </c>
      <c r="BB33" s="28">
        <v>0</v>
      </c>
      <c r="BC33" s="28">
        <v>0</v>
      </c>
      <c r="BD33" s="28">
        <v>0</v>
      </c>
      <c r="BE33" s="28">
        <v>0</v>
      </c>
      <c r="BF33" s="28">
        <v>0</v>
      </c>
      <c r="BG33" s="28">
        <v>0</v>
      </c>
      <c r="BH33" s="28">
        <v>0</v>
      </c>
      <c r="BI33" s="28">
        <v>5</v>
      </c>
      <c r="BJ33" s="28">
        <v>7</v>
      </c>
      <c r="BK33" s="28">
        <v>5</v>
      </c>
      <c r="BL33" s="28">
        <v>5</v>
      </c>
      <c r="BM33" s="28">
        <v>5</v>
      </c>
      <c r="BN33" s="28">
        <v>5</v>
      </c>
      <c r="BO33" s="28">
        <v>5</v>
      </c>
      <c r="BP33" s="28">
        <v>7</v>
      </c>
      <c r="BQ33" s="28">
        <v>7</v>
      </c>
      <c r="BR33" s="28">
        <v>7</v>
      </c>
      <c r="BS33" s="28">
        <v>5</v>
      </c>
      <c r="BT33" s="28">
        <v>7</v>
      </c>
      <c r="BU33" s="28">
        <v>7</v>
      </c>
      <c r="BV33" s="28">
        <v>7</v>
      </c>
      <c r="BW33" s="28">
        <v>5</v>
      </c>
      <c r="BX33" s="28">
        <v>5</v>
      </c>
      <c r="BY33" s="28">
        <v>5</v>
      </c>
      <c r="BZ33" s="28">
        <v>0</v>
      </c>
      <c r="CA33" s="28">
        <v>0</v>
      </c>
    </row>
    <row r="34" spans="1:79" x14ac:dyDescent="0.25">
      <c r="A34" s="32"/>
      <c r="B34" s="32"/>
      <c r="C34" s="32"/>
      <c r="D34" s="33"/>
      <c r="E34" s="34" t="s">
        <v>67</v>
      </c>
      <c r="F34" s="32"/>
      <c r="G34" s="35">
        <v>0</v>
      </c>
      <c r="H34" s="35">
        <f>SUM(H33,H28,H21,H14)</f>
        <v>18.996000000000002</v>
      </c>
      <c r="I34" s="36">
        <f t="shared" ref="I34:BT34" si="3">SUM(I33,I28,I21,I14)</f>
        <v>56.686</v>
      </c>
      <c r="J34" s="37">
        <f t="shared" si="3"/>
        <v>57</v>
      </c>
      <c r="K34" s="35">
        <f t="shared" si="3"/>
        <v>55</v>
      </c>
      <c r="L34" s="35">
        <f t="shared" si="3"/>
        <v>65</v>
      </c>
      <c r="M34" s="35">
        <f t="shared" si="3"/>
        <v>54.5</v>
      </c>
      <c r="N34" s="36">
        <f t="shared" si="3"/>
        <v>51</v>
      </c>
      <c r="O34" s="35">
        <f t="shared" si="3"/>
        <v>65</v>
      </c>
      <c r="P34" s="35">
        <f t="shared" si="3"/>
        <v>57</v>
      </c>
      <c r="Q34" s="35">
        <f t="shared" si="3"/>
        <v>53</v>
      </c>
      <c r="R34" s="36">
        <f t="shared" si="3"/>
        <v>42</v>
      </c>
      <c r="S34" s="35">
        <f t="shared" si="3"/>
        <v>50</v>
      </c>
      <c r="T34" s="35">
        <f t="shared" si="3"/>
        <v>47</v>
      </c>
      <c r="U34" s="35">
        <f t="shared" si="3"/>
        <v>42</v>
      </c>
      <c r="V34" s="36">
        <f t="shared" si="3"/>
        <v>47</v>
      </c>
      <c r="W34" s="35">
        <f t="shared" si="3"/>
        <v>30</v>
      </c>
      <c r="X34" s="35">
        <f t="shared" si="3"/>
        <v>30</v>
      </c>
      <c r="Y34" s="35">
        <f t="shared" si="3"/>
        <v>35</v>
      </c>
      <c r="Z34" s="35">
        <f t="shared" si="3"/>
        <v>15</v>
      </c>
      <c r="AA34" s="36">
        <f t="shared" si="3"/>
        <v>0</v>
      </c>
      <c r="AB34" s="35">
        <f t="shared" si="3"/>
        <v>15</v>
      </c>
      <c r="AC34" s="35">
        <f t="shared" si="3"/>
        <v>45</v>
      </c>
      <c r="AD34" s="35">
        <f t="shared" si="3"/>
        <v>45</v>
      </c>
      <c r="AE34" s="36">
        <f t="shared" si="3"/>
        <v>40</v>
      </c>
      <c r="AF34" s="35">
        <f t="shared" si="3"/>
        <v>30</v>
      </c>
      <c r="AG34" s="35">
        <f t="shared" si="3"/>
        <v>47</v>
      </c>
      <c r="AH34" s="35">
        <f t="shared" si="3"/>
        <v>40</v>
      </c>
      <c r="AI34" s="36">
        <f t="shared" si="3"/>
        <v>40</v>
      </c>
      <c r="AJ34" s="35">
        <f t="shared" si="3"/>
        <v>30</v>
      </c>
      <c r="AK34" s="35">
        <f t="shared" si="3"/>
        <v>47</v>
      </c>
      <c r="AL34" s="35">
        <f t="shared" si="3"/>
        <v>40</v>
      </c>
      <c r="AM34" s="35">
        <f t="shared" si="3"/>
        <v>40</v>
      </c>
      <c r="AN34" s="36">
        <f t="shared" si="3"/>
        <v>32.852000000000004</v>
      </c>
      <c r="AO34" s="35">
        <f t="shared" si="3"/>
        <v>0</v>
      </c>
      <c r="AP34" s="35">
        <f t="shared" si="3"/>
        <v>0</v>
      </c>
      <c r="AQ34" s="35">
        <f t="shared" si="3"/>
        <v>0</v>
      </c>
      <c r="AR34" s="35">
        <f t="shared" si="3"/>
        <v>0</v>
      </c>
      <c r="AS34" s="35">
        <f t="shared" si="3"/>
        <v>0</v>
      </c>
      <c r="AT34" s="35">
        <f t="shared" si="3"/>
        <v>0</v>
      </c>
      <c r="AU34" s="35">
        <f t="shared" si="3"/>
        <v>0</v>
      </c>
      <c r="AV34" s="35">
        <f t="shared" si="3"/>
        <v>0</v>
      </c>
      <c r="AW34" s="35">
        <f t="shared" si="3"/>
        <v>0</v>
      </c>
      <c r="AX34" s="35">
        <f t="shared" si="3"/>
        <v>0</v>
      </c>
      <c r="AY34" s="35">
        <f t="shared" si="3"/>
        <v>0</v>
      </c>
      <c r="AZ34" s="35">
        <f t="shared" si="3"/>
        <v>0</v>
      </c>
      <c r="BA34" s="35">
        <f t="shared" si="3"/>
        <v>0</v>
      </c>
      <c r="BB34" s="35">
        <f t="shared" si="3"/>
        <v>0</v>
      </c>
      <c r="BC34" s="35">
        <f t="shared" si="3"/>
        <v>0</v>
      </c>
      <c r="BD34" s="35">
        <f t="shared" si="3"/>
        <v>0</v>
      </c>
      <c r="BE34" s="35">
        <f t="shared" si="3"/>
        <v>0</v>
      </c>
      <c r="BF34" s="35">
        <f t="shared" si="3"/>
        <v>0</v>
      </c>
      <c r="BG34" s="35">
        <f t="shared" si="3"/>
        <v>0</v>
      </c>
      <c r="BH34" s="35">
        <f t="shared" si="3"/>
        <v>18.996000000000002</v>
      </c>
      <c r="BI34" s="35">
        <f t="shared" si="3"/>
        <v>56.686</v>
      </c>
      <c r="BJ34" s="35">
        <f t="shared" si="3"/>
        <v>57</v>
      </c>
      <c r="BK34" s="35">
        <f t="shared" si="3"/>
        <v>55</v>
      </c>
      <c r="BL34" s="35">
        <f t="shared" si="3"/>
        <v>65</v>
      </c>
      <c r="BM34" s="35">
        <f t="shared" si="3"/>
        <v>54.5</v>
      </c>
      <c r="BN34" s="35">
        <f t="shared" si="3"/>
        <v>51</v>
      </c>
      <c r="BO34" s="35">
        <f t="shared" si="3"/>
        <v>65</v>
      </c>
      <c r="BP34" s="35">
        <f t="shared" si="3"/>
        <v>57</v>
      </c>
      <c r="BQ34" s="35">
        <f t="shared" si="3"/>
        <v>53</v>
      </c>
      <c r="BR34" s="35">
        <f t="shared" si="3"/>
        <v>42</v>
      </c>
      <c r="BS34" s="35">
        <f t="shared" si="3"/>
        <v>50</v>
      </c>
      <c r="BT34" s="35">
        <f t="shared" si="3"/>
        <v>47</v>
      </c>
      <c r="BU34" s="35">
        <f t="shared" ref="BU34:CA34" si="4">SUM(BU33,BU28,BU21,BU14)</f>
        <v>42</v>
      </c>
      <c r="BV34" s="35">
        <f t="shared" si="4"/>
        <v>47</v>
      </c>
      <c r="BW34" s="35">
        <f t="shared" si="4"/>
        <v>30</v>
      </c>
      <c r="BX34" s="35">
        <f t="shared" si="4"/>
        <v>30</v>
      </c>
      <c r="BY34" s="35">
        <f t="shared" si="4"/>
        <v>35</v>
      </c>
      <c r="BZ34" s="35">
        <f t="shared" si="4"/>
        <v>15</v>
      </c>
      <c r="CA34" s="35">
        <f t="shared" si="4"/>
        <v>0</v>
      </c>
    </row>
    <row r="36" spans="1:79" x14ac:dyDescent="0.25">
      <c r="G36" s="22">
        <f>SUM(G4:G34)</f>
        <v>0</v>
      </c>
      <c r="H36" s="22">
        <f>SUM(H4,H6,H8,H10,H12,H15,H17,H19,H22,H24,H26,H29,H31)</f>
        <v>0</v>
      </c>
      <c r="I36" s="22">
        <f t="shared" ref="I36:BT36" si="5">SUM(I4,I6,I8,I10,I12,I15,I17,I19,I22,I24,I26,I29,I31)</f>
        <v>0</v>
      </c>
      <c r="J36" s="22">
        <f t="shared" si="5"/>
        <v>0</v>
      </c>
      <c r="K36" s="22">
        <f t="shared" si="5"/>
        <v>43.997999999999998</v>
      </c>
      <c r="L36" s="22">
        <f t="shared" si="5"/>
        <v>51.091999999999999</v>
      </c>
      <c r="M36" s="22">
        <f t="shared" si="5"/>
        <v>54.8</v>
      </c>
      <c r="N36" s="22">
        <f t="shared" si="5"/>
        <v>55.323999999999998</v>
      </c>
      <c r="O36" s="22">
        <f t="shared" si="5"/>
        <v>49.5</v>
      </c>
      <c r="P36" s="22">
        <f t="shared" si="5"/>
        <v>45.9</v>
      </c>
      <c r="Q36" s="22">
        <f t="shared" si="5"/>
        <v>58.5</v>
      </c>
      <c r="R36" s="22">
        <f t="shared" si="5"/>
        <v>51.3</v>
      </c>
      <c r="S36" s="22">
        <f t="shared" si="5"/>
        <v>47.699999999999996</v>
      </c>
      <c r="T36" s="22">
        <f t="shared" si="5"/>
        <v>37.799999999999997</v>
      </c>
      <c r="U36" s="22">
        <f t="shared" si="5"/>
        <v>45</v>
      </c>
      <c r="V36" s="22">
        <f t="shared" si="5"/>
        <v>42.3</v>
      </c>
      <c r="W36" s="22">
        <f t="shared" si="5"/>
        <v>37.799999999999997</v>
      </c>
      <c r="X36" s="22">
        <f t="shared" si="5"/>
        <v>42.3</v>
      </c>
      <c r="Y36" s="22">
        <f t="shared" si="5"/>
        <v>27</v>
      </c>
      <c r="Z36" s="22">
        <f t="shared" si="5"/>
        <v>27</v>
      </c>
      <c r="AA36" s="22">
        <f t="shared" si="5"/>
        <v>31.5</v>
      </c>
      <c r="AB36" s="22">
        <f t="shared" si="5"/>
        <v>13.5</v>
      </c>
      <c r="AC36" s="22">
        <f t="shared" si="5"/>
        <v>0</v>
      </c>
      <c r="AD36" s="22">
        <f t="shared" si="5"/>
        <v>13.5</v>
      </c>
      <c r="AE36" s="22">
        <f t="shared" si="5"/>
        <v>40.5</v>
      </c>
      <c r="AF36" s="22">
        <f t="shared" si="5"/>
        <v>40.5</v>
      </c>
      <c r="AG36" s="22">
        <f t="shared" si="5"/>
        <v>36</v>
      </c>
      <c r="AH36" s="22">
        <f t="shared" si="5"/>
        <v>27</v>
      </c>
      <c r="AI36" s="22">
        <f t="shared" si="5"/>
        <v>42.3</v>
      </c>
      <c r="AJ36" s="22">
        <f t="shared" si="5"/>
        <v>36</v>
      </c>
      <c r="AK36" s="22">
        <f t="shared" si="5"/>
        <v>36</v>
      </c>
      <c r="AL36" s="22">
        <f t="shared" si="5"/>
        <v>27</v>
      </c>
      <c r="AM36" s="22">
        <f t="shared" si="5"/>
        <v>42.3</v>
      </c>
      <c r="AN36" s="22">
        <f t="shared" si="5"/>
        <v>36</v>
      </c>
      <c r="AO36" s="22">
        <f t="shared" si="5"/>
        <v>36</v>
      </c>
      <c r="AP36" s="22">
        <f t="shared" si="5"/>
        <v>27</v>
      </c>
      <c r="AQ36" s="22">
        <f t="shared" si="5"/>
        <v>0</v>
      </c>
      <c r="AR36" s="22">
        <f t="shared" si="5"/>
        <v>0</v>
      </c>
      <c r="AS36" s="22">
        <f t="shared" si="5"/>
        <v>0</v>
      </c>
      <c r="AT36" s="22">
        <f t="shared" si="5"/>
        <v>0</v>
      </c>
      <c r="AU36" s="22">
        <f t="shared" si="5"/>
        <v>0</v>
      </c>
      <c r="AV36" s="22">
        <f t="shared" si="5"/>
        <v>0</v>
      </c>
      <c r="AW36" s="22">
        <f t="shared" si="5"/>
        <v>0</v>
      </c>
      <c r="AX36" s="22">
        <f t="shared" si="5"/>
        <v>0</v>
      </c>
      <c r="AY36" s="22">
        <f t="shared" si="5"/>
        <v>0</v>
      </c>
      <c r="AZ36" s="22">
        <f t="shared" si="5"/>
        <v>0</v>
      </c>
      <c r="BA36" s="22">
        <f t="shared" si="5"/>
        <v>0</v>
      </c>
      <c r="BB36" s="22">
        <f t="shared" si="5"/>
        <v>0</v>
      </c>
      <c r="BC36" s="22">
        <f t="shared" si="5"/>
        <v>0</v>
      </c>
      <c r="BD36" s="22">
        <f t="shared" si="5"/>
        <v>0</v>
      </c>
      <c r="BE36" s="22">
        <f t="shared" si="5"/>
        <v>0</v>
      </c>
      <c r="BF36" s="22">
        <f t="shared" si="5"/>
        <v>0</v>
      </c>
      <c r="BG36" s="22">
        <f t="shared" si="5"/>
        <v>0</v>
      </c>
      <c r="BH36" s="22">
        <f t="shared" si="5"/>
        <v>0</v>
      </c>
      <c r="BI36" s="22">
        <f t="shared" si="5"/>
        <v>0</v>
      </c>
      <c r="BJ36" s="22">
        <f t="shared" si="5"/>
        <v>0</v>
      </c>
      <c r="BK36" s="22">
        <f t="shared" si="5"/>
        <v>41.994</v>
      </c>
      <c r="BL36" s="22">
        <f t="shared" si="5"/>
        <v>51.091999999999999</v>
      </c>
      <c r="BM36" s="22">
        <f t="shared" si="5"/>
        <v>55.8</v>
      </c>
      <c r="BN36" s="22">
        <f t="shared" si="5"/>
        <v>55.323999999999998</v>
      </c>
      <c r="BO36" s="22">
        <f t="shared" si="5"/>
        <v>49.5</v>
      </c>
      <c r="BP36" s="22">
        <f t="shared" si="5"/>
        <v>45.9</v>
      </c>
      <c r="BQ36" s="22">
        <f t="shared" si="5"/>
        <v>58.5</v>
      </c>
      <c r="BR36" s="22">
        <f t="shared" si="5"/>
        <v>51.3</v>
      </c>
      <c r="BS36" s="22">
        <f t="shared" si="5"/>
        <v>47.699999999999996</v>
      </c>
      <c r="BT36" s="22">
        <f t="shared" si="5"/>
        <v>37.799999999999997</v>
      </c>
      <c r="BU36" s="22">
        <f t="shared" ref="BU36:CA36" si="6">SUM(BU4,BU6,BU8,BU10,BU12,BU15,BU17,BU19,BU22,BU24,BU26,BU29,BU31)</f>
        <v>45</v>
      </c>
      <c r="BV36" s="22">
        <f t="shared" si="6"/>
        <v>42.3</v>
      </c>
      <c r="BW36" s="22">
        <f t="shared" si="6"/>
        <v>37.799999999999997</v>
      </c>
      <c r="BX36" s="22">
        <f t="shared" si="6"/>
        <v>42.3</v>
      </c>
      <c r="BY36" s="22">
        <f t="shared" si="6"/>
        <v>27</v>
      </c>
      <c r="BZ36" s="22">
        <f t="shared" si="6"/>
        <v>27</v>
      </c>
      <c r="CA36" s="22">
        <f t="shared" si="6"/>
        <v>31.5</v>
      </c>
    </row>
    <row r="39" spans="1:79" x14ac:dyDescent="0.25">
      <c r="S39" s="42">
        <v>100</v>
      </c>
      <c r="T39" s="42"/>
    </row>
    <row r="40" spans="1:79" x14ac:dyDescent="0.25">
      <c r="B40" s="47"/>
      <c r="C40" s="47"/>
      <c r="S40" s="42"/>
      <c r="T40" s="43">
        <v>-0.1</v>
      </c>
    </row>
    <row r="41" spans="1:79" x14ac:dyDescent="0.25">
      <c r="B41" s="47"/>
      <c r="C41" s="47"/>
      <c r="G41" s="38"/>
      <c r="H41" t="s">
        <v>86</v>
      </c>
      <c r="I41" s="13"/>
      <c r="J41" s="13"/>
      <c r="S41" s="42"/>
      <c r="T41" s="44">
        <v>90</v>
      </c>
    </row>
    <row r="42" spans="1:79" x14ac:dyDescent="0.25">
      <c r="B42" s="47"/>
      <c r="C42" s="47"/>
      <c r="G42" s="13"/>
      <c r="H42"/>
      <c r="I42" s="13"/>
      <c r="J42" s="13"/>
      <c r="S42" s="42">
        <v>100000</v>
      </c>
      <c r="T42" s="45">
        <f>S42*$T$41/100</f>
        <v>90000</v>
      </c>
    </row>
    <row r="43" spans="1:79" x14ac:dyDescent="0.25">
      <c r="B43" s="47"/>
      <c r="C43" s="47"/>
      <c r="G43" s="39"/>
      <c r="H43" t="s">
        <v>87</v>
      </c>
      <c r="I43" s="13"/>
      <c r="J43" s="13"/>
      <c r="S43" s="42">
        <v>90000</v>
      </c>
      <c r="T43" s="45">
        <f t="shared" ref="T43:T106" si="7">S43*$T$41/100</f>
        <v>81000</v>
      </c>
    </row>
    <row r="44" spans="1:79" x14ac:dyDescent="0.25">
      <c r="B44" s="47"/>
      <c r="C44" s="47"/>
      <c r="G44" s="13"/>
      <c r="H44"/>
      <c r="I44" s="13"/>
      <c r="J44" s="13"/>
      <c r="S44" s="42">
        <v>80000</v>
      </c>
      <c r="T44" s="45">
        <f t="shared" si="7"/>
        <v>72000</v>
      </c>
    </row>
    <row r="45" spans="1:79" x14ac:dyDescent="0.25">
      <c r="B45" s="47"/>
      <c r="C45" s="47"/>
      <c r="G45" s="41"/>
      <c r="H45" t="s">
        <v>84</v>
      </c>
      <c r="I45" s="13"/>
      <c r="J45" s="13"/>
      <c r="S45" s="42">
        <v>78000</v>
      </c>
      <c r="T45" s="45">
        <f t="shared" si="7"/>
        <v>70200</v>
      </c>
    </row>
    <row r="46" spans="1:79" x14ac:dyDescent="0.25">
      <c r="B46" s="47"/>
      <c r="C46" s="47"/>
      <c r="G46" s="13"/>
      <c r="H46"/>
      <c r="I46" s="13"/>
      <c r="J46" s="13"/>
      <c r="S46" s="42">
        <v>72000</v>
      </c>
      <c r="T46" s="45">
        <f t="shared" si="7"/>
        <v>64800</v>
      </c>
    </row>
    <row r="47" spans="1:79" x14ac:dyDescent="0.25">
      <c r="B47" s="47"/>
      <c r="C47" s="47"/>
      <c r="G47" s="13"/>
      <c r="H47"/>
      <c r="I47" s="13"/>
      <c r="J47" s="13"/>
      <c r="S47" s="42">
        <v>70000</v>
      </c>
      <c r="T47" s="45">
        <f t="shared" si="7"/>
        <v>63000</v>
      </c>
    </row>
    <row r="48" spans="1:79" x14ac:dyDescent="0.25">
      <c r="B48" s="47"/>
      <c r="C48" s="47"/>
      <c r="G48" s="46"/>
      <c r="H48" t="s">
        <v>85</v>
      </c>
      <c r="I48" s="13"/>
      <c r="J48" s="13"/>
      <c r="S48" s="42">
        <v>69000</v>
      </c>
      <c r="T48" s="45">
        <f t="shared" si="7"/>
        <v>62100</v>
      </c>
    </row>
    <row r="49" spans="2:20" x14ac:dyDescent="0.25">
      <c r="B49" s="47"/>
      <c r="C49" s="47"/>
      <c r="S49" s="42">
        <v>67000</v>
      </c>
      <c r="T49" s="45">
        <f t="shared" si="7"/>
        <v>60300</v>
      </c>
    </row>
    <row r="50" spans="2:20" x14ac:dyDescent="0.25">
      <c r="B50" s="47"/>
      <c r="C50" s="47"/>
      <c r="S50" s="42">
        <v>66000</v>
      </c>
      <c r="T50" s="45">
        <f t="shared" si="7"/>
        <v>59400</v>
      </c>
    </row>
    <row r="51" spans="2:20" x14ac:dyDescent="0.25">
      <c r="B51" s="47"/>
      <c r="C51" s="47"/>
      <c r="S51" s="42">
        <v>64000</v>
      </c>
      <c r="T51" s="45">
        <f t="shared" si="7"/>
        <v>57600</v>
      </c>
    </row>
    <row r="52" spans="2:20" x14ac:dyDescent="0.25">
      <c r="S52" s="42">
        <v>60000</v>
      </c>
      <c r="T52" s="45">
        <f t="shared" si="7"/>
        <v>54000</v>
      </c>
    </row>
    <row r="53" spans="2:20" x14ac:dyDescent="0.25">
      <c r="S53" s="42">
        <v>55000</v>
      </c>
      <c r="T53" s="45">
        <f t="shared" si="7"/>
        <v>49500</v>
      </c>
    </row>
    <row r="54" spans="2:20" x14ac:dyDescent="0.25">
      <c r="S54" s="42">
        <v>54000</v>
      </c>
      <c r="T54" s="45">
        <f t="shared" si="7"/>
        <v>48600</v>
      </c>
    </row>
    <row r="55" spans="2:20" x14ac:dyDescent="0.25">
      <c r="S55" s="42">
        <v>52000</v>
      </c>
      <c r="T55" s="45">
        <f t="shared" si="7"/>
        <v>46800</v>
      </c>
    </row>
    <row r="56" spans="2:20" x14ac:dyDescent="0.25">
      <c r="S56" s="42">
        <v>51000</v>
      </c>
      <c r="T56" s="45">
        <f t="shared" si="7"/>
        <v>45900</v>
      </c>
    </row>
    <row r="57" spans="2:20" x14ac:dyDescent="0.25">
      <c r="S57" s="42">
        <v>50000</v>
      </c>
      <c r="T57" s="45">
        <f t="shared" si="7"/>
        <v>45000</v>
      </c>
    </row>
    <row r="58" spans="2:20" x14ac:dyDescent="0.25">
      <c r="S58" s="42">
        <v>49000</v>
      </c>
      <c r="T58" s="45">
        <f t="shared" si="7"/>
        <v>44100</v>
      </c>
    </row>
    <row r="59" spans="2:20" x14ac:dyDescent="0.25">
      <c r="S59" s="42">
        <v>48000</v>
      </c>
      <c r="T59" s="45">
        <f t="shared" si="7"/>
        <v>43200</v>
      </c>
    </row>
    <row r="60" spans="2:20" x14ac:dyDescent="0.25">
      <c r="S60" s="42">
        <v>47000</v>
      </c>
      <c r="T60" s="45">
        <f t="shared" si="7"/>
        <v>42300</v>
      </c>
    </row>
    <row r="61" spans="2:20" x14ac:dyDescent="0.25">
      <c r="S61" s="42">
        <v>46000</v>
      </c>
      <c r="T61" s="45">
        <f t="shared" si="7"/>
        <v>41400</v>
      </c>
    </row>
    <row r="62" spans="2:20" x14ac:dyDescent="0.25">
      <c r="S62" s="42">
        <v>45000</v>
      </c>
      <c r="T62" s="45">
        <f t="shared" si="7"/>
        <v>40500</v>
      </c>
    </row>
    <row r="63" spans="2:20" x14ac:dyDescent="0.25">
      <c r="S63" s="42">
        <v>44000</v>
      </c>
      <c r="T63" s="45">
        <f t="shared" si="7"/>
        <v>39600</v>
      </c>
    </row>
    <row r="64" spans="2:20" x14ac:dyDescent="0.25">
      <c r="S64" s="42">
        <v>43000</v>
      </c>
      <c r="T64" s="45">
        <f t="shared" si="7"/>
        <v>38700</v>
      </c>
    </row>
    <row r="65" spans="19:20" x14ac:dyDescent="0.25">
      <c r="S65" s="42">
        <v>42000</v>
      </c>
      <c r="T65" s="45">
        <f t="shared" si="7"/>
        <v>37800</v>
      </c>
    </row>
    <row r="66" spans="19:20" x14ac:dyDescent="0.25">
      <c r="S66" s="42">
        <v>40000</v>
      </c>
      <c r="T66" s="45">
        <f t="shared" si="7"/>
        <v>36000</v>
      </c>
    </row>
    <row r="67" spans="19:20" x14ac:dyDescent="0.25">
      <c r="S67" s="42">
        <v>39000</v>
      </c>
      <c r="T67" s="45">
        <f t="shared" si="7"/>
        <v>35100</v>
      </c>
    </row>
    <row r="68" spans="19:20" x14ac:dyDescent="0.25">
      <c r="S68" s="42">
        <v>38000</v>
      </c>
      <c r="T68" s="45">
        <f t="shared" si="7"/>
        <v>34200</v>
      </c>
    </row>
    <row r="69" spans="19:20" x14ac:dyDescent="0.25">
      <c r="S69" s="42">
        <v>37000</v>
      </c>
      <c r="T69" s="45">
        <f t="shared" si="7"/>
        <v>33300</v>
      </c>
    </row>
    <row r="70" spans="19:20" x14ac:dyDescent="0.25">
      <c r="S70" s="42">
        <v>36000</v>
      </c>
      <c r="T70" s="45">
        <f t="shared" si="7"/>
        <v>32400</v>
      </c>
    </row>
    <row r="71" spans="19:20" x14ac:dyDescent="0.25">
      <c r="S71" s="42">
        <v>35000</v>
      </c>
      <c r="T71" s="45">
        <f t="shared" si="7"/>
        <v>31500</v>
      </c>
    </row>
    <row r="72" spans="19:20" x14ac:dyDescent="0.25">
      <c r="S72" s="42">
        <v>34000</v>
      </c>
      <c r="T72" s="45">
        <f t="shared" si="7"/>
        <v>30600</v>
      </c>
    </row>
    <row r="73" spans="19:20" x14ac:dyDescent="0.25">
      <c r="S73" s="42">
        <v>33000</v>
      </c>
      <c r="T73" s="45">
        <f t="shared" si="7"/>
        <v>29700</v>
      </c>
    </row>
    <row r="74" spans="19:20" x14ac:dyDescent="0.25">
      <c r="S74" s="42">
        <v>32000</v>
      </c>
      <c r="T74" s="45">
        <f t="shared" si="7"/>
        <v>28800</v>
      </c>
    </row>
    <row r="75" spans="19:20" x14ac:dyDescent="0.25">
      <c r="S75" s="42">
        <v>31000</v>
      </c>
      <c r="T75" s="45">
        <f t="shared" si="7"/>
        <v>27900</v>
      </c>
    </row>
    <row r="76" spans="19:20" x14ac:dyDescent="0.25">
      <c r="S76" s="42">
        <v>30000</v>
      </c>
      <c r="T76" s="45">
        <f t="shared" si="7"/>
        <v>27000</v>
      </c>
    </row>
    <row r="77" spans="19:20" x14ac:dyDescent="0.25">
      <c r="S77" s="42">
        <v>29000</v>
      </c>
      <c r="T77" s="45">
        <f t="shared" si="7"/>
        <v>26100</v>
      </c>
    </row>
    <row r="78" spans="19:20" x14ac:dyDescent="0.25">
      <c r="S78" s="42">
        <v>28000</v>
      </c>
      <c r="T78" s="45">
        <f t="shared" si="7"/>
        <v>25200</v>
      </c>
    </row>
    <row r="79" spans="19:20" x14ac:dyDescent="0.25">
      <c r="S79" s="42">
        <v>27000</v>
      </c>
      <c r="T79" s="45">
        <f t="shared" si="7"/>
        <v>24300</v>
      </c>
    </row>
    <row r="80" spans="19:20" x14ac:dyDescent="0.25">
      <c r="S80" s="42">
        <v>26000</v>
      </c>
      <c r="T80" s="45">
        <f t="shared" si="7"/>
        <v>23400</v>
      </c>
    </row>
    <row r="81" spans="19:20" x14ac:dyDescent="0.25">
      <c r="S81" s="42">
        <v>25000</v>
      </c>
      <c r="T81" s="45">
        <f t="shared" si="7"/>
        <v>22500</v>
      </c>
    </row>
    <row r="82" spans="19:20" x14ac:dyDescent="0.25">
      <c r="S82" s="42">
        <v>24000</v>
      </c>
      <c r="T82" s="45">
        <f t="shared" si="7"/>
        <v>21600</v>
      </c>
    </row>
    <row r="83" spans="19:20" x14ac:dyDescent="0.25">
      <c r="S83" s="42">
        <v>23000</v>
      </c>
      <c r="T83" s="45">
        <f t="shared" si="7"/>
        <v>20700</v>
      </c>
    </row>
    <row r="84" spans="19:20" x14ac:dyDescent="0.25">
      <c r="S84" s="42">
        <v>22000</v>
      </c>
      <c r="T84" s="45">
        <f t="shared" si="7"/>
        <v>19800</v>
      </c>
    </row>
    <row r="85" spans="19:20" x14ac:dyDescent="0.25">
      <c r="S85" s="42">
        <v>21000</v>
      </c>
      <c r="T85" s="45">
        <f t="shared" si="7"/>
        <v>18900</v>
      </c>
    </row>
    <row r="86" spans="19:20" x14ac:dyDescent="0.25">
      <c r="S86" s="42">
        <v>20000</v>
      </c>
      <c r="T86" s="45">
        <f t="shared" si="7"/>
        <v>18000</v>
      </c>
    </row>
    <row r="87" spans="19:20" x14ac:dyDescent="0.25">
      <c r="S87" s="42">
        <v>19000</v>
      </c>
      <c r="T87" s="45">
        <f t="shared" si="7"/>
        <v>17100</v>
      </c>
    </row>
    <row r="88" spans="19:20" x14ac:dyDescent="0.25">
      <c r="S88" s="42">
        <v>18000</v>
      </c>
      <c r="T88" s="45">
        <f t="shared" si="7"/>
        <v>16200</v>
      </c>
    </row>
    <row r="89" spans="19:20" x14ac:dyDescent="0.25">
      <c r="S89" s="42">
        <v>17000</v>
      </c>
      <c r="T89" s="45">
        <f t="shared" si="7"/>
        <v>15300</v>
      </c>
    </row>
    <row r="90" spans="19:20" x14ac:dyDescent="0.25">
      <c r="S90" s="42">
        <v>16000</v>
      </c>
      <c r="T90" s="45">
        <f t="shared" si="7"/>
        <v>14400</v>
      </c>
    </row>
    <row r="91" spans="19:20" x14ac:dyDescent="0.25">
      <c r="S91" s="42">
        <v>15000</v>
      </c>
      <c r="T91" s="45">
        <f t="shared" si="7"/>
        <v>13500</v>
      </c>
    </row>
    <row r="92" spans="19:20" x14ac:dyDescent="0.25">
      <c r="S92" s="42">
        <v>14000</v>
      </c>
      <c r="T92" s="45">
        <f t="shared" si="7"/>
        <v>12600</v>
      </c>
    </row>
    <row r="93" spans="19:20" x14ac:dyDescent="0.25">
      <c r="S93" s="42">
        <v>13000</v>
      </c>
      <c r="T93" s="45">
        <f t="shared" si="7"/>
        <v>11700</v>
      </c>
    </row>
    <row r="94" spans="19:20" x14ac:dyDescent="0.25">
      <c r="S94" s="42">
        <v>12000</v>
      </c>
      <c r="T94" s="45">
        <f t="shared" si="7"/>
        <v>10800</v>
      </c>
    </row>
    <row r="95" spans="19:20" x14ac:dyDescent="0.25">
      <c r="S95" s="42">
        <v>11000</v>
      </c>
      <c r="T95" s="45">
        <f t="shared" si="7"/>
        <v>9900</v>
      </c>
    </row>
    <row r="96" spans="19:20" x14ac:dyDescent="0.25">
      <c r="S96" s="42">
        <v>10000</v>
      </c>
      <c r="T96" s="45">
        <f t="shared" si="7"/>
        <v>9000</v>
      </c>
    </row>
    <row r="97" spans="19:20" x14ac:dyDescent="0.25">
      <c r="S97" s="42">
        <v>9000</v>
      </c>
      <c r="T97" s="45">
        <f t="shared" si="7"/>
        <v>8100</v>
      </c>
    </row>
    <row r="98" spans="19:20" x14ac:dyDescent="0.25">
      <c r="S98" s="42">
        <v>8000</v>
      </c>
      <c r="T98" s="45">
        <f t="shared" si="7"/>
        <v>7200</v>
      </c>
    </row>
    <row r="99" spans="19:20" x14ac:dyDescent="0.25">
      <c r="S99" s="42">
        <v>7000</v>
      </c>
      <c r="T99" s="45">
        <f t="shared" si="7"/>
        <v>6300</v>
      </c>
    </row>
    <row r="100" spans="19:20" x14ac:dyDescent="0.25">
      <c r="S100" s="42">
        <v>6000</v>
      </c>
      <c r="T100" s="45">
        <f t="shared" si="7"/>
        <v>5400</v>
      </c>
    </row>
    <row r="101" spans="19:20" x14ac:dyDescent="0.25">
      <c r="S101" s="42">
        <v>5000</v>
      </c>
      <c r="T101" s="45">
        <f t="shared" si="7"/>
        <v>4500</v>
      </c>
    </row>
    <row r="102" spans="19:20" x14ac:dyDescent="0.25">
      <c r="S102" s="42">
        <v>4500</v>
      </c>
      <c r="T102" s="45">
        <f t="shared" si="7"/>
        <v>4050</v>
      </c>
    </row>
    <row r="103" spans="19:20" x14ac:dyDescent="0.25">
      <c r="S103" s="42">
        <v>4000</v>
      </c>
      <c r="T103" s="45">
        <f t="shared" si="7"/>
        <v>3600</v>
      </c>
    </row>
    <row r="104" spans="19:20" x14ac:dyDescent="0.25">
      <c r="S104" s="42">
        <v>3000</v>
      </c>
      <c r="T104" s="45">
        <f t="shared" si="7"/>
        <v>2700</v>
      </c>
    </row>
    <row r="105" spans="19:20" x14ac:dyDescent="0.25">
      <c r="S105" s="42">
        <v>2000</v>
      </c>
      <c r="T105" s="45">
        <f t="shared" si="7"/>
        <v>1800</v>
      </c>
    </row>
    <row r="106" spans="19:20" x14ac:dyDescent="0.25">
      <c r="S106" s="42">
        <v>1000</v>
      </c>
      <c r="T106" s="45">
        <f t="shared" si="7"/>
        <v>900</v>
      </c>
    </row>
    <row r="107" spans="19:20" x14ac:dyDescent="0.25">
      <c r="S107" s="42">
        <v>8800</v>
      </c>
      <c r="T107" s="45">
        <f t="shared" ref="T107:T108" si="8">S107*$T$41/100</f>
        <v>7920</v>
      </c>
    </row>
    <row r="108" spans="19:20" x14ac:dyDescent="0.25">
      <c r="S108" s="42">
        <v>59000</v>
      </c>
      <c r="T108" s="45">
        <f t="shared" si="8"/>
        <v>53100</v>
      </c>
    </row>
  </sheetData>
  <autoFilter ref="A3:G34"/>
  <pageMargins left="0.19685039370078741" right="0.19685039370078741" top="0.74803149606299213" bottom="0.74803149606299213" header="0.31496062992125984" footer="0.31496062992125984"/>
  <pageSetup paperSize="9" scale="35" orientation="landscape" r:id="rId1"/>
  <headerFooter>
    <oddHeader>&amp;L&amp;D - &amp;T&amp;C&amp;F</oddHeader>
  </headerFooter>
  <colBreaks count="1" manualBreakCount="1">
    <brk id="27" max="10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PDP</vt:lpstr>
      <vt:lpstr>PDP!Impression_des_titres</vt:lpstr>
      <vt:lpstr>PDP!Zone_d_impression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 Marion</dc:creator>
  <cp:lastModifiedBy>MARNEFFE Philippe</cp:lastModifiedBy>
  <dcterms:created xsi:type="dcterms:W3CDTF">2021-08-17T11:44:14Z</dcterms:created>
  <dcterms:modified xsi:type="dcterms:W3CDTF">2021-08-18T22:26:32Z</dcterms:modified>
</cp:coreProperties>
</file>