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6858F7E0-3BE2-4732-B09D-B6D3C1FD58CD}" xr6:coauthVersionLast="47" xr6:coauthVersionMax="47" xr10:uidLastSave="{00000000-0000-0000-0000-000000000000}"/>
  <bookViews>
    <workbookView xWindow="-120" yWindow="-120" windowWidth="24240" windowHeight="13140" activeTab="3" xr2:uid="{00000000-000D-0000-FFFF-FFFF00000000}"/>
  </bookViews>
  <sheets>
    <sheet name="GROUPES" sheetId="2" r:id="rId1"/>
    <sheet name="GAINS" sheetId="3" r:id="rId2"/>
    <sheet name="pronos pts-score" sheetId="1" r:id="rId3"/>
    <sheet name="phase finale" sheetId="5" r:id="rId4"/>
  </sheets>
  <calcPr calcId="191029"/>
</workbook>
</file>

<file path=xl/calcChain.xml><?xml version="1.0" encoding="utf-8"?>
<calcChain xmlns="http://schemas.openxmlformats.org/spreadsheetml/2006/main">
  <c r="V15" i="5" l="1"/>
  <c r="V16" i="5"/>
  <c r="V23" i="5"/>
  <c r="V24" i="5"/>
  <c r="V31" i="5"/>
  <c r="V32" i="5"/>
  <c r="V8" i="5"/>
  <c r="V7" i="5"/>
  <c r="S9" i="2"/>
  <c r="S10" i="2"/>
  <c r="S11" i="2"/>
  <c r="S8" i="2"/>
  <c r="S3" i="2"/>
  <c r="S4" i="2"/>
  <c r="S5" i="2"/>
  <c r="S2" i="2"/>
  <c r="I21" i="2"/>
  <c r="I22" i="2"/>
  <c r="I23" i="2"/>
  <c r="I20" i="2"/>
  <c r="I15" i="2"/>
  <c r="I16" i="2"/>
  <c r="I17" i="2"/>
  <c r="I14" i="2"/>
  <c r="I9" i="2"/>
  <c r="I10" i="2"/>
  <c r="I11" i="2"/>
  <c r="I8" i="2"/>
  <c r="I3" i="2"/>
  <c r="I4" i="2"/>
  <c r="I5" i="2"/>
  <c r="I2" i="2"/>
  <c r="AV90" i="1"/>
  <c r="AZ90" i="1" s="1"/>
  <c r="AU90" i="1"/>
  <c r="AY90" i="1" s="1"/>
  <c r="AT90" i="1"/>
  <c r="AX90" i="1" s="1"/>
  <c r="AS90" i="1"/>
  <c r="AW90" i="1" s="1"/>
  <c r="AV82" i="1"/>
  <c r="AV83" i="1"/>
  <c r="AZ83" i="1" s="1"/>
  <c r="AV84" i="1"/>
  <c r="AZ84" i="1" s="1"/>
  <c r="AU82" i="1"/>
  <c r="AY82" i="1" s="1"/>
  <c r="AU83" i="1"/>
  <c r="AY83" i="1" s="1"/>
  <c r="AU84" i="1"/>
  <c r="AY84" i="1" s="1"/>
  <c r="AT82" i="1"/>
  <c r="AX82" i="1" s="1"/>
  <c r="AT83" i="1"/>
  <c r="AX83" i="1" s="1"/>
  <c r="AT84" i="1"/>
  <c r="AX84" i="1" s="1"/>
  <c r="AS82" i="1"/>
  <c r="AW82" i="1" s="1"/>
  <c r="AS83" i="1"/>
  <c r="AW83" i="1" s="1"/>
  <c r="AS84" i="1"/>
  <c r="AW84" i="1" s="1"/>
  <c r="AV68" i="1"/>
  <c r="AZ68" i="1" s="1"/>
  <c r="AV69" i="1"/>
  <c r="AZ69" i="1" s="1"/>
  <c r="AV70" i="1"/>
  <c r="AZ70" i="1" s="1"/>
  <c r="AV71" i="1"/>
  <c r="AZ71" i="1" s="1"/>
  <c r="AV72" i="1"/>
  <c r="AZ72" i="1" s="1"/>
  <c r="AV73" i="1"/>
  <c r="AZ73" i="1" s="1"/>
  <c r="AV74" i="1"/>
  <c r="AZ74" i="1" s="1"/>
  <c r="AU68" i="1"/>
  <c r="AU69" i="1"/>
  <c r="AY69" i="1" s="1"/>
  <c r="AU70" i="1"/>
  <c r="AY70" i="1" s="1"/>
  <c r="AU71" i="1"/>
  <c r="AY71" i="1" s="1"/>
  <c r="AU72" i="1"/>
  <c r="AU73" i="1"/>
  <c r="AY73" i="1" s="1"/>
  <c r="AU74" i="1"/>
  <c r="AY74" i="1" s="1"/>
  <c r="AT68" i="1"/>
  <c r="AX68" i="1" s="1"/>
  <c r="AT69" i="1"/>
  <c r="AX69" i="1" s="1"/>
  <c r="AT70" i="1"/>
  <c r="AX70" i="1" s="1"/>
  <c r="AT71" i="1"/>
  <c r="AX71" i="1" s="1"/>
  <c r="AT72" i="1"/>
  <c r="AX72" i="1" s="1"/>
  <c r="AT73" i="1"/>
  <c r="AX73" i="1" s="1"/>
  <c r="AT74" i="1"/>
  <c r="AX74" i="1" s="1"/>
  <c r="AS68" i="1"/>
  <c r="AW68" i="1" s="1"/>
  <c r="AS69" i="1"/>
  <c r="AW69" i="1" s="1"/>
  <c r="AS70" i="1"/>
  <c r="AW70" i="1" s="1"/>
  <c r="AS71" i="1"/>
  <c r="AW71" i="1" s="1"/>
  <c r="AS72" i="1"/>
  <c r="AW72" i="1" s="1"/>
  <c r="AS73" i="1"/>
  <c r="AW73" i="1" s="1"/>
  <c r="AS74" i="1"/>
  <c r="AW74" i="1" s="1"/>
  <c r="AV46" i="1"/>
  <c r="AZ46" i="1" s="1"/>
  <c r="AV47" i="1"/>
  <c r="AZ47" i="1" s="1"/>
  <c r="AV48" i="1"/>
  <c r="AZ48" i="1" s="1"/>
  <c r="AV49" i="1"/>
  <c r="AZ49" i="1" s="1"/>
  <c r="AV50" i="1"/>
  <c r="AZ50" i="1" s="1"/>
  <c r="AV51" i="1"/>
  <c r="AZ51" i="1" s="1"/>
  <c r="AV52" i="1"/>
  <c r="AZ52" i="1" s="1"/>
  <c r="AV53" i="1"/>
  <c r="AZ53" i="1" s="1"/>
  <c r="AV54" i="1"/>
  <c r="AZ54" i="1" s="1"/>
  <c r="AV55" i="1"/>
  <c r="AZ55" i="1" s="1"/>
  <c r="AV56" i="1"/>
  <c r="AZ56" i="1" s="1"/>
  <c r="AV57" i="1"/>
  <c r="AZ57" i="1" s="1"/>
  <c r="AV58" i="1"/>
  <c r="AZ58" i="1" s="1"/>
  <c r="AV59" i="1"/>
  <c r="AZ59" i="1" s="1"/>
  <c r="AV60" i="1"/>
  <c r="AZ60" i="1" s="1"/>
  <c r="AU46" i="1"/>
  <c r="AU47" i="1"/>
  <c r="AY47" i="1" s="1"/>
  <c r="AU48" i="1"/>
  <c r="AY48" i="1" s="1"/>
  <c r="AU49" i="1"/>
  <c r="AY49" i="1" s="1"/>
  <c r="AU50" i="1"/>
  <c r="AY50" i="1" s="1"/>
  <c r="AU51" i="1"/>
  <c r="AY51" i="1" s="1"/>
  <c r="AU52" i="1"/>
  <c r="AY52" i="1" s="1"/>
  <c r="AU53" i="1"/>
  <c r="AY53" i="1" s="1"/>
  <c r="AU54" i="1"/>
  <c r="AY54" i="1" s="1"/>
  <c r="AU55" i="1"/>
  <c r="AY55" i="1" s="1"/>
  <c r="AU56" i="1"/>
  <c r="AY56" i="1" s="1"/>
  <c r="AU57" i="1"/>
  <c r="AY57" i="1" s="1"/>
  <c r="AU58" i="1"/>
  <c r="AY58" i="1" s="1"/>
  <c r="AU59" i="1"/>
  <c r="AY59" i="1" s="1"/>
  <c r="AU60" i="1"/>
  <c r="AY60" i="1" s="1"/>
  <c r="AT46" i="1"/>
  <c r="AT47" i="1"/>
  <c r="AX47" i="1" s="1"/>
  <c r="AT48" i="1"/>
  <c r="AX48" i="1" s="1"/>
  <c r="AT49" i="1"/>
  <c r="AX49" i="1" s="1"/>
  <c r="AT50" i="1"/>
  <c r="AT51" i="1"/>
  <c r="AX51" i="1" s="1"/>
  <c r="AT52" i="1"/>
  <c r="AX52" i="1" s="1"/>
  <c r="AT53" i="1"/>
  <c r="AX53" i="1" s="1"/>
  <c r="AT54" i="1"/>
  <c r="AX54" i="1" s="1"/>
  <c r="AT55" i="1"/>
  <c r="AX55" i="1" s="1"/>
  <c r="AT56" i="1"/>
  <c r="AT57" i="1"/>
  <c r="AX57" i="1" s="1"/>
  <c r="AT58" i="1"/>
  <c r="AX58" i="1" s="1"/>
  <c r="AT59" i="1"/>
  <c r="AX59" i="1" s="1"/>
  <c r="AT60" i="1"/>
  <c r="AX60" i="1" s="1"/>
  <c r="AS46" i="1"/>
  <c r="AW46" i="1" s="1"/>
  <c r="AS47" i="1"/>
  <c r="AW47" i="1" s="1"/>
  <c r="AS48" i="1"/>
  <c r="AS49" i="1"/>
  <c r="AW49" i="1" s="1"/>
  <c r="AS50" i="1"/>
  <c r="AW50" i="1" s="1"/>
  <c r="AS51" i="1"/>
  <c r="AW51" i="1" s="1"/>
  <c r="AS52" i="1"/>
  <c r="AW52" i="1" s="1"/>
  <c r="AS53" i="1"/>
  <c r="AW53" i="1" s="1"/>
  <c r="AS54" i="1"/>
  <c r="AW54" i="1" s="1"/>
  <c r="AS55" i="1"/>
  <c r="AW55" i="1" s="1"/>
  <c r="AS56" i="1"/>
  <c r="AW56" i="1" s="1"/>
  <c r="AS57" i="1"/>
  <c r="AW57" i="1" s="1"/>
  <c r="AS58" i="1"/>
  <c r="AW58" i="1" s="1"/>
  <c r="AS59" i="1"/>
  <c r="AW59" i="1" s="1"/>
  <c r="AS60" i="1"/>
  <c r="AW60" i="1" s="1"/>
  <c r="AV4" i="1"/>
  <c r="AV5" i="1"/>
  <c r="AV6" i="1"/>
  <c r="AZ6" i="1" s="1"/>
  <c r="AV7" i="1"/>
  <c r="AZ7" i="1" s="1"/>
  <c r="AV8" i="1"/>
  <c r="AZ8" i="1" s="1"/>
  <c r="AV9" i="1"/>
  <c r="AZ9" i="1" s="1"/>
  <c r="AV10" i="1"/>
  <c r="AZ10" i="1" s="1"/>
  <c r="AV11" i="1"/>
  <c r="AV12" i="1"/>
  <c r="AV13" i="1"/>
  <c r="AV14" i="1"/>
  <c r="AZ14" i="1" s="1"/>
  <c r="AV15" i="1"/>
  <c r="AZ15" i="1" s="1"/>
  <c r="AV16" i="1"/>
  <c r="AZ16" i="1" s="1"/>
  <c r="AV17" i="1"/>
  <c r="AZ17" i="1" s="1"/>
  <c r="AV18" i="1"/>
  <c r="AZ18" i="1" s="1"/>
  <c r="AV19" i="1"/>
  <c r="AZ19" i="1" s="1"/>
  <c r="AV20" i="1"/>
  <c r="AZ20" i="1" s="1"/>
  <c r="AV21" i="1"/>
  <c r="AZ21" i="1" s="1"/>
  <c r="AV22" i="1"/>
  <c r="AZ22" i="1" s="1"/>
  <c r="AV23" i="1"/>
  <c r="AZ23" i="1" s="1"/>
  <c r="AV24" i="1"/>
  <c r="AZ24" i="1" s="1"/>
  <c r="AV25" i="1"/>
  <c r="AV26" i="1"/>
  <c r="AZ26" i="1" s="1"/>
  <c r="AV27" i="1"/>
  <c r="AZ27" i="1" s="1"/>
  <c r="AV28" i="1"/>
  <c r="AZ28" i="1" s="1"/>
  <c r="AV29" i="1"/>
  <c r="AZ29" i="1" s="1"/>
  <c r="AV30" i="1"/>
  <c r="AZ30" i="1" s="1"/>
  <c r="AV31" i="1"/>
  <c r="AV32" i="1"/>
  <c r="AZ32" i="1" s="1"/>
  <c r="AV33" i="1"/>
  <c r="AZ33" i="1" s="1"/>
  <c r="AV34" i="1"/>
  <c r="AZ34" i="1" s="1"/>
  <c r="AV35" i="1"/>
  <c r="AZ35" i="1" s="1"/>
  <c r="AV36" i="1"/>
  <c r="AZ36" i="1" s="1"/>
  <c r="AV37" i="1"/>
  <c r="AZ37" i="1" s="1"/>
  <c r="AV38" i="1"/>
  <c r="AZ38" i="1" s="1"/>
  <c r="AU4" i="1"/>
  <c r="AU5" i="1"/>
  <c r="AU6" i="1"/>
  <c r="AY6" i="1" s="1"/>
  <c r="AU7" i="1"/>
  <c r="AU8" i="1"/>
  <c r="AY8" i="1" s="1"/>
  <c r="AU9" i="1"/>
  <c r="AY9" i="1" s="1"/>
  <c r="AU10" i="1"/>
  <c r="AY10" i="1" s="1"/>
  <c r="AU11" i="1"/>
  <c r="AY11" i="1" s="1"/>
  <c r="AU12" i="1"/>
  <c r="AU13" i="1"/>
  <c r="AY13" i="1" s="1"/>
  <c r="AU14" i="1"/>
  <c r="AU15" i="1"/>
  <c r="AY15" i="1" s="1"/>
  <c r="AU16" i="1"/>
  <c r="AY16" i="1" s="1"/>
  <c r="AU17" i="1"/>
  <c r="AY17" i="1" s="1"/>
  <c r="AU18" i="1"/>
  <c r="AY18" i="1" s="1"/>
  <c r="AU19" i="1"/>
  <c r="AY19" i="1" s="1"/>
  <c r="AU20" i="1"/>
  <c r="AY20" i="1" s="1"/>
  <c r="AU21" i="1"/>
  <c r="AY21" i="1" s="1"/>
  <c r="AU22" i="1"/>
  <c r="AY22" i="1" s="1"/>
  <c r="AU23" i="1"/>
  <c r="AY23" i="1" s="1"/>
  <c r="AU24" i="1"/>
  <c r="AY24" i="1" s="1"/>
  <c r="AU25" i="1"/>
  <c r="AY25" i="1" s="1"/>
  <c r="AU26" i="1"/>
  <c r="AY26" i="1" s="1"/>
  <c r="AU27" i="1"/>
  <c r="AY27" i="1" s="1"/>
  <c r="AU28" i="1"/>
  <c r="AY28" i="1" s="1"/>
  <c r="AU29" i="1"/>
  <c r="AY29" i="1" s="1"/>
  <c r="AU30" i="1"/>
  <c r="AY30" i="1" s="1"/>
  <c r="AU31" i="1"/>
  <c r="AY31" i="1" s="1"/>
  <c r="AU32" i="1"/>
  <c r="AY32" i="1" s="1"/>
  <c r="AU33" i="1"/>
  <c r="AY33" i="1" s="1"/>
  <c r="AU34" i="1"/>
  <c r="AY34" i="1" s="1"/>
  <c r="AU35" i="1"/>
  <c r="AY35" i="1" s="1"/>
  <c r="AU36" i="1"/>
  <c r="AU37" i="1"/>
  <c r="AY37" i="1" s="1"/>
  <c r="AU38" i="1"/>
  <c r="AY38" i="1" s="1"/>
  <c r="AT4" i="1"/>
  <c r="AT5" i="1"/>
  <c r="AT6" i="1"/>
  <c r="AX6" i="1" s="1"/>
  <c r="AT7" i="1"/>
  <c r="AX7" i="1" s="1"/>
  <c r="AT8" i="1"/>
  <c r="AX8" i="1" s="1"/>
  <c r="AT9" i="1"/>
  <c r="AT10" i="1"/>
  <c r="AX10" i="1" s="1"/>
  <c r="AT11" i="1"/>
  <c r="AX11" i="1" s="1"/>
  <c r="AT12" i="1"/>
  <c r="AT13" i="1"/>
  <c r="AT14" i="1"/>
  <c r="AX14" i="1" s="1"/>
  <c r="AT15" i="1"/>
  <c r="AX15" i="1" s="1"/>
  <c r="AT16" i="1"/>
  <c r="AX16" i="1" s="1"/>
  <c r="AT17" i="1"/>
  <c r="AT18" i="1"/>
  <c r="AX18" i="1" s="1"/>
  <c r="AT19" i="1"/>
  <c r="AX19" i="1" s="1"/>
  <c r="AT20" i="1"/>
  <c r="AX20" i="1" s="1"/>
  <c r="AT21" i="1"/>
  <c r="AX21" i="1" s="1"/>
  <c r="AT22" i="1"/>
  <c r="AX22" i="1" s="1"/>
  <c r="AT23" i="1"/>
  <c r="AX23" i="1" s="1"/>
  <c r="AT24" i="1"/>
  <c r="AX24" i="1" s="1"/>
  <c r="AT25" i="1"/>
  <c r="AX25" i="1" s="1"/>
  <c r="AT26" i="1"/>
  <c r="AX26" i="1" s="1"/>
  <c r="AT27" i="1"/>
  <c r="AX27" i="1" s="1"/>
  <c r="AT28" i="1"/>
  <c r="AX28" i="1" s="1"/>
  <c r="AT29" i="1"/>
  <c r="AX29" i="1" s="1"/>
  <c r="AT30" i="1"/>
  <c r="AX30" i="1" s="1"/>
  <c r="AT31" i="1"/>
  <c r="AT32" i="1"/>
  <c r="AX32" i="1" s="1"/>
  <c r="AT33" i="1"/>
  <c r="AX33" i="1" s="1"/>
  <c r="AT34" i="1"/>
  <c r="AX34" i="1" s="1"/>
  <c r="AT35" i="1"/>
  <c r="AX35" i="1" s="1"/>
  <c r="AT36" i="1"/>
  <c r="AX36" i="1" s="1"/>
  <c r="AT37" i="1"/>
  <c r="AX37" i="1" s="1"/>
  <c r="AT38" i="1"/>
  <c r="AX38" i="1" s="1"/>
  <c r="AS4" i="1"/>
  <c r="AS5" i="1"/>
  <c r="AS6" i="1"/>
  <c r="AW6" i="1" s="1"/>
  <c r="AS7" i="1"/>
  <c r="AW7" i="1" s="1"/>
  <c r="AS8" i="1"/>
  <c r="AW8" i="1" s="1"/>
  <c r="AS9" i="1"/>
  <c r="AW9" i="1" s="1"/>
  <c r="AS10" i="1"/>
  <c r="AW10" i="1" s="1"/>
  <c r="AS11" i="1"/>
  <c r="AW11" i="1" s="1"/>
  <c r="AS12" i="1"/>
  <c r="AS13" i="1"/>
  <c r="AS14" i="1"/>
  <c r="AW14" i="1" s="1"/>
  <c r="AS15" i="1"/>
  <c r="AW15" i="1" s="1"/>
  <c r="AS16" i="1"/>
  <c r="AW16" i="1" s="1"/>
  <c r="AS17" i="1"/>
  <c r="AW17" i="1" s="1"/>
  <c r="AS18" i="1"/>
  <c r="AW18" i="1" s="1"/>
  <c r="AS19" i="1"/>
  <c r="AW19" i="1" s="1"/>
  <c r="AS20" i="1"/>
  <c r="AW20" i="1" s="1"/>
  <c r="AS21" i="1"/>
  <c r="AW21" i="1" s="1"/>
  <c r="AS22" i="1"/>
  <c r="AW22" i="1" s="1"/>
  <c r="AS23" i="1"/>
  <c r="AW23" i="1" s="1"/>
  <c r="AS24" i="1"/>
  <c r="AW24" i="1" s="1"/>
  <c r="AS25" i="1"/>
  <c r="AW25" i="1" s="1"/>
  <c r="AS26" i="1"/>
  <c r="AW26" i="1" s="1"/>
  <c r="AS27" i="1"/>
  <c r="AW27" i="1" s="1"/>
  <c r="AS28" i="1"/>
  <c r="AW28" i="1" s="1"/>
  <c r="AS29" i="1"/>
  <c r="AW29" i="1" s="1"/>
  <c r="AS30" i="1"/>
  <c r="AS31" i="1"/>
  <c r="AS32" i="1"/>
  <c r="AW32" i="1" s="1"/>
  <c r="AS33" i="1"/>
  <c r="AW33" i="1" s="1"/>
  <c r="AS34" i="1"/>
  <c r="AW34" i="1" s="1"/>
  <c r="AS35" i="1"/>
  <c r="AW35" i="1" s="1"/>
  <c r="AS36" i="1"/>
  <c r="AW36" i="1" s="1"/>
  <c r="AS37" i="1"/>
  <c r="AW37" i="1" s="1"/>
  <c r="AS38" i="1"/>
  <c r="AW38" i="1" s="1"/>
  <c r="AY7" i="1"/>
  <c r="AY14" i="1"/>
  <c r="AY36" i="1"/>
  <c r="AZ82" i="1"/>
  <c r="AY68" i="1"/>
  <c r="AY72" i="1"/>
  <c r="AX46" i="1"/>
  <c r="AY46" i="1"/>
  <c r="AW48" i="1"/>
  <c r="AX50" i="1"/>
  <c r="AX56" i="1"/>
  <c r="AX9" i="1"/>
  <c r="AZ11" i="1"/>
  <c r="AX17" i="1"/>
  <c r="AZ25" i="1"/>
  <c r="AW30" i="1"/>
  <c r="AA61" i="1"/>
  <c r="Z61" i="1"/>
  <c r="Y61" i="1"/>
  <c r="X61" i="1"/>
  <c r="AN59" i="1"/>
  <c r="AN60" i="1"/>
  <c r="AM59" i="1"/>
  <c r="AM60" i="1"/>
  <c r="AR60" i="1" s="1"/>
  <c r="AL59" i="1"/>
  <c r="AL60" i="1"/>
  <c r="AQ60" i="1" s="1"/>
  <c r="AK59" i="1"/>
  <c r="AK60" i="1"/>
  <c r="AP60" i="1" s="1"/>
  <c r="AJ59" i="1"/>
  <c r="AJ60" i="1"/>
  <c r="AO60" i="1" s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9" i="1"/>
  <c r="AL10" i="1"/>
  <c r="AA91" i="1"/>
  <c r="Z91" i="1"/>
  <c r="Y91" i="1"/>
  <c r="X91" i="1"/>
  <c r="AA85" i="1"/>
  <c r="Z85" i="1"/>
  <c r="Y85" i="1"/>
  <c r="X85" i="1"/>
  <c r="AA75" i="1"/>
  <c r="Z75" i="1"/>
  <c r="Y75" i="1"/>
  <c r="X75" i="1"/>
  <c r="AN90" i="1"/>
  <c r="AM90" i="1"/>
  <c r="AL90" i="1"/>
  <c r="AK90" i="1"/>
  <c r="AJ90" i="1"/>
  <c r="AN84" i="1"/>
  <c r="AM84" i="1"/>
  <c r="AL84" i="1"/>
  <c r="AK84" i="1"/>
  <c r="AJ84" i="1"/>
  <c r="AN83" i="1"/>
  <c r="AM83" i="1"/>
  <c r="AL83" i="1"/>
  <c r="AK83" i="1"/>
  <c r="AJ83" i="1"/>
  <c r="AN74" i="1"/>
  <c r="AM74" i="1"/>
  <c r="AL74" i="1"/>
  <c r="AK74" i="1"/>
  <c r="AJ74" i="1"/>
  <c r="AO74" i="1" s="1"/>
  <c r="AN73" i="1"/>
  <c r="AM73" i="1"/>
  <c r="AL73" i="1"/>
  <c r="AK73" i="1"/>
  <c r="AJ73" i="1"/>
  <c r="AN72" i="1"/>
  <c r="AM72" i="1"/>
  <c r="AL72" i="1"/>
  <c r="AQ72" i="1" s="1"/>
  <c r="AK72" i="1"/>
  <c r="AJ72" i="1"/>
  <c r="AO72" i="1" s="1"/>
  <c r="AN71" i="1"/>
  <c r="AM71" i="1"/>
  <c r="AL71" i="1"/>
  <c r="AK71" i="1"/>
  <c r="AJ71" i="1"/>
  <c r="AN58" i="1"/>
  <c r="AM58" i="1"/>
  <c r="AL58" i="1"/>
  <c r="AK58" i="1"/>
  <c r="AJ58" i="1"/>
  <c r="AO58" i="1" s="1"/>
  <c r="AN57" i="1"/>
  <c r="AM57" i="1"/>
  <c r="AL57" i="1"/>
  <c r="AK57" i="1"/>
  <c r="AJ57" i="1"/>
  <c r="AN56" i="1"/>
  <c r="AM56" i="1"/>
  <c r="AL56" i="1"/>
  <c r="AK56" i="1"/>
  <c r="AJ56" i="1"/>
  <c r="AN55" i="1"/>
  <c r="AM55" i="1"/>
  <c r="AL55" i="1"/>
  <c r="AK55" i="1"/>
  <c r="AJ55" i="1"/>
  <c r="AN54" i="1"/>
  <c r="AM54" i="1"/>
  <c r="AL54" i="1"/>
  <c r="AK54" i="1"/>
  <c r="AJ54" i="1"/>
  <c r="AN53" i="1"/>
  <c r="AM53" i="1"/>
  <c r="AL53" i="1"/>
  <c r="AK53" i="1"/>
  <c r="AJ53" i="1"/>
  <c r="AQ74" i="1" l="1"/>
  <c r="AO84" i="1"/>
  <c r="AQ84" i="1"/>
  <c r="AO59" i="1"/>
  <c r="AP59" i="1"/>
  <c r="AQ58" i="1"/>
  <c r="AO90" i="1"/>
  <c r="AO83" i="1"/>
  <c r="S83" i="1" s="1"/>
  <c r="S84" i="1" s="1"/>
  <c r="AQ59" i="1"/>
  <c r="U59" i="1" s="1"/>
  <c r="U60" i="1" s="1"/>
  <c r="AO73" i="1"/>
  <c r="AO53" i="1"/>
  <c r="S53" i="1" s="1"/>
  <c r="AO55" i="1"/>
  <c r="S55" i="1" s="1"/>
  <c r="AO57" i="1"/>
  <c r="S57" i="1" s="1"/>
  <c r="S58" i="1" s="1"/>
  <c r="AR59" i="1"/>
  <c r="V59" i="1" s="1"/>
  <c r="V60" i="1" s="1"/>
  <c r="AQ90" i="1"/>
  <c r="AQ53" i="1"/>
  <c r="U53" i="1" s="1"/>
  <c r="AQ73" i="1"/>
  <c r="AQ83" i="1"/>
  <c r="AQ57" i="1"/>
  <c r="U57" i="1" s="1"/>
  <c r="U58" i="1" s="1"/>
  <c r="S73" i="1"/>
  <c r="S74" i="1" s="1"/>
  <c r="U73" i="1"/>
  <c r="U74" i="1" s="1"/>
  <c r="AP73" i="1"/>
  <c r="T73" i="1" s="1"/>
  <c r="AR73" i="1"/>
  <c r="V73" i="1" s="1"/>
  <c r="AQ55" i="1"/>
  <c r="U55" i="1" s="1"/>
  <c r="AP53" i="1"/>
  <c r="T53" i="1" s="1"/>
  <c r="AP55" i="1"/>
  <c r="T55" i="1" s="1"/>
  <c r="AR55" i="1"/>
  <c r="V55" i="1" s="1"/>
  <c r="S59" i="1"/>
  <c r="S60" i="1" s="1"/>
  <c r="T59" i="1"/>
  <c r="T60" i="1" s="1"/>
  <c r="AP83" i="1"/>
  <c r="T83" i="1" s="1"/>
  <c r="U83" i="1"/>
  <c r="U84" i="1" s="1"/>
  <c r="AP71" i="1"/>
  <c r="T71" i="1" s="1"/>
  <c r="AR71" i="1"/>
  <c r="V71" i="1" s="1"/>
  <c r="AO71" i="1"/>
  <c r="S71" i="1" s="1"/>
  <c r="S72" i="1" s="1"/>
  <c r="AQ71" i="1"/>
  <c r="U71" i="1" s="1"/>
  <c r="U72" i="1" s="1"/>
  <c r="AO54" i="1"/>
  <c r="AQ54" i="1"/>
  <c r="AO56" i="1"/>
  <c r="AQ56" i="1"/>
  <c r="AP84" i="1"/>
  <c r="AR84" i="1"/>
  <c r="AR83" i="1"/>
  <c r="V83" i="1" s="1"/>
  <c r="AR53" i="1"/>
  <c r="V53" i="1" s="1"/>
  <c r="AP54" i="1"/>
  <c r="AP57" i="1"/>
  <c r="T57" i="1" s="1"/>
  <c r="AR57" i="1"/>
  <c r="V57" i="1" s="1"/>
  <c r="AP90" i="1"/>
  <c r="AR90" i="1"/>
  <c r="AP72" i="1"/>
  <c r="AR72" i="1"/>
  <c r="AP74" i="1"/>
  <c r="AR74" i="1"/>
  <c r="AR54" i="1"/>
  <c r="AR56" i="1"/>
  <c r="AR58" i="1"/>
  <c r="AP58" i="1"/>
  <c r="AP56" i="1"/>
  <c r="S56" i="1" l="1"/>
  <c r="U54" i="1"/>
  <c r="V56" i="1"/>
  <c r="S54" i="1"/>
  <c r="T56" i="1"/>
  <c r="U56" i="1"/>
  <c r="T54" i="1"/>
  <c r="V84" i="1"/>
  <c r="T84" i="1"/>
  <c r="V72" i="1"/>
  <c r="T74" i="1"/>
  <c r="T72" i="1"/>
  <c r="V74" i="1"/>
  <c r="T58" i="1"/>
  <c r="V58" i="1"/>
  <c r="V54" i="1"/>
  <c r="AV89" i="1"/>
  <c r="AZ89" i="1" s="1"/>
  <c r="AU89" i="1"/>
  <c r="AY89" i="1" s="1"/>
  <c r="AT89" i="1"/>
  <c r="AX89" i="1" s="1"/>
  <c r="AS89" i="1"/>
  <c r="AW89" i="1" s="1"/>
  <c r="AN89" i="1"/>
  <c r="AM89" i="1"/>
  <c r="AL89" i="1"/>
  <c r="AK89" i="1"/>
  <c r="AJ89" i="1"/>
  <c r="AN82" i="1"/>
  <c r="AM82" i="1"/>
  <c r="AL82" i="1"/>
  <c r="AK82" i="1"/>
  <c r="AJ82" i="1"/>
  <c r="AO82" i="1" s="1"/>
  <c r="AV81" i="1"/>
  <c r="AZ81" i="1" s="1"/>
  <c r="AU81" i="1"/>
  <c r="AY81" i="1" s="1"/>
  <c r="AT81" i="1"/>
  <c r="AX81" i="1" s="1"/>
  <c r="AS81" i="1"/>
  <c r="AW81" i="1" s="1"/>
  <c r="AN81" i="1"/>
  <c r="AM81" i="1"/>
  <c r="AL81" i="1"/>
  <c r="AK81" i="1"/>
  <c r="AJ81" i="1"/>
  <c r="AN70" i="1"/>
  <c r="AM70" i="1"/>
  <c r="AL70" i="1"/>
  <c r="AK70" i="1"/>
  <c r="AJ70" i="1"/>
  <c r="AO70" i="1" s="1"/>
  <c r="AN69" i="1"/>
  <c r="AM69" i="1"/>
  <c r="AL69" i="1"/>
  <c r="AK69" i="1"/>
  <c r="AJ69" i="1"/>
  <c r="AN68" i="1"/>
  <c r="AM68" i="1"/>
  <c r="AL68" i="1"/>
  <c r="AQ68" i="1" s="1"/>
  <c r="AK68" i="1"/>
  <c r="AJ68" i="1"/>
  <c r="AO68" i="1" s="1"/>
  <c r="AV67" i="1"/>
  <c r="AZ67" i="1" s="1"/>
  <c r="AU67" i="1"/>
  <c r="AY67" i="1" s="1"/>
  <c r="AT67" i="1"/>
  <c r="AX67" i="1" s="1"/>
  <c r="AS67" i="1"/>
  <c r="AW67" i="1" s="1"/>
  <c r="AN67" i="1"/>
  <c r="AM67" i="1"/>
  <c r="AL67" i="1"/>
  <c r="AK67" i="1"/>
  <c r="AJ67" i="1"/>
  <c r="AN52" i="1"/>
  <c r="AM52" i="1"/>
  <c r="AL52" i="1"/>
  <c r="AK52" i="1"/>
  <c r="AJ52" i="1"/>
  <c r="AN51" i="1"/>
  <c r="AM51" i="1"/>
  <c r="AL51" i="1"/>
  <c r="AK51" i="1"/>
  <c r="AJ51" i="1"/>
  <c r="AO51" i="1" s="1"/>
  <c r="S51" i="1" s="1"/>
  <c r="AN50" i="1"/>
  <c r="AM50" i="1"/>
  <c r="AL50" i="1"/>
  <c r="AK50" i="1"/>
  <c r="AJ50" i="1"/>
  <c r="AN49" i="1"/>
  <c r="AM49" i="1"/>
  <c r="AL49" i="1"/>
  <c r="AK49" i="1"/>
  <c r="AJ49" i="1"/>
  <c r="AN48" i="1"/>
  <c r="AM48" i="1"/>
  <c r="AL48" i="1"/>
  <c r="AK48" i="1"/>
  <c r="AJ48" i="1"/>
  <c r="AN47" i="1"/>
  <c r="AM47" i="1"/>
  <c r="AL47" i="1"/>
  <c r="AK47" i="1"/>
  <c r="AJ47" i="1"/>
  <c r="AN46" i="1"/>
  <c r="AM46" i="1"/>
  <c r="AL46" i="1"/>
  <c r="AK46" i="1"/>
  <c r="AJ46" i="1"/>
  <c r="AV45" i="1"/>
  <c r="AZ45" i="1" s="1"/>
  <c r="AU45" i="1"/>
  <c r="AY45" i="1" s="1"/>
  <c r="AT45" i="1"/>
  <c r="AX45" i="1" s="1"/>
  <c r="AS45" i="1"/>
  <c r="AW45" i="1" s="1"/>
  <c r="AN45" i="1"/>
  <c r="AM45" i="1"/>
  <c r="AL45" i="1"/>
  <c r="AK45" i="1"/>
  <c r="AJ45" i="1"/>
  <c r="AQ70" i="1" l="1"/>
  <c r="AO67" i="1"/>
  <c r="AO89" i="1"/>
  <c r="S89" i="1" s="1"/>
  <c r="AO50" i="1"/>
  <c r="AO52" i="1"/>
  <c r="AQ52" i="1"/>
  <c r="AQ51" i="1"/>
  <c r="U51" i="1" s="1"/>
  <c r="U52" i="1" s="1"/>
  <c r="AQ82" i="1"/>
  <c r="AO69" i="1"/>
  <c r="S69" i="1" s="1"/>
  <c r="S70" i="1" s="1"/>
  <c r="AQ69" i="1"/>
  <c r="U69" i="1" s="1"/>
  <c r="U70" i="1" s="1"/>
  <c r="S52" i="1"/>
  <c r="AQ89" i="1"/>
  <c r="U89" i="1" s="1"/>
  <c r="AO81" i="1"/>
  <c r="S81" i="1" s="1"/>
  <c r="S82" i="1" s="1"/>
  <c r="AQ81" i="1"/>
  <c r="AQ67" i="1"/>
  <c r="U67" i="1" s="1"/>
  <c r="U68" i="1" s="1"/>
  <c r="AO49" i="1"/>
  <c r="S49" i="1" s="1"/>
  <c r="S50" i="1" s="1"/>
  <c r="AQ49" i="1"/>
  <c r="U49" i="1" s="1"/>
  <c r="AP89" i="1"/>
  <c r="T89" i="1" s="1"/>
  <c r="AR89" i="1"/>
  <c r="V89" i="1" s="1"/>
  <c r="AQ50" i="1"/>
  <c r="AO47" i="1"/>
  <c r="S47" i="1" s="1"/>
  <c r="AQ47" i="1"/>
  <c r="U47" i="1" s="1"/>
  <c r="AO46" i="1"/>
  <c r="AQ46" i="1"/>
  <c r="AO45" i="1"/>
  <c r="S45" i="1" s="1"/>
  <c r="S46" i="1" s="1"/>
  <c r="AQ45" i="1"/>
  <c r="U45" i="1" s="1"/>
  <c r="U46" i="1" s="1"/>
  <c r="AO48" i="1"/>
  <c r="AQ48" i="1"/>
  <c r="AP46" i="1"/>
  <c r="S67" i="1"/>
  <c r="S68" i="1" s="1"/>
  <c r="AR67" i="1"/>
  <c r="V67" i="1" s="1"/>
  <c r="AP68" i="1"/>
  <c r="AR68" i="1"/>
  <c r="AR69" i="1"/>
  <c r="V69" i="1" s="1"/>
  <c r="AP70" i="1"/>
  <c r="AR70" i="1"/>
  <c r="U81" i="1"/>
  <c r="U82" i="1" s="1"/>
  <c r="AR81" i="1"/>
  <c r="V81" i="1" s="1"/>
  <c r="AP82" i="1"/>
  <c r="AR82" i="1"/>
  <c r="AP81" i="1"/>
  <c r="T81" i="1" s="1"/>
  <c r="AP67" i="1"/>
  <c r="T67" i="1" s="1"/>
  <c r="T68" i="1" s="1"/>
  <c r="AP69" i="1"/>
  <c r="T69" i="1" s="1"/>
  <c r="T70" i="1" s="1"/>
  <c r="AR45" i="1"/>
  <c r="V45" i="1" s="1"/>
  <c r="AR46" i="1"/>
  <c r="AR47" i="1"/>
  <c r="V47" i="1" s="1"/>
  <c r="AP48" i="1"/>
  <c r="AR48" i="1"/>
  <c r="AR49" i="1"/>
  <c r="V49" i="1" s="1"/>
  <c r="AP50" i="1"/>
  <c r="AR50" i="1"/>
  <c r="AR51" i="1"/>
  <c r="V51" i="1" s="1"/>
  <c r="AP52" i="1"/>
  <c r="AR52" i="1"/>
  <c r="AP45" i="1"/>
  <c r="T45" i="1" s="1"/>
  <c r="T46" i="1" s="1"/>
  <c r="AP47" i="1"/>
  <c r="T47" i="1" s="1"/>
  <c r="T48" i="1" s="1"/>
  <c r="AP49" i="1"/>
  <c r="T49" i="1" s="1"/>
  <c r="AP51" i="1"/>
  <c r="T51" i="1" s="1"/>
  <c r="S90" i="1" l="1"/>
  <c r="S91" i="1" s="1"/>
  <c r="T90" i="1"/>
  <c r="T91" i="1" s="1"/>
  <c r="U90" i="1"/>
  <c r="U91" i="1" s="1"/>
  <c r="V90" i="1"/>
  <c r="V91" i="1" s="1"/>
  <c r="T82" i="1"/>
  <c r="T85" i="1" s="1"/>
  <c r="V82" i="1"/>
  <c r="V85" i="1" s="1"/>
  <c r="V70" i="1"/>
  <c r="V68" i="1"/>
  <c r="V46" i="1"/>
  <c r="T50" i="1"/>
  <c r="V50" i="1"/>
  <c r="V48" i="1"/>
  <c r="T52" i="1"/>
  <c r="V52" i="1"/>
  <c r="U50" i="1"/>
  <c r="S48" i="1"/>
  <c r="U48" i="1"/>
  <c r="U85" i="1"/>
  <c r="S85" i="1"/>
  <c r="U75" i="1"/>
  <c r="T75" i="1"/>
  <c r="S75" i="1"/>
  <c r="U61" i="1" l="1"/>
  <c r="V75" i="1"/>
  <c r="T61" i="1"/>
  <c r="S61" i="1"/>
  <c r="V61" i="1"/>
  <c r="AJ27" i="1" l="1"/>
  <c r="AK27" i="1"/>
  <c r="AM27" i="1"/>
  <c r="AN27" i="1"/>
  <c r="AJ28" i="1"/>
  <c r="AK28" i="1"/>
  <c r="AM28" i="1"/>
  <c r="AN28" i="1"/>
  <c r="AJ29" i="1"/>
  <c r="AK29" i="1"/>
  <c r="AM29" i="1"/>
  <c r="AN29" i="1"/>
  <c r="AJ30" i="1"/>
  <c r="AK30" i="1"/>
  <c r="AM30" i="1"/>
  <c r="AN30" i="1"/>
  <c r="AJ31" i="1"/>
  <c r="AK31" i="1"/>
  <c r="AM31" i="1"/>
  <c r="AN31" i="1"/>
  <c r="AW31" i="1"/>
  <c r="AX31" i="1"/>
  <c r="AZ31" i="1"/>
  <c r="AJ32" i="1"/>
  <c r="AK32" i="1"/>
  <c r="AM32" i="1"/>
  <c r="AN32" i="1"/>
  <c r="AJ33" i="1"/>
  <c r="AK33" i="1"/>
  <c r="AM33" i="1"/>
  <c r="AN33" i="1"/>
  <c r="AJ34" i="1"/>
  <c r="AK34" i="1"/>
  <c r="AM34" i="1"/>
  <c r="AN34" i="1"/>
  <c r="AJ35" i="1"/>
  <c r="AK35" i="1"/>
  <c r="AM35" i="1"/>
  <c r="AN35" i="1"/>
  <c r="AJ36" i="1"/>
  <c r="AK36" i="1"/>
  <c r="AM36" i="1"/>
  <c r="AN36" i="1"/>
  <c r="AJ37" i="1"/>
  <c r="AK37" i="1"/>
  <c r="AM37" i="1"/>
  <c r="AN37" i="1"/>
  <c r="AJ38" i="1"/>
  <c r="AK38" i="1"/>
  <c r="AM38" i="1"/>
  <c r="AN38" i="1"/>
  <c r="AO36" i="1" l="1"/>
  <c r="S36" i="1" s="1"/>
  <c r="AO30" i="1"/>
  <c r="S30" i="1" s="1"/>
  <c r="AO31" i="1"/>
  <c r="S31" i="1" s="1"/>
  <c r="AO29" i="1"/>
  <c r="S29" i="1" s="1"/>
  <c r="AO28" i="1"/>
  <c r="S28" i="1" s="1"/>
  <c r="AP32" i="1"/>
  <c r="T32" i="1" s="1"/>
  <c r="AQ27" i="1"/>
  <c r="U27" i="1" s="1"/>
  <c r="AO27" i="1"/>
  <c r="S27" i="1" s="1"/>
  <c r="AR27" i="1"/>
  <c r="V27" i="1" s="1"/>
  <c r="AP27" i="1"/>
  <c r="T27" i="1" s="1"/>
  <c r="AQ38" i="1"/>
  <c r="U38" i="1" s="1"/>
  <c r="AR37" i="1"/>
  <c r="V37" i="1" s="1"/>
  <c r="AP35" i="1"/>
  <c r="T35" i="1" s="1"/>
  <c r="AP33" i="1"/>
  <c r="T33" i="1" s="1"/>
  <c r="AQ31" i="1"/>
  <c r="U31" i="1" s="1"/>
  <c r="AQ29" i="1"/>
  <c r="U29" i="1" s="1"/>
  <c r="AO38" i="1"/>
  <c r="S38" i="1" s="1"/>
  <c r="AQ36" i="1"/>
  <c r="U36" i="1" s="1"/>
  <c r="AQ34" i="1"/>
  <c r="U34" i="1" s="1"/>
  <c r="AQ30" i="1"/>
  <c r="U30" i="1" s="1"/>
  <c r="AR38" i="1"/>
  <c r="V38" i="1" s="1"/>
  <c r="AR35" i="1"/>
  <c r="V35" i="1" s="1"/>
  <c r="AR33" i="1"/>
  <c r="V33" i="1" s="1"/>
  <c r="AR32" i="1"/>
  <c r="V32" i="1" s="1"/>
  <c r="AR28" i="1"/>
  <c r="V28" i="1" s="1"/>
  <c r="AQ28" i="1"/>
  <c r="U28" i="1" s="1"/>
  <c r="AP37" i="1"/>
  <c r="T37" i="1" s="1"/>
  <c r="AO34" i="1"/>
  <c r="S34" i="1" s="1"/>
  <c r="AQ32" i="1"/>
  <c r="U32" i="1" s="1"/>
  <c r="AO32" i="1"/>
  <c r="S32" i="1" s="1"/>
  <c r="AP38" i="1"/>
  <c r="T38" i="1" s="1"/>
  <c r="AQ37" i="1"/>
  <c r="U37" i="1" s="1"/>
  <c r="AO37" i="1"/>
  <c r="S37" i="1" s="1"/>
  <c r="AR36" i="1"/>
  <c r="V36" i="1" s="1"/>
  <c r="AP36" i="1"/>
  <c r="T36" i="1" s="1"/>
  <c r="AQ35" i="1"/>
  <c r="U35" i="1" s="1"/>
  <c r="AO35" i="1"/>
  <c r="S35" i="1" s="1"/>
  <c r="AR34" i="1"/>
  <c r="V34" i="1" s="1"/>
  <c r="AP34" i="1"/>
  <c r="T34" i="1" s="1"/>
  <c r="AQ33" i="1"/>
  <c r="U33" i="1" s="1"/>
  <c r="AO33" i="1"/>
  <c r="S33" i="1" s="1"/>
  <c r="AR31" i="1"/>
  <c r="V31" i="1" s="1"/>
  <c r="AP31" i="1"/>
  <c r="T31" i="1" s="1"/>
  <c r="AR30" i="1"/>
  <c r="V30" i="1" s="1"/>
  <c r="AP30" i="1"/>
  <c r="T30" i="1" s="1"/>
  <c r="AR29" i="1"/>
  <c r="V29" i="1" s="1"/>
  <c r="AP29" i="1"/>
  <c r="T29" i="1" s="1"/>
  <c r="AP28" i="1"/>
  <c r="T28" i="1" s="1"/>
  <c r="AW12" i="1" l="1"/>
  <c r="AX12" i="1"/>
  <c r="AY12" i="1"/>
  <c r="AZ12" i="1"/>
  <c r="AW13" i="1"/>
  <c r="AX13" i="1"/>
  <c r="AZ13" i="1"/>
  <c r="AN11" i="1"/>
  <c r="AN12" i="1"/>
  <c r="AN13" i="1"/>
  <c r="AN14" i="1"/>
  <c r="AN15" i="1"/>
  <c r="AQ15" i="1" s="1"/>
  <c r="U15" i="1" s="1"/>
  <c r="AN16" i="1"/>
  <c r="AN17" i="1"/>
  <c r="AN18" i="1"/>
  <c r="AN19" i="1"/>
  <c r="AQ19" i="1" s="1"/>
  <c r="U19" i="1" s="1"/>
  <c r="AN20" i="1"/>
  <c r="AN21" i="1"/>
  <c r="AQ21" i="1" s="1"/>
  <c r="U21" i="1" s="1"/>
  <c r="AN22" i="1"/>
  <c r="AN23" i="1"/>
  <c r="AN24" i="1"/>
  <c r="AN25" i="1"/>
  <c r="AQ25" i="1" s="1"/>
  <c r="U25" i="1" s="1"/>
  <c r="AN26" i="1"/>
  <c r="AN10" i="1"/>
  <c r="AJ11" i="1"/>
  <c r="AK11" i="1"/>
  <c r="AL11" i="1"/>
  <c r="AM11" i="1"/>
  <c r="AJ12" i="1"/>
  <c r="AK12" i="1"/>
  <c r="AL12" i="1"/>
  <c r="AM12" i="1"/>
  <c r="AJ13" i="1"/>
  <c r="AK13" i="1"/>
  <c r="AL13" i="1"/>
  <c r="AM13" i="1"/>
  <c r="AJ14" i="1"/>
  <c r="AK14" i="1"/>
  <c r="AL14" i="1"/>
  <c r="AM14" i="1"/>
  <c r="AJ15" i="1"/>
  <c r="AK15" i="1"/>
  <c r="AM15" i="1"/>
  <c r="AJ16" i="1"/>
  <c r="AK16" i="1"/>
  <c r="AP16" i="1" s="1"/>
  <c r="T16" i="1" s="1"/>
  <c r="AM16" i="1"/>
  <c r="AJ17" i="1"/>
  <c r="AK17" i="1"/>
  <c r="AM17" i="1"/>
  <c r="AJ18" i="1"/>
  <c r="AK18" i="1"/>
  <c r="AM18" i="1"/>
  <c r="AJ19" i="1"/>
  <c r="AK19" i="1"/>
  <c r="AM19" i="1"/>
  <c r="AJ20" i="1"/>
  <c r="AK20" i="1"/>
  <c r="AP20" i="1" s="1"/>
  <c r="T20" i="1" s="1"/>
  <c r="AM20" i="1"/>
  <c r="AJ21" i="1"/>
  <c r="AK21" i="1"/>
  <c r="AM21" i="1"/>
  <c r="AJ22" i="1"/>
  <c r="AK22" i="1"/>
  <c r="AM22" i="1"/>
  <c r="AJ23" i="1"/>
  <c r="AK23" i="1"/>
  <c r="AM23" i="1"/>
  <c r="AJ24" i="1"/>
  <c r="AK24" i="1"/>
  <c r="AM24" i="1"/>
  <c r="AJ25" i="1"/>
  <c r="AK25" i="1"/>
  <c r="AM25" i="1"/>
  <c r="AJ26" i="1"/>
  <c r="AK26" i="1"/>
  <c r="AP26" i="1" s="1"/>
  <c r="T26" i="1" s="1"/>
  <c r="AM26" i="1"/>
  <c r="AJ10" i="1"/>
  <c r="AK10" i="1"/>
  <c r="AM10" i="1"/>
  <c r="AZ4" i="1"/>
  <c r="AZ5" i="1"/>
  <c r="AY4" i="1"/>
  <c r="AY5" i="1"/>
  <c r="AX4" i="1"/>
  <c r="AX5" i="1"/>
  <c r="AW4" i="1"/>
  <c r="AW5" i="1"/>
  <c r="AN4" i="1"/>
  <c r="AN5" i="1"/>
  <c r="AN6" i="1"/>
  <c r="AN7" i="1"/>
  <c r="AN8" i="1"/>
  <c r="AN9" i="1"/>
  <c r="AM4" i="1"/>
  <c r="AM5" i="1"/>
  <c r="AM6" i="1"/>
  <c r="AR6" i="1" s="1"/>
  <c r="V6" i="1" s="1"/>
  <c r="AM7" i="1"/>
  <c r="AM8" i="1"/>
  <c r="AM9" i="1"/>
  <c r="AL4" i="1"/>
  <c r="AL5" i="1"/>
  <c r="AL6" i="1"/>
  <c r="AQ6" i="1" s="1"/>
  <c r="U6" i="1" s="1"/>
  <c r="AL7" i="1"/>
  <c r="AL8" i="1"/>
  <c r="AQ8" i="1" s="1"/>
  <c r="U8" i="1" s="1"/>
  <c r="AK4" i="1"/>
  <c r="AK5" i="1"/>
  <c r="AK6" i="1"/>
  <c r="AK7" i="1"/>
  <c r="AK8" i="1"/>
  <c r="AK9" i="1"/>
  <c r="AJ6" i="1"/>
  <c r="AJ7" i="1"/>
  <c r="AJ8" i="1"/>
  <c r="AJ9" i="1"/>
  <c r="AJ5" i="1"/>
  <c r="AJ4" i="1"/>
  <c r="AU3" i="1"/>
  <c r="AY3" i="1" s="1"/>
  <c r="AT3" i="1"/>
  <c r="AX3" i="1" s="1"/>
  <c r="AV3" i="1"/>
  <c r="AZ3" i="1" s="1"/>
  <c r="AM3" i="1"/>
  <c r="AL3" i="1"/>
  <c r="AK3" i="1"/>
  <c r="AN3" i="1"/>
  <c r="AS3" i="1"/>
  <c r="AW3" i="1" s="1"/>
  <c r="AJ3" i="1"/>
  <c r="AR8" i="1" l="1"/>
  <c r="V8" i="1" s="1"/>
  <c r="AR14" i="1"/>
  <c r="V14" i="1" s="1"/>
  <c r="AP14" i="1"/>
  <c r="T14" i="1" s="1"/>
  <c r="AP18" i="1"/>
  <c r="T18" i="1" s="1"/>
  <c r="AR12" i="1"/>
  <c r="AP12" i="1"/>
  <c r="AO25" i="1"/>
  <c r="S25" i="1" s="1"/>
  <c r="AQ13" i="1"/>
  <c r="U13" i="1" s="1"/>
  <c r="AO13" i="1"/>
  <c r="S13" i="1" s="1"/>
  <c r="AQ11" i="1"/>
  <c r="U11" i="1" s="1"/>
  <c r="AO11" i="1"/>
  <c r="S11" i="1" s="1"/>
  <c r="AR10" i="1"/>
  <c r="V10" i="1" s="1"/>
  <c r="AP24" i="1"/>
  <c r="T24" i="1" s="1"/>
  <c r="AP22" i="1"/>
  <c r="T22" i="1" s="1"/>
  <c r="AR26" i="1"/>
  <c r="V26" i="1" s="1"/>
  <c r="AR20" i="1"/>
  <c r="V20" i="1" s="1"/>
  <c r="AO19" i="1"/>
  <c r="S19" i="1" s="1"/>
  <c r="AR24" i="1"/>
  <c r="V24" i="1" s="1"/>
  <c r="AR18" i="1"/>
  <c r="V18" i="1" s="1"/>
  <c r="AR22" i="1"/>
  <c r="V22" i="1" s="1"/>
  <c r="AO21" i="1"/>
  <c r="S21" i="1" s="1"/>
  <c r="AR16" i="1"/>
  <c r="V16" i="1" s="1"/>
  <c r="AO15" i="1"/>
  <c r="S15" i="1" s="1"/>
  <c r="AP10" i="1"/>
  <c r="T10" i="1" s="1"/>
  <c r="V12" i="1"/>
  <c r="T12" i="1"/>
  <c r="AO8" i="1"/>
  <c r="S8" i="1" s="1"/>
  <c r="AO6" i="1"/>
  <c r="S6" i="1" s="1"/>
  <c r="AP8" i="1"/>
  <c r="T8" i="1" s="1"/>
  <c r="AP6" i="1"/>
  <c r="T6" i="1" s="1"/>
  <c r="AQ26" i="1"/>
  <c r="U26" i="1" s="1"/>
  <c r="AO26" i="1"/>
  <c r="S26" i="1" s="1"/>
  <c r="AR25" i="1"/>
  <c r="V25" i="1" s="1"/>
  <c r="AP25" i="1"/>
  <c r="T25" i="1" s="1"/>
  <c r="AQ20" i="1"/>
  <c r="U20" i="1" s="1"/>
  <c r="AO20" i="1"/>
  <c r="S20" i="1" s="1"/>
  <c r="AR19" i="1"/>
  <c r="V19" i="1" s="1"/>
  <c r="AP19" i="1"/>
  <c r="T19" i="1" s="1"/>
  <c r="AO7" i="1"/>
  <c r="S7" i="1" s="1"/>
  <c r="AP7" i="1"/>
  <c r="T7" i="1" s="1"/>
  <c r="AQ7" i="1"/>
  <c r="U7" i="1" s="1"/>
  <c r="AR7" i="1"/>
  <c r="V7" i="1" s="1"/>
  <c r="AQ24" i="1"/>
  <c r="U24" i="1" s="1"/>
  <c r="AO24" i="1"/>
  <c r="S24" i="1" s="1"/>
  <c r="AQ23" i="1"/>
  <c r="U23" i="1" s="1"/>
  <c r="AO23" i="1"/>
  <c r="S23" i="1" s="1"/>
  <c r="AR23" i="1"/>
  <c r="V23" i="1" s="1"/>
  <c r="AP23" i="1"/>
  <c r="T23" i="1" s="1"/>
  <c r="AQ18" i="1"/>
  <c r="U18" i="1" s="1"/>
  <c r="AO18" i="1"/>
  <c r="S18" i="1" s="1"/>
  <c r="AR11" i="1"/>
  <c r="V11" i="1" s="1"/>
  <c r="AP11" i="1"/>
  <c r="T11" i="1" s="1"/>
  <c r="AQ17" i="1"/>
  <c r="U17" i="1" s="1"/>
  <c r="AO17" i="1"/>
  <c r="S17" i="1" s="1"/>
  <c r="AR17" i="1"/>
  <c r="V17" i="1" s="1"/>
  <c r="AP17" i="1"/>
  <c r="T17" i="1" s="1"/>
  <c r="AQ22" i="1"/>
  <c r="U22" i="1" s="1"/>
  <c r="AO22" i="1"/>
  <c r="S22" i="1" s="1"/>
  <c r="AR21" i="1"/>
  <c r="V21" i="1" s="1"/>
  <c r="AP21" i="1"/>
  <c r="T21" i="1" s="1"/>
  <c r="AQ16" i="1"/>
  <c r="U16" i="1" s="1"/>
  <c r="AO16" i="1"/>
  <c r="S16" i="1" s="1"/>
  <c r="AR15" i="1"/>
  <c r="V15" i="1" s="1"/>
  <c r="AP15" i="1"/>
  <c r="T15" i="1" s="1"/>
  <c r="AQ14" i="1"/>
  <c r="U14" i="1" s="1"/>
  <c r="AO14" i="1"/>
  <c r="S14" i="1" s="1"/>
  <c r="AR13" i="1"/>
  <c r="V13" i="1" s="1"/>
  <c r="AP13" i="1"/>
  <c r="T13" i="1" s="1"/>
  <c r="AQ10" i="1"/>
  <c r="U10" i="1" s="1"/>
  <c r="AQ12" i="1"/>
  <c r="U12" i="1" s="1"/>
  <c r="AO12" i="1"/>
  <c r="S12" i="1" s="1"/>
  <c r="AO10" i="1"/>
  <c r="S10" i="1" s="1"/>
  <c r="AR5" i="1"/>
  <c r="V5" i="1" s="1"/>
  <c r="AR4" i="1"/>
  <c r="V4" i="1" s="1"/>
  <c r="AO5" i="1"/>
  <c r="S5" i="1" s="1"/>
  <c r="AP5" i="1"/>
  <c r="T5" i="1" s="1"/>
  <c r="AQ5" i="1"/>
  <c r="U5" i="1" s="1"/>
  <c r="AO4" i="1"/>
  <c r="S4" i="1" s="1"/>
  <c r="AP4" i="1"/>
  <c r="T4" i="1" s="1"/>
  <c r="AQ4" i="1"/>
  <c r="U4" i="1" s="1"/>
  <c r="AO9" i="1"/>
  <c r="S9" i="1" s="1"/>
  <c r="AP9" i="1"/>
  <c r="T9" i="1" s="1"/>
  <c r="AQ9" i="1"/>
  <c r="U9" i="1" s="1"/>
  <c r="AR9" i="1"/>
  <c r="V9" i="1" s="1"/>
  <c r="AQ3" i="1"/>
  <c r="U3" i="1" s="1"/>
  <c r="AP3" i="1"/>
  <c r="T3" i="1" s="1"/>
  <c r="AR3" i="1"/>
  <c r="V3" i="1" s="1"/>
  <c r="AO3" i="1"/>
  <c r="S3" i="1" s="1"/>
  <c r="X100" i="1" l="1"/>
  <c r="X95" i="1"/>
  <c r="AA95" i="1"/>
  <c r="AA100" i="1"/>
  <c r="Z100" i="1"/>
  <c r="Z95" i="1"/>
  <c r="Y95" i="1"/>
  <c r="Y100" i="1"/>
  <c r="U39" i="1"/>
  <c r="U95" i="1" s="1"/>
  <c r="V39" i="1"/>
  <c r="T39" i="1"/>
  <c r="S39" i="1"/>
  <c r="S95" i="1" l="1"/>
  <c r="S100" i="1" s="1"/>
  <c r="V95" i="1"/>
  <c r="V100" i="1" s="1"/>
  <c r="T95" i="1"/>
  <c r="T100" i="1" s="1"/>
  <c r="U100" i="1"/>
</calcChain>
</file>

<file path=xl/sharedStrings.xml><?xml version="1.0" encoding="utf-8"?>
<sst xmlns="http://schemas.openxmlformats.org/spreadsheetml/2006/main" count="590" uniqueCount="122">
  <si>
    <t>ronan</t>
  </si>
  <si>
    <t>fred</t>
  </si>
  <si>
    <t>resultat</t>
  </si>
  <si>
    <t>pronos</t>
  </si>
  <si>
    <t>nico</t>
  </si>
  <si>
    <t>michel</t>
  </si>
  <si>
    <t>MATCHS</t>
  </si>
  <si>
    <t>PRONOSTICS</t>
  </si>
  <si>
    <t>SCORE</t>
  </si>
  <si>
    <t>DATE</t>
  </si>
  <si>
    <t>GROUPE</t>
  </si>
  <si>
    <t>POINTS</t>
  </si>
  <si>
    <t>vrai ou faux</t>
  </si>
  <si>
    <t>pts  (1 ou 0 pts)</t>
  </si>
  <si>
    <t>pts (3 ou 0 pts)</t>
  </si>
  <si>
    <t>JOURNEE</t>
  </si>
  <si>
    <t>GROUPE A</t>
  </si>
  <si>
    <t>J1</t>
  </si>
  <si>
    <t>J2</t>
  </si>
  <si>
    <t>J3</t>
  </si>
  <si>
    <t>GROUPE B</t>
  </si>
  <si>
    <t>GROUPE C</t>
  </si>
  <si>
    <t>GROUPE D</t>
  </si>
  <si>
    <t>GROUPE E</t>
  </si>
  <si>
    <t>GROUPE F</t>
  </si>
  <si>
    <t>RONAN</t>
  </si>
  <si>
    <t>FRED</t>
  </si>
  <si>
    <t>NICO</t>
  </si>
  <si>
    <t>MICHEL</t>
  </si>
  <si>
    <t>POINTS/SCORES</t>
  </si>
  <si>
    <t>TOTAL CUMULES DES PTS/SCORE</t>
  </si>
  <si>
    <t>TOTAL FINAUX</t>
  </si>
  <si>
    <t>PTS</t>
  </si>
  <si>
    <t>J</t>
  </si>
  <si>
    <t>G</t>
  </si>
  <si>
    <t>N</t>
  </si>
  <si>
    <t>P</t>
  </si>
  <si>
    <t>BP</t>
  </si>
  <si>
    <t>BC</t>
  </si>
  <si>
    <t>DIFF</t>
  </si>
  <si>
    <t>HEURES</t>
  </si>
  <si>
    <t>CHOIX DES EQUIPES VAINQUEURS APRES PROLONGATION</t>
  </si>
  <si>
    <t>CLUB VAINQUEUR APRES PROLONG</t>
  </si>
  <si>
    <t>NC</t>
  </si>
  <si>
    <t>CHOIX DES EQUIPES VAINQUEURS APRES PROLONGATION+PTS</t>
  </si>
  <si>
    <t xml:space="preserve">NOMBRE DE TOUT PILES </t>
  </si>
  <si>
    <t>NOMBRE DE BONS SCORES</t>
  </si>
  <si>
    <t>GAINS A DISTRIBUER :</t>
  </si>
  <si>
    <t>CLASSEMENT</t>
  </si>
  <si>
    <t>1-</t>
  </si>
  <si>
    <t>2-</t>
  </si>
  <si>
    <t>3-</t>
  </si>
  <si>
    <t>4-</t>
  </si>
  <si>
    <t>END THE WINNER POUR CETTE LDC 2020/2021 IS:</t>
  </si>
  <si>
    <t xml:space="preserve">PAYS DE GALLES </t>
  </si>
  <si>
    <t>SUISSE</t>
  </si>
  <si>
    <t>TURQUIE</t>
  </si>
  <si>
    <t>DANEMARK</t>
  </si>
  <si>
    <t>FINLANDE</t>
  </si>
  <si>
    <t>RUSSIE</t>
  </si>
  <si>
    <t>ITALIE</t>
  </si>
  <si>
    <t>BELGIQUE</t>
  </si>
  <si>
    <t>UKRAINE</t>
  </si>
  <si>
    <t>PAYS-BAS</t>
  </si>
  <si>
    <t>MACEDOINE DU NORD</t>
  </si>
  <si>
    <t>AUTRICHE</t>
  </si>
  <si>
    <t>ANGLETERRE</t>
  </si>
  <si>
    <t>CROATIE</t>
  </si>
  <si>
    <t>ECOSSE</t>
  </si>
  <si>
    <t>REPUBLIQUE TCHEQUE</t>
  </si>
  <si>
    <t>SUEDE</t>
  </si>
  <si>
    <t>POLOGNE</t>
  </si>
  <si>
    <t>SLOVAQUIE</t>
  </si>
  <si>
    <t>ESPAGNE</t>
  </si>
  <si>
    <t>HONGRIE</t>
  </si>
  <si>
    <t>ALLEMAGNE</t>
  </si>
  <si>
    <t>FRANCE</t>
  </si>
  <si>
    <t>PORTUGAL</t>
  </si>
  <si>
    <t>EURO 2020 - PHASE DE POULES</t>
  </si>
  <si>
    <t xml:space="preserve">EURO 2020 - 1/8 EME DE FINALE </t>
  </si>
  <si>
    <t xml:space="preserve">EURO 2020 - 1/4 DE FINALE </t>
  </si>
  <si>
    <t>EURO 2020 - 1/2 FINALE</t>
  </si>
  <si>
    <t>EURO 2020 - FINALE</t>
  </si>
  <si>
    <t>GR A</t>
  </si>
  <si>
    <t>GR B</t>
  </si>
  <si>
    <t>GR C</t>
  </si>
  <si>
    <t>GR D</t>
  </si>
  <si>
    <t>GR E</t>
  </si>
  <si>
    <t>GE F</t>
  </si>
  <si>
    <t>21H</t>
  </si>
  <si>
    <t>15H</t>
  </si>
  <si>
    <t>PAYS DE GALLES</t>
  </si>
  <si>
    <t>18H</t>
  </si>
  <si>
    <t>SAMEDI 26 JUIN - 18H00</t>
  </si>
  <si>
    <t>SAMEDI 26 JUIN - 21H00</t>
  </si>
  <si>
    <t>DIMANCHE 27 JUIN - 18H00</t>
  </si>
  <si>
    <t>DIMANCHE 27 JUIN - 21H00</t>
  </si>
  <si>
    <t>LUNDI 28 JUIN - 18H00</t>
  </si>
  <si>
    <t>LUNDI 28 JUIN - 21H00</t>
  </si>
  <si>
    <t>MARDI 29 JUIN - 18H00</t>
  </si>
  <si>
    <t>MARDI 29 JUIN - 21H00</t>
  </si>
  <si>
    <t>VENDREDI 2 JUILLET - 18H00</t>
  </si>
  <si>
    <t>VENDREDI 2 JUILLET - 21H00</t>
  </si>
  <si>
    <t>SAMEDI 3 JUILLET - 18H00</t>
  </si>
  <si>
    <t>SAMEDI 3 JUILLET - 21H00</t>
  </si>
  <si>
    <t>MARDI 6 JUILLET - 21H00</t>
  </si>
  <si>
    <t>MERCREDI 7 JUILLET - 21H00</t>
  </si>
  <si>
    <t>DIMANCHE 11 JUILLET - 21H00</t>
  </si>
  <si>
    <t>italie</t>
  </si>
  <si>
    <t>dimanche 27 juin -21h</t>
  </si>
  <si>
    <t>samedi 26 juin - 21h</t>
  </si>
  <si>
    <t>lundi 28 juin - 21h</t>
  </si>
  <si>
    <t>mardi 29 juin - 21h</t>
  </si>
  <si>
    <t>dimanche 27 juin - 18h</t>
  </si>
  <si>
    <t>samedi 26 juin - 18h</t>
  </si>
  <si>
    <t>mardi 29 juin - 18h</t>
  </si>
  <si>
    <t>90'</t>
  </si>
  <si>
    <t>120'</t>
  </si>
  <si>
    <t>TAB</t>
  </si>
  <si>
    <t>1/8 DE FINAL</t>
  </si>
  <si>
    <t>1/4 DE FINAL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</si>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</sst>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6" x14ac:knownFonts="1">
    <font>
      <sz val="11"/>
      <color theme="1"/>
      <name val="Calibri"/>
      <family val="2"/>
      <scheme val="minor"/>
    </font>
    <font>
      <b/>
      <sz val="14"/>
      <color rgb="FFFF0000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4"/>
      <color rgb="FFC00000"/>
      <name val="Cambria"/>
      <family val="1"/>
      <scheme val="major"/>
    </font>
    <font>
      <b/>
      <sz val="16"/>
      <color rgb="FFFF0000"/>
      <name val="Cambria"/>
      <family val="1"/>
      <scheme val="major"/>
    </font>
    <font>
      <b/>
      <i/>
      <u/>
      <sz val="14"/>
      <color rgb="FFFF0000"/>
      <name val="Cambria"/>
      <family val="1"/>
      <scheme val="maj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2"/>
      <color rgb="FFFF0000"/>
      <name val="Cambria"/>
      <family val="1"/>
      <scheme val="major"/>
    </font>
    <font>
      <u/>
      <sz val="16"/>
      <color rgb="FF002060"/>
      <name val="Cambria"/>
      <family val="1"/>
      <scheme val="major"/>
    </font>
    <font>
      <u/>
      <sz val="11"/>
      <color rgb="FF002060"/>
      <name val="Cambria"/>
      <family val="1"/>
      <scheme val="major"/>
    </font>
    <font>
      <b/>
      <sz val="11"/>
      <color rgb="FFC00000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4"/>
      <color rgb="FF0070C0"/>
      <name val="Cambria"/>
      <family val="1"/>
      <scheme val="major"/>
    </font>
    <font>
      <b/>
      <sz val="14"/>
      <color indexed="10"/>
      <name val="Cambria"/>
      <family val="1"/>
      <scheme val="major"/>
    </font>
    <font>
      <u/>
      <sz val="14"/>
      <color rgb="FF002060"/>
      <name val="Cambria"/>
      <family val="1"/>
      <scheme val="major"/>
    </font>
    <font>
      <sz val="14"/>
      <color theme="1"/>
      <name val="Cambria"/>
      <family val="1"/>
      <scheme val="major"/>
    </font>
    <font>
      <b/>
      <sz val="12"/>
      <color indexed="8"/>
      <name val="Cambria"/>
      <family val="1"/>
      <scheme val="major"/>
    </font>
    <font>
      <b/>
      <sz val="11"/>
      <color theme="1"/>
      <name val="Cambria"/>
      <family val="1"/>
      <scheme val="major"/>
    </font>
    <font>
      <u/>
      <sz val="10"/>
      <color rgb="FF002060"/>
      <name val="Cambria"/>
      <family val="1"/>
      <scheme val="major"/>
    </font>
    <font>
      <b/>
      <sz val="11"/>
      <color rgb="FF002060"/>
      <name val="Cambria"/>
      <family val="1"/>
      <scheme val="major"/>
    </font>
    <font>
      <sz val="11"/>
      <color rgb="FFFF0000"/>
      <name val="Cambria"/>
      <family val="1"/>
      <scheme val="major"/>
    </font>
    <font>
      <sz val="12"/>
      <color rgb="FFFF0000"/>
      <name val="Cambria"/>
      <family val="1"/>
      <scheme val="major"/>
    </font>
    <font>
      <b/>
      <sz val="12"/>
      <color rgb="FFC00000"/>
      <name val="Cambria"/>
      <family val="1"/>
      <scheme val="major"/>
    </font>
    <font>
      <b/>
      <sz val="12"/>
      <color indexed="8"/>
      <name val="Cambria"/>
      <family val="1"/>
    </font>
    <font>
      <b/>
      <sz val="11"/>
      <color rgb="FFFF0000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u/>
      <sz val="20"/>
      <color rgb="FFFF0000"/>
      <name val="Cambria"/>
      <family val="1"/>
      <scheme val="major"/>
    </font>
    <font>
      <b/>
      <sz val="24"/>
      <color rgb="FF000099"/>
      <name val="Cambria"/>
      <family val="1"/>
      <scheme val="major"/>
    </font>
    <font>
      <b/>
      <i/>
      <sz val="14"/>
      <color rgb="FFFF0000"/>
      <name val="Cambria"/>
      <family val="1"/>
      <scheme val="major"/>
    </font>
    <font>
      <sz val="11"/>
      <color indexed="8"/>
      <name val="Calibri"/>
      <family val="2"/>
      <charset val="1"/>
    </font>
    <font>
      <b/>
      <sz val="12"/>
      <name val="Cambria"/>
      <family val="1"/>
      <scheme val="major"/>
    </font>
    <font>
      <b/>
      <sz val="12"/>
      <color indexed="10"/>
      <name val="Cambria"/>
      <family val="1"/>
      <scheme val="major"/>
    </font>
    <font>
      <u/>
      <sz val="12"/>
      <color rgb="FF002060"/>
      <name val="Cambria"/>
      <family val="1"/>
      <scheme val="major"/>
    </font>
    <font>
      <sz val="9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FF0000"/>
      <name val="Cambria"/>
      <family val="1"/>
      <scheme val="major"/>
    </font>
    <font>
      <b/>
      <sz val="8"/>
      <color indexed="10"/>
      <name val="Cambria"/>
      <family val="1"/>
      <scheme val="major"/>
    </font>
    <font>
      <sz val="8"/>
      <color theme="1"/>
      <name val="Calibri"/>
      <family val="2"/>
      <scheme val="minor"/>
    </font>
    <font>
      <b/>
      <sz val="7"/>
      <color rgb="FFFF0000"/>
      <name val="Cambria"/>
      <family val="1"/>
      <scheme val="major"/>
    </font>
    <font>
      <b/>
      <sz val="7"/>
      <color indexed="10"/>
      <name val="Cambria"/>
      <family val="1"/>
      <scheme val="major"/>
    </font>
    <font>
      <sz val="7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8CF787"/>
        <bgColor indexed="64"/>
      </patternFill>
    </fill>
    <fill>
      <patternFill patternType="solid">
        <fgColor rgb="FF91C8ED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9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ck">
        <color indexed="64"/>
      </right>
      <top style="dashed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rgb="FFC00000"/>
      </top>
      <bottom/>
      <diagonal/>
    </border>
    <border>
      <left style="thin">
        <color indexed="64"/>
      </left>
      <right style="thick">
        <color indexed="64"/>
      </right>
      <top style="thick">
        <color rgb="FFC00000"/>
      </top>
      <bottom/>
      <diagonal/>
    </border>
    <border>
      <left style="thick">
        <color indexed="64"/>
      </left>
      <right style="thick">
        <color indexed="64"/>
      </right>
      <top style="thick">
        <color rgb="FFC00000"/>
      </top>
      <bottom/>
      <diagonal/>
    </border>
    <border>
      <left style="thick">
        <color indexed="64"/>
      </left>
      <right style="thick">
        <color indexed="64"/>
      </right>
      <top style="thick">
        <color rgb="FFC00000"/>
      </top>
      <bottom style="dashed">
        <color indexed="64"/>
      </bottom>
      <diagonal/>
    </border>
    <border>
      <left/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ck">
        <color rgb="FFC00000"/>
      </top>
      <bottom style="thin">
        <color indexed="64"/>
      </bottom>
      <diagonal/>
    </border>
    <border>
      <left/>
      <right/>
      <top style="thick">
        <color rgb="FFC00000"/>
      </top>
      <bottom/>
      <diagonal/>
    </border>
    <border>
      <left style="thick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rgb="FFC00000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C00000"/>
      </bottom>
      <diagonal/>
    </border>
    <border>
      <left style="thin">
        <color indexed="64"/>
      </left>
      <right style="thick">
        <color indexed="64"/>
      </right>
      <top/>
      <bottom style="thick">
        <color rgb="FFC00000"/>
      </bottom>
      <diagonal/>
    </border>
    <border>
      <left style="thick">
        <color indexed="64"/>
      </left>
      <right style="thick">
        <color indexed="64"/>
      </right>
      <top/>
      <bottom style="thick">
        <color rgb="FFC00000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thick">
        <color rgb="FFC00000"/>
      </bottom>
      <diagonal/>
    </border>
    <border>
      <left/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ck">
        <color rgb="FFC00000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ck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ck">
        <color indexed="64"/>
      </left>
      <right/>
      <top style="dashed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rgb="FFFF0000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rgb="FFFF0000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rgb="FFC00000"/>
      </top>
      <bottom style="thin">
        <color indexed="64"/>
      </bottom>
      <diagonal/>
    </border>
    <border>
      <left style="thick">
        <color rgb="FF000099"/>
      </left>
      <right/>
      <top style="thick">
        <color rgb="FF000099"/>
      </top>
      <bottom style="medium">
        <color indexed="64"/>
      </bottom>
      <diagonal/>
    </border>
    <border>
      <left/>
      <right/>
      <top style="thick">
        <color rgb="FF000099"/>
      </top>
      <bottom style="medium">
        <color indexed="64"/>
      </bottom>
      <diagonal/>
    </border>
    <border>
      <left/>
      <right style="thick">
        <color rgb="FF000099"/>
      </right>
      <top style="thick">
        <color rgb="FF000099"/>
      </top>
      <bottom style="medium">
        <color indexed="64"/>
      </bottom>
      <diagonal/>
    </border>
    <border>
      <left style="thick">
        <color rgb="FF00009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000099"/>
      </right>
      <top style="medium">
        <color indexed="64"/>
      </top>
      <bottom style="medium">
        <color indexed="64"/>
      </bottom>
      <diagonal/>
    </border>
    <border>
      <left style="thick">
        <color rgb="FF000099"/>
      </left>
      <right style="thin">
        <color indexed="64"/>
      </right>
      <top style="thick">
        <color indexed="64"/>
      </top>
      <bottom style="thick">
        <color rgb="FF000099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rgb="FF000099"/>
      </bottom>
      <diagonal/>
    </border>
    <border>
      <left style="thick">
        <color indexed="64"/>
      </left>
      <right style="thick">
        <color rgb="FF000099"/>
      </right>
      <top style="thick">
        <color indexed="64"/>
      </top>
      <bottom style="thick">
        <color rgb="FF000099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/>
      <diagonal/>
    </border>
  </borders>
  <cellStyleXfs count="2">
    <xf numFmtId="0" fontId="0" fillId="0" borderId="0"/>
    <xf numFmtId="0" fontId="33" fillId="0" borderId="0"/>
  </cellStyleXfs>
  <cellXfs count="467">
    <xf numFmtId="0" fontId="0" fillId="0" borderId="0" xfId="0"/>
    <xf numFmtId="0" fontId="3" fillId="6" borderId="8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63" xfId="0" applyFont="1" applyFill="1" applyBorder="1" applyAlignment="1">
      <alignment horizontal="center" vertical="center"/>
    </xf>
    <xf numFmtId="0" fontId="3" fillId="6" borderId="66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6" borderId="87" xfId="0" applyFont="1" applyFill="1" applyBorder="1" applyAlignment="1">
      <alignment horizontal="center" vertical="center"/>
    </xf>
    <xf numFmtId="0" fontId="3" fillId="9" borderId="88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2" fillId="0" borderId="28" xfId="0" applyNumberFormat="1" applyFont="1" applyBorder="1" applyAlignment="1">
      <alignment horizontal="center" vertical="center"/>
    </xf>
    <xf numFmtId="1" fontId="2" fillId="0" borderId="29" xfId="0" applyNumberFormat="1" applyFont="1" applyBorder="1" applyAlignment="1">
      <alignment horizontal="center" vertical="center"/>
    </xf>
    <xf numFmtId="1" fontId="2" fillId="0" borderId="3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1" fontId="2" fillId="0" borderId="31" xfId="0" applyNumberFormat="1" applyFont="1" applyBorder="1" applyAlignment="1">
      <alignment horizontal="center" vertical="center"/>
    </xf>
    <xf numFmtId="1" fontId="2" fillId="0" borderId="19" xfId="0" applyNumberFormat="1" applyFont="1" applyBorder="1" applyAlignment="1">
      <alignment horizontal="center" vertical="center"/>
    </xf>
    <xf numFmtId="1" fontId="2" fillId="0" borderId="32" xfId="0" applyNumberFormat="1" applyFont="1" applyBorder="1" applyAlignment="1">
      <alignment horizontal="center" vertical="center"/>
    </xf>
    <xf numFmtId="1" fontId="2" fillId="0" borderId="33" xfId="0" applyNumberFormat="1" applyFont="1" applyBorder="1" applyAlignment="1">
      <alignment horizontal="center" vertical="center"/>
    </xf>
    <xf numFmtId="1" fontId="2" fillId="0" borderId="34" xfId="0" applyNumberFormat="1" applyFont="1" applyBorder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8" fillId="0" borderId="76" xfId="0" applyFont="1" applyBorder="1" applyAlignment="1">
      <alignment horizontal="center" vertical="center"/>
    </xf>
    <xf numFmtId="0" fontId="2" fillId="4" borderId="77" xfId="0" applyFont="1" applyFill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1" fontId="2" fillId="0" borderId="79" xfId="0" applyNumberFormat="1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10" borderId="8" xfId="0" applyFont="1" applyFill="1" applyBorder="1" applyAlignment="1">
      <alignment horizontal="center" vertical="center"/>
    </xf>
    <xf numFmtId="164" fontId="14" fillId="10" borderId="8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vertical="center"/>
    </xf>
    <xf numFmtId="0" fontId="17" fillId="3" borderId="2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164" fontId="2" fillId="0" borderId="61" xfId="0" applyNumberFormat="1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64" fontId="2" fillId="0" borderId="73" xfId="0" applyNumberFormat="1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" fontId="9" fillId="2" borderId="35" xfId="0" applyNumberFormat="1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8" fillId="0" borderId="118" xfId="0" applyFont="1" applyBorder="1" applyAlignment="1">
      <alignment horizontal="center" vertical="center"/>
    </xf>
    <xf numFmtId="0" fontId="19" fillId="0" borderId="118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1" fontId="2" fillId="0" borderId="60" xfId="0" applyNumberFormat="1" applyFont="1" applyBorder="1" applyAlignment="1">
      <alignment horizontal="center" vertical="center"/>
    </xf>
    <xf numFmtId="0" fontId="8" fillId="11" borderId="54" xfId="0" applyFont="1" applyFill="1" applyBorder="1" applyAlignment="1">
      <alignment horizontal="center" vertical="center"/>
    </xf>
    <xf numFmtId="0" fontId="8" fillId="11" borderId="55" xfId="0" applyFont="1" applyFill="1" applyBorder="1" applyAlignment="1">
      <alignment horizontal="center" vertical="center"/>
    </xf>
    <xf numFmtId="1" fontId="2" fillId="0" borderId="94" xfId="0" applyNumberFormat="1" applyFont="1" applyBorder="1" applyAlignment="1">
      <alignment horizontal="center" vertical="center"/>
    </xf>
    <xf numFmtId="1" fontId="2" fillId="0" borderId="96" xfId="0" applyNumberFormat="1" applyFont="1" applyBorder="1" applyAlignment="1">
      <alignment horizontal="center" vertical="center"/>
    </xf>
    <xf numFmtId="1" fontId="2" fillId="0" borderId="100" xfId="0" applyNumberFormat="1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1" fontId="9" fillId="2" borderId="64" xfId="0" applyNumberFormat="1" applyFont="1" applyFill="1" applyBorder="1" applyAlignment="1">
      <alignment horizontal="center" vertical="center"/>
    </xf>
    <xf numFmtId="0" fontId="22" fillId="2" borderId="64" xfId="0" applyFont="1" applyFill="1" applyBorder="1" applyAlignment="1">
      <alignment horizontal="center" vertical="center"/>
    </xf>
    <xf numFmtId="0" fontId="2" fillId="4" borderId="57" xfId="0" applyFont="1" applyFill="1" applyBorder="1" applyAlignment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1" fontId="9" fillId="4" borderId="0" xfId="0" applyNumberFormat="1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8" fillId="0" borderId="128" xfId="0" applyFont="1" applyBorder="1" applyAlignment="1">
      <alignment horizontal="center" vertical="center"/>
    </xf>
    <xf numFmtId="0" fontId="8" fillId="0" borderId="134" xfId="0" applyFont="1" applyBorder="1" applyAlignment="1">
      <alignment horizontal="center" vertical="center"/>
    </xf>
    <xf numFmtId="0" fontId="19" fillId="0" borderId="128" xfId="0" applyFont="1" applyBorder="1" applyAlignment="1">
      <alignment horizontal="center" vertical="center"/>
    </xf>
    <xf numFmtId="0" fontId="19" fillId="0" borderId="111" xfId="0" applyFont="1" applyBorder="1" applyAlignment="1">
      <alignment horizontal="center" vertical="center"/>
    </xf>
    <xf numFmtId="1" fontId="2" fillId="0" borderId="98" xfId="0" applyNumberFormat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1" fontId="2" fillId="0" borderId="99" xfId="0" applyNumberFormat="1" applyFont="1" applyBorder="1" applyAlignment="1">
      <alignment horizontal="center" vertical="center"/>
    </xf>
    <xf numFmtId="0" fontId="8" fillId="2" borderId="104" xfId="0" applyFont="1" applyFill="1" applyBorder="1" applyAlignment="1">
      <alignment horizontal="center" vertical="center"/>
    </xf>
    <xf numFmtId="0" fontId="8" fillId="2" borderId="135" xfId="0" applyFont="1" applyFill="1" applyBorder="1" applyAlignment="1">
      <alignment horizontal="center" vertical="center"/>
    </xf>
    <xf numFmtId="1" fontId="2" fillId="0" borderId="95" xfId="0" applyNumberFormat="1" applyFont="1" applyBorder="1" applyAlignment="1">
      <alignment horizontal="center" vertical="center"/>
    </xf>
    <xf numFmtId="1" fontId="2" fillId="0" borderId="97" xfId="0" applyNumberFormat="1" applyFont="1" applyBorder="1" applyAlignment="1">
      <alignment horizontal="center" vertical="center"/>
    </xf>
    <xf numFmtId="1" fontId="2" fillId="0" borderId="42" xfId="0" applyNumberFormat="1" applyFont="1" applyBorder="1" applyAlignment="1">
      <alignment horizontal="center" vertical="center"/>
    </xf>
    <xf numFmtId="0" fontId="8" fillId="2" borderId="55" xfId="0" applyFont="1" applyFill="1" applyBorder="1" applyAlignment="1">
      <alignment horizontal="center" vertical="center"/>
    </xf>
    <xf numFmtId="1" fontId="2" fillId="0" borderId="102" xfId="0" applyNumberFormat="1" applyFont="1" applyBorder="1" applyAlignment="1">
      <alignment horizontal="center" vertical="center"/>
    </xf>
    <xf numFmtId="1" fontId="2" fillId="0" borderId="101" xfId="0" applyNumberFormat="1" applyFont="1" applyBorder="1" applyAlignment="1">
      <alignment horizontal="center" vertical="center"/>
    </xf>
    <xf numFmtId="1" fontId="2" fillId="0" borderId="89" xfId="0" applyNumberFormat="1" applyFont="1" applyBorder="1" applyAlignment="1">
      <alignment horizontal="center" vertical="center"/>
    </xf>
    <xf numFmtId="1" fontId="2" fillId="0" borderId="103" xfId="0" applyNumberFormat="1" applyFont="1" applyBorder="1" applyAlignment="1">
      <alignment horizontal="center" vertical="center"/>
    </xf>
    <xf numFmtId="1" fontId="2" fillId="0" borderId="90" xfId="0" applyNumberFormat="1" applyFont="1" applyBorder="1" applyAlignment="1">
      <alignment horizontal="center" vertical="center"/>
    </xf>
    <xf numFmtId="1" fontId="2" fillId="0" borderId="142" xfId="0" applyNumberFormat="1" applyFont="1" applyBorder="1" applyAlignment="1">
      <alignment horizontal="center" vertical="center"/>
    </xf>
    <xf numFmtId="1" fontId="2" fillId="0" borderId="143" xfId="0" applyNumberFormat="1" applyFont="1" applyBorder="1" applyAlignment="1">
      <alignment horizontal="center" vertical="center"/>
    </xf>
    <xf numFmtId="1" fontId="2" fillId="0" borderId="144" xfId="0" applyNumberFormat="1" applyFont="1" applyBorder="1" applyAlignment="1">
      <alignment horizontal="center" vertical="center"/>
    </xf>
    <xf numFmtId="1" fontId="2" fillId="0" borderId="145" xfId="0" applyNumberFormat="1" applyFont="1" applyBorder="1" applyAlignment="1">
      <alignment horizontal="center" vertical="center"/>
    </xf>
    <xf numFmtId="1" fontId="2" fillId="0" borderId="146" xfId="0" applyNumberFormat="1" applyFont="1" applyBorder="1" applyAlignment="1">
      <alignment horizontal="center" vertical="center"/>
    </xf>
    <xf numFmtId="1" fontId="2" fillId="0" borderId="147" xfId="0" applyNumberFormat="1" applyFont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26" fillId="0" borderId="128" xfId="0" applyFont="1" applyBorder="1" applyAlignment="1">
      <alignment horizontal="center" vertical="center"/>
    </xf>
    <xf numFmtId="0" fontId="26" fillId="0" borderId="111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1" fontId="2" fillId="0" borderId="148" xfId="0" applyNumberFormat="1" applyFont="1" applyBorder="1" applyAlignment="1">
      <alignment horizontal="center" vertical="center"/>
    </xf>
    <xf numFmtId="1" fontId="2" fillId="4" borderId="94" xfId="0" applyNumberFormat="1" applyFont="1" applyFill="1" applyBorder="1" applyAlignment="1">
      <alignment horizontal="center" vertical="center"/>
    </xf>
    <xf numFmtId="1" fontId="2" fillId="4" borderId="96" xfId="0" applyNumberFormat="1" applyFont="1" applyFill="1" applyBorder="1" applyAlignment="1">
      <alignment horizontal="center" vertical="center"/>
    </xf>
    <xf numFmtId="1" fontId="2" fillId="4" borderId="19" xfId="0" applyNumberFormat="1" applyFont="1" applyFill="1" applyBorder="1" applyAlignment="1">
      <alignment horizontal="center" vertical="center"/>
    </xf>
    <xf numFmtId="1" fontId="2" fillId="4" borderId="32" xfId="0" applyNumberFormat="1" applyFont="1" applyFill="1" applyBorder="1" applyAlignment="1">
      <alignment horizontal="center" vertical="center"/>
    </xf>
    <xf numFmtId="0" fontId="8" fillId="0" borderId="117" xfId="0" applyFont="1" applyBorder="1" applyAlignment="1">
      <alignment horizontal="center" vertical="center"/>
    </xf>
    <xf numFmtId="0" fontId="8" fillId="11" borderId="91" xfId="0" applyFont="1" applyFill="1" applyBorder="1" applyAlignment="1">
      <alignment horizontal="center" vertical="center"/>
    </xf>
    <xf numFmtId="0" fontId="9" fillId="0" borderId="110" xfId="0" applyFont="1" applyBorder="1" applyAlignment="1">
      <alignment horizontal="center" vertical="center"/>
    </xf>
    <xf numFmtId="0" fontId="9" fillId="0" borderId="111" xfId="0" applyFont="1" applyBorder="1" applyAlignment="1">
      <alignment horizontal="center" vertical="center"/>
    </xf>
    <xf numFmtId="0" fontId="9" fillId="11" borderId="5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8" fillId="0" borderId="110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2" borderId="112" xfId="0" applyFont="1" applyFill="1" applyBorder="1" applyAlignment="1">
      <alignment horizontal="center" vertical="center"/>
    </xf>
    <xf numFmtId="0" fontId="26" fillId="19" borderId="3" xfId="0" applyFont="1" applyFill="1" applyBorder="1" applyAlignment="1">
      <alignment horizontal="center" vertical="center"/>
    </xf>
    <xf numFmtId="0" fontId="26" fillId="19" borderId="4" xfId="0" applyFont="1" applyFill="1" applyBorder="1" applyAlignment="1">
      <alignment horizontal="center" vertical="center"/>
    </xf>
    <xf numFmtId="0" fontId="26" fillId="19" borderId="104" xfId="0" applyFont="1" applyFill="1" applyBorder="1" applyAlignment="1">
      <alignment horizontal="center" vertical="center"/>
    </xf>
    <xf numFmtId="0" fontId="26" fillId="19" borderId="9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0" fillId="11" borderId="59" xfId="0" applyFill="1" applyBorder="1"/>
    <xf numFmtId="0" fontId="7" fillId="11" borderId="1" xfId="0" applyFont="1" applyFill="1" applyBorder="1"/>
    <xf numFmtId="0" fontId="20" fillId="0" borderId="59" xfId="0" applyFont="1" applyBorder="1"/>
    <xf numFmtId="0" fontId="6" fillId="0" borderId="1" xfId="0" applyFont="1" applyBorder="1"/>
    <xf numFmtId="1" fontId="2" fillId="4" borderId="60" xfId="0" applyNumberFormat="1" applyFont="1" applyFill="1" applyBorder="1" applyAlignment="1">
      <alignment horizontal="center" vertical="center"/>
    </xf>
    <xf numFmtId="1" fontId="2" fillId="0" borderId="149" xfId="0" applyNumberFormat="1" applyFont="1" applyBorder="1" applyAlignment="1">
      <alignment horizontal="center" vertical="center"/>
    </xf>
    <xf numFmtId="1" fontId="2" fillId="0" borderId="73" xfId="0" applyNumberFormat="1" applyFont="1" applyBorder="1" applyAlignment="1">
      <alignment horizontal="center" vertical="center"/>
    </xf>
    <xf numFmtId="1" fontId="2" fillId="4" borderId="61" xfId="0" applyNumberFormat="1" applyFont="1" applyFill="1" applyBorder="1" applyAlignment="1">
      <alignment horizontal="center" vertical="center"/>
    </xf>
    <xf numFmtId="0" fontId="19" fillId="11" borderId="54" xfId="0" applyFont="1" applyFill="1" applyBorder="1" applyAlignment="1">
      <alignment horizontal="center" vertical="center"/>
    </xf>
    <xf numFmtId="0" fontId="19" fillId="11" borderId="115" xfId="0" applyFont="1" applyFill="1" applyBorder="1" applyAlignment="1">
      <alignment horizontal="center" vertical="center"/>
    </xf>
    <xf numFmtId="1" fontId="2" fillId="0" borderId="151" xfId="0" applyNumberFormat="1" applyFont="1" applyBorder="1" applyAlignment="1">
      <alignment horizontal="center" vertical="center"/>
    </xf>
    <xf numFmtId="1" fontId="2" fillId="0" borderId="152" xfId="0" applyNumberFormat="1" applyFont="1" applyBorder="1" applyAlignment="1">
      <alignment horizontal="center" vertical="center"/>
    </xf>
    <xf numFmtId="0" fontId="19" fillId="11" borderId="104" xfId="0" applyFont="1" applyFill="1" applyBorder="1" applyAlignment="1">
      <alignment horizontal="center" vertical="center"/>
    </xf>
    <xf numFmtId="0" fontId="19" fillId="11" borderId="93" xfId="0" applyFont="1" applyFill="1" applyBorder="1" applyAlignment="1">
      <alignment horizontal="center" vertical="center"/>
    </xf>
    <xf numFmtId="0" fontId="19" fillId="11" borderId="3" xfId="0" applyFont="1" applyFill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/>
    </xf>
    <xf numFmtId="0" fontId="8" fillId="11" borderId="153" xfId="0" applyFont="1" applyFill="1" applyBorder="1" applyAlignment="1">
      <alignment horizontal="center" vertical="center"/>
    </xf>
    <xf numFmtId="0" fontId="8" fillId="11" borderId="135" xfId="0" applyFont="1" applyFill="1" applyBorder="1" applyAlignment="1">
      <alignment horizontal="center" vertical="center"/>
    </xf>
    <xf numFmtId="0" fontId="8" fillId="0" borderId="154" xfId="0" applyFont="1" applyBorder="1" applyAlignment="1">
      <alignment horizontal="center" vertical="center"/>
    </xf>
    <xf numFmtId="0" fontId="22" fillId="2" borderId="155" xfId="0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6" xfId="0" applyFont="1" applyBorder="1" applyAlignment="1">
      <alignment horizontal="center" vertical="center"/>
    </xf>
    <xf numFmtId="0" fontId="26" fillId="0" borderId="107" xfId="0" applyFont="1" applyBorder="1" applyAlignment="1">
      <alignment horizontal="center" vertical="center"/>
    </xf>
    <xf numFmtId="0" fontId="8" fillId="11" borderId="158" xfId="0" applyFont="1" applyFill="1" applyBorder="1" applyAlignment="1">
      <alignment horizontal="center" vertical="center"/>
    </xf>
    <xf numFmtId="0" fontId="8" fillId="11" borderId="159" xfId="0" applyFont="1" applyFill="1" applyBorder="1" applyAlignment="1">
      <alignment horizontal="center" vertical="center"/>
    </xf>
    <xf numFmtId="0" fontId="8" fillId="11" borderId="160" xfId="0" applyFont="1" applyFill="1" applyBorder="1" applyAlignment="1">
      <alignment horizontal="center" vertical="center"/>
    </xf>
    <xf numFmtId="0" fontId="19" fillId="11" borderId="160" xfId="0" applyFont="1" applyFill="1" applyBorder="1" applyAlignment="1">
      <alignment horizontal="center" vertical="center"/>
    </xf>
    <xf numFmtId="0" fontId="19" fillId="11" borderId="161" xfId="0" applyFont="1" applyFill="1" applyBorder="1" applyAlignment="1">
      <alignment horizontal="center" vertical="center"/>
    </xf>
    <xf numFmtId="0" fontId="26" fillId="0" borderId="118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20" borderId="54" xfId="0" applyFont="1" applyFill="1" applyBorder="1" applyAlignment="1">
      <alignment horizontal="center" vertical="center"/>
    </xf>
    <xf numFmtId="0" fontId="26" fillId="20" borderId="115" xfId="0" applyFont="1" applyFill="1" applyBorder="1" applyAlignment="1">
      <alignment horizontal="center" vertical="center"/>
    </xf>
    <xf numFmtId="0" fontId="2" fillId="0" borderId="150" xfId="0" applyFont="1" applyBorder="1" applyAlignment="1">
      <alignment horizontal="center" vertical="center"/>
    </xf>
    <xf numFmtId="164" fontId="2" fillId="0" borderId="162" xfId="0" applyNumberFormat="1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8" fillId="0" borderId="165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8" fillId="21" borderId="59" xfId="0" applyFont="1" applyFill="1" applyBorder="1" applyAlignment="1">
      <alignment horizontal="center" vertical="center"/>
    </xf>
    <xf numFmtId="0" fontId="8" fillId="21" borderId="105" xfId="0" applyFont="1" applyFill="1" applyBorder="1" applyAlignment="1">
      <alignment horizontal="center" vertical="center"/>
    </xf>
    <xf numFmtId="0" fontId="8" fillId="15" borderId="166" xfId="0" applyFont="1" applyFill="1" applyBorder="1" applyAlignment="1">
      <alignment horizontal="center" vertical="center"/>
    </xf>
    <xf numFmtId="0" fontId="8" fillId="15" borderId="14" xfId="0" applyFont="1" applyFill="1" applyBorder="1" applyAlignment="1">
      <alignment horizontal="center" vertical="center"/>
    </xf>
    <xf numFmtId="0" fontId="8" fillId="15" borderId="167" xfId="0" applyFont="1" applyFill="1" applyBorder="1" applyAlignment="1">
      <alignment horizontal="center" vertical="center"/>
    </xf>
    <xf numFmtId="0" fontId="8" fillId="15" borderId="27" xfId="0" applyFont="1" applyFill="1" applyBorder="1" applyAlignment="1">
      <alignment horizontal="center" vertical="center"/>
    </xf>
    <xf numFmtId="0" fontId="8" fillId="21" borderId="166" xfId="0" applyFont="1" applyFill="1" applyBorder="1" applyAlignment="1">
      <alignment horizontal="center" vertical="center"/>
    </xf>
    <xf numFmtId="0" fontId="8" fillId="21" borderId="14" xfId="0" applyFont="1" applyFill="1" applyBorder="1" applyAlignment="1">
      <alignment horizontal="center" vertical="center"/>
    </xf>
    <xf numFmtId="0" fontId="8" fillId="21" borderId="167" xfId="0" applyFont="1" applyFill="1" applyBorder="1" applyAlignment="1">
      <alignment horizontal="center" vertical="center"/>
    </xf>
    <xf numFmtId="0" fontId="8" fillId="21" borderId="27" xfId="0" applyFont="1" applyFill="1" applyBorder="1" applyAlignment="1">
      <alignment horizontal="center" vertical="center"/>
    </xf>
    <xf numFmtId="0" fontId="8" fillId="15" borderId="105" xfId="0" applyFont="1" applyFill="1" applyBorder="1" applyAlignment="1">
      <alignment horizontal="center" vertical="center"/>
    </xf>
    <xf numFmtId="0" fontId="8" fillId="21" borderId="168" xfId="0" applyFont="1" applyFill="1" applyBorder="1" applyAlignment="1">
      <alignment horizontal="center" vertical="center"/>
    </xf>
    <xf numFmtId="0" fontId="8" fillId="21" borderId="75" xfId="0" applyFont="1" applyFill="1" applyBorder="1" applyAlignment="1">
      <alignment horizontal="center" vertical="center"/>
    </xf>
    <xf numFmtId="0" fontId="8" fillId="21" borderId="74" xfId="0" applyFont="1" applyFill="1" applyBorder="1" applyAlignment="1">
      <alignment horizontal="center" vertical="center"/>
    </xf>
    <xf numFmtId="0" fontId="8" fillId="21" borderId="15" xfId="0" applyFont="1" applyFill="1" applyBorder="1" applyAlignment="1">
      <alignment horizontal="center" vertical="center"/>
    </xf>
    <xf numFmtId="0" fontId="8" fillId="21" borderId="13" xfId="0" applyFont="1" applyFill="1" applyBorder="1" applyAlignment="1">
      <alignment horizontal="center" vertical="center"/>
    </xf>
    <xf numFmtId="0" fontId="8" fillId="21" borderId="54" xfId="0" applyFont="1" applyFill="1" applyBorder="1" applyAlignment="1">
      <alignment horizontal="center" vertical="center"/>
    </xf>
    <xf numFmtId="0" fontId="8" fillId="21" borderId="11" xfId="0" applyFont="1" applyFill="1" applyBorder="1" applyAlignment="1">
      <alignment horizontal="center" vertical="center"/>
    </xf>
    <xf numFmtId="0" fontId="8" fillId="15" borderId="165" xfId="0" applyFont="1" applyFill="1" applyBorder="1" applyAlignment="1">
      <alignment horizontal="center" vertical="center"/>
    </xf>
    <xf numFmtId="0" fontId="8" fillId="15" borderId="25" xfId="0" applyFont="1" applyFill="1" applyBorder="1" applyAlignment="1">
      <alignment horizontal="center" vertical="center"/>
    </xf>
    <xf numFmtId="0" fontId="22" fillId="0" borderId="59" xfId="0" applyFont="1" applyBorder="1" applyAlignment="1">
      <alignment horizontal="center" vertical="center"/>
    </xf>
    <xf numFmtId="0" fontId="27" fillId="12" borderId="59" xfId="0" applyFont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6" fontId="2" fillId="4" borderId="41" xfId="0" applyNumberFormat="1" applyFont="1" applyFill="1" applyBorder="1" applyAlignment="1">
      <alignment horizontal="center" vertical="center"/>
    </xf>
    <xf numFmtId="16" fontId="2" fillId="4" borderId="72" xfId="0" applyNumberFormat="1" applyFont="1" applyFill="1" applyBorder="1" applyAlignment="1">
      <alignment horizontal="center" vertical="center"/>
    </xf>
    <xf numFmtId="0" fontId="27" fillId="4" borderId="0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3" fillId="6" borderId="172" xfId="0" applyFont="1" applyFill="1" applyBorder="1" applyAlignment="1">
      <alignment horizontal="center" vertical="center"/>
    </xf>
    <xf numFmtId="0" fontId="3" fillId="9" borderId="173" xfId="0" applyFont="1" applyFill="1" applyBorder="1" applyAlignment="1">
      <alignment horizontal="center" vertical="center"/>
    </xf>
    <xf numFmtId="1" fontId="31" fillId="14" borderId="174" xfId="0" applyNumberFormat="1" applyFont="1" applyFill="1" applyBorder="1" applyAlignment="1">
      <alignment horizontal="center" vertical="center"/>
    </xf>
    <xf numFmtId="1" fontId="31" fillId="14" borderId="175" xfId="0" applyNumberFormat="1" applyFont="1" applyFill="1" applyBorder="1" applyAlignment="1">
      <alignment horizontal="center" vertical="center"/>
    </xf>
    <xf numFmtId="1" fontId="31" fillId="14" borderId="176" xfId="0" applyNumberFormat="1" applyFont="1" applyFill="1" applyBorder="1" applyAlignment="1">
      <alignment horizontal="center" vertical="center"/>
    </xf>
    <xf numFmtId="0" fontId="3" fillId="4" borderId="108" xfId="0" applyFont="1" applyFill="1" applyBorder="1" applyAlignment="1">
      <alignment horizontal="center" vertical="center"/>
    </xf>
    <xf numFmtId="1" fontId="1" fillId="13" borderId="35" xfId="0" applyNumberFormat="1" applyFont="1" applyFill="1" applyBorder="1" applyAlignment="1">
      <alignment horizontal="center" vertical="center"/>
    </xf>
    <xf numFmtId="16" fontId="2" fillId="4" borderId="189" xfId="0" applyNumberFormat="1" applyFont="1" applyFill="1" applyBorder="1" applyAlignment="1">
      <alignment horizontal="center" vertical="center"/>
    </xf>
    <xf numFmtId="0" fontId="8" fillId="21" borderId="84" xfId="0" applyFont="1" applyFill="1" applyBorder="1" applyAlignment="1">
      <alignment horizontal="center" vertical="center"/>
    </xf>
    <xf numFmtId="0" fontId="8" fillId="21" borderId="85" xfId="0" applyFont="1" applyFill="1" applyBorder="1" applyAlignment="1">
      <alignment horizontal="center" vertical="center"/>
    </xf>
    <xf numFmtId="0" fontId="26" fillId="0" borderId="84" xfId="0" applyFont="1" applyBorder="1" applyAlignment="1">
      <alignment horizontal="center" vertical="center"/>
    </xf>
    <xf numFmtId="0" fontId="26" fillId="0" borderId="85" xfId="0" applyFont="1" applyBorder="1" applyAlignment="1">
      <alignment horizontal="center" vertical="center"/>
    </xf>
    <xf numFmtId="1" fontId="1" fillId="13" borderId="64" xfId="0" applyNumberFormat="1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1" fontId="32" fillId="2" borderId="8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12" xfId="0" applyFont="1" applyFill="1" applyBorder="1" applyAlignment="1">
      <alignment horizontal="center" vertical="center"/>
    </xf>
    <xf numFmtId="0" fontId="9" fillId="2" borderId="93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39" xfId="0" applyFont="1" applyFill="1" applyBorder="1" applyAlignment="1">
      <alignment horizontal="center" vertical="center"/>
    </xf>
    <xf numFmtId="0" fontId="34" fillId="0" borderId="110" xfId="0" applyFont="1" applyBorder="1" applyAlignment="1">
      <alignment horizontal="center" vertical="center"/>
    </xf>
    <xf numFmtId="0" fontId="34" fillId="0" borderId="140" xfId="0" applyFont="1" applyBorder="1" applyAlignment="1">
      <alignment horizontal="center" vertical="center"/>
    </xf>
    <xf numFmtId="0" fontId="34" fillId="0" borderId="128" xfId="0" applyFont="1" applyBorder="1" applyAlignment="1">
      <alignment horizontal="center" vertical="center"/>
    </xf>
    <xf numFmtId="0" fontId="34" fillId="0" borderId="137" xfId="0" applyFont="1" applyBorder="1" applyAlignment="1">
      <alignment horizontal="center" vertical="center"/>
    </xf>
    <xf numFmtId="0" fontId="34" fillId="2" borderId="141" xfId="0" applyFont="1" applyFill="1" applyBorder="1" applyAlignment="1">
      <alignment horizontal="center" vertical="center"/>
    </xf>
    <xf numFmtId="0" fontId="34" fillId="2" borderId="135" xfId="0" applyFont="1" applyFill="1" applyBorder="1" applyAlignment="1">
      <alignment horizontal="center" vertical="center"/>
    </xf>
    <xf numFmtId="0" fontId="34" fillId="19" borderId="141" xfId="0" applyFont="1" applyFill="1" applyBorder="1" applyAlignment="1">
      <alignment horizontal="center" vertical="center"/>
    </xf>
    <xf numFmtId="0" fontId="34" fillId="19" borderId="93" xfId="0" applyFont="1" applyFill="1" applyBorder="1" applyAlignment="1">
      <alignment horizontal="center" vertical="center"/>
    </xf>
    <xf numFmtId="0" fontId="34" fillId="2" borderId="122" xfId="0" applyFont="1" applyFill="1" applyBorder="1" applyAlignment="1">
      <alignment horizontal="center" vertical="center"/>
    </xf>
    <xf numFmtId="0" fontId="37" fillId="0" borderId="0" xfId="0" applyFont="1" applyAlignment="1">
      <alignment wrapText="1"/>
    </xf>
    <xf numFmtId="0" fontId="8" fillId="0" borderId="190" xfId="0" applyFont="1" applyBorder="1" applyAlignment="1">
      <alignment horizontal="center" vertical="center"/>
    </xf>
    <xf numFmtId="0" fontId="8" fillId="11" borderId="191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26" fillId="20" borderId="3" xfId="0" applyFont="1" applyFill="1" applyBorder="1" applyAlignment="1">
      <alignment horizontal="center" vertical="center"/>
    </xf>
    <xf numFmtId="0" fontId="8" fillId="0" borderId="194" xfId="0" applyFont="1" applyBorder="1" applyAlignment="1">
      <alignment horizontal="center" vertical="center"/>
    </xf>
    <xf numFmtId="0" fontId="8" fillId="11" borderId="19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20" borderId="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8" fillId="0" borderId="191" xfId="0" applyFont="1" applyBorder="1" applyAlignment="1">
      <alignment horizontal="center" vertical="center"/>
    </xf>
    <xf numFmtId="0" fontId="8" fillId="0" borderId="19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37" fillId="4" borderId="0" xfId="0" applyFont="1" applyFill="1" applyBorder="1" applyAlignment="1">
      <alignment horizontal="center" wrapText="1"/>
    </xf>
    <xf numFmtId="0" fontId="6" fillId="4" borderId="0" xfId="0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center" vertical="center"/>
    </xf>
    <xf numFmtId="0" fontId="0" fillId="4" borderId="0" xfId="0" applyFill="1"/>
    <xf numFmtId="0" fontId="9" fillId="4" borderId="0" xfId="0" applyFont="1" applyFill="1" applyBorder="1" applyAlignment="1">
      <alignment horizontal="center" vertical="center"/>
    </xf>
    <xf numFmtId="0" fontId="0" fillId="0" borderId="20" xfId="0" applyBorder="1"/>
    <xf numFmtId="0" fontId="0" fillId="0" borderId="127" xfId="0" applyBorder="1"/>
    <xf numFmtId="0" fontId="0" fillId="4" borderId="21" xfId="0" applyFill="1" applyBorder="1"/>
    <xf numFmtId="0" fontId="0" fillId="0" borderId="21" xfId="0" applyBorder="1"/>
    <xf numFmtId="0" fontId="0" fillId="0" borderId="139" xfId="0" applyBorder="1"/>
    <xf numFmtId="0" fontId="0" fillId="0" borderId="137" xfId="0" applyBorder="1"/>
    <xf numFmtId="0" fontId="0" fillId="0" borderId="133" xfId="0" applyBorder="1"/>
    <xf numFmtId="0" fontId="9" fillId="11" borderId="59" xfId="0" applyFont="1" applyFill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0" fillId="4" borderId="69" xfId="0" applyFill="1" applyBorder="1"/>
    <xf numFmtId="0" fontId="0" fillId="0" borderId="69" xfId="0" applyBorder="1"/>
    <xf numFmtId="0" fontId="0" fillId="0" borderId="193" xfId="0" applyBorder="1"/>
    <xf numFmtId="0" fontId="0" fillId="0" borderId="125" xfId="0" applyBorder="1"/>
    <xf numFmtId="0" fontId="39" fillId="0" borderId="0" xfId="0" applyFont="1"/>
    <xf numFmtId="0" fontId="37" fillId="0" borderId="0" xfId="0" applyFont="1"/>
    <xf numFmtId="0" fontId="40" fillId="6" borderId="1" xfId="0" applyFont="1" applyFill="1" applyBorder="1" applyAlignment="1">
      <alignment horizontal="center" vertical="center"/>
    </xf>
    <xf numFmtId="0" fontId="40" fillId="7" borderId="1" xfId="0" applyFont="1" applyFill="1" applyBorder="1" applyAlignment="1">
      <alignment horizontal="center" vertical="center"/>
    </xf>
    <xf numFmtId="0" fontId="40" fillId="8" borderId="1" xfId="0" applyFont="1" applyFill="1" applyBorder="1" applyAlignment="1">
      <alignment horizontal="center" vertical="center"/>
    </xf>
    <xf numFmtId="0" fontId="41" fillId="18" borderId="1" xfId="0" applyFont="1" applyFill="1" applyBorder="1" applyAlignment="1">
      <alignment horizontal="center" vertical="center"/>
    </xf>
    <xf numFmtId="0" fontId="42" fillId="0" borderId="0" xfId="0" applyFont="1"/>
    <xf numFmtId="0" fontId="42" fillId="11" borderId="1" xfId="0" applyFont="1" applyFill="1" applyBorder="1" applyAlignment="1">
      <alignment horizontal="center" vertical="center"/>
    </xf>
    <xf numFmtId="0" fontId="0" fillId="4" borderId="0" xfId="0" applyFill="1" applyBorder="1"/>
    <xf numFmtId="0" fontId="9" fillId="0" borderId="7" xfId="0" applyFont="1" applyBorder="1" applyAlignment="1">
      <alignment horizontal="center" vertical="center"/>
    </xf>
    <xf numFmtId="0" fontId="43" fillId="6" borderId="1" xfId="0" applyFont="1" applyFill="1" applyBorder="1" applyAlignment="1">
      <alignment horizontal="center" vertical="center"/>
    </xf>
    <xf numFmtId="0" fontId="43" fillId="7" borderId="1" xfId="0" applyFont="1" applyFill="1" applyBorder="1" applyAlignment="1">
      <alignment horizontal="center" vertical="center"/>
    </xf>
    <xf numFmtId="0" fontId="43" fillId="8" borderId="1" xfId="0" applyFont="1" applyFill="1" applyBorder="1" applyAlignment="1">
      <alignment horizontal="center" vertical="center"/>
    </xf>
    <xf numFmtId="0" fontId="44" fillId="18" borderId="1" xfId="0" applyFont="1" applyFill="1" applyBorder="1" applyAlignment="1">
      <alignment horizontal="center" vertical="center"/>
    </xf>
    <xf numFmtId="0" fontId="45" fillId="0" borderId="0" xfId="0" applyFont="1"/>
    <xf numFmtId="0" fontId="45" fillId="11" borderId="1" xfId="0" applyFont="1" applyFill="1" applyBorder="1" applyAlignment="1">
      <alignment horizontal="center" vertical="center"/>
    </xf>
    <xf numFmtId="0" fontId="6" fillId="21" borderId="1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/>
    </xf>
    <xf numFmtId="0" fontId="8" fillId="11" borderId="197" xfId="0" applyFont="1" applyFill="1" applyBorder="1" applyAlignment="1">
      <alignment horizontal="center" vertical="center"/>
    </xf>
    <xf numFmtId="0" fontId="26" fillId="20" borderId="7" xfId="0" applyFont="1" applyFill="1" applyBorder="1" applyAlignment="1">
      <alignment horizontal="center" vertical="center"/>
    </xf>
    <xf numFmtId="0" fontId="8" fillId="23" borderId="196" xfId="0" applyFont="1" applyFill="1" applyBorder="1" applyAlignment="1">
      <alignment horizontal="center" vertical="center"/>
    </xf>
    <xf numFmtId="0" fontId="26" fillId="23" borderId="19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8" fillId="11" borderId="3" xfId="0" applyFont="1" applyFill="1" applyBorder="1" applyAlignment="1">
      <alignment horizontal="center"/>
    </xf>
    <xf numFmtId="0" fontId="28" fillId="11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11" borderId="1" xfId="0" applyFont="1" applyFill="1" applyBorder="1" applyAlignment="1">
      <alignment horizontal="center" vertical="center"/>
    </xf>
    <xf numFmtId="0" fontId="29" fillId="12" borderId="1" xfId="0" applyFont="1" applyFill="1" applyBorder="1" applyAlignment="1">
      <alignment horizontal="center"/>
    </xf>
    <xf numFmtId="0" fontId="1" fillId="11" borderId="70" xfId="0" applyFont="1" applyFill="1" applyBorder="1" applyAlignment="1">
      <alignment horizontal="center" vertical="center" textRotation="255"/>
    </xf>
    <xf numFmtId="0" fontId="1" fillId="11" borderId="18" xfId="0" applyFont="1" applyFill="1" applyBorder="1" applyAlignment="1">
      <alignment horizontal="center" vertical="center" textRotation="255"/>
    </xf>
    <xf numFmtId="0" fontId="1" fillId="11" borderId="80" xfId="0" applyFont="1" applyFill="1" applyBorder="1" applyAlignment="1">
      <alignment horizontal="center" vertical="center" textRotation="255"/>
    </xf>
    <xf numFmtId="164" fontId="24" fillId="11" borderId="125" xfId="0" applyNumberFormat="1" applyFont="1" applyFill="1" applyBorder="1" applyAlignment="1">
      <alignment horizontal="center" vertical="center"/>
    </xf>
    <xf numFmtId="164" fontId="24" fillId="11" borderId="126" xfId="0" applyNumberFormat="1" applyFont="1" applyFill="1" applyBorder="1" applyAlignment="1">
      <alignment horizontal="center" vertical="center"/>
    </xf>
    <xf numFmtId="164" fontId="24" fillId="11" borderId="127" xfId="0" applyNumberFormat="1" applyFont="1" applyFill="1" applyBorder="1" applyAlignment="1">
      <alignment horizontal="center" vertical="center"/>
    </xf>
    <xf numFmtId="164" fontId="24" fillId="11" borderId="185" xfId="0" applyNumberFormat="1" applyFont="1" applyFill="1" applyBorder="1" applyAlignment="1">
      <alignment horizontal="center" vertical="center"/>
    </xf>
    <xf numFmtId="164" fontId="24" fillId="11" borderId="186" xfId="0" applyNumberFormat="1" applyFont="1" applyFill="1" applyBorder="1" applyAlignment="1">
      <alignment horizontal="center" vertical="center"/>
    </xf>
    <xf numFmtId="164" fontId="24" fillId="11" borderId="187" xfId="0" applyNumberFormat="1" applyFont="1" applyFill="1" applyBorder="1" applyAlignment="1">
      <alignment horizontal="center" vertical="center"/>
    </xf>
    <xf numFmtId="164" fontId="24" fillId="11" borderId="182" xfId="0" applyNumberFormat="1" applyFont="1" applyFill="1" applyBorder="1" applyAlignment="1">
      <alignment horizontal="center" vertical="center"/>
    </xf>
    <xf numFmtId="164" fontId="24" fillId="11" borderId="183" xfId="0" applyNumberFormat="1" applyFont="1" applyFill="1" applyBorder="1" applyAlignment="1">
      <alignment horizontal="center" vertical="center"/>
    </xf>
    <xf numFmtId="164" fontId="24" fillId="11" borderId="184" xfId="0" applyNumberFormat="1" applyFont="1" applyFill="1" applyBorder="1" applyAlignment="1">
      <alignment horizontal="center" vertical="center"/>
    </xf>
    <xf numFmtId="164" fontId="24" fillId="11" borderId="40" xfId="0" applyNumberFormat="1" applyFont="1" applyFill="1" applyBorder="1" applyAlignment="1">
      <alignment horizontal="center" vertical="center"/>
    </xf>
    <xf numFmtId="164" fontId="24" fillId="11" borderId="181" xfId="0" applyNumberFormat="1" applyFont="1" applyFill="1" applyBorder="1" applyAlignment="1">
      <alignment horizontal="center" vertical="center"/>
    </xf>
    <xf numFmtId="164" fontId="24" fillId="11" borderId="2" xfId="0" applyNumberFormat="1" applyFont="1" applyFill="1" applyBorder="1" applyAlignment="1">
      <alignment horizontal="center" vertical="center"/>
    </xf>
    <xf numFmtId="164" fontId="24" fillId="11" borderId="38" xfId="0" applyNumberFormat="1" applyFont="1" applyFill="1" applyBorder="1" applyAlignment="1">
      <alignment horizontal="center" vertical="center"/>
    </xf>
    <xf numFmtId="164" fontId="24" fillId="11" borderId="180" xfId="0" applyNumberFormat="1" applyFont="1" applyFill="1" applyBorder="1" applyAlignment="1">
      <alignment horizontal="center" vertical="center"/>
    </xf>
    <xf numFmtId="164" fontId="24" fillId="11" borderId="39" xfId="0" applyNumberFormat="1" applyFont="1" applyFill="1" applyBorder="1" applyAlignment="1">
      <alignment horizontal="center" vertical="center"/>
    </xf>
    <xf numFmtId="0" fontId="2" fillId="15" borderId="11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2" fillId="21" borderId="11" xfId="0" applyFont="1" applyFill="1" applyBorder="1" applyAlignment="1">
      <alignment horizontal="center" vertical="center"/>
    </xf>
    <xf numFmtId="0" fontId="2" fillId="21" borderId="13" xfId="0" applyFont="1" applyFill="1" applyBorder="1" applyAlignment="1">
      <alignment horizontal="center" vertical="center"/>
    </xf>
    <xf numFmtId="0" fontId="2" fillId="21" borderId="71" xfId="0" applyFont="1" applyFill="1" applyBorder="1" applyAlignment="1">
      <alignment horizontal="center" vertical="center"/>
    </xf>
    <xf numFmtId="0" fontId="2" fillId="21" borderId="81" xfId="0" applyFont="1" applyFill="1" applyBorder="1" applyAlignment="1">
      <alignment horizontal="center" vertical="center"/>
    </xf>
    <xf numFmtId="16" fontId="2" fillId="4" borderId="41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6" fontId="2" fillId="4" borderId="7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1" fillId="16" borderId="43" xfId="0" applyFont="1" applyFill="1" applyBorder="1" applyAlignment="1">
      <alignment horizontal="center" vertical="center"/>
    </xf>
    <xf numFmtId="0" fontId="21" fillId="16" borderId="45" xfId="0" applyFont="1" applyFill="1" applyBorder="1" applyAlignment="1">
      <alignment horizontal="center" vertical="center"/>
    </xf>
    <xf numFmtId="0" fontId="21" fillId="16" borderId="44" xfId="0" applyFont="1" applyFill="1" applyBorder="1" applyAlignment="1">
      <alignment horizontal="center" vertical="center"/>
    </xf>
    <xf numFmtId="0" fontId="2" fillId="0" borderId="110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6" fillId="18" borderId="16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52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10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4" borderId="58" xfId="0" applyFont="1" applyFill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22" xfId="0" applyFont="1" applyFill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4" borderId="92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/>
    </xf>
    <xf numFmtId="164" fontId="14" fillId="10" borderId="177" xfId="0" applyNumberFormat="1" applyFont="1" applyFill="1" applyBorder="1" applyAlignment="1">
      <alignment horizontal="center" vertical="center"/>
    </xf>
    <xf numFmtId="164" fontId="14" fillId="10" borderId="178" xfId="0" applyNumberFormat="1" applyFont="1" applyFill="1" applyBorder="1" applyAlignment="1">
      <alignment horizontal="center" vertical="center"/>
    </xf>
    <xf numFmtId="164" fontId="14" fillId="10" borderId="179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9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164" fontId="24" fillId="11" borderId="60" xfId="0" applyNumberFormat="1" applyFont="1" applyFill="1" applyBorder="1" applyAlignment="1">
      <alignment horizontal="center" vertical="center"/>
    </xf>
    <xf numFmtId="164" fontId="24" fillId="11" borderId="42" xfId="0" applyNumberFormat="1" applyFont="1" applyFill="1" applyBorder="1" applyAlignment="1">
      <alignment horizontal="center" vertical="center"/>
    </xf>
    <xf numFmtId="164" fontId="24" fillId="11" borderId="46" xfId="0" applyNumberFormat="1" applyFont="1" applyFill="1" applyBorder="1" applyAlignment="1">
      <alignment horizontal="center" vertical="center"/>
    </xf>
    <xf numFmtId="164" fontId="24" fillId="11" borderId="131" xfId="0" applyNumberFormat="1" applyFont="1" applyFill="1" applyBorder="1" applyAlignment="1">
      <alignment horizontal="center" vertical="center"/>
    </xf>
    <xf numFmtId="164" fontId="24" fillId="11" borderId="132" xfId="0" applyNumberFormat="1" applyFont="1" applyFill="1" applyBorder="1" applyAlignment="1">
      <alignment horizontal="center" vertical="center"/>
    </xf>
    <xf numFmtId="164" fontId="24" fillId="11" borderId="133" xfId="0" applyNumberFormat="1" applyFont="1" applyFill="1" applyBorder="1" applyAlignment="1">
      <alignment horizontal="center" vertical="center"/>
    </xf>
    <xf numFmtId="0" fontId="2" fillId="0" borderId="124" xfId="0" applyFont="1" applyBorder="1" applyAlignment="1">
      <alignment horizontal="center" vertical="center"/>
    </xf>
    <xf numFmtId="164" fontId="24" fillId="11" borderId="129" xfId="0" applyNumberFormat="1" applyFont="1" applyFill="1" applyBorder="1" applyAlignment="1">
      <alignment horizontal="center" vertical="center"/>
    </xf>
    <xf numFmtId="164" fontId="24" fillId="11" borderId="53" xfId="0" applyNumberFormat="1" applyFont="1" applyFill="1" applyBorder="1" applyAlignment="1">
      <alignment horizontal="center" vertical="center"/>
    </xf>
    <xf numFmtId="164" fontId="24" fillId="11" borderId="130" xfId="0" applyNumberFormat="1" applyFont="1" applyFill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36" xfId="0" applyFont="1" applyBorder="1" applyAlignment="1">
      <alignment horizontal="center" vertical="center"/>
    </xf>
    <xf numFmtId="0" fontId="2" fillId="0" borderId="13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22" xfId="0" applyFont="1" applyBorder="1" applyAlignment="1">
      <alignment horizontal="center" vertical="center"/>
    </xf>
    <xf numFmtId="0" fontId="20" fillId="0" borderId="156" xfId="0" applyFont="1" applyBorder="1" applyAlignment="1">
      <alignment horizontal="center" vertical="center"/>
    </xf>
    <xf numFmtId="0" fontId="20" fillId="0" borderId="157" xfId="0" applyFont="1" applyBorder="1" applyAlignment="1">
      <alignment horizontal="center" vertical="center"/>
    </xf>
    <xf numFmtId="0" fontId="2" fillId="0" borderId="137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30" fillId="6" borderId="169" xfId="0" applyFont="1" applyFill="1" applyBorder="1" applyAlignment="1">
      <alignment horizontal="center" vertical="center"/>
    </xf>
    <xf numFmtId="0" fontId="30" fillId="6" borderId="170" xfId="0" applyFont="1" applyFill="1" applyBorder="1" applyAlignment="1">
      <alignment horizontal="center" vertical="center"/>
    </xf>
    <xf numFmtId="0" fontId="30" fillId="6" borderId="171" xfId="0" applyFont="1" applyFill="1" applyBorder="1" applyAlignment="1">
      <alignment horizontal="center" vertical="center"/>
    </xf>
    <xf numFmtId="0" fontId="5" fillId="12" borderId="43" xfId="0" applyFont="1" applyFill="1" applyBorder="1" applyAlignment="1">
      <alignment horizontal="center" vertical="center"/>
    </xf>
    <xf numFmtId="0" fontId="5" fillId="12" borderId="45" xfId="0" applyFont="1" applyFill="1" applyBorder="1" applyAlignment="1">
      <alignment horizontal="center" vertical="center"/>
    </xf>
    <xf numFmtId="0" fontId="5" fillId="12" borderId="44" xfId="0" applyFont="1" applyFill="1" applyBorder="1" applyAlignment="1">
      <alignment horizontal="center" vertical="center"/>
    </xf>
    <xf numFmtId="0" fontId="1" fillId="21" borderId="62" xfId="0" applyFont="1" applyFill="1" applyBorder="1" applyAlignment="1">
      <alignment horizontal="center" vertical="center"/>
    </xf>
    <xf numFmtId="0" fontId="1" fillId="21" borderId="49" xfId="0" applyFont="1" applyFill="1" applyBorder="1" applyAlignment="1">
      <alignment horizontal="center" vertical="center"/>
    </xf>
    <xf numFmtId="0" fontId="1" fillId="21" borderId="50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4" fillId="5" borderId="44" xfId="0" applyFont="1" applyFill="1" applyBorder="1" applyAlignment="1">
      <alignment horizontal="center" vertical="center"/>
    </xf>
    <xf numFmtId="0" fontId="10" fillId="3" borderId="62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6" fillId="18" borderId="8" xfId="0" applyFont="1" applyFill="1" applyBorder="1" applyAlignment="1">
      <alignment horizontal="center" vertical="center"/>
    </xf>
    <xf numFmtId="0" fontId="2" fillId="4" borderId="93" xfId="0" applyFont="1" applyFill="1" applyBorder="1" applyAlignment="1">
      <alignment horizontal="center" vertical="center"/>
    </xf>
    <xf numFmtId="0" fontId="2" fillId="4" borderId="11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1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4" borderId="67" xfId="0" applyFont="1" applyFill="1" applyBorder="1" applyAlignment="1">
      <alignment horizontal="center" vertical="center"/>
    </xf>
    <xf numFmtId="0" fontId="2" fillId="4" borderId="188" xfId="0" applyFont="1" applyFill="1" applyBorder="1" applyAlignment="1">
      <alignment horizontal="center" vertical="center"/>
    </xf>
    <xf numFmtId="0" fontId="2" fillId="0" borderId="123" xfId="0" applyFont="1" applyBorder="1" applyAlignment="1">
      <alignment horizontal="center" vertical="center"/>
    </xf>
    <xf numFmtId="0" fontId="2" fillId="4" borderId="82" xfId="0" applyFont="1" applyFill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4" borderId="120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2" fillId="21" borderId="30" xfId="0" applyFont="1" applyFill="1" applyBorder="1" applyAlignment="1">
      <alignment horizontal="center" vertical="center"/>
    </xf>
    <xf numFmtId="0" fontId="13" fillId="21" borderId="13" xfId="0" applyFont="1" applyFill="1" applyBorder="1"/>
    <xf numFmtId="0" fontId="15" fillId="2" borderId="8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 textRotation="255"/>
    </xf>
    <xf numFmtId="0" fontId="16" fillId="18" borderId="63" xfId="0" applyFont="1" applyFill="1" applyBorder="1" applyAlignment="1">
      <alignment horizontal="center" vertical="center"/>
    </xf>
    <xf numFmtId="0" fontId="3" fillId="4" borderId="105" xfId="0" applyFont="1" applyFill="1" applyBorder="1" applyAlignment="1">
      <alignment horizontal="center" vertical="center"/>
    </xf>
    <xf numFmtId="0" fontId="3" fillId="4" borderId="54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25" fillId="17" borderId="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wrapText="1"/>
    </xf>
    <xf numFmtId="0" fontId="38" fillId="22" borderId="16" xfId="0" applyFont="1" applyFill="1" applyBorder="1" applyAlignment="1">
      <alignment horizontal="center" vertical="center"/>
    </xf>
    <xf numFmtId="0" fontId="38" fillId="22" borderId="17" xfId="0" applyFont="1" applyFill="1" applyBorder="1" applyAlignment="1">
      <alignment horizontal="center" vertical="center"/>
    </xf>
    <xf numFmtId="0" fontId="36" fillId="3" borderId="3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35" fillId="18" borderId="1" xfId="0" applyFont="1" applyFill="1" applyBorder="1" applyAlignment="1">
      <alignment horizontal="center" vertical="center"/>
    </xf>
    <xf numFmtId="0" fontId="36" fillId="3" borderId="59" xfId="0" applyFont="1" applyFill="1" applyBorder="1" applyAlignment="1">
      <alignment horizontal="center" vertical="center"/>
    </xf>
    <xf numFmtId="0" fontId="36" fillId="3" borderId="192" xfId="0" applyFont="1" applyFill="1" applyBorder="1" applyAlignment="1">
      <alignment horizontal="center" vertical="center"/>
    </xf>
  </cellXfs>
  <cellStyles count="2">
    <cellStyle name="Excel Built-in Normal" xfId="1" xr:uid="{00000000-0005-0000-0000-000000000000}"/>
    <cellStyle name="Normal" xfId="0" builtinId="0"/>
  </cellStyles>
  <dxfs count="25">
    <dxf>
      <font>
        <u val="none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3743705557422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theme="0" tint="-0.499984740745262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000099"/>
      <color rgb="FFFF00FF"/>
      <color rgb="FFB2B2B2"/>
      <color rgb="FFFFFF66"/>
      <color rgb="FF3399FF"/>
      <color rgb="FF66FF33"/>
      <color rgb="FF00FFFF"/>
      <color rgb="FF99FF99"/>
      <color rgb="FF91C8ED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workbookViewId="0">
      <selection activeCell="M25" sqref="M25"/>
    </sheetView>
  </sheetViews>
  <sheetFormatPr baseColWidth="10" defaultColWidth="11.5703125" defaultRowHeight="14.25" x14ac:dyDescent="0.25"/>
  <cols>
    <col min="1" max="1" width="25.28515625" style="40" customWidth="1"/>
    <col min="2" max="2" width="7.7109375" style="40" customWidth="1"/>
    <col min="3" max="10" width="5.7109375" style="40" customWidth="1"/>
    <col min="11" max="11" width="24.140625" style="40" customWidth="1"/>
    <col min="12" max="12" width="7.7109375" style="40" customWidth="1"/>
    <col min="13" max="19" width="5.7109375" style="40" customWidth="1"/>
    <col min="20" max="16384" width="11.5703125" style="40"/>
  </cols>
  <sheetData>
    <row r="1" spans="1:19" x14ac:dyDescent="0.25">
      <c r="A1" s="207" t="s">
        <v>16</v>
      </c>
      <c r="B1" s="208" t="s">
        <v>32</v>
      </c>
      <c r="C1" s="208" t="s">
        <v>33</v>
      </c>
      <c r="D1" s="208" t="s">
        <v>34</v>
      </c>
      <c r="E1" s="208" t="s">
        <v>35</v>
      </c>
      <c r="F1" s="208" t="s">
        <v>36</v>
      </c>
      <c r="G1" s="208" t="s">
        <v>37</v>
      </c>
      <c r="H1" s="208" t="s">
        <v>38</v>
      </c>
      <c r="I1" s="208" t="s">
        <v>39</v>
      </c>
      <c r="K1" s="209" t="s">
        <v>23</v>
      </c>
      <c r="L1" s="208" t="s">
        <v>32</v>
      </c>
      <c r="M1" s="208" t="s">
        <v>33</v>
      </c>
      <c r="N1" s="208" t="s">
        <v>34</v>
      </c>
      <c r="O1" s="208" t="s">
        <v>35</v>
      </c>
      <c r="P1" s="208" t="s">
        <v>36</v>
      </c>
      <c r="Q1" s="208" t="s">
        <v>37</v>
      </c>
      <c r="R1" s="208" t="s">
        <v>38</v>
      </c>
      <c r="S1" s="208" t="s">
        <v>39</v>
      </c>
    </row>
    <row r="2" spans="1:19" x14ac:dyDescent="0.25">
      <c r="A2" s="206" t="s">
        <v>60</v>
      </c>
      <c r="B2" s="210"/>
      <c r="C2" s="210"/>
      <c r="D2" s="210"/>
      <c r="E2" s="210"/>
      <c r="F2" s="210"/>
      <c r="G2" s="210"/>
      <c r="H2" s="210"/>
      <c r="I2" s="210">
        <f>G2-H2</f>
        <v>0</v>
      </c>
      <c r="K2" s="211" t="s">
        <v>70</v>
      </c>
      <c r="L2" s="210"/>
      <c r="M2" s="210"/>
      <c r="N2" s="210"/>
      <c r="O2" s="210"/>
      <c r="P2" s="210"/>
      <c r="Q2" s="210"/>
      <c r="R2" s="210"/>
      <c r="S2" s="210">
        <f>Q2-R2</f>
        <v>0</v>
      </c>
    </row>
    <row r="3" spans="1:19" x14ac:dyDescent="0.25">
      <c r="A3" s="206" t="s">
        <v>54</v>
      </c>
      <c r="B3" s="210"/>
      <c r="C3" s="210"/>
      <c r="D3" s="210"/>
      <c r="E3" s="210"/>
      <c r="F3" s="210"/>
      <c r="G3" s="210"/>
      <c r="H3" s="210"/>
      <c r="I3" s="210">
        <f t="shared" ref="I3:I5" si="0">G3-H3</f>
        <v>0</v>
      </c>
      <c r="K3" s="211" t="s">
        <v>71</v>
      </c>
      <c r="L3" s="210"/>
      <c r="M3" s="210"/>
      <c r="N3" s="210"/>
      <c r="O3" s="210"/>
      <c r="P3" s="210"/>
      <c r="Q3" s="210"/>
      <c r="R3" s="210"/>
      <c r="S3" s="210">
        <f t="shared" ref="S3:S5" si="1">Q3-R3</f>
        <v>0</v>
      </c>
    </row>
    <row r="4" spans="1:19" x14ac:dyDescent="0.25">
      <c r="A4" s="206" t="s">
        <v>55</v>
      </c>
      <c r="B4" s="210"/>
      <c r="C4" s="210"/>
      <c r="D4" s="210"/>
      <c r="E4" s="210"/>
      <c r="F4" s="210"/>
      <c r="G4" s="210"/>
      <c r="H4" s="210"/>
      <c r="I4" s="210">
        <f t="shared" si="0"/>
        <v>0</v>
      </c>
      <c r="K4" s="211" t="s">
        <v>73</v>
      </c>
      <c r="L4" s="210"/>
      <c r="M4" s="210"/>
      <c r="N4" s="210"/>
      <c r="O4" s="210"/>
      <c r="P4" s="210"/>
      <c r="Q4" s="210"/>
      <c r="R4" s="210"/>
      <c r="S4" s="210">
        <f t="shared" si="1"/>
        <v>0</v>
      </c>
    </row>
    <row r="5" spans="1:19" x14ac:dyDescent="0.25">
      <c r="A5" s="206" t="s">
        <v>56</v>
      </c>
      <c r="B5" s="210"/>
      <c r="C5" s="210"/>
      <c r="D5" s="210"/>
      <c r="E5" s="210"/>
      <c r="F5" s="210"/>
      <c r="G5" s="210"/>
      <c r="H5" s="210"/>
      <c r="I5" s="210">
        <f t="shared" si="0"/>
        <v>0</v>
      </c>
      <c r="K5" s="211" t="s">
        <v>72</v>
      </c>
      <c r="L5" s="210"/>
      <c r="M5" s="210"/>
      <c r="N5" s="210"/>
      <c r="O5" s="210"/>
      <c r="P5" s="210"/>
      <c r="Q5" s="210"/>
      <c r="R5" s="210"/>
      <c r="S5" s="210">
        <f t="shared" si="1"/>
        <v>0</v>
      </c>
    </row>
    <row r="7" spans="1:19" x14ac:dyDescent="0.25">
      <c r="A7" s="207" t="s">
        <v>20</v>
      </c>
      <c r="B7" s="208" t="s">
        <v>32</v>
      </c>
      <c r="C7" s="208" t="s">
        <v>33</v>
      </c>
      <c r="D7" s="208" t="s">
        <v>34</v>
      </c>
      <c r="E7" s="208" t="s">
        <v>35</v>
      </c>
      <c r="F7" s="208" t="s">
        <v>36</v>
      </c>
      <c r="G7" s="208" t="s">
        <v>37</v>
      </c>
      <c r="H7" s="208" t="s">
        <v>38</v>
      </c>
      <c r="I7" s="208" t="s">
        <v>39</v>
      </c>
      <c r="K7" s="209" t="s">
        <v>24</v>
      </c>
      <c r="L7" s="208" t="s">
        <v>32</v>
      </c>
      <c r="M7" s="208" t="s">
        <v>33</v>
      </c>
      <c r="N7" s="208" t="s">
        <v>34</v>
      </c>
      <c r="O7" s="208" t="s">
        <v>35</v>
      </c>
      <c r="P7" s="208" t="s">
        <v>36</v>
      </c>
      <c r="Q7" s="208" t="s">
        <v>37</v>
      </c>
      <c r="R7" s="208" t="s">
        <v>38</v>
      </c>
      <c r="S7" s="208" t="s">
        <v>39</v>
      </c>
    </row>
    <row r="8" spans="1:19" x14ac:dyDescent="0.25">
      <c r="A8" s="206" t="s">
        <v>57</v>
      </c>
      <c r="B8" s="210"/>
      <c r="C8" s="210"/>
      <c r="D8" s="210"/>
      <c r="E8" s="210"/>
      <c r="F8" s="210"/>
      <c r="G8" s="210"/>
      <c r="H8" s="210"/>
      <c r="I8" s="210">
        <f>G8-H8</f>
        <v>0</v>
      </c>
      <c r="K8" s="211" t="s">
        <v>75</v>
      </c>
      <c r="L8" s="210"/>
      <c r="M8" s="210"/>
      <c r="N8" s="210"/>
      <c r="O8" s="210"/>
      <c r="P8" s="210"/>
      <c r="Q8" s="210"/>
      <c r="R8" s="210"/>
      <c r="S8" s="210">
        <f>Q8-R8</f>
        <v>0</v>
      </c>
    </row>
    <row r="9" spans="1:19" x14ac:dyDescent="0.25">
      <c r="A9" s="206" t="s">
        <v>58</v>
      </c>
      <c r="B9" s="210"/>
      <c r="C9" s="210"/>
      <c r="D9" s="210"/>
      <c r="E9" s="210"/>
      <c r="F9" s="210"/>
      <c r="G9" s="210"/>
      <c r="H9" s="210"/>
      <c r="I9" s="210">
        <f t="shared" ref="I9:I11" si="2">G9-H9</f>
        <v>0</v>
      </c>
      <c r="K9" s="211" t="s">
        <v>76</v>
      </c>
      <c r="L9" s="210"/>
      <c r="M9" s="210"/>
      <c r="N9" s="210"/>
      <c r="O9" s="210"/>
      <c r="P9" s="210"/>
      <c r="Q9" s="210"/>
      <c r="R9" s="210"/>
      <c r="S9" s="210">
        <f t="shared" ref="S9:S11" si="3">Q9-R9</f>
        <v>0</v>
      </c>
    </row>
    <row r="10" spans="1:19" x14ac:dyDescent="0.25">
      <c r="A10" s="206" t="s">
        <v>59</v>
      </c>
      <c r="B10" s="210"/>
      <c r="C10" s="210"/>
      <c r="D10" s="210"/>
      <c r="E10" s="210"/>
      <c r="F10" s="210"/>
      <c r="G10" s="210"/>
      <c r="H10" s="210"/>
      <c r="I10" s="210">
        <f t="shared" si="2"/>
        <v>0</v>
      </c>
      <c r="K10" s="211" t="s">
        <v>77</v>
      </c>
      <c r="L10" s="210"/>
      <c r="M10" s="210"/>
      <c r="N10" s="210"/>
      <c r="O10" s="210"/>
      <c r="P10" s="210"/>
      <c r="Q10" s="210"/>
      <c r="R10" s="210"/>
      <c r="S10" s="210">
        <f t="shared" si="3"/>
        <v>0</v>
      </c>
    </row>
    <row r="11" spans="1:19" x14ac:dyDescent="0.25">
      <c r="A11" s="206" t="s">
        <v>61</v>
      </c>
      <c r="B11" s="210"/>
      <c r="C11" s="210"/>
      <c r="D11" s="210"/>
      <c r="E11" s="210"/>
      <c r="F11" s="210"/>
      <c r="G11" s="210"/>
      <c r="H11" s="210"/>
      <c r="I11" s="210">
        <f t="shared" si="2"/>
        <v>0</v>
      </c>
      <c r="K11" s="211" t="s">
        <v>74</v>
      </c>
      <c r="L11" s="210"/>
      <c r="M11" s="210"/>
      <c r="N11" s="210"/>
      <c r="O11" s="210"/>
      <c r="P11" s="210"/>
      <c r="Q11" s="210"/>
      <c r="R11" s="210"/>
      <c r="S11" s="210">
        <f t="shared" si="3"/>
        <v>0</v>
      </c>
    </row>
    <row r="13" spans="1:19" x14ac:dyDescent="0.25">
      <c r="A13" s="207" t="s">
        <v>21</v>
      </c>
      <c r="B13" s="208" t="s">
        <v>32</v>
      </c>
      <c r="C13" s="208" t="s">
        <v>33</v>
      </c>
      <c r="D13" s="208" t="s">
        <v>34</v>
      </c>
      <c r="E13" s="208" t="s">
        <v>35</v>
      </c>
      <c r="F13" s="208" t="s">
        <v>36</v>
      </c>
      <c r="G13" s="208" t="s">
        <v>37</v>
      </c>
      <c r="H13" s="208" t="s">
        <v>38</v>
      </c>
      <c r="I13" s="208" t="s">
        <v>39</v>
      </c>
      <c r="K13" s="214"/>
      <c r="L13" s="215"/>
      <c r="M13" s="215"/>
      <c r="N13" s="215"/>
      <c r="O13" s="215"/>
      <c r="P13" s="215"/>
      <c r="Q13" s="215"/>
      <c r="R13" s="215"/>
      <c r="S13" s="215"/>
    </row>
    <row r="14" spans="1:19" x14ac:dyDescent="0.25">
      <c r="A14" s="206" t="s">
        <v>62</v>
      </c>
      <c r="B14" s="210"/>
      <c r="C14" s="210"/>
      <c r="D14" s="210"/>
      <c r="E14" s="210"/>
      <c r="F14" s="210"/>
      <c r="G14" s="210"/>
      <c r="H14" s="210"/>
      <c r="I14" s="210">
        <f>G14-H14</f>
        <v>0</v>
      </c>
      <c r="K14" s="92"/>
      <c r="L14" s="216"/>
      <c r="M14" s="216"/>
      <c r="N14" s="216"/>
      <c r="O14" s="216"/>
      <c r="P14" s="216"/>
      <c r="Q14" s="216"/>
      <c r="R14" s="216"/>
      <c r="S14" s="216"/>
    </row>
    <row r="15" spans="1:19" x14ac:dyDescent="0.25">
      <c r="A15" s="206" t="s">
        <v>63</v>
      </c>
      <c r="B15" s="210"/>
      <c r="C15" s="210"/>
      <c r="D15" s="210"/>
      <c r="E15" s="210"/>
      <c r="F15" s="210"/>
      <c r="G15" s="210"/>
      <c r="H15" s="210"/>
      <c r="I15" s="210">
        <f t="shared" ref="I15:I17" si="4">G15-H15</f>
        <v>0</v>
      </c>
      <c r="K15" s="92"/>
      <c r="L15" s="216"/>
      <c r="M15" s="216"/>
      <c r="N15" s="216"/>
      <c r="O15" s="216"/>
      <c r="P15" s="216"/>
      <c r="Q15" s="216"/>
      <c r="R15" s="216"/>
      <c r="S15" s="216"/>
    </row>
    <row r="16" spans="1:19" x14ac:dyDescent="0.25">
      <c r="A16" s="206" t="s">
        <v>65</v>
      </c>
      <c r="B16" s="210"/>
      <c r="C16" s="210"/>
      <c r="D16" s="210"/>
      <c r="E16" s="210"/>
      <c r="F16" s="210"/>
      <c r="G16" s="210"/>
      <c r="H16" s="210"/>
      <c r="I16" s="210">
        <f t="shared" si="4"/>
        <v>0</v>
      </c>
      <c r="K16" s="92"/>
      <c r="L16" s="216"/>
      <c r="M16" s="216"/>
      <c r="N16" s="216"/>
      <c r="O16" s="216"/>
      <c r="P16" s="216"/>
      <c r="Q16" s="216"/>
      <c r="R16" s="216"/>
      <c r="S16" s="216"/>
    </row>
    <row r="17" spans="1:19" x14ac:dyDescent="0.25">
      <c r="A17" s="206" t="s">
        <v>64</v>
      </c>
      <c r="B17" s="210"/>
      <c r="C17" s="210"/>
      <c r="D17" s="210"/>
      <c r="E17" s="210"/>
      <c r="F17" s="210"/>
      <c r="G17" s="210"/>
      <c r="H17" s="210"/>
      <c r="I17" s="210">
        <f t="shared" si="4"/>
        <v>0</v>
      </c>
      <c r="K17" s="92"/>
      <c r="L17" s="216"/>
      <c r="M17" s="216"/>
      <c r="N17" s="216"/>
      <c r="O17" s="216"/>
      <c r="P17" s="216"/>
      <c r="Q17" s="216"/>
      <c r="R17" s="216"/>
      <c r="S17" s="216"/>
    </row>
    <row r="18" spans="1:19" x14ac:dyDescent="0.25">
      <c r="K18" s="216"/>
      <c r="L18" s="216"/>
      <c r="M18" s="216"/>
      <c r="N18" s="216"/>
      <c r="O18" s="216"/>
      <c r="P18" s="216"/>
      <c r="Q18" s="216"/>
      <c r="R18" s="216"/>
      <c r="S18" s="216"/>
    </row>
    <row r="19" spans="1:19" x14ac:dyDescent="0.25">
      <c r="A19" s="207" t="s">
        <v>22</v>
      </c>
      <c r="B19" s="208" t="s">
        <v>32</v>
      </c>
      <c r="C19" s="208" t="s">
        <v>33</v>
      </c>
      <c r="D19" s="208" t="s">
        <v>34</v>
      </c>
      <c r="E19" s="208" t="s">
        <v>35</v>
      </c>
      <c r="F19" s="208" t="s">
        <v>36</v>
      </c>
      <c r="G19" s="208" t="s">
        <v>37</v>
      </c>
      <c r="H19" s="208" t="s">
        <v>38</v>
      </c>
      <c r="I19" s="208" t="s">
        <v>39</v>
      </c>
      <c r="K19" s="214"/>
      <c r="L19" s="215"/>
      <c r="M19" s="215"/>
      <c r="N19" s="215"/>
      <c r="O19" s="215"/>
      <c r="P19" s="215"/>
      <c r="Q19" s="215"/>
      <c r="R19" s="215"/>
      <c r="S19" s="215"/>
    </row>
    <row r="20" spans="1:19" x14ac:dyDescent="0.25">
      <c r="A20" s="206" t="s">
        <v>66</v>
      </c>
      <c r="B20" s="210"/>
      <c r="C20" s="210"/>
      <c r="D20" s="210"/>
      <c r="E20" s="210"/>
      <c r="F20" s="210"/>
      <c r="G20" s="210"/>
      <c r="H20" s="210"/>
      <c r="I20" s="210">
        <f>G20-H20</f>
        <v>0</v>
      </c>
      <c r="K20" s="92"/>
      <c r="L20" s="216"/>
      <c r="M20" s="216"/>
      <c r="N20" s="216"/>
      <c r="O20" s="216"/>
      <c r="P20" s="216"/>
      <c r="Q20" s="216"/>
      <c r="R20" s="216"/>
      <c r="S20" s="216"/>
    </row>
    <row r="21" spans="1:19" x14ac:dyDescent="0.25">
      <c r="A21" s="206" t="s">
        <v>67</v>
      </c>
      <c r="B21" s="210"/>
      <c r="C21" s="210"/>
      <c r="D21" s="210"/>
      <c r="E21" s="210"/>
      <c r="F21" s="210"/>
      <c r="G21" s="210"/>
      <c r="H21" s="210"/>
      <c r="I21" s="210">
        <f t="shared" ref="I21:I23" si="5">G21-H21</f>
        <v>0</v>
      </c>
      <c r="K21" s="92"/>
      <c r="L21" s="216"/>
      <c r="M21" s="216"/>
      <c r="N21" s="216"/>
      <c r="O21" s="216"/>
      <c r="P21" s="216"/>
      <c r="Q21" s="216"/>
      <c r="R21" s="216"/>
      <c r="S21" s="216"/>
    </row>
    <row r="22" spans="1:19" x14ac:dyDescent="0.25">
      <c r="A22" s="206" t="s">
        <v>68</v>
      </c>
      <c r="B22" s="210"/>
      <c r="C22" s="210"/>
      <c r="D22" s="210"/>
      <c r="E22" s="210"/>
      <c r="F22" s="210"/>
      <c r="G22" s="210"/>
      <c r="H22" s="210"/>
      <c r="I22" s="210">
        <f t="shared" si="5"/>
        <v>0</v>
      </c>
      <c r="K22" s="92"/>
      <c r="L22" s="216"/>
      <c r="M22" s="216"/>
      <c r="N22" s="216"/>
      <c r="O22" s="216"/>
      <c r="P22" s="216"/>
      <c r="Q22" s="216"/>
      <c r="R22" s="216"/>
      <c r="S22" s="216"/>
    </row>
    <row r="23" spans="1:19" x14ac:dyDescent="0.25">
      <c r="A23" s="206" t="s">
        <v>69</v>
      </c>
      <c r="B23" s="210"/>
      <c r="C23" s="210"/>
      <c r="D23" s="210"/>
      <c r="E23" s="210"/>
      <c r="F23" s="210"/>
      <c r="G23" s="210"/>
      <c r="H23" s="210"/>
      <c r="I23" s="210">
        <f t="shared" si="5"/>
        <v>0</v>
      </c>
      <c r="K23" s="92"/>
      <c r="L23" s="216"/>
      <c r="M23" s="216"/>
      <c r="N23" s="216"/>
      <c r="O23" s="216"/>
      <c r="P23" s="216"/>
      <c r="Q23" s="216"/>
      <c r="R23" s="216"/>
      <c r="S23" s="216"/>
    </row>
    <row r="24" spans="1:19" x14ac:dyDescent="0.25">
      <c r="K24" s="216"/>
      <c r="L24" s="216"/>
      <c r="M24" s="216"/>
      <c r="N24" s="216"/>
      <c r="O24" s="216"/>
      <c r="P24" s="216"/>
      <c r="Q24" s="216"/>
      <c r="R24" s="216"/>
      <c r="S24" s="21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H15"/>
  <sheetViews>
    <sheetView workbookViewId="0">
      <selection activeCell="K17" sqref="K17"/>
    </sheetView>
  </sheetViews>
  <sheetFormatPr baseColWidth="10" defaultRowHeight="15" x14ac:dyDescent="0.25"/>
  <cols>
    <col min="2" max="2" width="2.85546875" customWidth="1"/>
  </cols>
  <sheetData>
    <row r="3" spans="3:8" ht="19.899999999999999" customHeight="1" x14ac:dyDescent="0.35">
      <c r="C3" s="314" t="s">
        <v>53</v>
      </c>
      <c r="D3" s="314"/>
      <c r="E3" s="314"/>
      <c r="F3" s="314"/>
      <c r="G3" s="315"/>
      <c r="H3" s="315"/>
    </row>
    <row r="5" spans="3:8" x14ac:dyDescent="0.25">
      <c r="D5" s="311" t="s">
        <v>47</v>
      </c>
      <c r="E5" s="312"/>
      <c r="F5" s="312"/>
      <c r="G5" s="312"/>
      <c r="H5" s="312"/>
    </row>
    <row r="7" spans="3:8" x14ac:dyDescent="0.25">
      <c r="D7" s="313"/>
      <c r="E7" s="313"/>
      <c r="F7" s="313"/>
      <c r="G7" s="313"/>
      <c r="H7" s="313"/>
    </row>
    <row r="8" spans="3:8" x14ac:dyDescent="0.25">
      <c r="D8" s="313"/>
      <c r="E8" s="313"/>
      <c r="F8" s="313"/>
      <c r="G8" s="313"/>
      <c r="H8" s="313"/>
    </row>
    <row r="9" spans="3:8" x14ac:dyDescent="0.25">
      <c r="D9" s="313"/>
      <c r="E9" s="313"/>
      <c r="F9" s="313"/>
      <c r="G9" s="313"/>
      <c r="H9" s="313"/>
    </row>
    <row r="10" spans="3:8" x14ac:dyDescent="0.25">
      <c r="D10" s="313"/>
      <c r="E10" s="313"/>
      <c r="F10" s="313"/>
      <c r="G10" s="313"/>
      <c r="H10" s="313"/>
    </row>
    <row r="11" spans="3:8" x14ac:dyDescent="0.25">
      <c r="D11" s="310"/>
      <c r="E11" s="310"/>
      <c r="F11" s="310"/>
      <c r="G11" s="310"/>
      <c r="H11" s="310"/>
    </row>
    <row r="12" spans="3:8" x14ac:dyDescent="0.25">
      <c r="D12" s="146" t="s">
        <v>48</v>
      </c>
      <c r="E12" s="147" t="s">
        <v>49</v>
      </c>
      <c r="F12" s="148" t="s">
        <v>25</v>
      </c>
      <c r="G12" s="149"/>
    </row>
    <row r="13" spans="3:8" x14ac:dyDescent="0.25">
      <c r="E13" s="147" t="s">
        <v>50</v>
      </c>
      <c r="F13" s="148" t="s">
        <v>26</v>
      </c>
      <c r="G13" s="149"/>
    </row>
    <row r="14" spans="3:8" x14ac:dyDescent="0.25">
      <c r="E14" s="147" t="s">
        <v>51</v>
      </c>
      <c r="F14" s="148" t="s">
        <v>28</v>
      </c>
      <c r="G14" s="149"/>
    </row>
    <row r="15" spans="3:8" x14ac:dyDescent="0.25">
      <c r="E15" s="147" t="s">
        <v>52</v>
      </c>
      <c r="F15" s="148" t="s">
        <v>27</v>
      </c>
      <c r="G15" s="149"/>
    </row>
  </sheetData>
  <mergeCells count="8">
    <mergeCell ref="D11:H11"/>
    <mergeCell ref="D5:H5"/>
    <mergeCell ref="D7:H7"/>
    <mergeCell ref="C3:F3"/>
    <mergeCell ref="G3:H3"/>
    <mergeCell ref="D8:H8"/>
    <mergeCell ref="D9:H9"/>
    <mergeCell ref="D10:H10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"/>
  <sheetViews>
    <sheetView topLeftCell="E37" zoomScale="70" zoomScaleNormal="70" workbookViewId="0">
      <selection activeCell="X61" sqref="X61"/>
    </sheetView>
  </sheetViews>
  <sheetFormatPr baseColWidth="10" defaultColWidth="11.42578125" defaultRowHeight="14.25" x14ac:dyDescent="0.25"/>
  <cols>
    <col min="1" max="1" width="11" style="40" customWidth="1"/>
    <col min="2" max="2" width="13.85546875" style="40" customWidth="1"/>
    <col min="3" max="3" width="14.140625" style="40" customWidth="1"/>
    <col min="4" max="4" width="11.42578125" style="69"/>
    <col min="5" max="6" width="35.7109375" style="40" customWidth="1"/>
    <col min="7" max="8" width="5.7109375" style="40" customWidth="1"/>
    <col min="9" max="14" width="5.7109375" style="70" customWidth="1"/>
    <col min="15" max="15" width="1.7109375" style="71" customWidth="1"/>
    <col min="16" max="17" width="5.7109375" style="40" customWidth="1"/>
    <col min="18" max="18" width="1.7109375" style="40" customWidth="1"/>
    <col min="19" max="22" width="10.7109375" style="40" customWidth="1"/>
    <col min="23" max="23" width="7.7109375" style="40" customWidth="1"/>
    <col min="24" max="27" width="15.7109375" style="40" customWidth="1"/>
    <col min="28" max="28" width="7.7109375" style="40" customWidth="1"/>
    <col min="29" max="30" width="10.7109375" style="40" customWidth="1"/>
    <col min="31" max="35" width="7.7109375" style="40" customWidth="1"/>
    <col min="36" max="16384" width="11.42578125" style="40"/>
  </cols>
  <sheetData>
    <row r="1" spans="1:52" ht="21" thickBot="1" x14ac:dyDescent="0.3">
      <c r="A1" s="437" t="s">
        <v>78</v>
      </c>
      <c r="B1" s="438"/>
      <c r="C1" s="438"/>
      <c r="D1" s="438"/>
      <c r="E1" s="438"/>
      <c r="F1" s="439"/>
      <c r="G1" s="443" t="s">
        <v>7</v>
      </c>
      <c r="H1" s="444"/>
      <c r="I1" s="444"/>
      <c r="J1" s="444"/>
      <c r="K1" s="444"/>
      <c r="L1" s="444"/>
      <c r="M1" s="444"/>
      <c r="N1" s="445"/>
      <c r="O1" s="37"/>
      <c r="P1" s="446" t="s">
        <v>8</v>
      </c>
      <c r="Q1" s="447"/>
      <c r="R1" s="38"/>
      <c r="S1" s="418" t="s">
        <v>29</v>
      </c>
      <c r="T1" s="418"/>
      <c r="U1" s="418"/>
      <c r="V1" s="418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419" t="s">
        <v>3</v>
      </c>
      <c r="AK1" s="419"/>
      <c r="AL1" s="419"/>
      <c r="AM1" s="419"/>
      <c r="AN1" s="39" t="s">
        <v>2</v>
      </c>
      <c r="AO1" s="419" t="s">
        <v>13</v>
      </c>
      <c r="AP1" s="419"/>
      <c r="AQ1" s="419"/>
      <c r="AR1" s="419"/>
      <c r="AS1" s="419" t="s">
        <v>12</v>
      </c>
      <c r="AT1" s="419"/>
      <c r="AU1" s="419"/>
      <c r="AV1" s="419"/>
      <c r="AW1" s="419" t="s">
        <v>14</v>
      </c>
      <c r="AX1" s="419"/>
      <c r="AY1" s="419"/>
      <c r="AZ1" s="419"/>
    </row>
    <row r="2" spans="1:52" s="49" customFormat="1" ht="24.95" customHeight="1" thickBot="1" x14ac:dyDescent="0.3">
      <c r="A2" s="41" t="s">
        <v>10</v>
      </c>
      <c r="B2" s="41" t="s">
        <v>15</v>
      </c>
      <c r="C2" s="42" t="s">
        <v>9</v>
      </c>
      <c r="D2" s="42" t="s">
        <v>40</v>
      </c>
      <c r="E2" s="442" t="s">
        <v>6</v>
      </c>
      <c r="F2" s="442"/>
      <c r="G2" s="422" t="s">
        <v>25</v>
      </c>
      <c r="H2" s="422"/>
      <c r="I2" s="423" t="s">
        <v>26</v>
      </c>
      <c r="J2" s="423"/>
      <c r="K2" s="424" t="s">
        <v>27</v>
      </c>
      <c r="L2" s="424"/>
      <c r="M2" s="425" t="s">
        <v>28</v>
      </c>
      <c r="N2" s="449"/>
      <c r="O2" s="43"/>
      <c r="P2" s="44"/>
      <c r="Q2" s="45"/>
      <c r="R2" s="46"/>
      <c r="S2" s="1" t="s">
        <v>25</v>
      </c>
      <c r="T2" s="2" t="s">
        <v>26</v>
      </c>
      <c r="U2" s="3" t="s">
        <v>27</v>
      </c>
      <c r="V2" s="5" t="s">
        <v>28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7" t="s">
        <v>0</v>
      </c>
      <c r="AK2" s="47" t="s">
        <v>1</v>
      </c>
      <c r="AL2" s="47" t="s">
        <v>4</v>
      </c>
      <c r="AM2" s="47" t="s">
        <v>5</v>
      </c>
      <c r="AN2" s="48"/>
      <c r="AO2" s="47" t="s">
        <v>0</v>
      </c>
      <c r="AP2" s="47" t="s">
        <v>1</v>
      </c>
      <c r="AQ2" s="47" t="s">
        <v>4</v>
      </c>
      <c r="AR2" s="47" t="s">
        <v>5</v>
      </c>
      <c r="AS2" s="47" t="s">
        <v>0</v>
      </c>
      <c r="AT2" s="47" t="s">
        <v>1</v>
      </c>
      <c r="AU2" s="47" t="s">
        <v>4</v>
      </c>
      <c r="AV2" s="47" t="s">
        <v>5</v>
      </c>
      <c r="AW2" s="47" t="s">
        <v>0</v>
      </c>
      <c r="AX2" s="47" t="s">
        <v>1</v>
      </c>
      <c r="AY2" s="47" t="s">
        <v>4</v>
      </c>
      <c r="AZ2" s="47" t="s">
        <v>5</v>
      </c>
    </row>
    <row r="3" spans="1:52" ht="16.5" customHeight="1" thickBot="1" x14ac:dyDescent="0.3">
      <c r="A3" s="448" t="s">
        <v>83</v>
      </c>
      <c r="B3" s="440" t="s">
        <v>17</v>
      </c>
      <c r="C3" s="212">
        <v>44358</v>
      </c>
      <c r="D3" s="50" t="s">
        <v>89</v>
      </c>
      <c r="E3" s="186" t="s">
        <v>56</v>
      </c>
      <c r="F3" s="186" t="s">
        <v>60</v>
      </c>
      <c r="G3" s="184">
        <v>1</v>
      </c>
      <c r="H3" s="164">
        <v>1</v>
      </c>
      <c r="I3" s="11">
        <v>1</v>
      </c>
      <c r="J3" s="164">
        <v>2</v>
      </c>
      <c r="K3" s="11">
        <v>0</v>
      </c>
      <c r="L3" s="164">
        <v>3</v>
      </c>
      <c r="M3" s="166">
        <v>0</v>
      </c>
      <c r="N3" s="167">
        <v>2</v>
      </c>
      <c r="O3" s="13"/>
      <c r="P3" s="35">
        <v>0</v>
      </c>
      <c r="Q3" s="36">
        <v>3</v>
      </c>
      <c r="R3" s="14"/>
      <c r="S3" s="150">
        <f t="shared" ref="S3:S36" si="0">IF($P3="","",+AO3+AW3)</f>
        <v>0</v>
      </c>
      <c r="T3" s="150">
        <f t="shared" ref="T3" si="1">IF($P3="","",+AP3+AX3)</f>
        <v>1</v>
      </c>
      <c r="U3" s="150">
        <f t="shared" ref="U3" si="2">IF($P3="","",+AQ3+AY3)</f>
        <v>3</v>
      </c>
      <c r="V3" s="153">
        <f t="shared" ref="V3" si="3">IF($P3="","",+AR3+AZ3)</f>
        <v>1</v>
      </c>
      <c r="W3" s="52"/>
      <c r="AB3" s="52"/>
      <c r="AC3" s="52"/>
      <c r="AD3" s="52"/>
      <c r="AE3" s="52"/>
      <c r="AF3" s="52"/>
      <c r="AG3" s="52"/>
      <c r="AH3" s="52"/>
      <c r="AI3" s="52"/>
      <c r="AJ3" s="53" t="str">
        <f>IF(G3&lt;H3,2,IF(G3=H3,"n",1))</f>
        <v>n</v>
      </c>
      <c r="AK3" s="53">
        <f>IF(I3&lt;J3,2,IF(I3=J3,"n",1))</f>
        <v>2</v>
      </c>
      <c r="AL3" s="53">
        <f>IF(K3&lt;L3,2,IF(K3=L3,"n",1))</f>
        <v>2</v>
      </c>
      <c r="AM3" s="54">
        <f>IF(M3&lt;N3,2,IF(M3=N3,"n",1))</f>
        <v>2</v>
      </c>
      <c r="AN3" s="55">
        <f>IF(P3&lt;Q3,2,IF(P3=Q3,"n",1))</f>
        <v>2</v>
      </c>
      <c r="AO3" s="56">
        <f>IF(AJ3=AN3,1,0)</f>
        <v>0</v>
      </c>
      <c r="AP3" s="56">
        <f>IF(AK3=AN3,1,0)</f>
        <v>1</v>
      </c>
      <c r="AQ3" s="56">
        <f>IF(AL3=AN3,1,0)</f>
        <v>1</v>
      </c>
      <c r="AR3" s="56">
        <f>IF(AM3=AN3,1,0)</f>
        <v>1</v>
      </c>
      <c r="AS3" s="56" t="b">
        <f>AND(G3=P3,H3=Q3)</f>
        <v>0</v>
      </c>
      <c r="AT3" s="53" t="b">
        <f>AND(I3=P3,J3=Q3)</f>
        <v>0</v>
      </c>
      <c r="AU3" s="53" t="b">
        <f>AND(K3=P3,L3=Q3)</f>
        <v>1</v>
      </c>
      <c r="AV3" s="57" t="b">
        <f>AND(M3=P3,N3=Q3)</f>
        <v>0</v>
      </c>
      <c r="AW3" s="58">
        <f>IF(AS3=TRUE,2,0)</f>
        <v>0</v>
      </c>
      <c r="AX3" s="58">
        <f t="shared" ref="AX3:AZ3" si="4">IF(AT3=TRUE,2,0)</f>
        <v>0</v>
      </c>
      <c r="AY3" s="58">
        <f t="shared" si="4"/>
        <v>2</v>
      </c>
      <c r="AZ3" s="58">
        <f t="shared" si="4"/>
        <v>0</v>
      </c>
    </row>
    <row r="4" spans="1:52" ht="16.5" customHeight="1" thickBot="1" x14ac:dyDescent="0.3">
      <c r="A4" s="317"/>
      <c r="B4" s="441"/>
      <c r="C4" s="224">
        <v>44359</v>
      </c>
      <c r="D4" s="59" t="s">
        <v>90</v>
      </c>
      <c r="E4" s="187" t="s">
        <v>91</v>
      </c>
      <c r="F4" s="187" t="s">
        <v>55</v>
      </c>
      <c r="G4" s="145">
        <v>2</v>
      </c>
      <c r="H4" s="19">
        <v>1</v>
      </c>
      <c r="I4" s="11">
        <v>0</v>
      </c>
      <c r="J4" s="19">
        <v>1</v>
      </c>
      <c r="K4" s="11">
        <v>1</v>
      </c>
      <c r="L4" s="19">
        <v>2</v>
      </c>
      <c r="M4" s="166">
        <v>1</v>
      </c>
      <c r="N4" s="125">
        <v>1</v>
      </c>
      <c r="O4" s="13"/>
      <c r="P4" s="35">
        <v>1</v>
      </c>
      <c r="Q4" s="36">
        <v>1</v>
      </c>
      <c r="R4" s="14"/>
      <c r="S4" s="20">
        <f t="shared" si="0"/>
        <v>0</v>
      </c>
      <c r="T4" s="20">
        <f t="shared" ref="T4:T36" si="5">IF($P4="","",+AP4+AX4)</f>
        <v>0</v>
      </c>
      <c r="U4" s="20">
        <f t="shared" ref="U4:U36" si="6">IF($P4="","",+AQ4+AY4)</f>
        <v>0</v>
      </c>
      <c r="V4" s="151">
        <f t="shared" ref="V4:V36" si="7">IF($P4="","",+AR4+AZ4)</f>
        <v>3</v>
      </c>
      <c r="W4" s="52"/>
      <c r="AB4" s="52"/>
      <c r="AC4" s="52"/>
      <c r="AD4" s="52"/>
      <c r="AE4" s="52"/>
      <c r="AF4" s="52"/>
      <c r="AG4" s="52"/>
      <c r="AH4" s="52"/>
      <c r="AI4" s="52"/>
      <c r="AJ4" s="53">
        <f>IF(G4&lt;H4,2,IF(G4=H4,"n",1))</f>
        <v>1</v>
      </c>
      <c r="AK4" s="53">
        <f t="shared" ref="AK4:AK9" si="8">IF(I4&lt;J4,2,IF(I4=J4,"n",1))</f>
        <v>2</v>
      </c>
      <c r="AL4" s="53">
        <f t="shared" ref="AL4:AL10" si="9">IF(K4&lt;L4,2,IF(K4=L4,"n",1))</f>
        <v>2</v>
      </c>
      <c r="AM4" s="54" t="str">
        <f t="shared" ref="AM4:AM9" si="10">IF(M4&lt;N4,2,IF(M4=N4,"n",1))</f>
        <v>n</v>
      </c>
      <c r="AN4" s="55" t="str">
        <f t="shared" ref="AN4:AN26" si="11">IF(P4&lt;Q4,2,IF(P4=Q4,"n",1))</f>
        <v>n</v>
      </c>
      <c r="AO4" s="56">
        <f t="shared" ref="AO4:AO9" si="12">IF(AJ4=AN4,1,0)</f>
        <v>0</v>
      </c>
      <c r="AP4" s="56">
        <f t="shared" ref="AP4:AP9" si="13">IF(AK4=AN4,1,0)</f>
        <v>0</v>
      </c>
      <c r="AQ4" s="56">
        <f t="shared" ref="AQ4:AQ9" si="14">IF(AL4=AN4,1,0)</f>
        <v>0</v>
      </c>
      <c r="AR4" s="56">
        <f t="shared" ref="AR4:AR9" si="15">IF(AM4=AN4,1,0)</f>
        <v>1</v>
      </c>
      <c r="AS4" s="56" t="b">
        <f t="shared" ref="AS4:AS37" si="16">AND(G4=P4,H4=Q4)</f>
        <v>0</v>
      </c>
      <c r="AT4" s="53" t="b">
        <f t="shared" ref="AT4:AT37" si="17">AND(I4=P4,J4=Q4)</f>
        <v>0</v>
      </c>
      <c r="AU4" s="53" t="b">
        <f t="shared" ref="AU4:AU37" si="18">AND(K4=P4,L4=Q4)</f>
        <v>0</v>
      </c>
      <c r="AV4" s="57" t="b">
        <f t="shared" ref="AV4:AV37" si="19">AND(M4=P4,N4=Q4)</f>
        <v>1</v>
      </c>
      <c r="AW4" s="58">
        <f>IF(AS4=TRUE,2,0)</f>
        <v>0</v>
      </c>
      <c r="AX4" s="58">
        <f t="shared" ref="AX4" si="20">IF(AT4=TRUE,2,0)</f>
        <v>0</v>
      </c>
      <c r="AY4" s="58">
        <f t="shared" ref="AY4" si="21">IF(AU4=TRUE,2,0)</f>
        <v>0</v>
      </c>
      <c r="AZ4" s="58">
        <f t="shared" ref="AZ4" si="22">IF(AV4=TRUE,2,0)</f>
        <v>2</v>
      </c>
    </row>
    <row r="5" spans="1:52" ht="16.5" customHeight="1" thickBot="1" x14ac:dyDescent="0.3">
      <c r="A5" s="317"/>
      <c r="B5" s="334" t="s">
        <v>18</v>
      </c>
      <c r="C5" s="340">
        <v>44363</v>
      </c>
      <c r="D5" s="50" t="s">
        <v>92</v>
      </c>
      <c r="E5" s="188" t="s">
        <v>56</v>
      </c>
      <c r="F5" s="189" t="s">
        <v>91</v>
      </c>
      <c r="G5" s="145">
        <v>1</v>
      </c>
      <c r="H5" s="32">
        <v>0</v>
      </c>
      <c r="I5" s="11">
        <v>2</v>
      </c>
      <c r="J5" s="32">
        <v>1</v>
      </c>
      <c r="K5" s="11">
        <v>1</v>
      </c>
      <c r="L5" s="32">
        <v>1</v>
      </c>
      <c r="M5" s="166">
        <v>2</v>
      </c>
      <c r="N5" s="168">
        <v>1</v>
      </c>
      <c r="O5" s="13"/>
      <c r="P5" s="35">
        <v>0</v>
      </c>
      <c r="Q5" s="36">
        <v>2</v>
      </c>
      <c r="R5" s="14"/>
      <c r="S5" s="20">
        <f t="shared" si="0"/>
        <v>0</v>
      </c>
      <c r="T5" s="20">
        <f t="shared" si="5"/>
        <v>0</v>
      </c>
      <c r="U5" s="20">
        <f t="shared" si="6"/>
        <v>0</v>
      </c>
      <c r="V5" s="151">
        <f t="shared" si="7"/>
        <v>0</v>
      </c>
      <c r="W5" s="52"/>
      <c r="AB5" s="52"/>
      <c r="AC5" s="52"/>
      <c r="AD5" s="52"/>
      <c r="AE5" s="52"/>
      <c r="AF5" s="52"/>
      <c r="AG5" s="52"/>
      <c r="AH5" s="52"/>
      <c r="AI5" s="52"/>
      <c r="AJ5" s="53">
        <f>IF(G5&lt;H5,2,IF(G5=H5,"n",1))</f>
        <v>1</v>
      </c>
      <c r="AK5" s="53">
        <f t="shared" si="8"/>
        <v>1</v>
      </c>
      <c r="AL5" s="53" t="str">
        <f t="shared" si="9"/>
        <v>n</v>
      </c>
      <c r="AM5" s="54">
        <f t="shared" si="10"/>
        <v>1</v>
      </c>
      <c r="AN5" s="55">
        <f t="shared" si="11"/>
        <v>2</v>
      </c>
      <c r="AO5" s="56">
        <f t="shared" si="12"/>
        <v>0</v>
      </c>
      <c r="AP5" s="56">
        <f t="shared" si="13"/>
        <v>0</v>
      </c>
      <c r="AQ5" s="56">
        <f t="shared" si="14"/>
        <v>0</v>
      </c>
      <c r="AR5" s="56">
        <f t="shared" si="15"/>
        <v>0</v>
      </c>
      <c r="AS5" s="56" t="b">
        <f t="shared" si="16"/>
        <v>0</v>
      </c>
      <c r="AT5" s="53" t="b">
        <f t="shared" si="17"/>
        <v>0</v>
      </c>
      <c r="AU5" s="53" t="b">
        <f t="shared" si="18"/>
        <v>0</v>
      </c>
      <c r="AV5" s="57" t="b">
        <f t="shared" si="19"/>
        <v>0</v>
      </c>
      <c r="AW5" s="58">
        <f t="shared" ref="AW5:AW38" si="23">IF(AS5=TRUE,2,0)</f>
        <v>0</v>
      </c>
      <c r="AX5" s="58">
        <f t="shared" ref="AX5:AX38" si="24">IF(AT5=TRUE,2,0)</f>
        <v>0</v>
      </c>
      <c r="AY5" s="58">
        <f t="shared" ref="AY5:AY38" si="25">IF(AU5=TRUE,2,0)</f>
        <v>0</v>
      </c>
      <c r="AZ5" s="58">
        <f t="shared" ref="AZ5:AZ38" si="26">IF(AV5=TRUE,2,0)</f>
        <v>0</v>
      </c>
    </row>
    <row r="6" spans="1:52" ht="16.5" customHeight="1" thickBot="1" x14ac:dyDescent="0.3">
      <c r="A6" s="317"/>
      <c r="B6" s="335"/>
      <c r="C6" s="341"/>
      <c r="D6" s="59" t="s">
        <v>89</v>
      </c>
      <c r="E6" s="190" t="s">
        <v>60</v>
      </c>
      <c r="F6" s="191" t="s">
        <v>55</v>
      </c>
      <c r="G6" s="139">
        <v>1</v>
      </c>
      <c r="H6" s="19">
        <v>0</v>
      </c>
      <c r="I6" s="18">
        <v>2</v>
      </c>
      <c r="J6" s="19">
        <v>1</v>
      </c>
      <c r="K6" s="18">
        <v>2</v>
      </c>
      <c r="L6" s="19">
        <v>0</v>
      </c>
      <c r="M6" s="124">
        <v>2</v>
      </c>
      <c r="N6" s="125">
        <v>0</v>
      </c>
      <c r="O6" s="13"/>
      <c r="P6" s="35">
        <v>3</v>
      </c>
      <c r="Q6" s="36">
        <v>0</v>
      </c>
      <c r="R6" s="14"/>
      <c r="S6" s="20">
        <f t="shared" si="0"/>
        <v>1</v>
      </c>
      <c r="T6" s="20">
        <f t="shared" si="5"/>
        <v>1</v>
      </c>
      <c r="U6" s="20">
        <f t="shared" si="6"/>
        <v>1</v>
      </c>
      <c r="V6" s="151">
        <f t="shared" si="7"/>
        <v>1</v>
      </c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>
        <f t="shared" ref="AJ6:AJ9" si="27">IF(G6&lt;H6,2,IF(G6=H6,"n",1))</f>
        <v>1</v>
      </c>
      <c r="AK6" s="53">
        <f t="shared" si="8"/>
        <v>1</v>
      </c>
      <c r="AL6" s="53">
        <f t="shared" si="9"/>
        <v>1</v>
      </c>
      <c r="AM6" s="54">
        <f t="shared" si="10"/>
        <v>1</v>
      </c>
      <c r="AN6" s="55">
        <f t="shared" si="11"/>
        <v>1</v>
      </c>
      <c r="AO6" s="56">
        <f t="shared" si="12"/>
        <v>1</v>
      </c>
      <c r="AP6" s="56">
        <f t="shared" si="13"/>
        <v>1</v>
      </c>
      <c r="AQ6" s="56">
        <f t="shared" si="14"/>
        <v>1</v>
      </c>
      <c r="AR6" s="56">
        <f t="shared" si="15"/>
        <v>1</v>
      </c>
      <c r="AS6" s="56" t="b">
        <f t="shared" si="16"/>
        <v>0</v>
      </c>
      <c r="AT6" s="53" t="b">
        <f t="shared" si="17"/>
        <v>0</v>
      </c>
      <c r="AU6" s="53" t="b">
        <f t="shared" si="18"/>
        <v>0</v>
      </c>
      <c r="AV6" s="57" t="b">
        <f t="shared" si="19"/>
        <v>0</v>
      </c>
      <c r="AW6" s="58">
        <f t="shared" si="23"/>
        <v>0</v>
      </c>
      <c r="AX6" s="58">
        <f t="shared" si="24"/>
        <v>0</v>
      </c>
      <c r="AY6" s="58">
        <f t="shared" si="25"/>
        <v>0</v>
      </c>
      <c r="AZ6" s="58">
        <f t="shared" si="26"/>
        <v>0</v>
      </c>
    </row>
    <row r="7" spans="1:52" ht="16.5" customHeight="1" thickBot="1" x14ac:dyDescent="0.3">
      <c r="A7" s="317"/>
      <c r="B7" s="336" t="s">
        <v>19</v>
      </c>
      <c r="C7" s="340">
        <v>44367</v>
      </c>
      <c r="D7" s="50" t="s">
        <v>92</v>
      </c>
      <c r="E7" s="192" t="s">
        <v>60</v>
      </c>
      <c r="F7" s="193" t="s">
        <v>91</v>
      </c>
      <c r="G7" s="139">
        <v>1</v>
      </c>
      <c r="H7" s="19">
        <v>1</v>
      </c>
      <c r="I7" s="18">
        <v>2</v>
      </c>
      <c r="J7" s="19">
        <v>1</v>
      </c>
      <c r="K7" s="18">
        <v>2</v>
      </c>
      <c r="L7" s="19">
        <v>1</v>
      </c>
      <c r="M7" s="124">
        <v>2</v>
      </c>
      <c r="N7" s="125">
        <v>1</v>
      </c>
      <c r="O7" s="13"/>
      <c r="P7" s="35">
        <v>1</v>
      </c>
      <c r="Q7" s="36">
        <v>0</v>
      </c>
      <c r="R7" s="14"/>
      <c r="S7" s="20">
        <f t="shared" si="0"/>
        <v>0</v>
      </c>
      <c r="T7" s="20">
        <f t="shared" si="5"/>
        <v>1</v>
      </c>
      <c r="U7" s="20">
        <f t="shared" si="6"/>
        <v>1</v>
      </c>
      <c r="V7" s="151">
        <f t="shared" si="7"/>
        <v>1</v>
      </c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3" t="str">
        <f t="shared" si="27"/>
        <v>n</v>
      </c>
      <c r="AK7" s="53">
        <f t="shared" si="8"/>
        <v>1</v>
      </c>
      <c r="AL7" s="53">
        <f t="shared" si="9"/>
        <v>1</v>
      </c>
      <c r="AM7" s="54">
        <f t="shared" si="10"/>
        <v>1</v>
      </c>
      <c r="AN7" s="55">
        <f t="shared" si="11"/>
        <v>1</v>
      </c>
      <c r="AO7" s="56">
        <f t="shared" si="12"/>
        <v>0</v>
      </c>
      <c r="AP7" s="56">
        <f t="shared" si="13"/>
        <v>1</v>
      </c>
      <c r="AQ7" s="56">
        <f t="shared" si="14"/>
        <v>1</v>
      </c>
      <c r="AR7" s="56">
        <f t="shared" si="15"/>
        <v>1</v>
      </c>
      <c r="AS7" s="56" t="b">
        <f t="shared" si="16"/>
        <v>0</v>
      </c>
      <c r="AT7" s="53" t="b">
        <f t="shared" si="17"/>
        <v>0</v>
      </c>
      <c r="AU7" s="53" t="b">
        <f t="shared" si="18"/>
        <v>0</v>
      </c>
      <c r="AV7" s="57" t="b">
        <f t="shared" si="19"/>
        <v>0</v>
      </c>
      <c r="AW7" s="58">
        <f t="shared" si="23"/>
        <v>0</v>
      </c>
      <c r="AX7" s="58">
        <f t="shared" si="24"/>
        <v>0</v>
      </c>
      <c r="AY7" s="58">
        <f t="shared" si="25"/>
        <v>0</v>
      </c>
      <c r="AZ7" s="58">
        <f t="shared" si="26"/>
        <v>0</v>
      </c>
    </row>
    <row r="8" spans="1:52" ht="16.5" customHeight="1" thickBot="1" x14ac:dyDescent="0.3">
      <c r="A8" s="318"/>
      <c r="B8" s="337"/>
      <c r="C8" s="431"/>
      <c r="D8" s="59" t="s">
        <v>92</v>
      </c>
      <c r="E8" s="194" t="s">
        <v>55</v>
      </c>
      <c r="F8" s="195" t="s">
        <v>56</v>
      </c>
      <c r="G8" s="139">
        <v>2</v>
      </c>
      <c r="H8" s="19">
        <v>0</v>
      </c>
      <c r="I8" s="18">
        <v>2</v>
      </c>
      <c r="J8" s="19">
        <v>1</v>
      </c>
      <c r="K8" s="18">
        <v>1</v>
      </c>
      <c r="L8" s="19">
        <v>0</v>
      </c>
      <c r="M8" s="124">
        <v>1</v>
      </c>
      <c r="N8" s="125">
        <v>0</v>
      </c>
      <c r="O8" s="13"/>
      <c r="P8" s="35">
        <v>3</v>
      </c>
      <c r="Q8" s="36">
        <v>1</v>
      </c>
      <c r="R8" s="14"/>
      <c r="S8" s="20">
        <f t="shared" si="0"/>
        <v>1</v>
      </c>
      <c r="T8" s="20">
        <f t="shared" si="5"/>
        <v>1</v>
      </c>
      <c r="U8" s="20">
        <f t="shared" si="6"/>
        <v>1</v>
      </c>
      <c r="V8" s="151">
        <f t="shared" si="7"/>
        <v>1</v>
      </c>
      <c r="W8" s="52"/>
      <c r="AB8" s="52"/>
      <c r="AC8" s="52"/>
      <c r="AD8" s="52"/>
      <c r="AE8" s="52"/>
      <c r="AF8" s="52"/>
      <c r="AG8" s="52"/>
      <c r="AH8" s="52"/>
      <c r="AI8" s="52"/>
      <c r="AJ8" s="53">
        <f t="shared" si="27"/>
        <v>1</v>
      </c>
      <c r="AK8" s="53">
        <f t="shared" si="8"/>
        <v>1</v>
      </c>
      <c r="AL8" s="53">
        <f t="shared" si="9"/>
        <v>1</v>
      </c>
      <c r="AM8" s="54">
        <f t="shared" si="10"/>
        <v>1</v>
      </c>
      <c r="AN8" s="55">
        <f t="shared" si="11"/>
        <v>1</v>
      </c>
      <c r="AO8" s="56">
        <f t="shared" si="12"/>
        <v>1</v>
      </c>
      <c r="AP8" s="56">
        <f t="shared" si="13"/>
        <v>1</v>
      </c>
      <c r="AQ8" s="56">
        <f t="shared" si="14"/>
        <v>1</v>
      </c>
      <c r="AR8" s="56">
        <f t="shared" si="15"/>
        <v>1</v>
      </c>
      <c r="AS8" s="56" t="b">
        <f t="shared" si="16"/>
        <v>0</v>
      </c>
      <c r="AT8" s="53" t="b">
        <f t="shared" si="17"/>
        <v>0</v>
      </c>
      <c r="AU8" s="53" t="b">
        <f t="shared" si="18"/>
        <v>0</v>
      </c>
      <c r="AV8" s="57" t="b">
        <f t="shared" si="19"/>
        <v>0</v>
      </c>
      <c r="AW8" s="58">
        <f t="shared" si="23"/>
        <v>0</v>
      </c>
      <c r="AX8" s="58">
        <f t="shared" si="24"/>
        <v>0</v>
      </c>
      <c r="AY8" s="58">
        <f t="shared" si="25"/>
        <v>0</v>
      </c>
      <c r="AZ8" s="58">
        <f t="shared" si="26"/>
        <v>0</v>
      </c>
    </row>
    <row r="9" spans="1:52" ht="17.25" customHeight="1" thickTop="1" thickBot="1" x14ac:dyDescent="0.3">
      <c r="A9" s="316" t="s">
        <v>84</v>
      </c>
      <c r="B9" s="338" t="s">
        <v>17</v>
      </c>
      <c r="C9" s="342">
        <v>44359</v>
      </c>
      <c r="D9" s="61" t="s">
        <v>92</v>
      </c>
      <c r="E9" s="197" t="s">
        <v>57</v>
      </c>
      <c r="F9" s="198" t="s">
        <v>58</v>
      </c>
      <c r="G9" s="185">
        <v>1</v>
      </c>
      <c r="H9" s="26">
        <v>0</v>
      </c>
      <c r="I9" s="25">
        <v>1</v>
      </c>
      <c r="J9" s="26">
        <v>0</v>
      </c>
      <c r="K9" s="25">
        <v>2</v>
      </c>
      <c r="L9" s="26">
        <v>1</v>
      </c>
      <c r="M9" s="169">
        <v>1</v>
      </c>
      <c r="N9" s="170">
        <v>0</v>
      </c>
      <c r="O9" s="27"/>
      <c r="P9" s="35">
        <v>0</v>
      </c>
      <c r="Q9" s="36">
        <v>1</v>
      </c>
      <c r="R9" s="28"/>
      <c r="S9" s="29">
        <f t="shared" si="0"/>
        <v>0</v>
      </c>
      <c r="T9" s="29">
        <f t="shared" si="5"/>
        <v>0</v>
      </c>
      <c r="U9" s="29">
        <f t="shared" si="6"/>
        <v>0</v>
      </c>
      <c r="V9" s="152">
        <f t="shared" si="7"/>
        <v>0</v>
      </c>
      <c r="AJ9" s="53">
        <f t="shared" si="27"/>
        <v>1</v>
      </c>
      <c r="AK9" s="53">
        <f t="shared" si="8"/>
        <v>1</v>
      </c>
      <c r="AL9" s="53">
        <f t="shared" si="9"/>
        <v>1</v>
      </c>
      <c r="AM9" s="54">
        <f t="shared" si="10"/>
        <v>1</v>
      </c>
      <c r="AN9" s="55">
        <f t="shared" si="11"/>
        <v>2</v>
      </c>
      <c r="AO9" s="56">
        <f t="shared" si="12"/>
        <v>0</v>
      </c>
      <c r="AP9" s="56">
        <f t="shared" si="13"/>
        <v>0</v>
      </c>
      <c r="AQ9" s="56">
        <f t="shared" si="14"/>
        <v>0</v>
      </c>
      <c r="AR9" s="56">
        <f t="shared" si="15"/>
        <v>0</v>
      </c>
      <c r="AS9" s="56" t="b">
        <f t="shared" si="16"/>
        <v>0</v>
      </c>
      <c r="AT9" s="53" t="b">
        <f t="shared" si="17"/>
        <v>0</v>
      </c>
      <c r="AU9" s="53" t="b">
        <f t="shared" si="18"/>
        <v>0</v>
      </c>
      <c r="AV9" s="57" t="b">
        <f t="shared" si="19"/>
        <v>0</v>
      </c>
      <c r="AW9" s="58">
        <f t="shared" si="23"/>
        <v>0</v>
      </c>
      <c r="AX9" s="58">
        <f t="shared" si="24"/>
        <v>0</v>
      </c>
      <c r="AY9" s="58">
        <f t="shared" si="25"/>
        <v>0</v>
      </c>
      <c r="AZ9" s="58">
        <f t="shared" si="26"/>
        <v>0</v>
      </c>
    </row>
    <row r="10" spans="1:52" ht="16.5" thickBot="1" x14ac:dyDescent="0.3">
      <c r="A10" s="317"/>
      <c r="B10" s="337"/>
      <c r="C10" s="432"/>
      <c r="D10" s="180" t="s">
        <v>89</v>
      </c>
      <c r="E10" s="187" t="s">
        <v>61</v>
      </c>
      <c r="F10" s="187" t="s">
        <v>59</v>
      </c>
      <c r="G10" s="139">
        <v>2</v>
      </c>
      <c r="H10" s="19">
        <v>0</v>
      </c>
      <c r="I10" s="18">
        <v>2</v>
      </c>
      <c r="J10" s="19">
        <v>1</v>
      </c>
      <c r="K10" s="18">
        <v>3</v>
      </c>
      <c r="L10" s="19">
        <v>0</v>
      </c>
      <c r="M10" s="124">
        <v>2</v>
      </c>
      <c r="N10" s="125">
        <v>0</v>
      </c>
      <c r="O10" s="13"/>
      <c r="P10" s="35">
        <v>3</v>
      </c>
      <c r="Q10" s="36">
        <v>0</v>
      </c>
      <c r="R10" s="14"/>
      <c r="S10" s="20">
        <f t="shared" si="0"/>
        <v>1</v>
      </c>
      <c r="T10" s="20">
        <f t="shared" si="5"/>
        <v>1</v>
      </c>
      <c r="U10" s="20">
        <f t="shared" si="6"/>
        <v>3</v>
      </c>
      <c r="V10" s="151">
        <f t="shared" si="7"/>
        <v>1</v>
      </c>
      <c r="AJ10" s="53">
        <f t="shared" ref="AJ10" si="28">IF(G10&lt;H10,2,IF(G10=H10,"n",1))</f>
        <v>1</v>
      </c>
      <c r="AK10" s="53">
        <f t="shared" ref="AK10" si="29">IF(I10&lt;J10,2,IF(I10=J10,"n",1))</f>
        <v>1</v>
      </c>
      <c r="AL10" s="53">
        <f t="shared" si="9"/>
        <v>1</v>
      </c>
      <c r="AM10" s="54">
        <f t="shared" ref="AM10" si="30">IF(M10&lt;N10,2,IF(M10=N10,"n",1))</f>
        <v>1</v>
      </c>
      <c r="AN10" s="55">
        <f t="shared" si="11"/>
        <v>1</v>
      </c>
      <c r="AO10" s="56">
        <f t="shared" ref="AO10" si="31">IF(AJ10=AN10,1,0)</f>
        <v>1</v>
      </c>
      <c r="AP10" s="56">
        <f t="shared" ref="AP10" si="32">IF(AK10=AN10,1,0)</f>
        <v>1</v>
      </c>
      <c r="AQ10" s="56">
        <f t="shared" ref="AQ10" si="33">IF(AL10=AN10,1,0)</f>
        <v>1</v>
      </c>
      <c r="AR10" s="56">
        <f t="shared" ref="AR10" si="34">IF(AM10=AN10,1,0)</f>
        <v>1</v>
      </c>
      <c r="AS10" s="56" t="b">
        <f t="shared" si="16"/>
        <v>0</v>
      </c>
      <c r="AT10" s="53" t="b">
        <f t="shared" si="17"/>
        <v>0</v>
      </c>
      <c r="AU10" s="53" t="b">
        <f t="shared" si="18"/>
        <v>1</v>
      </c>
      <c r="AV10" s="57" t="b">
        <f t="shared" si="19"/>
        <v>0</v>
      </c>
      <c r="AW10" s="58">
        <f t="shared" si="23"/>
        <v>0</v>
      </c>
      <c r="AX10" s="58">
        <f t="shared" si="24"/>
        <v>0</v>
      </c>
      <c r="AY10" s="58">
        <f t="shared" si="25"/>
        <v>2</v>
      </c>
      <c r="AZ10" s="58">
        <f t="shared" si="26"/>
        <v>0</v>
      </c>
    </row>
    <row r="11" spans="1:52" ht="17.25" thickTop="1" thickBot="1" x14ac:dyDescent="0.3">
      <c r="A11" s="317"/>
      <c r="B11" s="334" t="s">
        <v>18</v>
      </c>
      <c r="C11" s="212">
        <v>44363</v>
      </c>
      <c r="D11" s="181" t="s">
        <v>90</v>
      </c>
      <c r="E11" s="188" t="s">
        <v>58</v>
      </c>
      <c r="F11" s="189" t="s">
        <v>59</v>
      </c>
      <c r="G11" s="139">
        <v>1</v>
      </c>
      <c r="H11" s="19">
        <v>1</v>
      </c>
      <c r="I11" s="18">
        <v>1</v>
      </c>
      <c r="J11" s="19">
        <v>1</v>
      </c>
      <c r="K11" s="18">
        <v>0</v>
      </c>
      <c r="L11" s="19">
        <v>2</v>
      </c>
      <c r="M11" s="124">
        <v>0</v>
      </c>
      <c r="N11" s="125">
        <v>1</v>
      </c>
      <c r="O11" s="13"/>
      <c r="P11" s="35">
        <v>0</v>
      </c>
      <c r="Q11" s="36">
        <v>1</v>
      </c>
      <c r="R11" s="14"/>
      <c r="S11" s="20">
        <f t="shared" si="0"/>
        <v>0</v>
      </c>
      <c r="T11" s="20">
        <f t="shared" si="5"/>
        <v>0</v>
      </c>
      <c r="U11" s="20">
        <f t="shared" si="6"/>
        <v>1</v>
      </c>
      <c r="V11" s="151">
        <f t="shared" si="7"/>
        <v>3</v>
      </c>
      <c r="AJ11" s="53" t="str">
        <f t="shared" ref="AJ11:AJ26" si="35">IF(G11&lt;H11,2,IF(G11=H11,"n",1))</f>
        <v>n</v>
      </c>
      <c r="AK11" s="53" t="str">
        <f t="shared" ref="AK11:AK26" si="36">IF(I11&lt;J11,2,IF(I11=J11,"n",1))</f>
        <v>n</v>
      </c>
      <c r="AL11" s="53">
        <f t="shared" ref="AL11:AL38" si="37">IF(K11&lt;L11,2,IF(K11=L11,"n",1))</f>
        <v>2</v>
      </c>
      <c r="AM11" s="54">
        <f t="shared" ref="AM11:AM26" si="38">IF(M11&lt;N11,2,IF(M11=N11,"n",1))</f>
        <v>2</v>
      </c>
      <c r="AN11" s="55">
        <f t="shared" si="11"/>
        <v>2</v>
      </c>
      <c r="AO11" s="56">
        <f t="shared" ref="AO11:AO26" si="39">IF(AJ11=AN11,1,0)</f>
        <v>0</v>
      </c>
      <c r="AP11" s="56">
        <f t="shared" ref="AP11:AP26" si="40">IF(AK11=AN11,1,0)</f>
        <v>0</v>
      </c>
      <c r="AQ11" s="56">
        <f t="shared" ref="AQ11:AQ26" si="41">IF(AL11=AN11,1,0)</f>
        <v>1</v>
      </c>
      <c r="AR11" s="56">
        <f t="shared" ref="AR11:AR26" si="42">IF(AM11=AN11,1,0)</f>
        <v>1</v>
      </c>
      <c r="AS11" s="56" t="b">
        <f t="shared" si="16"/>
        <v>0</v>
      </c>
      <c r="AT11" s="53" t="b">
        <f t="shared" si="17"/>
        <v>0</v>
      </c>
      <c r="AU11" s="53" t="b">
        <f t="shared" si="18"/>
        <v>0</v>
      </c>
      <c r="AV11" s="57" t="b">
        <f t="shared" si="19"/>
        <v>1</v>
      </c>
      <c r="AW11" s="58">
        <f t="shared" si="23"/>
        <v>0</v>
      </c>
      <c r="AX11" s="58">
        <f t="shared" si="24"/>
        <v>0</v>
      </c>
      <c r="AY11" s="58">
        <f t="shared" si="25"/>
        <v>0</v>
      </c>
      <c r="AZ11" s="58">
        <f t="shared" si="26"/>
        <v>2</v>
      </c>
    </row>
    <row r="12" spans="1:52" ht="16.5" thickBot="1" x14ac:dyDescent="0.3">
      <c r="A12" s="317"/>
      <c r="B12" s="335"/>
      <c r="C12" s="224">
        <v>44364</v>
      </c>
      <c r="D12" s="180" t="s">
        <v>92</v>
      </c>
      <c r="E12" s="196" t="s">
        <v>57</v>
      </c>
      <c r="F12" s="196" t="s">
        <v>61</v>
      </c>
      <c r="G12" s="139">
        <v>0</v>
      </c>
      <c r="H12" s="19">
        <v>2</v>
      </c>
      <c r="I12" s="18">
        <v>1</v>
      </c>
      <c r="J12" s="19">
        <v>2</v>
      </c>
      <c r="K12" s="18">
        <v>0</v>
      </c>
      <c r="L12" s="19">
        <v>2</v>
      </c>
      <c r="M12" s="124">
        <v>0</v>
      </c>
      <c r="N12" s="125">
        <v>2</v>
      </c>
      <c r="O12" s="13"/>
      <c r="P12" s="35">
        <v>1</v>
      </c>
      <c r="Q12" s="36">
        <v>2</v>
      </c>
      <c r="R12" s="14"/>
      <c r="S12" s="20">
        <f t="shared" si="0"/>
        <v>1</v>
      </c>
      <c r="T12" s="20">
        <f t="shared" si="5"/>
        <v>3</v>
      </c>
      <c r="U12" s="20">
        <f t="shared" si="6"/>
        <v>1</v>
      </c>
      <c r="V12" s="151">
        <f t="shared" si="7"/>
        <v>1</v>
      </c>
      <c r="AJ12" s="53">
        <f t="shared" si="35"/>
        <v>2</v>
      </c>
      <c r="AK12" s="53">
        <f t="shared" si="36"/>
        <v>2</v>
      </c>
      <c r="AL12" s="53">
        <f t="shared" si="37"/>
        <v>2</v>
      </c>
      <c r="AM12" s="54">
        <f t="shared" si="38"/>
        <v>2</v>
      </c>
      <c r="AN12" s="55">
        <f t="shared" si="11"/>
        <v>2</v>
      </c>
      <c r="AO12" s="56">
        <f t="shared" si="39"/>
        <v>1</v>
      </c>
      <c r="AP12" s="56">
        <f t="shared" si="40"/>
        <v>1</v>
      </c>
      <c r="AQ12" s="56">
        <f t="shared" si="41"/>
        <v>1</v>
      </c>
      <c r="AR12" s="56">
        <f t="shared" si="42"/>
        <v>1</v>
      </c>
      <c r="AS12" s="56" t="b">
        <f t="shared" si="16"/>
        <v>0</v>
      </c>
      <c r="AT12" s="53" t="b">
        <f t="shared" si="17"/>
        <v>1</v>
      </c>
      <c r="AU12" s="53" t="b">
        <f t="shared" si="18"/>
        <v>0</v>
      </c>
      <c r="AV12" s="57" t="b">
        <f t="shared" si="19"/>
        <v>0</v>
      </c>
      <c r="AW12" s="58">
        <f t="shared" si="23"/>
        <v>0</v>
      </c>
      <c r="AX12" s="58">
        <f t="shared" si="24"/>
        <v>2</v>
      </c>
      <c r="AY12" s="58">
        <f t="shared" si="25"/>
        <v>0</v>
      </c>
      <c r="AZ12" s="58">
        <f t="shared" si="26"/>
        <v>0</v>
      </c>
    </row>
    <row r="13" spans="1:52" ht="17.25" thickTop="1" thickBot="1" x14ac:dyDescent="0.3">
      <c r="A13" s="317"/>
      <c r="B13" s="336" t="s">
        <v>19</v>
      </c>
      <c r="C13" s="340">
        <v>44368</v>
      </c>
      <c r="D13" s="181" t="s">
        <v>89</v>
      </c>
      <c r="E13" s="192" t="s">
        <v>58</v>
      </c>
      <c r="F13" s="193" t="s">
        <v>61</v>
      </c>
      <c r="G13" s="139">
        <v>0</v>
      </c>
      <c r="H13" s="19">
        <v>2</v>
      </c>
      <c r="I13" s="18">
        <v>0</v>
      </c>
      <c r="J13" s="19">
        <v>2</v>
      </c>
      <c r="K13" s="18">
        <v>0</v>
      </c>
      <c r="L13" s="19">
        <v>2</v>
      </c>
      <c r="M13" s="124">
        <v>0</v>
      </c>
      <c r="N13" s="125">
        <v>2</v>
      </c>
      <c r="O13" s="13"/>
      <c r="P13" s="35">
        <v>0</v>
      </c>
      <c r="Q13" s="36">
        <v>2</v>
      </c>
      <c r="R13" s="14"/>
      <c r="S13" s="20">
        <f t="shared" si="0"/>
        <v>3</v>
      </c>
      <c r="T13" s="20">
        <f t="shared" si="5"/>
        <v>3</v>
      </c>
      <c r="U13" s="20">
        <f t="shared" si="6"/>
        <v>3</v>
      </c>
      <c r="V13" s="151">
        <f t="shared" si="7"/>
        <v>3</v>
      </c>
      <c r="AJ13" s="53">
        <f t="shared" si="35"/>
        <v>2</v>
      </c>
      <c r="AK13" s="53">
        <f t="shared" si="36"/>
        <v>2</v>
      </c>
      <c r="AL13" s="53">
        <f t="shared" si="37"/>
        <v>2</v>
      </c>
      <c r="AM13" s="54">
        <f t="shared" si="38"/>
        <v>2</v>
      </c>
      <c r="AN13" s="55">
        <f t="shared" si="11"/>
        <v>2</v>
      </c>
      <c r="AO13" s="56">
        <f t="shared" si="39"/>
        <v>1</v>
      </c>
      <c r="AP13" s="56">
        <f t="shared" si="40"/>
        <v>1</v>
      </c>
      <c r="AQ13" s="56">
        <f t="shared" si="41"/>
        <v>1</v>
      </c>
      <c r="AR13" s="56">
        <f t="shared" si="42"/>
        <v>1</v>
      </c>
      <c r="AS13" s="56" t="b">
        <f t="shared" si="16"/>
        <v>1</v>
      </c>
      <c r="AT13" s="53" t="b">
        <f t="shared" si="17"/>
        <v>1</v>
      </c>
      <c r="AU13" s="53" t="b">
        <f t="shared" si="18"/>
        <v>1</v>
      </c>
      <c r="AV13" s="57" t="b">
        <f t="shared" si="19"/>
        <v>1</v>
      </c>
      <c r="AW13" s="58">
        <f t="shared" si="23"/>
        <v>2</v>
      </c>
      <c r="AX13" s="58">
        <f t="shared" si="24"/>
        <v>2</v>
      </c>
      <c r="AY13" s="58">
        <f t="shared" si="25"/>
        <v>2</v>
      </c>
      <c r="AZ13" s="58">
        <f t="shared" si="26"/>
        <v>2</v>
      </c>
    </row>
    <row r="14" spans="1:52" ht="16.5" thickBot="1" x14ac:dyDescent="0.3">
      <c r="A14" s="318"/>
      <c r="B14" s="337"/>
      <c r="C14" s="431"/>
      <c r="D14" s="59" t="s">
        <v>89</v>
      </c>
      <c r="E14" s="187" t="s">
        <v>59</v>
      </c>
      <c r="F14" s="187" t="s">
        <v>57</v>
      </c>
      <c r="G14" s="139">
        <v>1</v>
      </c>
      <c r="H14" s="19">
        <v>0</v>
      </c>
      <c r="I14" s="18">
        <v>1</v>
      </c>
      <c r="J14" s="19">
        <v>2</v>
      </c>
      <c r="K14" s="18">
        <v>1</v>
      </c>
      <c r="L14" s="19">
        <v>0</v>
      </c>
      <c r="M14" s="124">
        <v>2</v>
      </c>
      <c r="N14" s="125">
        <v>1</v>
      </c>
      <c r="O14" s="13"/>
      <c r="P14" s="35">
        <v>1</v>
      </c>
      <c r="Q14" s="36">
        <v>4</v>
      </c>
      <c r="R14" s="14"/>
      <c r="S14" s="20">
        <f t="shared" si="0"/>
        <v>0</v>
      </c>
      <c r="T14" s="20">
        <f t="shared" si="5"/>
        <v>1</v>
      </c>
      <c r="U14" s="20">
        <f t="shared" si="6"/>
        <v>0</v>
      </c>
      <c r="V14" s="151">
        <f t="shared" si="7"/>
        <v>0</v>
      </c>
      <c r="AJ14" s="53">
        <f t="shared" si="35"/>
        <v>1</v>
      </c>
      <c r="AK14" s="53">
        <f t="shared" si="36"/>
        <v>2</v>
      </c>
      <c r="AL14" s="53">
        <f t="shared" si="37"/>
        <v>1</v>
      </c>
      <c r="AM14" s="54">
        <f t="shared" si="38"/>
        <v>1</v>
      </c>
      <c r="AN14" s="55">
        <f t="shared" si="11"/>
        <v>2</v>
      </c>
      <c r="AO14" s="56">
        <f t="shared" si="39"/>
        <v>0</v>
      </c>
      <c r="AP14" s="56">
        <f t="shared" si="40"/>
        <v>1</v>
      </c>
      <c r="AQ14" s="56">
        <f t="shared" si="41"/>
        <v>0</v>
      </c>
      <c r="AR14" s="56">
        <f t="shared" si="42"/>
        <v>0</v>
      </c>
      <c r="AS14" s="56" t="b">
        <f t="shared" si="16"/>
        <v>0</v>
      </c>
      <c r="AT14" s="53" t="b">
        <f t="shared" si="17"/>
        <v>0</v>
      </c>
      <c r="AU14" s="53" t="b">
        <f t="shared" si="18"/>
        <v>0</v>
      </c>
      <c r="AV14" s="57" t="b">
        <f t="shared" si="19"/>
        <v>0</v>
      </c>
      <c r="AW14" s="58">
        <f t="shared" si="23"/>
        <v>0</v>
      </c>
      <c r="AX14" s="58">
        <f t="shared" si="24"/>
        <v>0</v>
      </c>
      <c r="AY14" s="58">
        <f t="shared" si="25"/>
        <v>0</v>
      </c>
      <c r="AZ14" s="58">
        <f t="shared" si="26"/>
        <v>0</v>
      </c>
    </row>
    <row r="15" spans="1:52" ht="17.25" customHeight="1" thickTop="1" thickBot="1" x14ac:dyDescent="0.3">
      <c r="A15" s="316" t="s">
        <v>85</v>
      </c>
      <c r="B15" s="338" t="s">
        <v>17</v>
      </c>
      <c r="C15" s="342">
        <v>44360</v>
      </c>
      <c r="D15" s="61" t="s">
        <v>92</v>
      </c>
      <c r="E15" s="199" t="s">
        <v>65</v>
      </c>
      <c r="F15" s="198" t="s">
        <v>64</v>
      </c>
      <c r="G15" s="25">
        <v>2</v>
      </c>
      <c r="H15" s="26">
        <v>0</v>
      </c>
      <c r="I15" s="25">
        <v>1</v>
      </c>
      <c r="J15" s="26">
        <v>1</v>
      </c>
      <c r="K15" s="25">
        <v>2</v>
      </c>
      <c r="L15" s="26">
        <v>0</v>
      </c>
      <c r="M15" s="169">
        <v>2</v>
      </c>
      <c r="N15" s="170">
        <v>1</v>
      </c>
      <c r="O15" s="27"/>
      <c r="P15" s="35">
        <v>3</v>
      </c>
      <c r="Q15" s="36">
        <v>1</v>
      </c>
      <c r="R15" s="28"/>
      <c r="S15" s="29">
        <f t="shared" si="0"/>
        <v>1</v>
      </c>
      <c r="T15" s="29">
        <f t="shared" si="5"/>
        <v>0</v>
      </c>
      <c r="U15" s="29">
        <f t="shared" si="6"/>
        <v>1</v>
      </c>
      <c r="V15" s="152">
        <f t="shared" si="7"/>
        <v>1</v>
      </c>
      <c r="AJ15" s="53">
        <f t="shared" si="35"/>
        <v>1</v>
      </c>
      <c r="AK15" s="53" t="str">
        <f t="shared" si="36"/>
        <v>n</v>
      </c>
      <c r="AL15" s="53">
        <f t="shared" si="37"/>
        <v>1</v>
      </c>
      <c r="AM15" s="54">
        <f t="shared" si="38"/>
        <v>1</v>
      </c>
      <c r="AN15" s="55">
        <f t="shared" si="11"/>
        <v>1</v>
      </c>
      <c r="AO15" s="56">
        <f t="shared" si="39"/>
        <v>1</v>
      </c>
      <c r="AP15" s="56">
        <f t="shared" si="40"/>
        <v>0</v>
      </c>
      <c r="AQ15" s="56">
        <f t="shared" si="41"/>
        <v>1</v>
      </c>
      <c r="AR15" s="56">
        <f t="shared" si="42"/>
        <v>1</v>
      </c>
      <c r="AS15" s="56" t="b">
        <f t="shared" si="16"/>
        <v>0</v>
      </c>
      <c r="AT15" s="53" t="b">
        <f t="shared" si="17"/>
        <v>0</v>
      </c>
      <c r="AU15" s="53" t="b">
        <f t="shared" si="18"/>
        <v>0</v>
      </c>
      <c r="AV15" s="57" t="b">
        <f t="shared" si="19"/>
        <v>0</v>
      </c>
      <c r="AW15" s="58">
        <f t="shared" si="23"/>
        <v>0</v>
      </c>
      <c r="AX15" s="58">
        <f t="shared" si="24"/>
        <v>0</v>
      </c>
      <c r="AY15" s="58">
        <f t="shared" si="25"/>
        <v>0</v>
      </c>
      <c r="AZ15" s="58">
        <f t="shared" si="26"/>
        <v>0</v>
      </c>
    </row>
    <row r="16" spans="1:52" ht="16.5" thickBot="1" x14ac:dyDescent="0.3">
      <c r="A16" s="317"/>
      <c r="B16" s="337"/>
      <c r="C16" s="432"/>
      <c r="D16" s="59" t="s">
        <v>89</v>
      </c>
      <c r="E16" s="202" t="s">
        <v>63</v>
      </c>
      <c r="F16" s="203" t="s">
        <v>62</v>
      </c>
      <c r="G16" s="18">
        <v>3</v>
      </c>
      <c r="H16" s="19">
        <v>1</v>
      </c>
      <c r="I16" s="18">
        <v>1</v>
      </c>
      <c r="J16" s="19">
        <v>2</v>
      </c>
      <c r="K16" s="18">
        <v>2</v>
      </c>
      <c r="L16" s="19">
        <v>0</v>
      </c>
      <c r="M16" s="124">
        <v>1</v>
      </c>
      <c r="N16" s="125">
        <v>1</v>
      </c>
      <c r="O16" s="13"/>
      <c r="P16" s="35">
        <v>3</v>
      </c>
      <c r="Q16" s="36">
        <v>2</v>
      </c>
      <c r="R16" s="14"/>
      <c r="S16" s="20">
        <f t="shared" si="0"/>
        <v>1</v>
      </c>
      <c r="T16" s="20">
        <f t="shared" si="5"/>
        <v>0</v>
      </c>
      <c r="U16" s="20">
        <f t="shared" si="6"/>
        <v>1</v>
      </c>
      <c r="V16" s="151">
        <f t="shared" si="7"/>
        <v>0</v>
      </c>
      <c r="AJ16" s="53">
        <f t="shared" si="35"/>
        <v>1</v>
      </c>
      <c r="AK16" s="53">
        <f t="shared" si="36"/>
        <v>2</v>
      </c>
      <c r="AL16" s="53">
        <f t="shared" si="37"/>
        <v>1</v>
      </c>
      <c r="AM16" s="54" t="str">
        <f t="shared" si="38"/>
        <v>n</v>
      </c>
      <c r="AN16" s="55">
        <f t="shared" si="11"/>
        <v>1</v>
      </c>
      <c r="AO16" s="56">
        <f t="shared" si="39"/>
        <v>1</v>
      </c>
      <c r="AP16" s="56">
        <f t="shared" si="40"/>
        <v>0</v>
      </c>
      <c r="AQ16" s="56">
        <f t="shared" si="41"/>
        <v>1</v>
      </c>
      <c r="AR16" s="56">
        <f t="shared" si="42"/>
        <v>0</v>
      </c>
      <c r="AS16" s="56" t="b">
        <f t="shared" si="16"/>
        <v>0</v>
      </c>
      <c r="AT16" s="53" t="b">
        <f t="shared" si="17"/>
        <v>0</v>
      </c>
      <c r="AU16" s="53" t="b">
        <f t="shared" si="18"/>
        <v>0</v>
      </c>
      <c r="AV16" s="57" t="b">
        <f t="shared" si="19"/>
        <v>0</v>
      </c>
      <c r="AW16" s="58">
        <f t="shared" si="23"/>
        <v>0</v>
      </c>
      <c r="AX16" s="58">
        <f t="shared" si="24"/>
        <v>0</v>
      </c>
      <c r="AY16" s="58">
        <f t="shared" si="25"/>
        <v>0</v>
      </c>
      <c r="AZ16" s="58">
        <f t="shared" si="26"/>
        <v>0</v>
      </c>
    </row>
    <row r="17" spans="1:52" ht="16.5" thickBot="1" x14ac:dyDescent="0.3">
      <c r="A17" s="317"/>
      <c r="B17" s="334" t="s">
        <v>18</v>
      </c>
      <c r="C17" s="340">
        <v>44364</v>
      </c>
      <c r="D17" s="180" t="s">
        <v>90</v>
      </c>
      <c r="E17" s="204" t="s">
        <v>62</v>
      </c>
      <c r="F17" s="189" t="s">
        <v>64</v>
      </c>
      <c r="G17" s="18">
        <v>3</v>
      </c>
      <c r="H17" s="19">
        <v>0</v>
      </c>
      <c r="I17" s="18">
        <v>2</v>
      </c>
      <c r="J17" s="19">
        <v>0</v>
      </c>
      <c r="K17" s="18">
        <v>2</v>
      </c>
      <c r="L17" s="19">
        <v>0</v>
      </c>
      <c r="M17" s="124">
        <v>1</v>
      </c>
      <c r="N17" s="125">
        <v>0</v>
      </c>
      <c r="O17" s="13"/>
      <c r="P17" s="35">
        <v>2</v>
      </c>
      <c r="Q17" s="36">
        <v>1</v>
      </c>
      <c r="R17" s="14"/>
      <c r="S17" s="20">
        <f t="shared" si="0"/>
        <v>1</v>
      </c>
      <c r="T17" s="20">
        <f t="shared" si="5"/>
        <v>1</v>
      </c>
      <c r="U17" s="20">
        <f t="shared" si="6"/>
        <v>1</v>
      </c>
      <c r="V17" s="151">
        <f t="shared" si="7"/>
        <v>1</v>
      </c>
      <c r="AJ17" s="53">
        <f t="shared" si="35"/>
        <v>1</v>
      </c>
      <c r="AK17" s="53">
        <f t="shared" si="36"/>
        <v>1</v>
      </c>
      <c r="AL17" s="53">
        <f t="shared" si="37"/>
        <v>1</v>
      </c>
      <c r="AM17" s="54">
        <f t="shared" si="38"/>
        <v>1</v>
      </c>
      <c r="AN17" s="55">
        <f t="shared" si="11"/>
        <v>1</v>
      </c>
      <c r="AO17" s="56">
        <f t="shared" si="39"/>
        <v>1</v>
      </c>
      <c r="AP17" s="56">
        <f t="shared" si="40"/>
        <v>1</v>
      </c>
      <c r="AQ17" s="56">
        <f t="shared" si="41"/>
        <v>1</v>
      </c>
      <c r="AR17" s="56">
        <f t="shared" si="42"/>
        <v>1</v>
      </c>
      <c r="AS17" s="56" t="b">
        <f t="shared" si="16"/>
        <v>0</v>
      </c>
      <c r="AT17" s="53" t="b">
        <f t="shared" si="17"/>
        <v>0</v>
      </c>
      <c r="AU17" s="53" t="b">
        <f t="shared" si="18"/>
        <v>0</v>
      </c>
      <c r="AV17" s="57" t="b">
        <f t="shared" si="19"/>
        <v>0</v>
      </c>
      <c r="AW17" s="58">
        <f t="shared" si="23"/>
        <v>0</v>
      </c>
      <c r="AX17" s="58">
        <f t="shared" si="24"/>
        <v>0</v>
      </c>
      <c r="AY17" s="58">
        <f t="shared" si="25"/>
        <v>0</v>
      </c>
      <c r="AZ17" s="58">
        <f t="shared" si="26"/>
        <v>0</v>
      </c>
    </row>
    <row r="18" spans="1:52" ht="16.5" thickBot="1" x14ac:dyDescent="0.3">
      <c r="A18" s="317"/>
      <c r="B18" s="335"/>
      <c r="C18" s="341"/>
      <c r="D18" s="182" t="s">
        <v>89</v>
      </c>
      <c r="E18" s="205" t="s">
        <v>63</v>
      </c>
      <c r="F18" s="191" t="s">
        <v>65</v>
      </c>
      <c r="G18" s="18">
        <v>3</v>
      </c>
      <c r="H18" s="19">
        <v>1</v>
      </c>
      <c r="I18" s="18">
        <v>2</v>
      </c>
      <c r="J18" s="19">
        <v>0</v>
      </c>
      <c r="K18" s="18">
        <v>3</v>
      </c>
      <c r="L18" s="19">
        <v>0</v>
      </c>
      <c r="M18" s="124">
        <v>1</v>
      </c>
      <c r="N18" s="125">
        <v>0</v>
      </c>
      <c r="O18" s="13"/>
      <c r="P18" s="35">
        <v>2</v>
      </c>
      <c r="Q18" s="36">
        <v>0</v>
      </c>
      <c r="R18" s="14"/>
      <c r="S18" s="20">
        <f t="shared" si="0"/>
        <v>1</v>
      </c>
      <c r="T18" s="20">
        <f t="shared" si="5"/>
        <v>3</v>
      </c>
      <c r="U18" s="20">
        <f t="shared" si="6"/>
        <v>1</v>
      </c>
      <c r="V18" s="151">
        <f t="shared" si="7"/>
        <v>1</v>
      </c>
      <c r="AJ18" s="53">
        <f t="shared" si="35"/>
        <v>1</v>
      </c>
      <c r="AK18" s="53">
        <f t="shared" si="36"/>
        <v>1</v>
      </c>
      <c r="AL18" s="53">
        <f t="shared" si="37"/>
        <v>1</v>
      </c>
      <c r="AM18" s="54">
        <f t="shared" si="38"/>
        <v>1</v>
      </c>
      <c r="AN18" s="55">
        <f t="shared" si="11"/>
        <v>1</v>
      </c>
      <c r="AO18" s="56">
        <f t="shared" si="39"/>
        <v>1</v>
      </c>
      <c r="AP18" s="56">
        <f t="shared" si="40"/>
        <v>1</v>
      </c>
      <c r="AQ18" s="56">
        <f t="shared" si="41"/>
        <v>1</v>
      </c>
      <c r="AR18" s="56">
        <f t="shared" si="42"/>
        <v>1</v>
      </c>
      <c r="AS18" s="56" t="b">
        <f t="shared" si="16"/>
        <v>0</v>
      </c>
      <c r="AT18" s="53" t="b">
        <f t="shared" si="17"/>
        <v>1</v>
      </c>
      <c r="AU18" s="53" t="b">
        <f t="shared" si="18"/>
        <v>0</v>
      </c>
      <c r="AV18" s="57" t="b">
        <f t="shared" si="19"/>
        <v>0</v>
      </c>
      <c r="AW18" s="58">
        <f t="shared" si="23"/>
        <v>0</v>
      </c>
      <c r="AX18" s="58">
        <f t="shared" si="24"/>
        <v>2</v>
      </c>
      <c r="AY18" s="58">
        <f t="shared" si="25"/>
        <v>0</v>
      </c>
      <c r="AZ18" s="58">
        <f t="shared" si="26"/>
        <v>0</v>
      </c>
    </row>
    <row r="19" spans="1:52" ht="16.5" thickBot="1" x14ac:dyDescent="0.3">
      <c r="A19" s="317"/>
      <c r="B19" s="336" t="s">
        <v>19</v>
      </c>
      <c r="C19" s="340">
        <v>44368</v>
      </c>
      <c r="D19" s="180" t="s">
        <v>92</v>
      </c>
      <c r="E19" s="200" t="s">
        <v>64</v>
      </c>
      <c r="F19" s="201" t="s">
        <v>63</v>
      </c>
      <c r="G19" s="18">
        <v>0</v>
      </c>
      <c r="H19" s="19">
        <v>3</v>
      </c>
      <c r="I19" s="18">
        <v>0</v>
      </c>
      <c r="J19" s="19">
        <v>3</v>
      </c>
      <c r="K19" s="18">
        <v>0</v>
      </c>
      <c r="L19" s="19">
        <v>2</v>
      </c>
      <c r="M19" s="124">
        <v>0</v>
      </c>
      <c r="N19" s="125">
        <v>1</v>
      </c>
      <c r="O19" s="13"/>
      <c r="P19" s="35">
        <v>0</v>
      </c>
      <c r="Q19" s="36">
        <v>3</v>
      </c>
      <c r="R19" s="14"/>
      <c r="S19" s="20">
        <f t="shared" si="0"/>
        <v>3</v>
      </c>
      <c r="T19" s="20">
        <f t="shared" si="5"/>
        <v>3</v>
      </c>
      <c r="U19" s="20">
        <f t="shared" si="6"/>
        <v>1</v>
      </c>
      <c r="V19" s="151">
        <f t="shared" si="7"/>
        <v>1</v>
      </c>
      <c r="AJ19" s="53">
        <f t="shared" si="35"/>
        <v>2</v>
      </c>
      <c r="AK19" s="53">
        <f t="shared" si="36"/>
        <v>2</v>
      </c>
      <c r="AL19" s="53">
        <f t="shared" si="37"/>
        <v>2</v>
      </c>
      <c r="AM19" s="54">
        <f t="shared" si="38"/>
        <v>2</v>
      </c>
      <c r="AN19" s="55">
        <f t="shared" si="11"/>
        <v>2</v>
      </c>
      <c r="AO19" s="56">
        <f t="shared" si="39"/>
        <v>1</v>
      </c>
      <c r="AP19" s="56">
        <f t="shared" si="40"/>
        <v>1</v>
      </c>
      <c r="AQ19" s="56">
        <f t="shared" si="41"/>
        <v>1</v>
      </c>
      <c r="AR19" s="56">
        <f t="shared" si="42"/>
        <v>1</v>
      </c>
      <c r="AS19" s="56" t="b">
        <f t="shared" si="16"/>
        <v>1</v>
      </c>
      <c r="AT19" s="53" t="b">
        <f t="shared" si="17"/>
        <v>1</v>
      </c>
      <c r="AU19" s="53" t="b">
        <f t="shared" si="18"/>
        <v>0</v>
      </c>
      <c r="AV19" s="57" t="b">
        <f t="shared" si="19"/>
        <v>0</v>
      </c>
      <c r="AW19" s="58">
        <f t="shared" si="23"/>
        <v>2</v>
      </c>
      <c r="AX19" s="58">
        <f t="shared" si="24"/>
        <v>2</v>
      </c>
      <c r="AY19" s="58">
        <f t="shared" si="25"/>
        <v>0</v>
      </c>
      <c r="AZ19" s="58">
        <f t="shared" si="26"/>
        <v>0</v>
      </c>
    </row>
    <row r="20" spans="1:52" ht="16.5" thickBot="1" x14ac:dyDescent="0.3">
      <c r="A20" s="318"/>
      <c r="B20" s="337"/>
      <c r="C20" s="431"/>
      <c r="D20" s="183" t="s">
        <v>92</v>
      </c>
      <c r="E20" s="202" t="s">
        <v>62</v>
      </c>
      <c r="F20" s="203" t="s">
        <v>65</v>
      </c>
      <c r="G20" s="18">
        <v>1</v>
      </c>
      <c r="H20" s="19">
        <v>1</v>
      </c>
      <c r="I20" s="18">
        <v>2</v>
      </c>
      <c r="J20" s="19">
        <v>1</v>
      </c>
      <c r="K20" s="18">
        <v>2</v>
      </c>
      <c r="L20" s="19">
        <v>1</v>
      </c>
      <c r="M20" s="124">
        <v>1</v>
      </c>
      <c r="N20" s="125">
        <v>0</v>
      </c>
      <c r="O20" s="13"/>
      <c r="P20" s="35">
        <v>0</v>
      </c>
      <c r="Q20" s="36">
        <v>1</v>
      </c>
      <c r="R20" s="14"/>
      <c r="S20" s="20">
        <f t="shared" si="0"/>
        <v>0</v>
      </c>
      <c r="T20" s="20">
        <f t="shared" si="5"/>
        <v>0</v>
      </c>
      <c r="U20" s="20">
        <f t="shared" si="6"/>
        <v>0</v>
      </c>
      <c r="V20" s="151">
        <f t="shared" si="7"/>
        <v>0</v>
      </c>
      <c r="AJ20" s="53" t="str">
        <f t="shared" si="35"/>
        <v>n</v>
      </c>
      <c r="AK20" s="53">
        <f t="shared" si="36"/>
        <v>1</v>
      </c>
      <c r="AL20" s="53">
        <f t="shared" si="37"/>
        <v>1</v>
      </c>
      <c r="AM20" s="54">
        <f t="shared" si="38"/>
        <v>1</v>
      </c>
      <c r="AN20" s="55">
        <f t="shared" si="11"/>
        <v>2</v>
      </c>
      <c r="AO20" s="56">
        <f t="shared" si="39"/>
        <v>0</v>
      </c>
      <c r="AP20" s="56">
        <f t="shared" si="40"/>
        <v>0</v>
      </c>
      <c r="AQ20" s="56">
        <f t="shared" si="41"/>
        <v>0</v>
      </c>
      <c r="AR20" s="56">
        <f t="shared" si="42"/>
        <v>0</v>
      </c>
      <c r="AS20" s="56" t="b">
        <f t="shared" si="16"/>
        <v>0</v>
      </c>
      <c r="AT20" s="53" t="b">
        <f t="shared" si="17"/>
        <v>0</v>
      </c>
      <c r="AU20" s="53" t="b">
        <f t="shared" si="18"/>
        <v>0</v>
      </c>
      <c r="AV20" s="57" t="b">
        <f t="shared" si="19"/>
        <v>0</v>
      </c>
      <c r="AW20" s="58">
        <f t="shared" si="23"/>
        <v>0</v>
      </c>
      <c r="AX20" s="58">
        <f t="shared" si="24"/>
        <v>0</v>
      </c>
      <c r="AY20" s="58">
        <f t="shared" si="25"/>
        <v>0</v>
      </c>
      <c r="AZ20" s="58">
        <f t="shared" si="26"/>
        <v>0</v>
      </c>
    </row>
    <row r="21" spans="1:52" ht="17.25" customHeight="1" thickTop="1" thickBot="1" x14ac:dyDescent="0.3">
      <c r="A21" s="316" t="s">
        <v>86</v>
      </c>
      <c r="B21" s="338" t="s">
        <v>17</v>
      </c>
      <c r="C21" s="213">
        <v>44360</v>
      </c>
      <c r="D21" s="61" t="s">
        <v>90</v>
      </c>
      <c r="E21" s="199" t="s">
        <v>66</v>
      </c>
      <c r="F21" s="198" t="s">
        <v>67</v>
      </c>
      <c r="G21" s="25">
        <v>2</v>
      </c>
      <c r="H21" s="26">
        <v>1</v>
      </c>
      <c r="I21" s="25">
        <v>1</v>
      </c>
      <c r="J21" s="26">
        <v>1</v>
      </c>
      <c r="K21" s="25">
        <v>2</v>
      </c>
      <c r="L21" s="26">
        <v>0</v>
      </c>
      <c r="M21" s="169">
        <v>2</v>
      </c>
      <c r="N21" s="170">
        <v>1</v>
      </c>
      <c r="O21" s="27"/>
      <c r="P21" s="35">
        <v>1</v>
      </c>
      <c r="Q21" s="36">
        <v>0</v>
      </c>
      <c r="R21" s="28"/>
      <c r="S21" s="29">
        <f t="shared" si="0"/>
        <v>1</v>
      </c>
      <c r="T21" s="29">
        <f t="shared" si="5"/>
        <v>0</v>
      </c>
      <c r="U21" s="29">
        <f t="shared" si="6"/>
        <v>1</v>
      </c>
      <c r="V21" s="152">
        <f t="shared" si="7"/>
        <v>1</v>
      </c>
      <c r="AJ21" s="53">
        <f t="shared" si="35"/>
        <v>1</v>
      </c>
      <c r="AK21" s="53" t="str">
        <f t="shared" si="36"/>
        <v>n</v>
      </c>
      <c r="AL21" s="53">
        <f t="shared" si="37"/>
        <v>1</v>
      </c>
      <c r="AM21" s="54">
        <f t="shared" si="38"/>
        <v>1</v>
      </c>
      <c r="AN21" s="55">
        <f t="shared" si="11"/>
        <v>1</v>
      </c>
      <c r="AO21" s="56">
        <f t="shared" si="39"/>
        <v>1</v>
      </c>
      <c r="AP21" s="56">
        <f t="shared" si="40"/>
        <v>0</v>
      </c>
      <c r="AQ21" s="56">
        <f t="shared" si="41"/>
        <v>1</v>
      </c>
      <c r="AR21" s="56">
        <f t="shared" si="42"/>
        <v>1</v>
      </c>
      <c r="AS21" s="56" t="b">
        <f t="shared" si="16"/>
        <v>0</v>
      </c>
      <c r="AT21" s="53" t="b">
        <f t="shared" si="17"/>
        <v>0</v>
      </c>
      <c r="AU21" s="53" t="b">
        <f t="shared" si="18"/>
        <v>0</v>
      </c>
      <c r="AV21" s="57" t="b">
        <f t="shared" si="19"/>
        <v>0</v>
      </c>
      <c r="AW21" s="58">
        <f t="shared" si="23"/>
        <v>0</v>
      </c>
      <c r="AX21" s="58">
        <f t="shared" si="24"/>
        <v>0</v>
      </c>
      <c r="AY21" s="58">
        <f t="shared" si="25"/>
        <v>0</v>
      </c>
      <c r="AZ21" s="58">
        <f t="shared" si="26"/>
        <v>0</v>
      </c>
    </row>
    <row r="22" spans="1:52" ht="16.5" thickBot="1" x14ac:dyDescent="0.3">
      <c r="A22" s="317"/>
      <c r="B22" s="337"/>
      <c r="C22" s="224">
        <v>44361</v>
      </c>
      <c r="D22" s="59" t="s">
        <v>90</v>
      </c>
      <c r="E22" s="202" t="s">
        <v>68</v>
      </c>
      <c r="F22" s="203" t="s">
        <v>69</v>
      </c>
      <c r="G22" s="18">
        <v>1</v>
      </c>
      <c r="H22" s="19">
        <v>0</v>
      </c>
      <c r="I22" s="18">
        <v>0</v>
      </c>
      <c r="J22" s="19">
        <v>0</v>
      </c>
      <c r="K22" s="18">
        <v>1</v>
      </c>
      <c r="L22" s="19">
        <v>1</v>
      </c>
      <c r="M22" s="124">
        <v>1</v>
      </c>
      <c r="N22" s="125">
        <v>1</v>
      </c>
      <c r="O22" s="13"/>
      <c r="P22" s="35">
        <v>0</v>
      </c>
      <c r="Q22" s="36">
        <v>2</v>
      </c>
      <c r="R22" s="14"/>
      <c r="S22" s="20">
        <f t="shared" si="0"/>
        <v>0</v>
      </c>
      <c r="T22" s="20">
        <f t="shared" si="5"/>
        <v>0</v>
      </c>
      <c r="U22" s="20">
        <f t="shared" si="6"/>
        <v>0</v>
      </c>
      <c r="V22" s="151">
        <f t="shared" si="7"/>
        <v>0</v>
      </c>
      <c r="AJ22" s="53">
        <f t="shared" si="35"/>
        <v>1</v>
      </c>
      <c r="AK22" s="53" t="str">
        <f t="shared" si="36"/>
        <v>n</v>
      </c>
      <c r="AL22" s="53" t="str">
        <f t="shared" si="37"/>
        <v>n</v>
      </c>
      <c r="AM22" s="54" t="str">
        <f t="shared" si="38"/>
        <v>n</v>
      </c>
      <c r="AN22" s="55">
        <f t="shared" si="11"/>
        <v>2</v>
      </c>
      <c r="AO22" s="56">
        <f t="shared" si="39"/>
        <v>0</v>
      </c>
      <c r="AP22" s="56">
        <f t="shared" si="40"/>
        <v>0</v>
      </c>
      <c r="AQ22" s="56">
        <f t="shared" si="41"/>
        <v>0</v>
      </c>
      <c r="AR22" s="56">
        <f t="shared" si="42"/>
        <v>0</v>
      </c>
      <c r="AS22" s="56" t="b">
        <f t="shared" si="16"/>
        <v>0</v>
      </c>
      <c r="AT22" s="53" t="b">
        <f t="shared" si="17"/>
        <v>0</v>
      </c>
      <c r="AU22" s="53" t="b">
        <f t="shared" si="18"/>
        <v>0</v>
      </c>
      <c r="AV22" s="57" t="b">
        <f t="shared" si="19"/>
        <v>0</v>
      </c>
      <c r="AW22" s="58">
        <f t="shared" si="23"/>
        <v>0</v>
      </c>
      <c r="AX22" s="58">
        <f t="shared" si="24"/>
        <v>0</v>
      </c>
      <c r="AY22" s="58">
        <f t="shared" si="25"/>
        <v>0</v>
      </c>
      <c r="AZ22" s="58">
        <f t="shared" si="26"/>
        <v>0</v>
      </c>
    </row>
    <row r="23" spans="1:52" ht="16.5" thickBot="1" x14ac:dyDescent="0.3">
      <c r="A23" s="317"/>
      <c r="B23" s="334" t="s">
        <v>18</v>
      </c>
      <c r="C23" s="340">
        <v>44365</v>
      </c>
      <c r="D23" s="50" t="s">
        <v>92</v>
      </c>
      <c r="E23" s="204" t="s">
        <v>67</v>
      </c>
      <c r="F23" s="189" t="s">
        <v>69</v>
      </c>
      <c r="G23" s="18">
        <v>2</v>
      </c>
      <c r="H23" s="19">
        <v>1</v>
      </c>
      <c r="I23" s="18">
        <v>2</v>
      </c>
      <c r="J23" s="19">
        <v>1</v>
      </c>
      <c r="K23" s="18">
        <v>1</v>
      </c>
      <c r="L23" s="19">
        <v>0</v>
      </c>
      <c r="M23" s="124">
        <v>2</v>
      </c>
      <c r="N23" s="125">
        <v>1</v>
      </c>
      <c r="O23" s="13"/>
      <c r="P23" s="35">
        <v>1</v>
      </c>
      <c r="Q23" s="36">
        <v>1</v>
      </c>
      <c r="R23" s="14"/>
      <c r="S23" s="20">
        <f t="shared" si="0"/>
        <v>0</v>
      </c>
      <c r="T23" s="20">
        <f t="shared" si="5"/>
        <v>0</v>
      </c>
      <c r="U23" s="20">
        <f t="shared" si="6"/>
        <v>0</v>
      </c>
      <c r="V23" s="151">
        <f t="shared" si="7"/>
        <v>0</v>
      </c>
      <c r="AJ23" s="53">
        <f t="shared" si="35"/>
        <v>1</v>
      </c>
      <c r="AK23" s="53">
        <f t="shared" si="36"/>
        <v>1</v>
      </c>
      <c r="AL23" s="53">
        <f t="shared" si="37"/>
        <v>1</v>
      </c>
      <c r="AM23" s="54">
        <f t="shared" si="38"/>
        <v>1</v>
      </c>
      <c r="AN23" s="55" t="str">
        <f t="shared" si="11"/>
        <v>n</v>
      </c>
      <c r="AO23" s="56">
        <f t="shared" si="39"/>
        <v>0</v>
      </c>
      <c r="AP23" s="56">
        <f t="shared" si="40"/>
        <v>0</v>
      </c>
      <c r="AQ23" s="56">
        <f t="shared" si="41"/>
        <v>0</v>
      </c>
      <c r="AR23" s="56">
        <f t="shared" si="42"/>
        <v>0</v>
      </c>
      <c r="AS23" s="56" t="b">
        <f t="shared" si="16"/>
        <v>0</v>
      </c>
      <c r="AT23" s="53" t="b">
        <f t="shared" si="17"/>
        <v>0</v>
      </c>
      <c r="AU23" s="53" t="b">
        <f t="shared" si="18"/>
        <v>0</v>
      </c>
      <c r="AV23" s="57" t="b">
        <f t="shared" si="19"/>
        <v>0</v>
      </c>
      <c r="AW23" s="58">
        <f t="shared" si="23"/>
        <v>0</v>
      </c>
      <c r="AX23" s="58">
        <f t="shared" si="24"/>
        <v>0</v>
      </c>
      <c r="AY23" s="58">
        <f t="shared" si="25"/>
        <v>0</v>
      </c>
      <c r="AZ23" s="58">
        <f t="shared" si="26"/>
        <v>0</v>
      </c>
    </row>
    <row r="24" spans="1:52" ht="16.5" thickBot="1" x14ac:dyDescent="0.3">
      <c r="A24" s="317"/>
      <c r="B24" s="335"/>
      <c r="C24" s="341"/>
      <c r="D24" s="59" t="s">
        <v>89</v>
      </c>
      <c r="E24" s="205" t="s">
        <v>66</v>
      </c>
      <c r="F24" s="191" t="s">
        <v>68</v>
      </c>
      <c r="G24" s="18">
        <v>2</v>
      </c>
      <c r="H24" s="19">
        <v>0</v>
      </c>
      <c r="I24" s="18">
        <v>3</v>
      </c>
      <c r="J24" s="19">
        <v>0</v>
      </c>
      <c r="K24" s="18">
        <v>3</v>
      </c>
      <c r="L24" s="19">
        <v>0</v>
      </c>
      <c r="M24" s="124">
        <v>2</v>
      </c>
      <c r="N24" s="125">
        <v>0</v>
      </c>
      <c r="O24" s="13"/>
      <c r="P24" s="35">
        <v>0</v>
      </c>
      <c r="Q24" s="36">
        <v>0</v>
      </c>
      <c r="R24" s="14"/>
      <c r="S24" s="20">
        <f t="shared" si="0"/>
        <v>0</v>
      </c>
      <c r="T24" s="20">
        <f t="shared" si="5"/>
        <v>0</v>
      </c>
      <c r="U24" s="20">
        <f t="shared" si="6"/>
        <v>0</v>
      </c>
      <c r="V24" s="151">
        <f t="shared" si="7"/>
        <v>0</v>
      </c>
      <c r="AJ24" s="53">
        <f t="shared" si="35"/>
        <v>1</v>
      </c>
      <c r="AK24" s="53">
        <f t="shared" si="36"/>
        <v>1</v>
      </c>
      <c r="AL24" s="53">
        <f t="shared" si="37"/>
        <v>1</v>
      </c>
      <c r="AM24" s="54">
        <f t="shared" si="38"/>
        <v>1</v>
      </c>
      <c r="AN24" s="55" t="str">
        <f t="shared" si="11"/>
        <v>n</v>
      </c>
      <c r="AO24" s="56">
        <f t="shared" si="39"/>
        <v>0</v>
      </c>
      <c r="AP24" s="56">
        <f t="shared" si="40"/>
        <v>0</v>
      </c>
      <c r="AQ24" s="56">
        <f t="shared" si="41"/>
        <v>0</v>
      </c>
      <c r="AR24" s="56">
        <f t="shared" si="42"/>
        <v>0</v>
      </c>
      <c r="AS24" s="56" t="b">
        <f t="shared" si="16"/>
        <v>0</v>
      </c>
      <c r="AT24" s="53" t="b">
        <f t="shared" si="17"/>
        <v>0</v>
      </c>
      <c r="AU24" s="53" t="b">
        <f t="shared" si="18"/>
        <v>0</v>
      </c>
      <c r="AV24" s="57" t="b">
        <f t="shared" si="19"/>
        <v>0</v>
      </c>
      <c r="AW24" s="58">
        <f t="shared" si="23"/>
        <v>0</v>
      </c>
      <c r="AX24" s="58">
        <f t="shared" si="24"/>
        <v>0</v>
      </c>
      <c r="AY24" s="58">
        <f t="shared" si="25"/>
        <v>0</v>
      </c>
      <c r="AZ24" s="58">
        <f t="shared" si="26"/>
        <v>0</v>
      </c>
    </row>
    <row r="25" spans="1:52" ht="16.5" thickBot="1" x14ac:dyDescent="0.3">
      <c r="A25" s="317"/>
      <c r="B25" s="336" t="s">
        <v>19</v>
      </c>
      <c r="C25" s="340">
        <v>44369</v>
      </c>
      <c r="D25" s="180" t="s">
        <v>89</v>
      </c>
      <c r="E25" s="200" t="s">
        <v>69</v>
      </c>
      <c r="F25" s="201" t="s">
        <v>66</v>
      </c>
      <c r="G25" s="18">
        <v>1</v>
      </c>
      <c r="H25" s="19">
        <v>2</v>
      </c>
      <c r="I25" s="18">
        <v>2</v>
      </c>
      <c r="J25" s="19">
        <v>1</v>
      </c>
      <c r="K25" s="18">
        <v>0</v>
      </c>
      <c r="L25" s="19">
        <v>2</v>
      </c>
      <c r="M25" s="124">
        <v>1</v>
      </c>
      <c r="N25" s="125">
        <v>1</v>
      </c>
      <c r="O25" s="13"/>
      <c r="P25" s="35">
        <v>0</v>
      </c>
      <c r="Q25" s="36">
        <v>1</v>
      </c>
      <c r="R25" s="14"/>
      <c r="S25" s="20">
        <f t="shared" si="0"/>
        <v>1</v>
      </c>
      <c r="T25" s="20">
        <f t="shared" si="5"/>
        <v>0</v>
      </c>
      <c r="U25" s="20">
        <f t="shared" si="6"/>
        <v>1</v>
      </c>
      <c r="V25" s="151">
        <f t="shared" si="7"/>
        <v>0</v>
      </c>
      <c r="AJ25" s="53">
        <f t="shared" si="35"/>
        <v>2</v>
      </c>
      <c r="AK25" s="53">
        <f t="shared" si="36"/>
        <v>1</v>
      </c>
      <c r="AL25" s="53">
        <f t="shared" si="37"/>
        <v>2</v>
      </c>
      <c r="AM25" s="54" t="str">
        <f t="shared" si="38"/>
        <v>n</v>
      </c>
      <c r="AN25" s="55">
        <f t="shared" si="11"/>
        <v>2</v>
      </c>
      <c r="AO25" s="56">
        <f t="shared" si="39"/>
        <v>1</v>
      </c>
      <c r="AP25" s="56">
        <f t="shared" si="40"/>
        <v>0</v>
      </c>
      <c r="AQ25" s="56">
        <f t="shared" si="41"/>
        <v>1</v>
      </c>
      <c r="AR25" s="56">
        <f t="shared" si="42"/>
        <v>0</v>
      </c>
      <c r="AS25" s="56" t="b">
        <f t="shared" si="16"/>
        <v>0</v>
      </c>
      <c r="AT25" s="53" t="b">
        <f t="shared" si="17"/>
        <v>0</v>
      </c>
      <c r="AU25" s="53" t="b">
        <f t="shared" si="18"/>
        <v>0</v>
      </c>
      <c r="AV25" s="57" t="b">
        <f t="shared" si="19"/>
        <v>0</v>
      </c>
      <c r="AW25" s="58">
        <f t="shared" si="23"/>
        <v>0</v>
      </c>
      <c r="AX25" s="58">
        <f t="shared" si="24"/>
        <v>0</v>
      </c>
      <c r="AY25" s="58">
        <f t="shared" si="25"/>
        <v>0</v>
      </c>
      <c r="AZ25" s="58">
        <f t="shared" si="26"/>
        <v>0</v>
      </c>
    </row>
    <row r="26" spans="1:52" ht="16.5" thickBot="1" x14ac:dyDescent="0.3">
      <c r="A26" s="318"/>
      <c r="B26" s="337"/>
      <c r="C26" s="431"/>
      <c r="D26" s="182" t="s">
        <v>89</v>
      </c>
      <c r="E26" s="202" t="s">
        <v>67</v>
      </c>
      <c r="F26" s="203" t="s">
        <v>68</v>
      </c>
      <c r="G26" s="18">
        <v>1</v>
      </c>
      <c r="H26" s="19">
        <v>1</v>
      </c>
      <c r="I26" s="18">
        <v>1</v>
      </c>
      <c r="J26" s="19">
        <v>1</v>
      </c>
      <c r="K26" s="18">
        <v>1</v>
      </c>
      <c r="L26" s="19">
        <v>0</v>
      </c>
      <c r="M26" s="124">
        <v>2</v>
      </c>
      <c r="N26" s="125">
        <v>0</v>
      </c>
      <c r="O26" s="13"/>
      <c r="P26" s="35">
        <v>3</v>
      </c>
      <c r="Q26" s="36">
        <v>1</v>
      </c>
      <c r="R26" s="14"/>
      <c r="S26" s="20">
        <f t="shared" si="0"/>
        <v>0</v>
      </c>
      <c r="T26" s="20">
        <f t="shared" si="5"/>
        <v>0</v>
      </c>
      <c r="U26" s="20">
        <f t="shared" si="6"/>
        <v>1</v>
      </c>
      <c r="V26" s="151">
        <f t="shared" si="7"/>
        <v>1</v>
      </c>
      <c r="AJ26" s="53" t="str">
        <f t="shared" si="35"/>
        <v>n</v>
      </c>
      <c r="AK26" s="53" t="str">
        <f t="shared" si="36"/>
        <v>n</v>
      </c>
      <c r="AL26" s="53">
        <f t="shared" si="37"/>
        <v>1</v>
      </c>
      <c r="AM26" s="54">
        <f t="shared" si="38"/>
        <v>1</v>
      </c>
      <c r="AN26" s="55">
        <f t="shared" si="11"/>
        <v>1</v>
      </c>
      <c r="AO26" s="56">
        <f t="shared" si="39"/>
        <v>0</v>
      </c>
      <c r="AP26" s="56">
        <f t="shared" si="40"/>
        <v>0</v>
      </c>
      <c r="AQ26" s="56">
        <f t="shared" si="41"/>
        <v>1</v>
      </c>
      <c r="AR26" s="56">
        <f t="shared" si="42"/>
        <v>1</v>
      </c>
      <c r="AS26" s="56" t="b">
        <f t="shared" si="16"/>
        <v>0</v>
      </c>
      <c r="AT26" s="53" t="b">
        <f t="shared" si="17"/>
        <v>0</v>
      </c>
      <c r="AU26" s="53" t="b">
        <f t="shared" si="18"/>
        <v>0</v>
      </c>
      <c r="AV26" s="57" t="b">
        <f t="shared" si="19"/>
        <v>0</v>
      </c>
      <c r="AW26" s="58">
        <f t="shared" si="23"/>
        <v>0</v>
      </c>
      <c r="AX26" s="58">
        <f t="shared" si="24"/>
        <v>0</v>
      </c>
      <c r="AY26" s="58">
        <f t="shared" si="25"/>
        <v>0</v>
      </c>
      <c r="AZ26" s="58">
        <f t="shared" si="26"/>
        <v>0</v>
      </c>
    </row>
    <row r="27" spans="1:52" ht="17.25" customHeight="1" thickTop="1" thickBot="1" x14ac:dyDescent="0.3">
      <c r="A27" s="316" t="s">
        <v>87</v>
      </c>
      <c r="B27" s="338" t="s">
        <v>17</v>
      </c>
      <c r="C27" s="342">
        <v>44361</v>
      </c>
      <c r="D27" s="61" t="s">
        <v>92</v>
      </c>
      <c r="E27" s="199" t="s">
        <v>71</v>
      </c>
      <c r="F27" s="198" t="s">
        <v>72</v>
      </c>
      <c r="G27" s="25">
        <v>2</v>
      </c>
      <c r="H27" s="26">
        <v>0</v>
      </c>
      <c r="I27" s="25">
        <v>1</v>
      </c>
      <c r="J27" s="26">
        <v>1</v>
      </c>
      <c r="K27" s="25">
        <v>2</v>
      </c>
      <c r="L27" s="26">
        <v>1</v>
      </c>
      <c r="M27" s="169">
        <v>1</v>
      </c>
      <c r="N27" s="170">
        <v>0</v>
      </c>
      <c r="O27" s="27"/>
      <c r="P27" s="35">
        <v>1</v>
      </c>
      <c r="Q27" s="36">
        <v>2</v>
      </c>
      <c r="R27" s="28"/>
      <c r="S27" s="29">
        <f t="shared" si="0"/>
        <v>0</v>
      </c>
      <c r="T27" s="29">
        <f t="shared" si="5"/>
        <v>0</v>
      </c>
      <c r="U27" s="29">
        <f t="shared" si="6"/>
        <v>0</v>
      </c>
      <c r="V27" s="152">
        <f t="shared" si="7"/>
        <v>0</v>
      </c>
      <c r="Y27" s="71"/>
      <c r="AJ27" s="53">
        <f t="shared" ref="AJ27" si="43">IF(G27&lt;H27,2,IF(G27=H27,"n",1))</f>
        <v>1</v>
      </c>
      <c r="AK27" s="53" t="str">
        <f t="shared" ref="AK27" si="44">IF(I27&lt;J27,2,IF(I27=J27,"n",1))</f>
        <v>n</v>
      </c>
      <c r="AL27" s="53">
        <f t="shared" si="37"/>
        <v>1</v>
      </c>
      <c r="AM27" s="54">
        <f t="shared" ref="AM27" si="45">IF(M27&lt;N27,2,IF(M27=N27,"n",1))</f>
        <v>1</v>
      </c>
      <c r="AN27" s="55">
        <f t="shared" ref="AN27" si="46">IF(P27&lt;Q27,2,IF(P27=Q27,"n",1))</f>
        <v>2</v>
      </c>
      <c r="AO27" s="56">
        <f t="shared" ref="AO27" si="47">IF(AJ27=AN27,1,0)</f>
        <v>0</v>
      </c>
      <c r="AP27" s="56">
        <f t="shared" ref="AP27" si="48">IF(AK27=AN27,1,0)</f>
        <v>0</v>
      </c>
      <c r="AQ27" s="56">
        <f t="shared" ref="AQ27" si="49">IF(AL27=AN27,1,0)</f>
        <v>0</v>
      </c>
      <c r="AR27" s="56">
        <f t="shared" ref="AR27" si="50">IF(AM27=AN27,1,0)</f>
        <v>0</v>
      </c>
      <c r="AS27" s="56" t="b">
        <f t="shared" si="16"/>
        <v>0</v>
      </c>
      <c r="AT27" s="53" t="b">
        <f t="shared" si="17"/>
        <v>0</v>
      </c>
      <c r="AU27" s="53" t="b">
        <f t="shared" si="18"/>
        <v>0</v>
      </c>
      <c r="AV27" s="57" t="b">
        <f t="shared" si="19"/>
        <v>0</v>
      </c>
      <c r="AW27" s="58">
        <f t="shared" si="23"/>
        <v>0</v>
      </c>
      <c r="AX27" s="58">
        <f t="shared" si="24"/>
        <v>0</v>
      </c>
      <c r="AY27" s="58">
        <f t="shared" si="25"/>
        <v>0</v>
      </c>
      <c r="AZ27" s="58">
        <f t="shared" si="26"/>
        <v>0</v>
      </c>
    </row>
    <row r="28" spans="1:52" ht="16.5" thickBot="1" x14ac:dyDescent="0.3">
      <c r="A28" s="317"/>
      <c r="B28" s="337"/>
      <c r="C28" s="432"/>
      <c r="D28" s="59" t="s">
        <v>89</v>
      </c>
      <c r="E28" s="202" t="s">
        <v>73</v>
      </c>
      <c r="F28" s="203" t="s">
        <v>70</v>
      </c>
      <c r="G28" s="18">
        <v>2</v>
      </c>
      <c r="H28" s="19">
        <v>0</v>
      </c>
      <c r="I28" s="18">
        <v>2</v>
      </c>
      <c r="J28" s="19">
        <v>1</v>
      </c>
      <c r="K28" s="18">
        <v>2</v>
      </c>
      <c r="L28" s="19">
        <v>0</v>
      </c>
      <c r="M28" s="124">
        <v>2</v>
      </c>
      <c r="N28" s="125">
        <v>1</v>
      </c>
      <c r="O28" s="13"/>
      <c r="P28" s="35">
        <v>0</v>
      </c>
      <c r="Q28" s="36">
        <v>0</v>
      </c>
      <c r="R28" s="14"/>
      <c r="S28" s="20">
        <f t="shared" si="0"/>
        <v>0</v>
      </c>
      <c r="T28" s="20">
        <f t="shared" si="5"/>
        <v>0</v>
      </c>
      <c r="U28" s="20">
        <f t="shared" si="6"/>
        <v>0</v>
      </c>
      <c r="V28" s="151">
        <f t="shared" si="7"/>
        <v>0</v>
      </c>
      <c r="AJ28" s="53">
        <f t="shared" ref="AJ28:AJ38" si="51">IF(G28&lt;H28,2,IF(G28=H28,"n",1))</f>
        <v>1</v>
      </c>
      <c r="AK28" s="53">
        <f t="shared" ref="AK28:AK38" si="52">IF(I28&lt;J28,2,IF(I28=J28,"n",1))</f>
        <v>1</v>
      </c>
      <c r="AL28" s="53">
        <f t="shared" si="37"/>
        <v>1</v>
      </c>
      <c r="AM28" s="54">
        <f t="shared" ref="AM28:AM38" si="53">IF(M28&lt;N28,2,IF(M28=N28,"n",1))</f>
        <v>1</v>
      </c>
      <c r="AN28" s="55" t="str">
        <f t="shared" ref="AN28:AN38" si="54">IF(P28&lt;Q28,2,IF(P28=Q28,"n",1))</f>
        <v>n</v>
      </c>
      <c r="AO28" s="56">
        <f t="shared" ref="AO28:AO38" si="55">IF(AJ28=AN28,1,0)</f>
        <v>0</v>
      </c>
      <c r="AP28" s="56">
        <f t="shared" ref="AP28:AP38" si="56">IF(AK28=AN28,1,0)</f>
        <v>0</v>
      </c>
      <c r="AQ28" s="56">
        <f t="shared" ref="AQ28:AQ38" si="57">IF(AL28=AN28,1,0)</f>
        <v>0</v>
      </c>
      <c r="AR28" s="56">
        <f t="shared" ref="AR28:AR38" si="58">IF(AM28=AN28,1,0)</f>
        <v>0</v>
      </c>
      <c r="AS28" s="56" t="b">
        <f t="shared" si="16"/>
        <v>0</v>
      </c>
      <c r="AT28" s="53" t="b">
        <f t="shared" si="17"/>
        <v>0</v>
      </c>
      <c r="AU28" s="53" t="b">
        <f t="shared" si="18"/>
        <v>0</v>
      </c>
      <c r="AV28" s="57" t="b">
        <f t="shared" si="19"/>
        <v>0</v>
      </c>
      <c r="AW28" s="58">
        <f t="shared" si="23"/>
        <v>0</v>
      </c>
      <c r="AX28" s="58">
        <f t="shared" si="24"/>
        <v>0</v>
      </c>
      <c r="AY28" s="58">
        <f t="shared" si="25"/>
        <v>0</v>
      </c>
      <c r="AZ28" s="58">
        <f t="shared" si="26"/>
        <v>0</v>
      </c>
    </row>
    <row r="29" spans="1:52" ht="16.5" thickBot="1" x14ac:dyDescent="0.3">
      <c r="A29" s="317"/>
      <c r="B29" s="334" t="s">
        <v>18</v>
      </c>
      <c r="C29" s="212">
        <v>44365</v>
      </c>
      <c r="D29" s="50" t="s">
        <v>90</v>
      </c>
      <c r="E29" s="204" t="s">
        <v>70</v>
      </c>
      <c r="F29" s="189" t="s">
        <v>72</v>
      </c>
      <c r="G29" s="18">
        <v>1</v>
      </c>
      <c r="H29" s="19">
        <v>0</v>
      </c>
      <c r="I29" s="18">
        <v>2</v>
      </c>
      <c r="J29" s="19">
        <v>0</v>
      </c>
      <c r="K29" s="18">
        <v>1</v>
      </c>
      <c r="L29" s="19">
        <v>2</v>
      </c>
      <c r="M29" s="124">
        <v>1</v>
      </c>
      <c r="N29" s="125">
        <v>0</v>
      </c>
      <c r="O29" s="13"/>
      <c r="P29" s="35">
        <v>1</v>
      </c>
      <c r="Q29" s="36">
        <v>0</v>
      </c>
      <c r="R29" s="14"/>
      <c r="S29" s="20">
        <f t="shared" si="0"/>
        <v>3</v>
      </c>
      <c r="T29" s="20">
        <f t="shared" si="5"/>
        <v>1</v>
      </c>
      <c r="U29" s="20">
        <f t="shared" si="6"/>
        <v>0</v>
      </c>
      <c r="V29" s="151">
        <f t="shared" si="7"/>
        <v>3</v>
      </c>
      <c r="AJ29" s="53">
        <f t="shared" si="51"/>
        <v>1</v>
      </c>
      <c r="AK29" s="53">
        <f t="shared" si="52"/>
        <v>1</v>
      </c>
      <c r="AL29" s="53">
        <f t="shared" si="37"/>
        <v>2</v>
      </c>
      <c r="AM29" s="54">
        <f t="shared" si="53"/>
        <v>1</v>
      </c>
      <c r="AN29" s="55">
        <f t="shared" si="54"/>
        <v>1</v>
      </c>
      <c r="AO29" s="56">
        <f t="shared" si="55"/>
        <v>1</v>
      </c>
      <c r="AP29" s="56">
        <f t="shared" si="56"/>
        <v>1</v>
      </c>
      <c r="AQ29" s="56">
        <f t="shared" si="57"/>
        <v>0</v>
      </c>
      <c r="AR29" s="56">
        <f t="shared" si="58"/>
        <v>1</v>
      </c>
      <c r="AS29" s="56" t="b">
        <f t="shared" si="16"/>
        <v>1</v>
      </c>
      <c r="AT29" s="53" t="b">
        <f t="shared" si="17"/>
        <v>0</v>
      </c>
      <c r="AU29" s="53" t="b">
        <f t="shared" si="18"/>
        <v>0</v>
      </c>
      <c r="AV29" s="57" t="b">
        <f t="shared" si="19"/>
        <v>1</v>
      </c>
      <c r="AW29" s="58">
        <f t="shared" si="23"/>
        <v>2</v>
      </c>
      <c r="AX29" s="58">
        <f t="shared" si="24"/>
        <v>0</v>
      </c>
      <c r="AY29" s="58">
        <f t="shared" si="25"/>
        <v>0</v>
      </c>
      <c r="AZ29" s="58">
        <f t="shared" si="26"/>
        <v>2</v>
      </c>
    </row>
    <row r="30" spans="1:52" ht="16.5" thickBot="1" x14ac:dyDescent="0.3">
      <c r="A30" s="317"/>
      <c r="B30" s="335"/>
      <c r="C30" s="224">
        <v>44366</v>
      </c>
      <c r="D30" s="59" t="s">
        <v>89</v>
      </c>
      <c r="E30" s="205" t="s">
        <v>73</v>
      </c>
      <c r="F30" s="191" t="s">
        <v>71</v>
      </c>
      <c r="G30" s="18">
        <v>2</v>
      </c>
      <c r="H30" s="19">
        <v>1</v>
      </c>
      <c r="I30" s="18">
        <v>3</v>
      </c>
      <c r="J30" s="19">
        <v>1</v>
      </c>
      <c r="K30" s="18">
        <v>1</v>
      </c>
      <c r="L30" s="19">
        <v>0</v>
      </c>
      <c r="M30" s="124">
        <v>1</v>
      </c>
      <c r="N30" s="125">
        <v>0</v>
      </c>
      <c r="O30" s="13"/>
      <c r="P30" s="35">
        <v>1</v>
      </c>
      <c r="Q30" s="36">
        <v>1</v>
      </c>
      <c r="R30" s="14"/>
      <c r="S30" s="20">
        <f t="shared" si="0"/>
        <v>0</v>
      </c>
      <c r="T30" s="20">
        <f t="shared" si="5"/>
        <v>0</v>
      </c>
      <c r="U30" s="20">
        <f t="shared" si="6"/>
        <v>0</v>
      </c>
      <c r="V30" s="151">
        <f t="shared" si="7"/>
        <v>0</v>
      </c>
      <c r="AJ30" s="53">
        <f t="shared" si="51"/>
        <v>1</v>
      </c>
      <c r="AK30" s="53">
        <f t="shared" si="52"/>
        <v>1</v>
      </c>
      <c r="AL30" s="53">
        <f t="shared" si="37"/>
        <v>1</v>
      </c>
      <c r="AM30" s="54">
        <f t="shared" si="53"/>
        <v>1</v>
      </c>
      <c r="AN30" s="55" t="str">
        <f t="shared" si="54"/>
        <v>n</v>
      </c>
      <c r="AO30" s="56">
        <f t="shared" si="55"/>
        <v>0</v>
      </c>
      <c r="AP30" s="56">
        <f t="shared" si="56"/>
        <v>0</v>
      </c>
      <c r="AQ30" s="56">
        <f t="shared" si="57"/>
        <v>0</v>
      </c>
      <c r="AR30" s="56">
        <f t="shared" si="58"/>
        <v>0</v>
      </c>
      <c r="AS30" s="56" t="b">
        <f t="shared" si="16"/>
        <v>0</v>
      </c>
      <c r="AT30" s="53" t="b">
        <f t="shared" si="17"/>
        <v>0</v>
      </c>
      <c r="AU30" s="53" t="b">
        <f t="shared" si="18"/>
        <v>0</v>
      </c>
      <c r="AV30" s="57" t="b">
        <f t="shared" si="19"/>
        <v>0</v>
      </c>
      <c r="AW30" s="58">
        <f t="shared" si="23"/>
        <v>0</v>
      </c>
      <c r="AX30" s="58">
        <f t="shared" si="24"/>
        <v>0</v>
      </c>
      <c r="AY30" s="58">
        <f t="shared" si="25"/>
        <v>0</v>
      </c>
      <c r="AZ30" s="58">
        <f t="shared" si="26"/>
        <v>0</v>
      </c>
    </row>
    <row r="31" spans="1:52" ht="16.5" thickBot="1" x14ac:dyDescent="0.3">
      <c r="A31" s="317"/>
      <c r="B31" s="336" t="s">
        <v>19</v>
      </c>
      <c r="C31" s="340">
        <v>44370</v>
      </c>
      <c r="D31" s="50" t="s">
        <v>92</v>
      </c>
      <c r="E31" s="200" t="s">
        <v>70</v>
      </c>
      <c r="F31" s="201" t="s">
        <v>71</v>
      </c>
      <c r="G31" s="18">
        <v>1</v>
      </c>
      <c r="H31" s="19">
        <v>2</v>
      </c>
      <c r="I31" s="18">
        <v>1</v>
      </c>
      <c r="J31" s="19">
        <v>2</v>
      </c>
      <c r="K31" s="18">
        <v>2</v>
      </c>
      <c r="L31" s="19">
        <v>1</v>
      </c>
      <c r="M31" s="124">
        <v>2</v>
      </c>
      <c r="N31" s="125">
        <v>1</v>
      </c>
      <c r="O31" s="13"/>
      <c r="P31" s="35">
        <v>3</v>
      </c>
      <c r="Q31" s="36">
        <v>2</v>
      </c>
      <c r="R31" s="14"/>
      <c r="S31" s="20">
        <f t="shared" si="0"/>
        <v>0</v>
      </c>
      <c r="T31" s="20">
        <f t="shared" si="5"/>
        <v>0</v>
      </c>
      <c r="U31" s="20">
        <f t="shared" si="6"/>
        <v>1</v>
      </c>
      <c r="V31" s="151">
        <f t="shared" si="7"/>
        <v>1</v>
      </c>
      <c r="AJ31" s="53">
        <f t="shared" si="51"/>
        <v>2</v>
      </c>
      <c r="AK31" s="53">
        <f t="shared" si="52"/>
        <v>2</v>
      </c>
      <c r="AL31" s="53">
        <f t="shared" si="37"/>
        <v>1</v>
      </c>
      <c r="AM31" s="54">
        <f t="shared" si="53"/>
        <v>1</v>
      </c>
      <c r="AN31" s="55">
        <f t="shared" si="54"/>
        <v>1</v>
      </c>
      <c r="AO31" s="56">
        <f t="shared" si="55"/>
        <v>0</v>
      </c>
      <c r="AP31" s="56">
        <f t="shared" si="56"/>
        <v>0</v>
      </c>
      <c r="AQ31" s="56">
        <f t="shared" si="57"/>
        <v>1</v>
      </c>
      <c r="AR31" s="56">
        <f t="shared" si="58"/>
        <v>1</v>
      </c>
      <c r="AS31" s="56" t="b">
        <f t="shared" si="16"/>
        <v>0</v>
      </c>
      <c r="AT31" s="53" t="b">
        <f t="shared" si="17"/>
        <v>0</v>
      </c>
      <c r="AU31" s="53" t="b">
        <f t="shared" si="18"/>
        <v>0</v>
      </c>
      <c r="AV31" s="57" t="b">
        <f t="shared" si="19"/>
        <v>0</v>
      </c>
      <c r="AW31" s="58">
        <f t="shared" si="23"/>
        <v>0</v>
      </c>
      <c r="AX31" s="58">
        <f t="shared" si="24"/>
        <v>0</v>
      </c>
      <c r="AY31" s="58">
        <f t="shared" si="25"/>
        <v>0</v>
      </c>
      <c r="AZ31" s="58">
        <f t="shared" si="26"/>
        <v>0</v>
      </c>
    </row>
    <row r="32" spans="1:52" ht="16.5" thickBot="1" x14ac:dyDescent="0.3">
      <c r="A32" s="318"/>
      <c r="B32" s="337"/>
      <c r="C32" s="341"/>
      <c r="D32" s="180" t="s">
        <v>92</v>
      </c>
      <c r="E32" s="202" t="s">
        <v>72</v>
      </c>
      <c r="F32" s="203" t="s">
        <v>73</v>
      </c>
      <c r="G32" s="18">
        <v>0</v>
      </c>
      <c r="H32" s="19">
        <v>2</v>
      </c>
      <c r="I32" s="18">
        <v>1</v>
      </c>
      <c r="J32" s="19">
        <v>3</v>
      </c>
      <c r="K32" s="18">
        <v>0</v>
      </c>
      <c r="L32" s="19">
        <v>2</v>
      </c>
      <c r="M32" s="124">
        <v>0</v>
      </c>
      <c r="N32" s="125">
        <v>1</v>
      </c>
      <c r="O32" s="13"/>
      <c r="P32" s="35">
        <v>0</v>
      </c>
      <c r="Q32" s="36">
        <v>5</v>
      </c>
      <c r="R32" s="14"/>
      <c r="S32" s="20">
        <f t="shared" si="0"/>
        <v>1</v>
      </c>
      <c r="T32" s="20">
        <f t="shared" si="5"/>
        <v>1</v>
      </c>
      <c r="U32" s="20">
        <f t="shared" si="6"/>
        <v>1</v>
      </c>
      <c r="V32" s="151">
        <f t="shared" si="7"/>
        <v>1</v>
      </c>
      <c r="AJ32" s="53">
        <f t="shared" si="51"/>
        <v>2</v>
      </c>
      <c r="AK32" s="53">
        <f t="shared" si="52"/>
        <v>2</v>
      </c>
      <c r="AL32" s="53">
        <f t="shared" si="37"/>
        <v>2</v>
      </c>
      <c r="AM32" s="54">
        <f t="shared" si="53"/>
        <v>2</v>
      </c>
      <c r="AN32" s="55">
        <f t="shared" si="54"/>
        <v>2</v>
      </c>
      <c r="AO32" s="56">
        <f t="shared" si="55"/>
        <v>1</v>
      </c>
      <c r="AP32" s="56">
        <f t="shared" si="56"/>
        <v>1</v>
      </c>
      <c r="AQ32" s="56">
        <f t="shared" si="57"/>
        <v>1</v>
      </c>
      <c r="AR32" s="56">
        <f t="shared" si="58"/>
        <v>1</v>
      </c>
      <c r="AS32" s="56" t="b">
        <f t="shared" si="16"/>
        <v>0</v>
      </c>
      <c r="AT32" s="53" t="b">
        <f t="shared" si="17"/>
        <v>0</v>
      </c>
      <c r="AU32" s="53" t="b">
        <f t="shared" si="18"/>
        <v>0</v>
      </c>
      <c r="AV32" s="57" t="b">
        <f t="shared" si="19"/>
        <v>0</v>
      </c>
      <c r="AW32" s="58">
        <f t="shared" si="23"/>
        <v>0</v>
      </c>
      <c r="AX32" s="58">
        <f t="shared" si="24"/>
        <v>0</v>
      </c>
      <c r="AY32" s="58">
        <f t="shared" si="25"/>
        <v>0</v>
      </c>
      <c r="AZ32" s="58">
        <f t="shared" si="26"/>
        <v>0</v>
      </c>
    </row>
    <row r="33" spans="1:52" ht="17.25" customHeight="1" thickTop="1" thickBot="1" x14ac:dyDescent="0.3">
      <c r="A33" s="316" t="s">
        <v>88</v>
      </c>
      <c r="B33" s="338" t="s">
        <v>17</v>
      </c>
      <c r="C33" s="342">
        <v>44362</v>
      </c>
      <c r="D33" s="61" t="s">
        <v>92</v>
      </c>
      <c r="E33" s="199" t="s">
        <v>74</v>
      </c>
      <c r="F33" s="198" t="s">
        <v>77</v>
      </c>
      <c r="G33" s="25">
        <v>0</v>
      </c>
      <c r="H33" s="26">
        <v>2</v>
      </c>
      <c r="I33" s="25">
        <v>0</v>
      </c>
      <c r="J33" s="26">
        <v>2</v>
      </c>
      <c r="K33" s="25">
        <v>0</v>
      </c>
      <c r="L33" s="26">
        <v>3</v>
      </c>
      <c r="M33" s="169">
        <v>0</v>
      </c>
      <c r="N33" s="170">
        <v>1</v>
      </c>
      <c r="O33" s="27"/>
      <c r="P33" s="35">
        <v>0</v>
      </c>
      <c r="Q33" s="36">
        <v>3</v>
      </c>
      <c r="R33" s="28"/>
      <c r="S33" s="29">
        <f t="shared" si="0"/>
        <v>1</v>
      </c>
      <c r="T33" s="29">
        <f t="shared" si="5"/>
        <v>1</v>
      </c>
      <c r="U33" s="29">
        <f t="shared" si="6"/>
        <v>3</v>
      </c>
      <c r="V33" s="152">
        <f t="shared" si="7"/>
        <v>1</v>
      </c>
      <c r="AJ33" s="53">
        <f t="shared" si="51"/>
        <v>2</v>
      </c>
      <c r="AK33" s="53">
        <f t="shared" si="52"/>
        <v>2</v>
      </c>
      <c r="AL33" s="53">
        <f t="shared" si="37"/>
        <v>2</v>
      </c>
      <c r="AM33" s="54">
        <f t="shared" si="53"/>
        <v>2</v>
      </c>
      <c r="AN33" s="55">
        <f t="shared" si="54"/>
        <v>2</v>
      </c>
      <c r="AO33" s="56">
        <f t="shared" si="55"/>
        <v>1</v>
      </c>
      <c r="AP33" s="56">
        <f t="shared" si="56"/>
        <v>1</v>
      </c>
      <c r="AQ33" s="56">
        <f t="shared" si="57"/>
        <v>1</v>
      </c>
      <c r="AR33" s="56">
        <f t="shared" si="58"/>
        <v>1</v>
      </c>
      <c r="AS33" s="56" t="b">
        <f t="shared" si="16"/>
        <v>0</v>
      </c>
      <c r="AT33" s="53" t="b">
        <f t="shared" si="17"/>
        <v>0</v>
      </c>
      <c r="AU33" s="53" t="b">
        <f t="shared" si="18"/>
        <v>1</v>
      </c>
      <c r="AV33" s="57" t="b">
        <f t="shared" si="19"/>
        <v>0</v>
      </c>
      <c r="AW33" s="58">
        <f t="shared" si="23"/>
        <v>0</v>
      </c>
      <c r="AX33" s="58">
        <f t="shared" si="24"/>
        <v>0</v>
      </c>
      <c r="AY33" s="58">
        <f t="shared" si="25"/>
        <v>2</v>
      </c>
      <c r="AZ33" s="58">
        <f t="shared" si="26"/>
        <v>0</v>
      </c>
    </row>
    <row r="34" spans="1:52" ht="16.5" thickBot="1" x14ac:dyDescent="0.3">
      <c r="A34" s="317"/>
      <c r="B34" s="337"/>
      <c r="C34" s="341"/>
      <c r="D34" s="59" t="s">
        <v>89</v>
      </c>
      <c r="E34" s="202" t="s">
        <v>76</v>
      </c>
      <c r="F34" s="203" t="s">
        <v>75</v>
      </c>
      <c r="G34" s="18">
        <v>3</v>
      </c>
      <c r="H34" s="19">
        <v>1</v>
      </c>
      <c r="I34" s="18">
        <v>2</v>
      </c>
      <c r="J34" s="19">
        <v>1</v>
      </c>
      <c r="K34" s="18">
        <v>2</v>
      </c>
      <c r="L34" s="19">
        <v>1</v>
      </c>
      <c r="M34" s="124">
        <v>2</v>
      </c>
      <c r="N34" s="125">
        <v>1</v>
      </c>
      <c r="O34" s="13"/>
      <c r="P34" s="35">
        <v>1</v>
      </c>
      <c r="Q34" s="36">
        <v>0</v>
      </c>
      <c r="R34" s="14"/>
      <c r="S34" s="20">
        <f t="shared" si="0"/>
        <v>1</v>
      </c>
      <c r="T34" s="20">
        <f t="shared" si="5"/>
        <v>1</v>
      </c>
      <c r="U34" s="20">
        <f t="shared" si="6"/>
        <v>1</v>
      </c>
      <c r="V34" s="151">
        <f t="shared" si="7"/>
        <v>1</v>
      </c>
      <c r="AJ34" s="53">
        <f t="shared" si="51"/>
        <v>1</v>
      </c>
      <c r="AK34" s="53">
        <f t="shared" si="52"/>
        <v>1</v>
      </c>
      <c r="AL34" s="53">
        <f t="shared" si="37"/>
        <v>1</v>
      </c>
      <c r="AM34" s="54">
        <f t="shared" si="53"/>
        <v>1</v>
      </c>
      <c r="AN34" s="55">
        <f t="shared" si="54"/>
        <v>1</v>
      </c>
      <c r="AO34" s="56">
        <f t="shared" si="55"/>
        <v>1</v>
      </c>
      <c r="AP34" s="56">
        <f t="shared" si="56"/>
        <v>1</v>
      </c>
      <c r="AQ34" s="56">
        <f t="shared" si="57"/>
        <v>1</v>
      </c>
      <c r="AR34" s="56">
        <f t="shared" si="58"/>
        <v>1</v>
      </c>
      <c r="AS34" s="56" t="b">
        <f t="shared" si="16"/>
        <v>0</v>
      </c>
      <c r="AT34" s="53" t="b">
        <f t="shared" si="17"/>
        <v>0</v>
      </c>
      <c r="AU34" s="53" t="b">
        <f t="shared" si="18"/>
        <v>0</v>
      </c>
      <c r="AV34" s="57" t="b">
        <f t="shared" si="19"/>
        <v>0</v>
      </c>
      <c r="AW34" s="58">
        <f t="shared" si="23"/>
        <v>0</v>
      </c>
      <c r="AX34" s="58">
        <f t="shared" si="24"/>
        <v>0</v>
      </c>
      <c r="AY34" s="58">
        <f t="shared" si="25"/>
        <v>0</v>
      </c>
      <c r="AZ34" s="58">
        <f t="shared" si="26"/>
        <v>0</v>
      </c>
    </row>
    <row r="35" spans="1:52" ht="16.5" thickBot="1" x14ac:dyDescent="0.3">
      <c r="A35" s="317"/>
      <c r="B35" s="334" t="s">
        <v>18</v>
      </c>
      <c r="C35" s="340">
        <v>44366</v>
      </c>
      <c r="D35" s="180" t="s">
        <v>90</v>
      </c>
      <c r="E35" s="204" t="s">
        <v>74</v>
      </c>
      <c r="F35" s="189" t="s">
        <v>76</v>
      </c>
      <c r="G35" s="18">
        <v>0</v>
      </c>
      <c r="H35" s="19">
        <v>4</v>
      </c>
      <c r="I35" s="18">
        <v>0</v>
      </c>
      <c r="J35" s="19">
        <v>3</v>
      </c>
      <c r="K35" s="18">
        <v>0</v>
      </c>
      <c r="L35" s="19">
        <v>3</v>
      </c>
      <c r="M35" s="124">
        <v>0</v>
      </c>
      <c r="N35" s="125">
        <v>3</v>
      </c>
      <c r="O35" s="13"/>
      <c r="P35" s="35">
        <v>1</v>
      </c>
      <c r="Q35" s="36">
        <v>1</v>
      </c>
      <c r="R35" s="14"/>
      <c r="S35" s="20">
        <f t="shared" si="0"/>
        <v>0</v>
      </c>
      <c r="T35" s="20">
        <f t="shared" si="5"/>
        <v>0</v>
      </c>
      <c r="U35" s="20">
        <f t="shared" si="6"/>
        <v>0</v>
      </c>
      <c r="V35" s="151">
        <f t="shared" si="7"/>
        <v>0</v>
      </c>
      <c r="AJ35" s="53">
        <f t="shared" si="51"/>
        <v>2</v>
      </c>
      <c r="AK35" s="53">
        <f t="shared" si="52"/>
        <v>2</v>
      </c>
      <c r="AL35" s="53">
        <f t="shared" si="37"/>
        <v>2</v>
      </c>
      <c r="AM35" s="54">
        <f t="shared" si="53"/>
        <v>2</v>
      </c>
      <c r="AN35" s="55" t="str">
        <f t="shared" si="54"/>
        <v>n</v>
      </c>
      <c r="AO35" s="56">
        <f t="shared" si="55"/>
        <v>0</v>
      </c>
      <c r="AP35" s="56">
        <f t="shared" si="56"/>
        <v>0</v>
      </c>
      <c r="AQ35" s="56">
        <f t="shared" si="57"/>
        <v>0</v>
      </c>
      <c r="AR35" s="56">
        <f t="shared" si="58"/>
        <v>0</v>
      </c>
      <c r="AS35" s="56" t="b">
        <f t="shared" si="16"/>
        <v>0</v>
      </c>
      <c r="AT35" s="53" t="b">
        <f t="shared" si="17"/>
        <v>0</v>
      </c>
      <c r="AU35" s="53" t="b">
        <f t="shared" si="18"/>
        <v>0</v>
      </c>
      <c r="AV35" s="57" t="b">
        <f t="shared" si="19"/>
        <v>0</v>
      </c>
      <c r="AW35" s="58">
        <f t="shared" si="23"/>
        <v>0</v>
      </c>
      <c r="AX35" s="58">
        <f t="shared" si="24"/>
        <v>0</v>
      </c>
      <c r="AY35" s="58">
        <f t="shared" si="25"/>
        <v>0</v>
      </c>
      <c r="AZ35" s="58">
        <f t="shared" si="26"/>
        <v>0</v>
      </c>
    </row>
    <row r="36" spans="1:52" ht="16.5" thickBot="1" x14ac:dyDescent="0.3">
      <c r="A36" s="317"/>
      <c r="B36" s="335"/>
      <c r="C36" s="341"/>
      <c r="D36" s="183" t="s">
        <v>92</v>
      </c>
      <c r="E36" s="205" t="s">
        <v>77</v>
      </c>
      <c r="F36" s="191" t="s">
        <v>75</v>
      </c>
      <c r="G36" s="18">
        <v>2</v>
      </c>
      <c r="H36" s="19">
        <v>1</v>
      </c>
      <c r="I36" s="18">
        <v>1</v>
      </c>
      <c r="J36" s="19">
        <v>1</v>
      </c>
      <c r="K36" s="18">
        <v>1</v>
      </c>
      <c r="L36" s="19">
        <v>1</v>
      </c>
      <c r="M36" s="124">
        <v>1</v>
      </c>
      <c r="N36" s="125">
        <v>2</v>
      </c>
      <c r="O36" s="13"/>
      <c r="P36" s="35">
        <v>2</v>
      </c>
      <c r="Q36" s="36">
        <v>4</v>
      </c>
      <c r="R36" s="14"/>
      <c r="S36" s="20">
        <f t="shared" si="0"/>
        <v>0</v>
      </c>
      <c r="T36" s="20">
        <f t="shared" si="5"/>
        <v>0</v>
      </c>
      <c r="U36" s="20">
        <f t="shared" si="6"/>
        <v>0</v>
      </c>
      <c r="V36" s="151">
        <f t="shared" si="7"/>
        <v>1</v>
      </c>
      <c r="AJ36" s="53">
        <f t="shared" si="51"/>
        <v>1</v>
      </c>
      <c r="AK36" s="53" t="str">
        <f t="shared" si="52"/>
        <v>n</v>
      </c>
      <c r="AL36" s="53" t="str">
        <f t="shared" si="37"/>
        <v>n</v>
      </c>
      <c r="AM36" s="54">
        <f t="shared" si="53"/>
        <v>2</v>
      </c>
      <c r="AN36" s="55">
        <f t="shared" si="54"/>
        <v>2</v>
      </c>
      <c r="AO36" s="56">
        <f t="shared" si="55"/>
        <v>0</v>
      </c>
      <c r="AP36" s="56">
        <f t="shared" si="56"/>
        <v>0</v>
      </c>
      <c r="AQ36" s="56">
        <f t="shared" si="57"/>
        <v>0</v>
      </c>
      <c r="AR36" s="56">
        <f t="shared" si="58"/>
        <v>1</v>
      </c>
      <c r="AS36" s="56" t="b">
        <f t="shared" si="16"/>
        <v>0</v>
      </c>
      <c r="AT36" s="53" t="b">
        <f t="shared" si="17"/>
        <v>0</v>
      </c>
      <c r="AU36" s="53" t="b">
        <f t="shared" si="18"/>
        <v>0</v>
      </c>
      <c r="AV36" s="57" t="b">
        <f t="shared" si="19"/>
        <v>0</v>
      </c>
      <c r="AW36" s="58">
        <f t="shared" si="23"/>
        <v>0</v>
      </c>
      <c r="AX36" s="58">
        <f t="shared" si="24"/>
        <v>0</v>
      </c>
      <c r="AY36" s="58">
        <f t="shared" si="25"/>
        <v>0</v>
      </c>
      <c r="AZ36" s="58">
        <f t="shared" si="26"/>
        <v>0</v>
      </c>
    </row>
    <row r="37" spans="1:52" ht="17.25" thickTop="1" thickBot="1" x14ac:dyDescent="0.3">
      <c r="A37" s="317"/>
      <c r="B37" s="336" t="s">
        <v>19</v>
      </c>
      <c r="C37" s="340">
        <v>44370</v>
      </c>
      <c r="D37" s="181" t="s">
        <v>89</v>
      </c>
      <c r="E37" s="200" t="s">
        <v>77</v>
      </c>
      <c r="F37" s="201" t="s">
        <v>76</v>
      </c>
      <c r="G37" s="18">
        <v>1</v>
      </c>
      <c r="H37" s="19">
        <v>2</v>
      </c>
      <c r="I37" s="18">
        <v>1</v>
      </c>
      <c r="J37" s="19">
        <v>2</v>
      </c>
      <c r="K37" s="18">
        <v>1</v>
      </c>
      <c r="L37" s="19">
        <v>2</v>
      </c>
      <c r="M37" s="124">
        <v>1</v>
      </c>
      <c r="N37" s="125">
        <v>3</v>
      </c>
      <c r="O37" s="13"/>
      <c r="P37" s="35">
        <v>2</v>
      </c>
      <c r="Q37" s="36">
        <v>2</v>
      </c>
      <c r="R37" s="14"/>
      <c r="S37" s="20">
        <f t="shared" ref="S37:V38" si="59">IF($P37="","",+AO37+AW37)</f>
        <v>0</v>
      </c>
      <c r="T37" s="20">
        <f t="shared" si="59"/>
        <v>0</v>
      </c>
      <c r="U37" s="20">
        <f t="shared" si="59"/>
        <v>0</v>
      </c>
      <c r="V37" s="151">
        <f t="shared" si="59"/>
        <v>0</v>
      </c>
      <c r="AJ37" s="53">
        <f t="shared" si="51"/>
        <v>2</v>
      </c>
      <c r="AK37" s="53">
        <f t="shared" si="52"/>
        <v>2</v>
      </c>
      <c r="AL37" s="53">
        <f t="shared" si="37"/>
        <v>2</v>
      </c>
      <c r="AM37" s="54">
        <f t="shared" si="53"/>
        <v>2</v>
      </c>
      <c r="AN37" s="55" t="str">
        <f t="shared" si="54"/>
        <v>n</v>
      </c>
      <c r="AO37" s="56">
        <f t="shared" si="55"/>
        <v>0</v>
      </c>
      <c r="AP37" s="56">
        <f t="shared" si="56"/>
        <v>0</v>
      </c>
      <c r="AQ37" s="56">
        <f t="shared" si="57"/>
        <v>0</v>
      </c>
      <c r="AR37" s="56">
        <f t="shared" si="58"/>
        <v>0</v>
      </c>
      <c r="AS37" s="56" t="b">
        <f t="shared" si="16"/>
        <v>0</v>
      </c>
      <c r="AT37" s="53" t="b">
        <f t="shared" si="17"/>
        <v>0</v>
      </c>
      <c r="AU37" s="53" t="b">
        <f t="shared" si="18"/>
        <v>0</v>
      </c>
      <c r="AV37" s="57" t="b">
        <f t="shared" si="19"/>
        <v>0</v>
      </c>
      <c r="AW37" s="58">
        <f t="shared" si="23"/>
        <v>0</v>
      </c>
      <c r="AX37" s="58">
        <f t="shared" si="24"/>
        <v>0</v>
      </c>
      <c r="AY37" s="58">
        <f t="shared" si="25"/>
        <v>0</v>
      </c>
      <c r="AZ37" s="58">
        <f t="shared" si="26"/>
        <v>0</v>
      </c>
    </row>
    <row r="38" spans="1:52" ht="16.5" thickBot="1" x14ac:dyDescent="0.3">
      <c r="A38" s="318"/>
      <c r="B38" s="339"/>
      <c r="C38" s="434"/>
      <c r="D38" s="62" t="s">
        <v>89</v>
      </c>
      <c r="E38" s="225" t="s">
        <v>75</v>
      </c>
      <c r="F38" s="226" t="s">
        <v>74</v>
      </c>
      <c r="G38" s="30">
        <v>3</v>
      </c>
      <c r="H38" s="31">
        <v>0</v>
      </c>
      <c r="I38" s="30">
        <v>3</v>
      </c>
      <c r="J38" s="31">
        <v>0</v>
      </c>
      <c r="K38" s="30">
        <v>3</v>
      </c>
      <c r="L38" s="31">
        <v>0</v>
      </c>
      <c r="M38" s="227">
        <v>3</v>
      </c>
      <c r="N38" s="228">
        <v>0</v>
      </c>
      <c r="O38" s="13"/>
      <c r="P38" s="35">
        <v>2</v>
      </c>
      <c r="Q38" s="36">
        <v>2</v>
      </c>
      <c r="R38" s="14"/>
      <c r="S38" s="20">
        <f t="shared" si="59"/>
        <v>0</v>
      </c>
      <c r="T38" s="20">
        <f t="shared" si="59"/>
        <v>0</v>
      </c>
      <c r="U38" s="20">
        <f t="shared" si="59"/>
        <v>0</v>
      </c>
      <c r="V38" s="151">
        <f t="shared" si="59"/>
        <v>0</v>
      </c>
      <c r="AJ38" s="53">
        <f t="shared" si="51"/>
        <v>1</v>
      </c>
      <c r="AK38" s="53">
        <f t="shared" si="52"/>
        <v>1</v>
      </c>
      <c r="AL38" s="53">
        <f t="shared" si="37"/>
        <v>1</v>
      </c>
      <c r="AM38" s="54">
        <f t="shared" si="53"/>
        <v>1</v>
      </c>
      <c r="AN38" s="55" t="str">
        <f t="shared" si="54"/>
        <v>n</v>
      </c>
      <c r="AO38" s="56">
        <f t="shared" si="55"/>
        <v>0</v>
      </c>
      <c r="AP38" s="56">
        <f t="shared" si="56"/>
        <v>0</v>
      </c>
      <c r="AQ38" s="56">
        <f t="shared" si="57"/>
        <v>0</v>
      </c>
      <c r="AR38" s="56">
        <f t="shared" si="58"/>
        <v>0</v>
      </c>
      <c r="AS38" s="56" t="b">
        <f t="shared" ref="AS38" si="60">AND(G38=P38,H38=Q38)</f>
        <v>0</v>
      </c>
      <c r="AT38" s="53" t="b">
        <f t="shared" ref="AT38" si="61">AND(I38=P38,J38=Q38)</f>
        <v>0</v>
      </c>
      <c r="AU38" s="53" t="b">
        <f t="shared" ref="AU38" si="62">AND(K38=P38,L38=Q38)</f>
        <v>0</v>
      </c>
      <c r="AV38" s="57" t="b">
        <f t="shared" ref="AV38" si="63">AND(M38=P38,N38=Q38)</f>
        <v>0</v>
      </c>
      <c r="AW38" s="58">
        <f t="shared" si="23"/>
        <v>0</v>
      </c>
      <c r="AX38" s="58">
        <f t="shared" si="24"/>
        <v>0</v>
      </c>
      <c r="AY38" s="58">
        <f t="shared" si="25"/>
        <v>0</v>
      </c>
      <c r="AZ38" s="58">
        <f t="shared" si="26"/>
        <v>0</v>
      </c>
    </row>
    <row r="39" spans="1:52" ht="24.95" customHeight="1" thickTop="1" thickBot="1" x14ac:dyDescent="0.3">
      <c r="A39" s="34"/>
      <c r="B39" s="34"/>
      <c r="C39" s="34"/>
      <c r="D39" s="63"/>
      <c r="E39" s="34"/>
      <c r="F39" s="34"/>
      <c r="G39" s="34"/>
      <c r="H39" s="34"/>
      <c r="I39" s="64"/>
      <c r="J39" s="64"/>
      <c r="K39" s="64"/>
      <c r="L39" s="64"/>
      <c r="M39" s="65"/>
      <c r="N39" s="65"/>
      <c r="O39" s="33"/>
      <c r="P39" s="34"/>
      <c r="Q39" s="34"/>
      <c r="R39" s="34"/>
      <c r="S39" s="66">
        <f>SUM(S3:S38)</f>
        <v>22</v>
      </c>
      <c r="T39" s="67">
        <f>SUM(T3:T38)</f>
        <v>23</v>
      </c>
      <c r="U39" s="67">
        <f>SUM(U3:U38)</f>
        <v>28</v>
      </c>
      <c r="V39" s="68">
        <f>SUM(V3:V38)</f>
        <v>29</v>
      </c>
    </row>
    <row r="40" spans="1:52" ht="19.5" thickTop="1" thickBot="1" x14ac:dyDescent="0.3">
      <c r="S40" s="1" t="s">
        <v>25</v>
      </c>
      <c r="T40" s="2" t="s">
        <v>26</v>
      </c>
      <c r="U40" s="3" t="s">
        <v>27</v>
      </c>
      <c r="V40" s="4" t="s">
        <v>28</v>
      </c>
    </row>
    <row r="42" spans="1:52" ht="18.600000000000001" customHeight="1" thickBot="1" x14ac:dyDescent="0.3"/>
    <row r="43" spans="1:52" ht="18.600000000000001" customHeight="1" thickBot="1" x14ac:dyDescent="0.3">
      <c r="A43" s="374" t="s">
        <v>79</v>
      </c>
      <c r="B43" s="375"/>
      <c r="C43" s="375"/>
      <c r="D43" s="375"/>
      <c r="E43" s="375"/>
      <c r="F43" s="376"/>
      <c r="G43" s="415" t="s">
        <v>7</v>
      </c>
      <c r="H43" s="416"/>
      <c r="I43" s="416"/>
      <c r="J43" s="416"/>
      <c r="K43" s="416"/>
      <c r="L43" s="416"/>
      <c r="M43" s="416"/>
      <c r="N43" s="417"/>
      <c r="O43" s="37"/>
      <c r="P43" s="354" t="s">
        <v>8</v>
      </c>
      <c r="Q43" s="355"/>
      <c r="R43" s="38"/>
      <c r="S43" s="418" t="s">
        <v>11</v>
      </c>
      <c r="T43" s="418"/>
      <c r="U43" s="418"/>
      <c r="V43" s="418"/>
      <c r="W43" s="37"/>
      <c r="X43" s="346" t="s">
        <v>44</v>
      </c>
      <c r="Y43" s="347"/>
      <c r="Z43" s="347"/>
      <c r="AA43" s="348"/>
      <c r="AB43" s="37"/>
      <c r="AC43" s="454" t="s">
        <v>42</v>
      </c>
      <c r="AD43" s="454"/>
      <c r="AE43" s="37"/>
      <c r="AF43" s="37"/>
      <c r="AG43" s="37"/>
      <c r="AH43" s="37"/>
      <c r="AI43" s="37"/>
      <c r="AJ43" s="419" t="s">
        <v>3</v>
      </c>
      <c r="AK43" s="419"/>
      <c r="AL43" s="419"/>
      <c r="AM43" s="419"/>
      <c r="AN43" s="39" t="s">
        <v>2</v>
      </c>
      <c r="AO43" s="419" t="s">
        <v>13</v>
      </c>
      <c r="AP43" s="419"/>
      <c r="AQ43" s="419"/>
      <c r="AR43" s="419"/>
      <c r="AS43" s="419" t="s">
        <v>12</v>
      </c>
      <c r="AT43" s="419"/>
      <c r="AU43" s="419"/>
      <c r="AV43" s="419"/>
      <c r="AW43" s="419" t="s">
        <v>14</v>
      </c>
      <c r="AX43" s="419"/>
      <c r="AY43" s="419"/>
      <c r="AZ43" s="419"/>
    </row>
    <row r="44" spans="1:52" s="49" customFormat="1" ht="24.95" customHeight="1" thickBot="1" x14ac:dyDescent="0.3">
      <c r="A44" s="377" t="s">
        <v>9</v>
      </c>
      <c r="B44" s="378"/>
      <c r="C44" s="378"/>
      <c r="D44" s="379"/>
      <c r="E44" s="373" t="s">
        <v>6</v>
      </c>
      <c r="F44" s="373"/>
      <c r="G44" s="422" t="s">
        <v>25</v>
      </c>
      <c r="H44" s="422"/>
      <c r="I44" s="423" t="s">
        <v>26</v>
      </c>
      <c r="J44" s="423"/>
      <c r="K44" s="424" t="s">
        <v>27</v>
      </c>
      <c r="L44" s="424"/>
      <c r="M44" s="425" t="s">
        <v>28</v>
      </c>
      <c r="N44" s="425"/>
      <c r="O44" s="43"/>
      <c r="P44" s="356"/>
      <c r="Q44" s="357"/>
      <c r="R44" s="46"/>
      <c r="S44" s="6" t="s">
        <v>25</v>
      </c>
      <c r="T44" s="2" t="s">
        <v>26</v>
      </c>
      <c r="U44" s="3" t="s">
        <v>27</v>
      </c>
      <c r="V44" s="5" t="s">
        <v>28</v>
      </c>
      <c r="W44" s="46"/>
      <c r="X44" s="9" t="s">
        <v>25</v>
      </c>
      <c r="Y44" s="7" t="s">
        <v>26</v>
      </c>
      <c r="Z44" s="8" t="s">
        <v>27</v>
      </c>
      <c r="AA44" s="10" t="s">
        <v>28</v>
      </c>
      <c r="AB44" s="46"/>
      <c r="AC44" s="454"/>
      <c r="AD44" s="454"/>
      <c r="AE44" s="46"/>
      <c r="AF44" s="46"/>
      <c r="AG44" s="46"/>
      <c r="AH44" s="46"/>
      <c r="AI44" s="46"/>
      <c r="AJ44" s="47" t="s">
        <v>0</v>
      </c>
      <c r="AK44" s="47" t="s">
        <v>1</v>
      </c>
      <c r="AL44" s="47" t="s">
        <v>4</v>
      </c>
      <c r="AM44" s="47" t="s">
        <v>5</v>
      </c>
      <c r="AN44" s="48"/>
      <c r="AO44" s="47" t="s">
        <v>0</v>
      </c>
      <c r="AP44" s="47" t="s">
        <v>1</v>
      </c>
      <c r="AQ44" s="47" t="s">
        <v>4</v>
      </c>
      <c r="AR44" s="47" t="s">
        <v>5</v>
      </c>
      <c r="AS44" s="47" t="s">
        <v>0</v>
      </c>
      <c r="AT44" s="47" t="s">
        <v>1</v>
      </c>
      <c r="AU44" s="47" t="s">
        <v>4</v>
      </c>
      <c r="AV44" s="47" t="s">
        <v>5</v>
      </c>
      <c r="AW44" s="47" t="s">
        <v>0</v>
      </c>
      <c r="AX44" s="47" t="s">
        <v>1</v>
      </c>
      <c r="AY44" s="47" t="s">
        <v>4</v>
      </c>
      <c r="AZ44" s="47" t="s">
        <v>5</v>
      </c>
    </row>
    <row r="45" spans="1:52" ht="16.5" customHeight="1" thickTop="1" thickBot="1" x14ac:dyDescent="0.3">
      <c r="A45" s="319" t="s">
        <v>93</v>
      </c>
      <c r="B45" s="320"/>
      <c r="C45" s="320"/>
      <c r="D45" s="321"/>
      <c r="E45" s="433" t="s">
        <v>91</v>
      </c>
      <c r="F45" s="435" t="s">
        <v>57</v>
      </c>
      <c r="G45" s="131">
        <v>0</v>
      </c>
      <c r="H45" s="12">
        <v>2</v>
      </c>
      <c r="I45" s="72">
        <v>1</v>
      </c>
      <c r="J45" s="12">
        <v>2</v>
      </c>
      <c r="K45" s="72">
        <v>0</v>
      </c>
      <c r="L45" s="12">
        <v>1</v>
      </c>
      <c r="M45" s="176">
        <v>2</v>
      </c>
      <c r="N45" s="177">
        <v>1</v>
      </c>
      <c r="O45" s="13"/>
      <c r="P45" s="133">
        <v>0</v>
      </c>
      <c r="Q45" s="134">
        <v>4</v>
      </c>
      <c r="R45" s="14"/>
      <c r="S45" s="75">
        <f>IF($P45="","",+AO45+AW45)</f>
        <v>1</v>
      </c>
      <c r="T45" s="156">
        <f t="shared" ref="T45:V45" si="64">IF($P45="","",+AP45+AX45)</f>
        <v>1</v>
      </c>
      <c r="U45" s="156">
        <f t="shared" si="64"/>
        <v>1</v>
      </c>
      <c r="V45" s="157">
        <f t="shared" si="64"/>
        <v>0</v>
      </c>
      <c r="W45" s="52"/>
      <c r="X45" s="427"/>
      <c r="Y45" s="429"/>
      <c r="Z45" s="430"/>
      <c r="AA45" s="436"/>
      <c r="AB45" s="52"/>
      <c r="AC45" s="450" t="s">
        <v>43</v>
      </c>
      <c r="AD45" s="451"/>
      <c r="AE45" s="52"/>
      <c r="AF45" s="52"/>
      <c r="AG45" s="52"/>
      <c r="AH45" s="52"/>
      <c r="AI45" s="52"/>
      <c r="AJ45" s="53">
        <f>IF(G45&lt;H45,2,IF(G45=H45,"n",1))</f>
        <v>2</v>
      </c>
      <c r="AK45" s="53">
        <f>IF(I45&lt;J45,2,IF(I45=J45,"n",1))</f>
        <v>2</v>
      </c>
      <c r="AL45" s="53">
        <f>IF(K45&lt;L45,2,IF(K45=L45,"n",1))</f>
        <v>2</v>
      </c>
      <c r="AM45" s="54">
        <f>IF(M45&lt;N45,2,IF(M45=N45,"n",1))</f>
        <v>1</v>
      </c>
      <c r="AN45" s="55">
        <f>IF(P45&lt;Q45,2,IF(P45=Q45,"n",1))</f>
        <v>2</v>
      </c>
      <c r="AO45" s="56">
        <f>IF(AJ45=AN45,1,0)</f>
        <v>1</v>
      </c>
      <c r="AP45" s="56">
        <f>IF(AK45=AN45,1,0)</f>
        <v>1</v>
      </c>
      <c r="AQ45" s="56">
        <f>IF(AL45=AN45,1,0)</f>
        <v>1</v>
      </c>
      <c r="AR45" s="56">
        <f>IF(AM45=AN45,1,0)</f>
        <v>0</v>
      </c>
      <c r="AS45" s="56" t="b">
        <f>AND(G45=P45,H45=Q45)</f>
        <v>0</v>
      </c>
      <c r="AT45" s="53" t="b">
        <f>AND(I45=P45,J45=Q45)</f>
        <v>0</v>
      </c>
      <c r="AU45" s="53" t="b">
        <f>AND(K45=P45,L45=Q45)</f>
        <v>0</v>
      </c>
      <c r="AV45" s="57" t="b">
        <f>AND(M45=P45,N45=Q45)</f>
        <v>0</v>
      </c>
      <c r="AW45" s="58">
        <f>IF(AS45=TRUE,2,0)</f>
        <v>0</v>
      </c>
      <c r="AX45" s="58">
        <f t="shared" ref="AX45:AZ45" si="65">IF(AT45=TRUE,2,0)</f>
        <v>0</v>
      </c>
      <c r="AY45" s="58">
        <f t="shared" si="65"/>
        <v>0</v>
      </c>
      <c r="AZ45" s="58">
        <f t="shared" si="65"/>
        <v>0</v>
      </c>
    </row>
    <row r="46" spans="1:52" ht="18.600000000000001" customHeight="1" thickBot="1" x14ac:dyDescent="0.3">
      <c r="A46" s="322"/>
      <c r="B46" s="323"/>
      <c r="C46" s="323"/>
      <c r="D46" s="324"/>
      <c r="E46" s="371"/>
      <c r="F46" s="365"/>
      <c r="G46" s="132"/>
      <c r="H46" s="77"/>
      <c r="I46" s="76"/>
      <c r="J46" s="77"/>
      <c r="K46" s="76"/>
      <c r="L46" s="77"/>
      <c r="M46" s="178"/>
      <c r="N46" s="179"/>
      <c r="O46" s="13"/>
      <c r="P46" s="135"/>
      <c r="Q46" s="136"/>
      <c r="R46" s="14"/>
      <c r="S46" s="78">
        <f>IF(S45=3,IF($P46="","",+AO46+AW46),0)</f>
        <v>0</v>
      </c>
      <c r="T46" s="79">
        <f>IF(T45=3,IF($P46="","",+AP46+AX46),0)</f>
        <v>0</v>
      </c>
      <c r="U46" s="21">
        <f>IF(U45=3,IF($P46="","",+AQ46+AY46),0)</f>
        <v>0</v>
      </c>
      <c r="V46" s="22">
        <f>IF(V45=3,IF($P46="","",+AR46+AZ46),0)</f>
        <v>0</v>
      </c>
      <c r="W46" s="52"/>
      <c r="X46" s="428"/>
      <c r="Y46" s="360"/>
      <c r="Z46" s="362"/>
      <c r="AA46" s="363"/>
      <c r="AB46" s="52"/>
      <c r="AC46" s="452"/>
      <c r="AD46" s="453"/>
      <c r="AE46" s="52"/>
      <c r="AF46" s="52"/>
      <c r="AG46" s="52"/>
      <c r="AH46" s="52"/>
      <c r="AI46" s="52"/>
      <c r="AJ46" s="53" t="str">
        <f>IF(G46&lt;H46,2,IF(G46=H46,"n",1))</f>
        <v>n</v>
      </c>
      <c r="AK46" s="53" t="str">
        <f t="shared" ref="AK46:AK52" si="66">IF(I46&lt;J46,2,IF(I46=J46,"n",1))</f>
        <v>n</v>
      </c>
      <c r="AL46" s="53" t="str">
        <f t="shared" ref="AL46:AL52" si="67">IF(K46&lt;L46,2,IF(K46=L46,"n",1))</f>
        <v>n</v>
      </c>
      <c r="AM46" s="54" t="str">
        <f t="shared" ref="AM46:AM52" si="68">IF(M46&lt;N46,2,IF(M46=N46,"n",1))</f>
        <v>n</v>
      </c>
      <c r="AN46" s="55" t="str">
        <f t="shared" ref="AN46:AN52" si="69">IF(P46&lt;Q46,2,IF(P46=Q46,"n",1))</f>
        <v>n</v>
      </c>
      <c r="AO46" s="56">
        <f t="shared" ref="AO46:AO52" si="70">IF(AJ46=AN46,1,0)</f>
        <v>1</v>
      </c>
      <c r="AP46" s="56">
        <f t="shared" ref="AP46:AP52" si="71">IF(AK46=AN46,1,0)</f>
        <v>1</v>
      </c>
      <c r="AQ46" s="56">
        <f t="shared" ref="AQ46:AQ52" si="72">IF(AL46=AN46,1,0)</f>
        <v>1</v>
      </c>
      <c r="AR46" s="56">
        <f t="shared" ref="AR46:AR52" si="73">IF(AM46=AN46,1,0)</f>
        <v>1</v>
      </c>
      <c r="AS46" s="56" t="b">
        <f t="shared" ref="AS46:AS60" si="74">AND(G46=P46,H46=Q46)</f>
        <v>1</v>
      </c>
      <c r="AT46" s="53" t="b">
        <f t="shared" ref="AT46:AT60" si="75">AND(I46=P46,J46=Q46)</f>
        <v>1</v>
      </c>
      <c r="AU46" s="53" t="b">
        <f t="shared" ref="AU46:AU60" si="76">AND(K46=P46,L46=Q46)</f>
        <v>1</v>
      </c>
      <c r="AV46" s="57" t="b">
        <f t="shared" ref="AV46:AV60" si="77">AND(M46=P46,N46=Q46)</f>
        <v>1</v>
      </c>
      <c r="AW46" s="58">
        <f t="shared" ref="AW46:AW60" si="78">IF(AS46=TRUE,2,0)</f>
        <v>2</v>
      </c>
      <c r="AX46" s="58">
        <f t="shared" ref="AX46:AX60" si="79">IF(AT46=TRUE,2,0)</f>
        <v>2</v>
      </c>
      <c r="AY46" s="58">
        <f t="shared" ref="AY46:AY60" si="80">IF(AU46=TRUE,2,0)</f>
        <v>2</v>
      </c>
      <c r="AZ46" s="58">
        <f t="shared" ref="AZ46:AZ60" si="81">IF(AV46=TRUE,2,0)</f>
        <v>2</v>
      </c>
    </row>
    <row r="47" spans="1:52" ht="17.25" thickTop="1" thickBot="1" x14ac:dyDescent="0.3">
      <c r="A47" s="325" t="s">
        <v>94</v>
      </c>
      <c r="B47" s="326"/>
      <c r="C47" s="326"/>
      <c r="D47" s="327"/>
      <c r="E47" s="370" t="s">
        <v>60</v>
      </c>
      <c r="F47" s="364" t="s">
        <v>65</v>
      </c>
      <c r="G47" s="131">
        <v>3</v>
      </c>
      <c r="H47" s="12">
        <v>0</v>
      </c>
      <c r="I47" s="72">
        <v>2</v>
      </c>
      <c r="J47" s="12">
        <v>0</v>
      </c>
      <c r="K47" s="72">
        <v>2</v>
      </c>
      <c r="L47" s="12">
        <v>1</v>
      </c>
      <c r="M47" s="176">
        <v>2</v>
      </c>
      <c r="N47" s="177">
        <v>0</v>
      </c>
      <c r="O47" s="13"/>
      <c r="P47" s="133">
        <v>0</v>
      </c>
      <c r="Q47" s="134">
        <v>0</v>
      </c>
      <c r="R47" s="14"/>
      <c r="S47" s="78">
        <f>IF($P47="","",+AO47+AW47)</f>
        <v>0</v>
      </c>
      <c r="T47" s="79">
        <f>IF($P47="","",+AP47+AX47)</f>
        <v>0</v>
      </c>
      <c r="U47" s="21">
        <f>IF($P47="","",+AQ47+AY47)</f>
        <v>0</v>
      </c>
      <c r="V47" s="22">
        <f>IF($P47="","",+AR47+AZ47)</f>
        <v>0</v>
      </c>
      <c r="W47" s="52"/>
      <c r="X47" s="367"/>
      <c r="Y47" s="360"/>
      <c r="Z47" s="361"/>
      <c r="AA47" s="363"/>
      <c r="AB47" s="52"/>
      <c r="AC47" s="450" t="s">
        <v>43</v>
      </c>
      <c r="AD47" s="451"/>
      <c r="AE47" s="52"/>
      <c r="AF47" s="52"/>
      <c r="AG47" s="52"/>
      <c r="AH47" s="52"/>
      <c r="AI47" s="52"/>
      <c r="AJ47" s="53">
        <f>IF(G47&lt;H47,2,IF(G47=H47,"n",1))</f>
        <v>1</v>
      </c>
      <c r="AK47" s="53">
        <f t="shared" si="66"/>
        <v>1</v>
      </c>
      <c r="AL47" s="53">
        <f t="shared" si="67"/>
        <v>1</v>
      </c>
      <c r="AM47" s="54">
        <f t="shared" si="68"/>
        <v>1</v>
      </c>
      <c r="AN47" s="55" t="str">
        <f t="shared" si="69"/>
        <v>n</v>
      </c>
      <c r="AO47" s="56">
        <f t="shared" si="70"/>
        <v>0</v>
      </c>
      <c r="AP47" s="56">
        <f t="shared" si="71"/>
        <v>0</v>
      </c>
      <c r="AQ47" s="56">
        <f t="shared" si="72"/>
        <v>0</v>
      </c>
      <c r="AR47" s="56">
        <f t="shared" si="73"/>
        <v>0</v>
      </c>
      <c r="AS47" s="56" t="b">
        <f t="shared" si="74"/>
        <v>0</v>
      </c>
      <c r="AT47" s="53" t="b">
        <f t="shared" si="75"/>
        <v>0</v>
      </c>
      <c r="AU47" s="53" t="b">
        <f t="shared" si="76"/>
        <v>0</v>
      </c>
      <c r="AV47" s="57" t="b">
        <f t="shared" si="77"/>
        <v>0</v>
      </c>
      <c r="AW47" s="58">
        <f t="shared" si="78"/>
        <v>0</v>
      </c>
      <c r="AX47" s="58">
        <f t="shared" si="79"/>
        <v>0</v>
      </c>
      <c r="AY47" s="58">
        <f t="shared" si="80"/>
        <v>0</v>
      </c>
      <c r="AZ47" s="58">
        <f t="shared" si="81"/>
        <v>0</v>
      </c>
    </row>
    <row r="48" spans="1:52" ht="16.5" thickBot="1" x14ac:dyDescent="0.3">
      <c r="A48" s="328"/>
      <c r="B48" s="329"/>
      <c r="C48" s="329"/>
      <c r="D48" s="330"/>
      <c r="E48" s="371"/>
      <c r="F48" s="365"/>
      <c r="G48" s="132"/>
      <c r="H48" s="77"/>
      <c r="I48" s="76"/>
      <c r="J48" s="77"/>
      <c r="K48" s="76"/>
      <c r="L48" s="77"/>
      <c r="M48" s="178"/>
      <c r="N48" s="179"/>
      <c r="O48" s="13"/>
      <c r="P48" s="135">
        <v>2</v>
      </c>
      <c r="Q48" s="136">
        <v>1</v>
      </c>
      <c r="R48" s="14"/>
      <c r="S48" s="78">
        <f>IF(S47=3,IF($P48="","",+AO48+AW48),0)</f>
        <v>0</v>
      </c>
      <c r="T48" s="79">
        <f>IF(T47=3,IF($P48="","",+AP48+AX48),0)</f>
        <v>0</v>
      </c>
      <c r="U48" s="21">
        <f>IF(U47=3,IF($P48="","",+AQ48+AY48),0)</f>
        <v>0</v>
      </c>
      <c r="V48" s="22">
        <f>IF(V47=3,IF($P48="","",+AR48+AZ48),0)</f>
        <v>0</v>
      </c>
      <c r="W48" s="52"/>
      <c r="X48" s="368"/>
      <c r="Y48" s="360"/>
      <c r="Z48" s="362"/>
      <c r="AA48" s="363"/>
      <c r="AB48" s="52"/>
      <c r="AC48" s="452"/>
      <c r="AD48" s="453"/>
      <c r="AE48" s="52"/>
      <c r="AF48" s="52"/>
      <c r="AG48" s="52"/>
      <c r="AH48" s="52"/>
      <c r="AI48" s="52"/>
      <c r="AJ48" s="53" t="str">
        <f t="shared" ref="AJ48:AJ52" si="82">IF(G48&lt;H48,2,IF(G48=H48,"n",1))</f>
        <v>n</v>
      </c>
      <c r="AK48" s="53" t="str">
        <f t="shared" si="66"/>
        <v>n</v>
      </c>
      <c r="AL48" s="53" t="str">
        <f t="shared" si="67"/>
        <v>n</v>
      </c>
      <c r="AM48" s="54" t="str">
        <f t="shared" si="68"/>
        <v>n</v>
      </c>
      <c r="AN48" s="55">
        <f t="shared" si="69"/>
        <v>1</v>
      </c>
      <c r="AO48" s="56">
        <f t="shared" si="70"/>
        <v>0</v>
      </c>
      <c r="AP48" s="56">
        <f t="shared" si="71"/>
        <v>0</v>
      </c>
      <c r="AQ48" s="56">
        <f t="shared" si="72"/>
        <v>0</v>
      </c>
      <c r="AR48" s="56">
        <f t="shared" si="73"/>
        <v>0</v>
      </c>
      <c r="AS48" s="56" t="b">
        <f t="shared" si="74"/>
        <v>0</v>
      </c>
      <c r="AT48" s="53" t="b">
        <f t="shared" si="75"/>
        <v>0</v>
      </c>
      <c r="AU48" s="53" t="b">
        <f t="shared" si="76"/>
        <v>0</v>
      </c>
      <c r="AV48" s="57" t="b">
        <f t="shared" si="77"/>
        <v>0</v>
      </c>
      <c r="AW48" s="58">
        <f t="shared" si="78"/>
        <v>0</v>
      </c>
      <c r="AX48" s="58">
        <f t="shared" si="79"/>
        <v>0</v>
      </c>
      <c r="AY48" s="58">
        <f t="shared" si="80"/>
        <v>0</v>
      </c>
      <c r="AZ48" s="58">
        <f t="shared" si="81"/>
        <v>0</v>
      </c>
    </row>
    <row r="49" spans="1:52" ht="15.6" customHeight="1" thickTop="1" thickBot="1" x14ac:dyDescent="0.3">
      <c r="A49" s="331" t="s">
        <v>95</v>
      </c>
      <c r="B49" s="332"/>
      <c r="C49" s="332"/>
      <c r="D49" s="333"/>
      <c r="E49" s="370" t="s">
        <v>63</v>
      </c>
      <c r="F49" s="364" t="s">
        <v>69</v>
      </c>
      <c r="G49" s="131">
        <v>2</v>
      </c>
      <c r="H49" s="12">
        <v>1</v>
      </c>
      <c r="I49" s="72">
        <v>2</v>
      </c>
      <c r="J49" s="12">
        <v>0</v>
      </c>
      <c r="K49" s="72">
        <v>2</v>
      </c>
      <c r="L49" s="12">
        <v>1</v>
      </c>
      <c r="M49" s="176">
        <v>2</v>
      </c>
      <c r="N49" s="177">
        <v>1</v>
      </c>
      <c r="O49" s="13"/>
      <c r="P49" s="133">
        <v>0</v>
      </c>
      <c r="Q49" s="134">
        <v>2</v>
      </c>
      <c r="R49" s="14"/>
      <c r="S49" s="78">
        <f>IF($P49="","",+AO49+AW49)</f>
        <v>0</v>
      </c>
      <c r="T49" s="79">
        <f>IF($P49="","",+AP49+AX49)</f>
        <v>0</v>
      </c>
      <c r="U49" s="21">
        <f>IF($P49="","",+AQ49+AY49)</f>
        <v>0</v>
      </c>
      <c r="V49" s="22">
        <f>IF($P49="","",+AR49+AZ49)</f>
        <v>0</v>
      </c>
      <c r="W49" s="52"/>
      <c r="X49" s="367"/>
      <c r="Y49" s="360"/>
      <c r="Z49" s="360"/>
      <c r="AA49" s="366"/>
      <c r="AB49" s="52"/>
      <c r="AC49" s="450" t="s">
        <v>43</v>
      </c>
      <c r="AD49" s="451"/>
      <c r="AE49" s="52"/>
      <c r="AF49" s="52"/>
      <c r="AG49" s="52"/>
      <c r="AH49" s="52"/>
      <c r="AI49" s="52"/>
      <c r="AJ49" s="53">
        <f t="shared" si="82"/>
        <v>1</v>
      </c>
      <c r="AK49" s="53">
        <f t="shared" si="66"/>
        <v>1</v>
      </c>
      <c r="AL49" s="53">
        <f t="shared" si="67"/>
        <v>1</v>
      </c>
      <c r="AM49" s="54">
        <f t="shared" si="68"/>
        <v>1</v>
      </c>
      <c r="AN49" s="55">
        <f t="shared" si="69"/>
        <v>2</v>
      </c>
      <c r="AO49" s="56">
        <f t="shared" si="70"/>
        <v>0</v>
      </c>
      <c r="AP49" s="56">
        <f t="shared" si="71"/>
        <v>0</v>
      </c>
      <c r="AQ49" s="56">
        <f t="shared" si="72"/>
        <v>0</v>
      </c>
      <c r="AR49" s="56">
        <f t="shared" si="73"/>
        <v>0</v>
      </c>
      <c r="AS49" s="56" t="b">
        <f t="shared" si="74"/>
        <v>0</v>
      </c>
      <c r="AT49" s="53" t="b">
        <f t="shared" si="75"/>
        <v>0</v>
      </c>
      <c r="AU49" s="53" t="b">
        <f t="shared" si="76"/>
        <v>0</v>
      </c>
      <c r="AV49" s="57" t="b">
        <f t="shared" si="77"/>
        <v>0</v>
      </c>
      <c r="AW49" s="58">
        <f t="shared" si="78"/>
        <v>0</v>
      </c>
      <c r="AX49" s="58">
        <f t="shared" si="79"/>
        <v>0</v>
      </c>
      <c r="AY49" s="58">
        <f t="shared" si="80"/>
        <v>0</v>
      </c>
      <c r="AZ49" s="58">
        <f t="shared" si="81"/>
        <v>0</v>
      </c>
    </row>
    <row r="50" spans="1:52" ht="15.6" customHeight="1" thickBot="1" x14ac:dyDescent="0.3">
      <c r="A50" s="328"/>
      <c r="B50" s="329"/>
      <c r="C50" s="329"/>
      <c r="D50" s="330"/>
      <c r="E50" s="371"/>
      <c r="F50" s="365"/>
      <c r="G50" s="132"/>
      <c r="H50" s="77"/>
      <c r="I50" s="76"/>
      <c r="J50" s="77"/>
      <c r="K50" s="76"/>
      <c r="L50" s="77"/>
      <c r="M50" s="178"/>
      <c r="N50" s="179"/>
      <c r="O50" s="13"/>
      <c r="P50" s="135"/>
      <c r="Q50" s="136"/>
      <c r="R50" s="14"/>
      <c r="S50" s="78">
        <f>IF(S49=3,IF($P50="","",+AO50+AW50),0)</f>
        <v>0</v>
      </c>
      <c r="T50" s="79">
        <f>IF(T49=3,IF($P50="","",+AP50+AX50),0)</f>
        <v>0</v>
      </c>
      <c r="U50" s="21">
        <f>IF(U49=3,IF($P50="","",+AQ50+AY50),0)</f>
        <v>0</v>
      </c>
      <c r="V50" s="22">
        <f>IF(V49=3,IF($P50="","",+AR50+AZ50),0)</f>
        <v>0</v>
      </c>
      <c r="W50" s="52"/>
      <c r="X50" s="368"/>
      <c r="Y50" s="360"/>
      <c r="Z50" s="360"/>
      <c r="AA50" s="366"/>
      <c r="AB50" s="52"/>
      <c r="AC50" s="452"/>
      <c r="AD50" s="453"/>
      <c r="AE50" s="52"/>
      <c r="AF50" s="52"/>
      <c r="AG50" s="52"/>
      <c r="AH50" s="52"/>
      <c r="AI50" s="52"/>
      <c r="AJ50" s="53" t="str">
        <f t="shared" si="82"/>
        <v>n</v>
      </c>
      <c r="AK50" s="53" t="str">
        <f t="shared" si="66"/>
        <v>n</v>
      </c>
      <c r="AL50" s="53" t="str">
        <f t="shared" si="67"/>
        <v>n</v>
      </c>
      <c r="AM50" s="54" t="str">
        <f t="shared" si="68"/>
        <v>n</v>
      </c>
      <c r="AN50" s="55" t="str">
        <f t="shared" si="69"/>
        <v>n</v>
      </c>
      <c r="AO50" s="56">
        <f t="shared" si="70"/>
        <v>1</v>
      </c>
      <c r="AP50" s="56">
        <f t="shared" si="71"/>
        <v>1</v>
      </c>
      <c r="AQ50" s="56">
        <f t="shared" si="72"/>
        <v>1</v>
      </c>
      <c r="AR50" s="56">
        <f t="shared" si="73"/>
        <v>1</v>
      </c>
      <c r="AS50" s="56" t="b">
        <f t="shared" si="74"/>
        <v>1</v>
      </c>
      <c r="AT50" s="53" t="b">
        <f t="shared" si="75"/>
        <v>1</v>
      </c>
      <c r="AU50" s="53" t="b">
        <f t="shared" si="76"/>
        <v>1</v>
      </c>
      <c r="AV50" s="57" t="b">
        <f t="shared" si="77"/>
        <v>1</v>
      </c>
      <c r="AW50" s="58">
        <f t="shared" si="78"/>
        <v>2</v>
      </c>
      <c r="AX50" s="58">
        <f t="shared" si="79"/>
        <v>2</v>
      </c>
      <c r="AY50" s="58">
        <f t="shared" si="80"/>
        <v>2</v>
      </c>
      <c r="AZ50" s="58">
        <f t="shared" si="81"/>
        <v>2</v>
      </c>
    </row>
    <row r="51" spans="1:52" ht="17.25" thickTop="1" thickBot="1" x14ac:dyDescent="0.3">
      <c r="A51" s="331" t="s">
        <v>96</v>
      </c>
      <c r="B51" s="332"/>
      <c r="C51" s="332"/>
      <c r="D51" s="333"/>
      <c r="E51" s="370" t="s">
        <v>61</v>
      </c>
      <c r="F51" s="364" t="s">
        <v>77</v>
      </c>
      <c r="G51" s="131">
        <v>2</v>
      </c>
      <c r="H51" s="12">
        <v>3</v>
      </c>
      <c r="I51" s="72">
        <v>2</v>
      </c>
      <c r="J51" s="12">
        <v>1</v>
      </c>
      <c r="K51" s="72">
        <v>2</v>
      </c>
      <c r="L51" s="12">
        <v>2</v>
      </c>
      <c r="M51" s="176">
        <v>2</v>
      </c>
      <c r="N51" s="177">
        <v>1</v>
      </c>
      <c r="O51" s="13"/>
      <c r="P51" s="133">
        <v>1</v>
      </c>
      <c r="Q51" s="134">
        <v>0</v>
      </c>
      <c r="R51" s="14"/>
      <c r="S51" s="78">
        <f>IF($P51="","",+AO51+AW51)</f>
        <v>0</v>
      </c>
      <c r="T51" s="79">
        <f>IF($P51="","",+AP51+AX51)</f>
        <v>1</v>
      </c>
      <c r="U51" s="21">
        <f>IF($P51="","",+AQ51+AY51)</f>
        <v>0</v>
      </c>
      <c r="V51" s="22">
        <f>IF($P51="","",+AR51+AZ51)</f>
        <v>1</v>
      </c>
      <c r="W51" s="52"/>
      <c r="X51" s="367"/>
      <c r="Y51" s="360"/>
      <c r="Z51" s="370" t="s">
        <v>61</v>
      </c>
      <c r="AA51" s="366"/>
      <c r="AB51" s="52"/>
      <c r="AC51" s="450" t="s">
        <v>43</v>
      </c>
      <c r="AD51" s="451"/>
      <c r="AE51" s="52"/>
      <c r="AF51" s="52"/>
      <c r="AG51" s="52"/>
      <c r="AH51" s="52"/>
      <c r="AI51" s="52"/>
      <c r="AJ51" s="53">
        <f t="shared" si="82"/>
        <v>2</v>
      </c>
      <c r="AK51" s="53">
        <f t="shared" si="66"/>
        <v>1</v>
      </c>
      <c r="AL51" s="53" t="str">
        <f t="shared" si="67"/>
        <v>n</v>
      </c>
      <c r="AM51" s="54">
        <f t="shared" si="68"/>
        <v>1</v>
      </c>
      <c r="AN51" s="55">
        <f t="shared" si="69"/>
        <v>1</v>
      </c>
      <c r="AO51" s="56">
        <f t="shared" si="70"/>
        <v>0</v>
      </c>
      <c r="AP51" s="56">
        <f t="shared" si="71"/>
        <v>1</v>
      </c>
      <c r="AQ51" s="56">
        <f t="shared" si="72"/>
        <v>0</v>
      </c>
      <c r="AR51" s="56">
        <f t="shared" si="73"/>
        <v>1</v>
      </c>
      <c r="AS51" s="56" t="b">
        <f t="shared" si="74"/>
        <v>0</v>
      </c>
      <c r="AT51" s="53" t="b">
        <f t="shared" si="75"/>
        <v>0</v>
      </c>
      <c r="AU51" s="53" t="b">
        <f t="shared" si="76"/>
        <v>0</v>
      </c>
      <c r="AV51" s="57" t="b">
        <f t="shared" si="77"/>
        <v>0</v>
      </c>
      <c r="AW51" s="58">
        <f t="shared" si="78"/>
        <v>0</v>
      </c>
      <c r="AX51" s="58">
        <f t="shared" si="79"/>
        <v>0</v>
      </c>
      <c r="AY51" s="58">
        <f t="shared" si="80"/>
        <v>0</v>
      </c>
      <c r="AZ51" s="58">
        <f t="shared" si="81"/>
        <v>0</v>
      </c>
    </row>
    <row r="52" spans="1:52" ht="16.5" thickBot="1" x14ac:dyDescent="0.3">
      <c r="A52" s="328"/>
      <c r="B52" s="329"/>
      <c r="C52" s="329"/>
      <c r="D52" s="330"/>
      <c r="E52" s="371"/>
      <c r="F52" s="365"/>
      <c r="G52" s="132"/>
      <c r="H52" s="77"/>
      <c r="I52" s="76"/>
      <c r="J52" s="77"/>
      <c r="K52" s="76">
        <v>2</v>
      </c>
      <c r="L52" s="77">
        <v>2</v>
      </c>
      <c r="M52" s="154"/>
      <c r="N52" s="155"/>
      <c r="O52" s="13"/>
      <c r="P52" s="135"/>
      <c r="Q52" s="136"/>
      <c r="R52" s="14"/>
      <c r="S52" s="78">
        <f>IF(S51=3,IF($P52="","",+AO52+AW52),0)</f>
        <v>0</v>
      </c>
      <c r="T52" s="79">
        <f>IF(T51=3,IF($P52="","",+AP52+AX52),0)</f>
        <v>0</v>
      </c>
      <c r="U52" s="21">
        <f>IF(U51=3,IF($P52="","",+AQ52+AY52),0)</f>
        <v>0</v>
      </c>
      <c r="V52" s="22">
        <f>IF(V51=3,IF($P52="","",+AR52+AZ52),0)</f>
        <v>0</v>
      </c>
      <c r="W52" s="52"/>
      <c r="X52" s="368"/>
      <c r="Y52" s="360"/>
      <c r="Z52" s="371"/>
      <c r="AA52" s="366"/>
      <c r="AB52" s="52"/>
      <c r="AC52" s="452"/>
      <c r="AD52" s="453"/>
      <c r="AE52" s="52"/>
      <c r="AF52" s="52"/>
      <c r="AG52" s="52"/>
      <c r="AH52" s="52"/>
      <c r="AI52" s="52"/>
      <c r="AJ52" s="53" t="str">
        <f t="shared" si="82"/>
        <v>n</v>
      </c>
      <c r="AK52" s="53" t="str">
        <f t="shared" si="66"/>
        <v>n</v>
      </c>
      <c r="AL52" s="53" t="str">
        <f t="shared" si="67"/>
        <v>n</v>
      </c>
      <c r="AM52" s="54" t="str">
        <f t="shared" si="68"/>
        <v>n</v>
      </c>
      <c r="AN52" s="55" t="str">
        <f t="shared" si="69"/>
        <v>n</v>
      </c>
      <c r="AO52" s="56">
        <f t="shared" si="70"/>
        <v>1</v>
      </c>
      <c r="AP52" s="56">
        <f t="shared" si="71"/>
        <v>1</v>
      </c>
      <c r="AQ52" s="56">
        <f t="shared" si="72"/>
        <v>1</v>
      </c>
      <c r="AR52" s="56">
        <f t="shared" si="73"/>
        <v>1</v>
      </c>
      <c r="AS52" s="56" t="b">
        <f t="shared" si="74"/>
        <v>1</v>
      </c>
      <c r="AT52" s="53" t="b">
        <f t="shared" si="75"/>
        <v>1</v>
      </c>
      <c r="AU52" s="53" t="b">
        <f t="shared" si="76"/>
        <v>0</v>
      </c>
      <c r="AV52" s="57" t="b">
        <f t="shared" si="77"/>
        <v>1</v>
      </c>
      <c r="AW52" s="58">
        <f t="shared" si="78"/>
        <v>2</v>
      </c>
      <c r="AX52" s="58">
        <f t="shared" si="79"/>
        <v>2</v>
      </c>
      <c r="AY52" s="58">
        <f t="shared" si="80"/>
        <v>0</v>
      </c>
      <c r="AZ52" s="58">
        <f t="shared" si="81"/>
        <v>2</v>
      </c>
    </row>
    <row r="53" spans="1:52" ht="17.25" thickTop="1" thickBot="1" x14ac:dyDescent="0.3">
      <c r="A53" s="331" t="s">
        <v>97</v>
      </c>
      <c r="B53" s="332"/>
      <c r="C53" s="332"/>
      <c r="D53" s="333"/>
      <c r="E53" s="370" t="s">
        <v>67</v>
      </c>
      <c r="F53" s="364" t="s">
        <v>73</v>
      </c>
      <c r="G53" s="131">
        <v>1</v>
      </c>
      <c r="H53" s="12">
        <v>1</v>
      </c>
      <c r="I53" s="72">
        <v>0</v>
      </c>
      <c r="J53" s="12">
        <v>2</v>
      </c>
      <c r="K53" s="72">
        <v>1</v>
      </c>
      <c r="L53" s="12">
        <v>0</v>
      </c>
      <c r="M53" s="73">
        <v>0</v>
      </c>
      <c r="N53" s="74">
        <v>1</v>
      </c>
      <c r="O53" s="13"/>
      <c r="P53" s="133">
        <v>3</v>
      </c>
      <c r="Q53" s="134">
        <v>3</v>
      </c>
      <c r="R53" s="14"/>
      <c r="S53" s="78">
        <f>IF($P53="","",+AO53+AW53)</f>
        <v>1</v>
      </c>
      <c r="T53" s="79">
        <f>IF($P53="","",+AP53+AX53)</f>
        <v>0</v>
      </c>
      <c r="U53" s="21">
        <f>IF($P53="","",+AQ53+AY53)</f>
        <v>0</v>
      </c>
      <c r="V53" s="22">
        <f>IF($P53="","",+AR53+AZ53)</f>
        <v>0</v>
      </c>
      <c r="W53" s="52"/>
      <c r="X53" s="367" t="s">
        <v>73</v>
      </c>
      <c r="Y53" s="360"/>
      <c r="Z53" s="360"/>
      <c r="AA53" s="366"/>
      <c r="AB53" s="52"/>
      <c r="AC53" s="450" t="s">
        <v>43</v>
      </c>
      <c r="AD53" s="451"/>
      <c r="AE53" s="52"/>
      <c r="AF53" s="52"/>
      <c r="AG53" s="52"/>
      <c r="AH53" s="52"/>
      <c r="AI53" s="52"/>
      <c r="AJ53" s="53" t="str">
        <f t="shared" ref="AJ53:AJ54" si="83">IF(G53&lt;H53,2,IF(G53=H53,"n",1))</f>
        <v>n</v>
      </c>
      <c r="AK53" s="53">
        <f t="shared" ref="AK53:AK54" si="84">IF(I53&lt;J53,2,IF(I53=J53,"n",1))</f>
        <v>2</v>
      </c>
      <c r="AL53" s="53">
        <f t="shared" ref="AL53:AL54" si="85">IF(K53&lt;L53,2,IF(K53=L53,"n",1))</f>
        <v>1</v>
      </c>
      <c r="AM53" s="54">
        <f t="shared" ref="AM53:AM54" si="86">IF(M53&lt;N53,2,IF(M53=N53,"n",1))</f>
        <v>2</v>
      </c>
      <c r="AN53" s="55" t="str">
        <f t="shared" ref="AN53:AN54" si="87">IF(P53&lt;Q53,2,IF(P53=Q53,"n",1))</f>
        <v>n</v>
      </c>
      <c r="AO53" s="56">
        <f t="shared" ref="AO53:AO54" si="88">IF(AJ53=AN53,1,0)</f>
        <v>1</v>
      </c>
      <c r="AP53" s="56">
        <f t="shared" ref="AP53:AP54" si="89">IF(AK53=AN53,1,0)</f>
        <v>0</v>
      </c>
      <c r="AQ53" s="56">
        <f t="shared" ref="AQ53:AQ54" si="90">IF(AL53=AN53,1,0)</f>
        <v>0</v>
      </c>
      <c r="AR53" s="56">
        <f t="shared" ref="AR53:AR54" si="91">IF(AM53=AN53,1,0)</f>
        <v>0</v>
      </c>
      <c r="AS53" s="56" t="b">
        <f t="shared" si="74"/>
        <v>0</v>
      </c>
      <c r="AT53" s="53" t="b">
        <f t="shared" si="75"/>
        <v>0</v>
      </c>
      <c r="AU53" s="53" t="b">
        <f t="shared" si="76"/>
        <v>0</v>
      </c>
      <c r="AV53" s="57" t="b">
        <f t="shared" si="77"/>
        <v>0</v>
      </c>
      <c r="AW53" s="58">
        <f t="shared" si="78"/>
        <v>0</v>
      </c>
      <c r="AX53" s="58">
        <f t="shared" si="79"/>
        <v>0</v>
      </c>
      <c r="AY53" s="58">
        <f t="shared" si="80"/>
        <v>0</v>
      </c>
      <c r="AZ53" s="58">
        <f t="shared" si="81"/>
        <v>0</v>
      </c>
    </row>
    <row r="54" spans="1:52" ht="16.5" thickBot="1" x14ac:dyDescent="0.3">
      <c r="A54" s="328"/>
      <c r="B54" s="329"/>
      <c r="C54" s="329"/>
      <c r="D54" s="330"/>
      <c r="E54" s="371"/>
      <c r="F54" s="365"/>
      <c r="G54" s="132">
        <v>1</v>
      </c>
      <c r="H54" s="77">
        <v>1</v>
      </c>
      <c r="I54" s="76"/>
      <c r="J54" s="77"/>
      <c r="K54" s="76"/>
      <c r="L54" s="77"/>
      <c r="M54" s="154"/>
      <c r="N54" s="155"/>
      <c r="O54" s="13"/>
      <c r="P54" s="135">
        <v>3</v>
      </c>
      <c r="Q54" s="136">
        <v>5</v>
      </c>
      <c r="R54" s="14"/>
      <c r="S54" s="78">
        <f>IF(S53=3,IF($P54="","",+AO54+AW54),0)</f>
        <v>0</v>
      </c>
      <c r="T54" s="79">
        <f>IF(T53=3,IF($P54="","",+AP54+AX54),0)</f>
        <v>0</v>
      </c>
      <c r="U54" s="21">
        <f>IF(U53=3,IF($P54="","",+AQ54+AY54),0)</f>
        <v>0</v>
      </c>
      <c r="V54" s="22">
        <f>IF(V53=3,IF($P54="","",+AR54+AZ54),0)</f>
        <v>0</v>
      </c>
      <c r="W54" s="52"/>
      <c r="X54" s="368"/>
      <c r="Y54" s="360"/>
      <c r="Z54" s="360"/>
      <c r="AA54" s="366"/>
      <c r="AB54" s="52"/>
      <c r="AC54" s="452"/>
      <c r="AD54" s="453"/>
      <c r="AE54" s="52"/>
      <c r="AF54" s="52"/>
      <c r="AG54" s="52"/>
      <c r="AH54" s="52"/>
      <c r="AI54" s="52"/>
      <c r="AJ54" s="53" t="str">
        <f t="shared" si="83"/>
        <v>n</v>
      </c>
      <c r="AK54" s="53" t="str">
        <f t="shared" si="84"/>
        <v>n</v>
      </c>
      <c r="AL54" s="53" t="str">
        <f t="shared" si="85"/>
        <v>n</v>
      </c>
      <c r="AM54" s="54" t="str">
        <f t="shared" si="86"/>
        <v>n</v>
      </c>
      <c r="AN54" s="55">
        <f t="shared" si="87"/>
        <v>2</v>
      </c>
      <c r="AO54" s="56">
        <f t="shared" si="88"/>
        <v>0</v>
      </c>
      <c r="AP54" s="56">
        <f t="shared" si="89"/>
        <v>0</v>
      </c>
      <c r="AQ54" s="56">
        <f t="shared" si="90"/>
        <v>0</v>
      </c>
      <c r="AR54" s="56">
        <f t="shared" si="91"/>
        <v>0</v>
      </c>
      <c r="AS54" s="56" t="b">
        <f t="shared" si="74"/>
        <v>0</v>
      </c>
      <c r="AT54" s="53" t="b">
        <f t="shared" si="75"/>
        <v>0</v>
      </c>
      <c r="AU54" s="53" t="b">
        <f t="shared" si="76"/>
        <v>0</v>
      </c>
      <c r="AV54" s="57" t="b">
        <f t="shared" si="77"/>
        <v>0</v>
      </c>
      <c r="AW54" s="58">
        <f t="shared" si="78"/>
        <v>0</v>
      </c>
      <c r="AX54" s="58">
        <f t="shared" si="79"/>
        <v>0</v>
      </c>
      <c r="AY54" s="58">
        <f t="shared" si="80"/>
        <v>0</v>
      </c>
      <c r="AZ54" s="58">
        <f t="shared" si="81"/>
        <v>0</v>
      </c>
    </row>
    <row r="55" spans="1:52" ht="17.25" thickTop="1" thickBot="1" x14ac:dyDescent="0.3">
      <c r="A55" s="331" t="s">
        <v>98</v>
      </c>
      <c r="B55" s="332"/>
      <c r="C55" s="332"/>
      <c r="D55" s="333"/>
      <c r="E55" s="370" t="s">
        <v>76</v>
      </c>
      <c r="F55" s="364" t="s">
        <v>55</v>
      </c>
      <c r="G55" s="131">
        <v>2</v>
      </c>
      <c r="H55" s="12">
        <v>0</v>
      </c>
      <c r="I55" s="72">
        <v>2</v>
      </c>
      <c r="J55" s="12">
        <v>0</v>
      </c>
      <c r="K55" s="72">
        <v>2</v>
      </c>
      <c r="L55" s="12">
        <v>0</v>
      </c>
      <c r="M55" s="73">
        <v>3</v>
      </c>
      <c r="N55" s="74">
        <v>0</v>
      </c>
      <c r="O55" s="13"/>
      <c r="P55" s="133">
        <v>3</v>
      </c>
      <c r="Q55" s="134">
        <v>3</v>
      </c>
      <c r="R55" s="14"/>
      <c r="S55" s="78">
        <f>IF($P55="","",+AO55+AW55)</f>
        <v>0</v>
      </c>
      <c r="T55" s="79">
        <f>IF($P55="","",+AP55+AX55)</f>
        <v>0</v>
      </c>
      <c r="U55" s="21">
        <f>IF($P55="","",+AQ55+AY55)</f>
        <v>0</v>
      </c>
      <c r="V55" s="22">
        <f>IF($P55="","",+AR55+AZ55)</f>
        <v>0</v>
      </c>
      <c r="W55" s="52"/>
      <c r="X55" s="367"/>
      <c r="Y55" s="360"/>
      <c r="Z55" s="360"/>
      <c r="AA55" s="366"/>
      <c r="AB55" s="52"/>
      <c r="AC55" s="450" t="s">
        <v>55</v>
      </c>
      <c r="AD55" s="451"/>
      <c r="AE55" s="52"/>
      <c r="AF55" s="52"/>
      <c r="AG55" s="52"/>
      <c r="AH55" s="52"/>
      <c r="AI55" s="52"/>
      <c r="AJ55" s="53">
        <f t="shared" ref="AJ55:AJ56" si="92">IF(G55&lt;H55,2,IF(G55=H55,"n",1))</f>
        <v>1</v>
      </c>
      <c r="AK55" s="53">
        <f t="shared" ref="AK55:AK56" si="93">IF(I55&lt;J55,2,IF(I55=J55,"n",1))</f>
        <v>1</v>
      </c>
      <c r="AL55" s="53">
        <f t="shared" ref="AL55:AL56" si="94">IF(K55&lt;L55,2,IF(K55=L55,"n",1))</f>
        <v>1</v>
      </c>
      <c r="AM55" s="54">
        <f t="shared" ref="AM55:AM56" si="95">IF(M55&lt;N55,2,IF(M55=N55,"n",1))</f>
        <v>1</v>
      </c>
      <c r="AN55" s="55" t="str">
        <f t="shared" ref="AN55:AN56" si="96">IF(P55&lt;Q55,2,IF(P55=Q55,"n",1))</f>
        <v>n</v>
      </c>
      <c r="AO55" s="56">
        <f t="shared" ref="AO55:AO56" si="97">IF(AJ55=AN55,1,0)</f>
        <v>0</v>
      </c>
      <c r="AP55" s="56">
        <f t="shared" ref="AP55:AP56" si="98">IF(AK55=AN55,1,0)</f>
        <v>0</v>
      </c>
      <c r="AQ55" s="56">
        <f t="shared" ref="AQ55:AQ56" si="99">IF(AL55=AN55,1,0)</f>
        <v>0</v>
      </c>
      <c r="AR55" s="56">
        <f t="shared" ref="AR55:AR56" si="100">IF(AM55=AN55,1,0)</f>
        <v>0</v>
      </c>
      <c r="AS55" s="56" t="b">
        <f t="shared" si="74"/>
        <v>0</v>
      </c>
      <c r="AT55" s="53" t="b">
        <f t="shared" si="75"/>
        <v>0</v>
      </c>
      <c r="AU55" s="53" t="b">
        <f t="shared" si="76"/>
        <v>0</v>
      </c>
      <c r="AV55" s="57" t="b">
        <f t="shared" si="77"/>
        <v>0</v>
      </c>
      <c r="AW55" s="58">
        <f t="shared" si="78"/>
        <v>0</v>
      </c>
      <c r="AX55" s="58">
        <f t="shared" si="79"/>
        <v>0</v>
      </c>
      <c r="AY55" s="58">
        <f t="shared" si="80"/>
        <v>0</v>
      </c>
      <c r="AZ55" s="58">
        <f t="shared" si="81"/>
        <v>0</v>
      </c>
    </row>
    <row r="56" spans="1:52" ht="16.5" thickBot="1" x14ac:dyDescent="0.3">
      <c r="A56" s="328"/>
      <c r="B56" s="329"/>
      <c r="C56" s="329"/>
      <c r="D56" s="330"/>
      <c r="E56" s="371"/>
      <c r="F56" s="365"/>
      <c r="G56" s="132"/>
      <c r="H56" s="77"/>
      <c r="I56" s="76"/>
      <c r="J56" s="77"/>
      <c r="K56" s="76"/>
      <c r="L56" s="77"/>
      <c r="M56" s="154"/>
      <c r="N56" s="155"/>
      <c r="O56" s="13"/>
      <c r="P56" s="135">
        <v>3</v>
      </c>
      <c r="Q56" s="136">
        <v>3</v>
      </c>
      <c r="R56" s="14"/>
      <c r="S56" s="78">
        <f>IF(S55=3,IF($P56="","",+AO56+AW56),0)</f>
        <v>0</v>
      </c>
      <c r="T56" s="79">
        <f>IF(T55=3,IF($P56="","",+AP56+AX56),0)</f>
        <v>0</v>
      </c>
      <c r="U56" s="21">
        <f>IF(U55=3,IF($P56="","",+AQ56+AY56),0)</f>
        <v>0</v>
      </c>
      <c r="V56" s="22">
        <f>IF(V55=3,IF($P56="","",+AR56+AZ56),0)</f>
        <v>0</v>
      </c>
      <c r="W56" s="52"/>
      <c r="X56" s="368"/>
      <c r="Y56" s="360"/>
      <c r="Z56" s="360"/>
      <c r="AA56" s="366"/>
      <c r="AB56" s="52"/>
      <c r="AC56" s="452"/>
      <c r="AD56" s="453"/>
      <c r="AE56" s="52"/>
      <c r="AF56" s="52"/>
      <c r="AG56" s="52"/>
      <c r="AH56" s="52"/>
      <c r="AI56" s="52"/>
      <c r="AJ56" s="53" t="str">
        <f t="shared" si="92"/>
        <v>n</v>
      </c>
      <c r="AK56" s="53" t="str">
        <f t="shared" si="93"/>
        <v>n</v>
      </c>
      <c r="AL56" s="53" t="str">
        <f t="shared" si="94"/>
        <v>n</v>
      </c>
      <c r="AM56" s="54" t="str">
        <f t="shared" si="95"/>
        <v>n</v>
      </c>
      <c r="AN56" s="55" t="str">
        <f t="shared" si="96"/>
        <v>n</v>
      </c>
      <c r="AO56" s="56">
        <f t="shared" si="97"/>
        <v>1</v>
      </c>
      <c r="AP56" s="56">
        <f t="shared" si="98"/>
        <v>1</v>
      </c>
      <c r="AQ56" s="56">
        <f t="shared" si="99"/>
        <v>1</v>
      </c>
      <c r="AR56" s="56">
        <f t="shared" si="100"/>
        <v>1</v>
      </c>
      <c r="AS56" s="56" t="b">
        <f t="shared" si="74"/>
        <v>0</v>
      </c>
      <c r="AT56" s="53" t="b">
        <f t="shared" si="75"/>
        <v>0</v>
      </c>
      <c r="AU56" s="53" t="b">
        <f t="shared" si="76"/>
        <v>0</v>
      </c>
      <c r="AV56" s="57" t="b">
        <f t="shared" si="77"/>
        <v>0</v>
      </c>
      <c r="AW56" s="58">
        <f t="shared" si="78"/>
        <v>0</v>
      </c>
      <c r="AX56" s="58">
        <f t="shared" si="79"/>
        <v>0</v>
      </c>
      <c r="AY56" s="58">
        <f t="shared" si="80"/>
        <v>0</v>
      </c>
      <c r="AZ56" s="58">
        <f t="shared" si="81"/>
        <v>0</v>
      </c>
    </row>
    <row r="57" spans="1:52" ht="17.25" thickTop="1" thickBot="1" x14ac:dyDescent="0.3">
      <c r="A57" s="331" t="s">
        <v>99</v>
      </c>
      <c r="B57" s="332"/>
      <c r="C57" s="332"/>
      <c r="D57" s="333"/>
      <c r="E57" s="370" t="s">
        <v>66</v>
      </c>
      <c r="F57" s="364" t="s">
        <v>75</v>
      </c>
      <c r="G57" s="131">
        <v>1</v>
      </c>
      <c r="H57" s="12">
        <v>1</v>
      </c>
      <c r="I57" s="72">
        <v>1</v>
      </c>
      <c r="J57" s="12">
        <v>2</v>
      </c>
      <c r="K57" s="72">
        <v>1</v>
      </c>
      <c r="L57" s="12">
        <v>3</v>
      </c>
      <c r="M57" s="73">
        <v>0</v>
      </c>
      <c r="N57" s="74">
        <v>1</v>
      </c>
      <c r="O57" s="13"/>
      <c r="P57" s="133">
        <v>2</v>
      </c>
      <c r="Q57" s="134">
        <v>0</v>
      </c>
      <c r="R57" s="14"/>
      <c r="S57" s="78">
        <f>IF($P57="","",+AO57+AW57)</f>
        <v>0</v>
      </c>
      <c r="T57" s="79">
        <f>IF($P57="","",+AP57+AX57)</f>
        <v>0</v>
      </c>
      <c r="U57" s="21">
        <f>IF($P57="","",+AQ57+AY57)</f>
        <v>0</v>
      </c>
      <c r="V57" s="22">
        <f>IF($P57="","",+AR57+AZ57)</f>
        <v>0</v>
      </c>
      <c r="W57" s="52"/>
      <c r="X57" s="367" t="s">
        <v>66</v>
      </c>
      <c r="Y57" s="360"/>
      <c r="Z57" s="360"/>
      <c r="AA57" s="366"/>
      <c r="AB57" s="52"/>
      <c r="AC57" s="450" t="s">
        <v>43</v>
      </c>
      <c r="AD57" s="451"/>
      <c r="AE57" s="52"/>
      <c r="AF57" s="52"/>
      <c r="AG57" s="52"/>
      <c r="AH57" s="52"/>
      <c r="AI57" s="52"/>
      <c r="AJ57" s="53" t="str">
        <f>IF(G57&lt;H57,2,IF(G57=H57,"n",1))</f>
        <v>n</v>
      </c>
      <c r="AK57" s="53">
        <f>IF(I57&lt;J57,2,IF(I57=J57,"n",1))</f>
        <v>2</v>
      </c>
      <c r="AL57" s="53">
        <f>IF(K57&lt;L57,2,IF(K57=L57,"n",1))</f>
        <v>2</v>
      </c>
      <c r="AM57" s="54">
        <f>IF(M57&lt;N57,2,IF(M57=N57,"n",1))</f>
        <v>2</v>
      </c>
      <c r="AN57" s="55">
        <f>IF(P57&lt;Q57,2,IF(P57=Q57,"n",1))</f>
        <v>1</v>
      </c>
      <c r="AO57" s="56">
        <f t="shared" ref="AO57:AO60" si="101">IF(AJ57=AN57,1,0)</f>
        <v>0</v>
      </c>
      <c r="AP57" s="56">
        <f t="shared" ref="AP57:AP60" si="102">IF(AK57=AN57,1,0)</f>
        <v>0</v>
      </c>
      <c r="AQ57" s="56">
        <f t="shared" ref="AQ57:AQ60" si="103">IF(AL57=AN57,1,0)</f>
        <v>0</v>
      </c>
      <c r="AR57" s="56">
        <f t="shared" ref="AR57:AR60" si="104">IF(AM57=AN57,1,0)</f>
        <v>0</v>
      </c>
      <c r="AS57" s="56" t="b">
        <f t="shared" si="74"/>
        <v>0</v>
      </c>
      <c r="AT57" s="53" t="b">
        <f t="shared" si="75"/>
        <v>0</v>
      </c>
      <c r="AU57" s="53" t="b">
        <f t="shared" si="76"/>
        <v>0</v>
      </c>
      <c r="AV57" s="57" t="b">
        <f t="shared" si="77"/>
        <v>0</v>
      </c>
      <c r="AW57" s="58">
        <f t="shared" si="78"/>
        <v>0</v>
      </c>
      <c r="AX57" s="58">
        <f t="shared" si="79"/>
        <v>0</v>
      </c>
      <c r="AY57" s="58">
        <f t="shared" si="80"/>
        <v>0</v>
      </c>
      <c r="AZ57" s="58">
        <f t="shared" si="81"/>
        <v>0</v>
      </c>
    </row>
    <row r="58" spans="1:52" ht="16.5" thickBot="1" x14ac:dyDescent="0.3">
      <c r="A58" s="328"/>
      <c r="B58" s="329"/>
      <c r="C58" s="329"/>
      <c r="D58" s="330"/>
      <c r="E58" s="371"/>
      <c r="F58" s="365"/>
      <c r="G58" s="132">
        <v>1</v>
      </c>
      <c r="H58" s="77">
        <v>1</v>
      </c>
      <c r="I58" s="76"/>
      <c r="J58" s="77"/>
      <c r="K58" s="76"/>
      <c r="L58" s="77"/>
      <c r="M58" s="154"/>
      <c r="N58" s="155"/>
      <c r="O58" s="13"/>
      <c r="P58" s="135"/>
      <c r="Q58" s="136"/>
      <c r="R58" s="14"/>
      <c r="S58" s="78">
        <f>IF(S57=3,IF($P58="","",+AO58+AW58),0)</f>
        <v>0</v>
      </c>
      <c r="T58" s="79">
        <f>IF(T57=3,IF($P58="","",+AP58+AX58),0)</f>
        <v>0</v>
      </c>
      <c r="U58" s="21">
        <f>IF(U57=3,IF($P58="","",+AQ58+AY58),0)</f>
        <v>0</v>
      </c>
      <c r="V58" s="22">
        <f>IF(V57=3,IF($P58="","",+AR58+AZ58),0)</f>
        <v>0</v>
      </c>
      <c r="W58" s="52"/>
      <c r="X58" s="368"/>
      <c r="Y58" s="360"/>
      <c r="Z58" s="360"/>
      <c r="AA58" s="366"/>
      <c r="AB58" s="52"/>
      <c r="AC58" s="452"/>
      <c r="AD58" s="453"/>
      <c r="AE58" s="52"/>
      <c r="AF58" s="52"/>
      <c r="AG58" s="52"/>
      <c r="AH58" s="52"/>
      <c r="AI58" s="52"/>
      <c r="AJ58" s="53" t="str">
        <f>IF(G58&lt;H58,2,IF(G58=H58,"n",1))</f>
        <v>n</v>
      </c>
      <c r="AK58" s="53" t="str">
        <f>IF(I58&lt;J58,2,IF(I58=J58,"n",1))</f>
        <v>n</v>
      </c>
      <c r="AL58" s="53" t="str">
        <f>IF(K58&lt;L58,2,IF(K58=L58,"n",1))</f>
        <v>n</v>
      </c>
      <c r="AM58" s="54" t="str">
        <f>IF(M58&lt;N58,2,IF(M58=N58,"n",1))</f>
        <v>n</v>
      </c>
      <c r="AN58" s="55" t="str">
        <f>IF(P58&lt;Q58,2,IF(P58=Q58,"n",1))</f>
        <v>n</v>
      </c>
      <c r="AO58" s="56">
        <f t="shared" si="101"/>
        <v>1</v>
      </c>
      <c r="AP58" s="56">
        <f t="shared" si="102"/>
        <v>1</v>
      </c>
      <c r="AQ58" s="56">
        <f t="shared" si="103"/>
        <v>1</v>
      </c>
      <c r="AR58" s="56">
        <f t="shared" si="104"/>
        <v>1</v>
      </c>
      <c r="AS58" s="56" t="b">
        <f t="shared" si="74"/>
        <v>0</v>
      </c>
      <c r="AT58" s="53" t="b">
        <f t="shared" si="75"/>
        <v>1</v>
      </c>
      <c r="AU58" s="53" t="b">
        <f t="shared" si="76"/>
        <v>1</v>
      </c>
      <c r="AV58" s="57" t="b">
        <f t="shared" si="77"/>
        <v>1</v>
      </c>
      <c r="AW58" s="58">
        <f t="shared" si="78"/>
        <v>0</v>
      </c>
      <c r="AX58" s="58">
        <f t="shared" si="79"/>
        <v>2</v>
      </c>
      <c r="AY58" s="58">
        <f t="shared" si="80"/>
        <v>2</v>
      </c>
      <c r="AZ58" s="58">
        <f t="shared" si="81"/>
        <v>2</v>
      </c>
    </row>
    <row r="59" spans="1:52" ht="18.600000000000001" customHeight="1" thickTop="1" thickBot="1" x14ac:dyDescent="0.3">
      <c r="A59" s="331" t="s">
        <v>100</v>
      </c>
      <c r="B59" s="332"/>
      <c r="C59" s="332"/>
      <c r="D59" s="333"/>
      <c r="E59" s="370" t="s">
        <v>70</v>
      </c>
      <c r="F59" s="364" t="s">
        <v>62</v>
      </c>
      <c r="G59" s="131">
        <v>1</v>
      </c>
      <c r="H59" s="12">
        <v>0</v>
      </c>
      <c r="I59" s="72">
        <v>1</v>
      </c>
      <c r="J59" s="12">
        <v>2</v>
      </c>
      <c r="K59" s="72">
        <v>2</v>
      </c>
      <c r="L59" s="12">
        <v>1</v>
      </c>
      <c r="M59" s="73">
        <v>2</v>
      </c>
      <c r="N59" s="74">
        <v>0</v>
      </c>
      <c r="O59" s="13"/>
      <c r="P59" s="133">
        <v>1</v>
      </c>
      <c r="Q59" s="134">
        <v>1</v>
      </c>
      <c r="R59" s="13"/>
      <c r="S59" s="127">
        <f>IF($P59="","",+AO59+AW59)</f>
        <v>0</v>
      </c>
      <c r="T59" s="128">
        <f>IF($P59="","",+AP59+AX59)</f>
        <v>0</v>
      </c>
      <c r="U59" s="129">
        <f>IF($P59="","",+AQ59+AY59)</f>
        <v>0</v>
      </c>
      <c r="V59" s="130">
        <f>IF($P59="","",+AR59+AZ59)</f>
        <v>0</v>
      </c>
      <c r="W59" s="52"/>
      <c r="X59" s="367"/>
      <c r="Y59" s="360"/>
      <c r="Z59" s="360"/>
      <c r="AA59" s="366"/>
      <c r="AB59" s="52"/>
      <c r="AC59" s="450" t="s">
        <v>43</v>
      </c>
      <c r="AD59" s="451"/>
      <c r="AE59" s="52"/>
      <c r="AF59" s="52"/>
      <c r="AG59" s="52"/>
      <c r="AH59" s="52"/>
      <c r="AI59" s="52"/>
      <c r="AJ59" s="53">
        <f>IF(G59&lt;H59,2,IF(G59=H59,"n",1))</f>
        <v>1</v>
      </c>
      <c r="AK59" s="53">
        <f>IF(I59&lt;J59,2,IF(I59=J59,"n",1))</f>
        <v>2</v>
      </c>
      <c r="AL59" s="53">
        <f>IF(K59&lt;L59,2,IF(K59=L59,"n",1))</f>
        <v>1</v>
      </c>
      <c r="AM59" s="54">
        <f>IF(M59&lt;N59,2,IF(M59=N59,"n",1))</f>
        <v>1</v>
      </c>
      <c r="AN59" s="55" t="str">
        <f>IF(P59&lt;Q59,2,IF(P59=Q59,"n",1))</f>
        <v>n</v>
      </c>
      <c r="AO59" s="56">
        <f t="shared" si="101"/>
        <v>0</v>
      </c>
      <c r="AP59" s="56">
        <f t="shared" si="102"/>
        <v>0</v>
      </c>
      <c r="AQ59" s="56">
        <f t="shared" si="103"/>
        <v>0</v>
      </c>
      <c r="AR59" s="56">
        <f t="shared" si="104"/>
        <v>0</v>
      </c>
      <c r="AS59" s="56" t="b">
        <f t="shared" si="74"/>
        <v>0</v>
      </c>
      <c r="AT59" s="53" t="b">
        <f t="shared" si="75"/>
        <v>0</v>
      </c>
      <c r="AU59" s="53" t="b">
        <f t="shared" si="76"/>
        <v>0</v>
      </c>
      <c r="AV59" s="57" t="b">
        <f t="shared" si="77"/>
        <v>0</v>
      </c>
      <c r="AW59" s="58">
        <f t="shared" si="78"/>
        <v>0</v>
      </c>
      <c r="AX59" s="58">
        <f t="shared" si="79"/>
        <v>0</v>
      </c>
      <c r="AY59" s="58">
        <f t="shared" si="80"/>
        <v>0</v>
      </c>
      <c r="AZ59" s="58">
        <f t="shared" si="81"/>
        <v>0</v>
      </c>
    </row>
    <row r="60" spans="1:52" ht="18.600000000000001" customHeight="1" thickBot="1" x14ac:dyDescent="0.3">
      <c r="A60" s="387"/>
      <c r="B60" s="388"/>
      <c r="C60" s="388"/>
      <c r="D60" s="389"/>
      <c r="E60" s="390"/>
      <c r="F60" s="394"/>
      <c r="G60" s="171"/>
      <c r="H60" s="172"/>
      <c r="I60" s="173"/>
      <c r="J60" s="172"/>
      <c r="K60" s="173"/>
      <c r="L60" s="172"/>
      <c r="M60" s="174"/>
      <c r="N60" s="175"/>
      <c r="O60" s="13"/>
      <c r="P60" s="135">
        <v>1</v>
      </c>
      <c r="Q60" s="136">
        <v>2</v>
      </c>
      <c r="R60" s="14"/>
      <c r="S60" s="126">
        <f>IF(S59=3,IF($P60="","",+AO60+AW60),0)</f>
        <v>0</v>
      </c>
      <c r="T60" s="106">
        <f>IF(T59=3,IF($P60="","",+AP60+AX60),0)</f>
        <v>0</v>
      </c>
      <c r="U60" s="106">
        <f>IF(U59=3,IF($P60="","",+AQ60+AY60),0)</f>
        <v>0</v>
      </c>
      <c r="V60" s="107">
        <f>IF(V59=3,IF($P60="","",+AR60+AZ60),0)</f>
        <v>0</v>
      </c>
      <c r="W60" s="52"/>
      <c r="X60" s="369"/>
      <c r="Y60" s="372"/>
      <c r="Z60" s="372"/>
      <c r="AA60" s="426"/>
      <c r="AB60" s="52"/>
      <c r="AC60" s="452"/>
      <c r="AD60" s="453"/>
      <c r="AE60" s="52"/>
      <c r="AF60" s="52"/>
      <c r="AG60" s="52"/>
      <c r="AH60" s="52"/>
      <c r="AI60" s="52"/>
      <c r="AJ60" s="53" t="str">
        <f>IF(G60&lt;H60,2,IF(G60=H60,"n",1))</f>
        <v>n</v>
      </c>
      <c r="AK60" s="53" t="str">
        <f>IF(I60&lt;J60,2,IF(I60=J60,"n",1))</f>
        <v>n</v>
      </c>
      <c r="AL60" s="53" t="str">
        <f>IF(K60&lt;L60,2,IF(K60=L60,"n",1))</f>
        <v>n</v>
      </c>
      <c r="AM60" s="54" t="str">
        <f>IF(M60&lt;N60,2,IF(M60=N60,"n",1))</f>
        <v>n</v>
      </c>
      <c r="AN60" s="55">
        <f>IF(P60&lt;Q60,2,IF(P60=Q60,"n",1))</f>
        <v>2</v>
      </c>
      <c r="AO60" s="56">
        <f t="shared" si="101"/>
        <v>0</v>
      </c>
      <c r="AP60" s="56">
        <f t="shared" si="102"/>
        <v>0</v>
      </c>
      <c r="AQ60" s="56">
        <f t="shared" si="103"/>
        <v>0</v>
      </c>
      <c r="AR60" s="56">
        <f t="shared" si="104"/>
        <v>0</v>
      </c>
      <c r="AS60" s="56" t="b">
        <f t="shared" si="74"/>
        <v>0</v>
      </c>
      <c r="AT60" s="53" t="b">
        <f t="shared" si="75"/>
        <v>0</v>
      </c>
      <c r="AU60" s="53" t="b">
        <f t="shared" si="76"/>
        <v>0</v>
      </c>
      <c r="AV60" s="57" t="b">
        <f t="shared" si="77"/>
        <v>0</v>
      </c>
      <c r="AW60" s="58">
        <f t="shared" si="78"/>
        <v>0</v>
      </c>
      <c r="AX60" s="58">
        <f t="shared" si="79"/>
        <v>0</v>
      </c>
      <c r="AY60" s="58">
        <f t="shared" si="80"/>
        <v>0</v>
      </c>
      <c r="AZ60" s="58">
        <f t="shared" si="81"/>
        <v>0</v>
      </c>
    </row>
    <row r="61" spans="1:52" ht="24.95" customHeight="1" thickTop="1" thickBot="1" x14ac:dyDescent="0.3">
      <c r="A61" s="81"/>
      <c r="B61" s="14"/>
      <c r="C61" s="14"/>
      <c r="D61" s="82"/>
      <c r="E61" s="14"/>
      <c r="F61" s="14"/>
      <c r="G61" s="14"/>
      <c r="H61" s="14"/>
      <c r="I61" s="83"/>
      <c r="J61" s="83"/>
      <c r="K61" s="83"/>
      <c r="L61" s="83"/>
      <c r="M61" s="84"/>
      <c r="N61" s="84"/>
      <c r="O61" s="33"/>
      <c r="P61" s="34"/>
      <c r="Q61" s="34"/>
      <c r="R61" s="34"/>
      <c r="S61" s="66">
        <f>SUM(S45:S60)</f>
        <v>2</v>
      </c>
      <c r="T61" s="66">
        <f>SUM(T45:T60)</f>
        <v>2</v>
      </c>
      <c r="U61" s="66">
        <f>SUM(U45:U60)</f>
        <v>1</v>
      </c>
      <c r="V61" s="85">
        <f>SUM(V45:V60)</f>
        <v>1</v>
      </c>
      <c r="X61" s="86">
        <f>IF(X45=AC45,1,0)+IF(X47=AC47,1,0)+IF(X49=AC49,1,0)+IF(X51=AC51,1,0)+IF(X53=AC53,1,0)+IF(X55=AC55,1,0)+IF(X57=AC57,1,0)+IF(X59=AC59,1,0)</f>
        <v>0</v>
      </c>
      <c r="Y61" s="86">
        <f>IF(Y45=AC45,1,0)+IF(Y47=AC47,1,0)+IF(Y49=AC49,1,0)+IF(Y51=AC51,1,0)+IF(Y53=AC53,1,0)+IF(Y55=AC55,1,0)+IF(Y57=AC57,1,0)+IF(Y59=AC59,1,0)</f>
        <v>0</v>
      </c>
      <c r="Z61" s="86">
        <f>IF(Z45=AC45,1,0)+IF(Z47=AC47,1,0)+IF(Z49=AC49,1,0)+IF(Z51=AC51,1,0)+IF(Z53=AC53,1,0)+IF(Z55=AC55,1,0)+IF(Z57=AC57,1,0)+IF(Z59=AC59,1,0)</f>
        <v>0</v>
      </c>
      <c r="AA61" s="86">
        <f>IF(AA45=AC45,1,0)+IF(AA47=AC47,1,0)+IF(AA49=AC49,1,0)+IF(AA51=AC51,1,0)+IF(AA53=AC53,1,0)+IF(AA55=AC55,1,0)+IF(AA57=AC57,1,0)+IF(AA59=AC59,1,0)</f>
        <v>0</v>
      </c>
    </row>
    <row r="62" spans="1:52" s="71" customFormat="1" ht="24.95" customHeight="1" thickTop="1" x14ac:dyDescent="0.25">
      <c r="A62" s="87"/>
      <c r="B62" s="13"/>
      <c r="C62" s="13"/>
      <c r="D62" s="88"/>
      <c r="E62" s="13"/>
      <c r="F62" s="13"/>
      <c r="G62" s="13"/>
      <c r="H62" s="13"/>
      <c r="I62" s="89"/>
      <c r="J62" s="89"/>
      <c r="K62" s="89"/>
      <c r="L62" s="89"/>
      <c r="M62" s="90"/>
      <c r="N62" s="90"/>
      <c r="O62" s="33"/>
      <c r="P62" s="33"/>
      <c r="Q62" s="33"/>
      <c r="R62" s="33"/>
      <c r="S62" s="91"/>
      <c r="T62" s="91"/>
      <c r="U62" s="91"/>
      <c r="V62" s="91"/>
      <c r="X62" s="92"/>
      <c r="Y62" s="92"/>
      <c r="Z62" s="92"/>
      <c r="AA62" s="92"/>
    </row>
    <row r="63" spans="1:52" s="71" customFormat="1" ht="24.95" customHeight="1" x14ac:dyDescent="0.25">
      <c r="A63" s="87"/>
      <c r="B63" s="13"/>
      <c r="C63" s="13"/>
      <c r="D63" s="88"/>
      <c r="E63" s="13"/>
      <c r="F63" s="13"/>
      <c r="G63" s="13"/>
      <c r="H63" s="13"/>
      <c r="I63" s="89"/>
      <c r="J63" s="89"/>
      <c r="K63" s="89"/>
      <c r="L63" s="89"/>
      <c r="M63" s="90"/>
      <c r="N63" s="90"/>
      <c r="O63" s="33"/>
      <c r="P63" s="33"/>
      <c r="Q63" s="33"/>
      <c r="R63" s="33"/>
      <c r="S63" s="91"/>
      <c r="T63" s="91"/>
      <c r="U63" s="91"/>
      <c r="V63" s="91"/>
      <c r="X63" s="92"/>
      <c r="Y63" s="92"/>
      <c r="Z63" s="92"/>
      <c r="AA63" s="92"/>
    </row>
    <row r="64" spans="1:52" ht="15" thickBot="1" x14ac:dyDescent="0.3">
      <c r="A64" s="93"/>
      <c r="B64" s="52"/>
      <c r="C64" s="52"/>
      <c r="D64" s="94"/>
      <c r="E64" s="52"/>
      <c r="F64" s="52"/>
      <c r="G64" s="52"/>
      <c r="H64" s="52"/>
      <c r="I64" s="95"/>
      <c r="J64" s="95"/>
      <c r="K64" s="95"/>
      <c r="L64" s="95"/>
      <c r="M64" s="95"/>
      <c r="N64" s="95"/>
    </row>
    <row r="65" spans="1:52" ht="21" thickBot="1" x14ac:dyDescent="0.3">
      <c r="A65" s="374" t="s">
        <v>80</v>
      </c>
      <c r="B65" s="375"/>
      <c r="C65" s="375"/>
      <c r="D65" s="375"/>
      <c r="E65" s="375"/>
      <c r="F65" s="420"/>
      <c r="G65" s="421" t="s">
        <v>7</v>
      </c>
      <c r="H65" s="416"/>
      <c r="I65" s="416"/>
      <c r="J65" s="416"/>
      <c r="K65" s="416"/>
      <c r="L65" s="416"/>
      <c r="M65" s="416"/>
      <c r="N65" s="417"/>
      <c r="O65" s="37"/>
      <c r="P65" s="354" t="s">
        <v>8</v>
      </c>
      <c r="Q65" s="355"/>
      <c r="R65" s="38"/>
      <c r="S65" s="418" t="s">
        <v>11</v>
      </c>
      <c r="T65" s="418"/>
      <c r="U65" s="418"/>
      <c r="V65" s="418"/>
      <c r="W65" s="37"/>
      <c r="X65" s="346" t="s">
        <v>41</v>
      </c>
      <c r="Y65" s="347"/>
      <c r="Z65" s="347"/>
      <c r="AA65" s="348"/>
      <c r="AB65" s="37"/>
      <c r="AC65" s="454" t="s">
        <v>42</v>
      </c>
      <c r="AD65" s="454"/>
      <c r="AE65" s="37"/>
      <c r="AF65" s="37"/>
      <c r="AG65" s="37"/>
      <c r="AH65" s="37"/>
      <c r="AI65" s="37"/>
      <c r="AJ65" s="419" t="s">
        <v>3</v>
      </c>
      <c r="AK65" s="419"/>
      <c r="AL65" s="419"/>
      <c r="AM65" s="419"/>
      <c r="AN65" s="39" t="s">
        <v>2</v>
      </c>
      <c r="AO65" s="419" t="s">
        <v>13</v>
      </c>
      <c r="AP65" s="419"/>
      <c r="AQ65" s="419"/>
      <c r="AR65" s="419"/>
      <c r="AS65" s="419" t="s">
        <v>12</v>
      </c>
      <c r="AT65" s="419"/>
      <c r="AU65" s="419"/>
      <c r="AV65" s="419"/>
      <c r="AW65" s="419" t="s">
        <v>14</v>
      </c>
      <c r="AX65" s="419"/>
      <c r="AY65" s="419"/>
      <c r="AZ65" s="419"/>
    </row>
    <row r="66" spans="1:52" s="49" customFormat="1" ht="24.95" customHeight="1" thickBot="1" x14ac:dyDescent="0.3">
      <c r="A66" s="377" t="s">
        <v>9</v>
      </c>
      <c r="B66" s="378"/>
      <c r="C66" s="378"/>
      <c r="D66" s="379"/>
      <c r="E66" s="373" t="s">
        <v>6</v>
      </c>
      <c r="F66" s="373"/>
      <c r="G66" s="359" t="s">
        <v>25</v>
      </c>
      <c r="H66" s="359"/>
      <c r="I66" s="351" t="s">
        <v>26</v>
      </c>
      <c r="J66" s="351"/>
      <c r="K66" s="352" t="s">
        <v>27</v>
      </c>
      <c r="L66" s="352"/>
      <c r="M66" s="353" t="s">
        <v>28</v>
      </c>
      <c r="N66" s="353"/>
      <c r="O66" s="43"/>
      <c r="P66" s="356"/>
      <c r="Q66" s="357"/>
      <c r="R66" s="46"/>
      <c r="S66" s="6" t="s">
        <v>25</v>
      </c>
      <c r="T66" s="2" t="s">
        <v>26</v>
      </c>
      <c r="U66" s="3" t="s">
        <v>27</v>
      </c>
      <c r="V66" s="5" t="s">
        <v>28</v>
      </c>
      <c r="W66" s="46"/>
      <c r="X66" s="9" t="s">
        <v>25</v>
      </c>
      <c r="Y66" s="7" t="s">
        <v>26</v>
      </c>
      <c r="Z66" s="8" t="s">
        <v>27</v>
      </c>
      <c r="AA66" s="10" t="s">
        <v>28</v>
      </c>
      <c r="AB66" s="46"/>
      <c r="AC66" s="454"/>
      <c r="AD66" s="454"/>
      <c r="AE66" s="46"/>
      <c r="AF66" s="46"/>
      <c r="AG66" s="46"/>
      <c r="AH66" s="46"/>
      <c r="AI66" s="46"/>
      <c r="AJ66" s="47" t="s">
        <v>0</v>
      </c>
      <c r="AK66" s="47" t="s">
        <v>1</v>
      </c>
      <c r="AL66" s="47" t="s">
        <v>4</v>
      </c>
      <c r="AM66" s="47" t="s">
        <v>5</v>
      </c>
      <c r="AN66" s="48"/>
      <c r="AO66" s="47" t="s">
        <v>0</v>
      </c>
      <c r="AP66" s="47" t="s">
        <v>1</v>
      </c>
      <c r="AQ66" s="47" t="s">
        <v>4</v>
      </c>
      <c r="AR66" s="47" t="s">
        <v>5</v>
      </c>
      <c r="AS66" s="47" t="s">
        <v>0</v>
      </c>
      <c r="AT66" s="47" t="s">
        <v>1</v>
      </c>
      <c r="AU66" s="47" t="s">
        <v>4</v>
      </c>
      <c r="AV66" s="47" t="s">
        <v>5</v>
      </c>
      <c r="AW66" s="47" t="s">
        <v>0</v>
      </c>
      <c r="AX66" s="47" t="s">
        <v>1</v>
      </c>
      <c r="AY66" s="47" t="s">
        <v>4</v>
      </c>
      <c r="AZ66" s="47" t="s">
        <v>5</v>
      </c>
    </row>
    <row r="67" spans="1:52" ht="16.5" customHeight="1" thickTop="1" thickBot="1" x14ac:dyDescent="0.3">
      <c r="A67" s="319" t="s">
        <v>101</v>
      </c>
      <c r="B67" s="320"/>
      <c r="C67" s="320"/>
      <c r="D67" s="321"/>
      <c r="E67" s="349" t="s">
        <v>73</v>
      </c>
      <c r="F67" s="350" t="s">
        <v>55</v>
      </c>
      <c r="G67" s="137">
        <v>2</v>
      </c>
      <c r="H67" s="97">
        <v>1</v>
      </c>
      <c r="I67" s="96">
        <v>2</v>
      </c>
      <c r="J67" s="97">
        <v>0</v>
      </c>
      <c r="K67" s="96">
        <v>2</v>
      </c>
      <c r="L67" s="97">
        <v>1</v>
      </c>
      <c r="M67" s="122">
        <v>1</v>
      </c>
      <c r="N67" s="123">
        <v>0</v>
      </c>
      <c r="O67" s="13"/>
      <c r="P67" s="133">
        <v>1</v>
      </c>
      <c r="Q67" s="134">
        <v>1</v>
      </c>
      <c r="R67" s="14"/>
      <c r="S67" s="15">
        <f>IF($P67="","",+AO67+AW67)</f>
        <v>0</v>
      </c>
      <c r="T67" s="16">
        <f>IF($P67="","",+AP67+AX67)</f>
        <v>0</v>
      </c>
      <c r="U67" s="100">
        <f>IF($P67="","",+AQ67+AY67)</f>
        <v>0</v>
      </c>
      <c r="V67" s="17">
        <f>IF($P67="","",+AR67+AZ67)</f>
        <v>0</v>
      </c>
      <c r="W67" s="52"/>
      <c r="X67" s="345"/>
      <c r="Y67" s="345"/>
      <c r="Z67" s="358"/>
      <c r="AA67" s="345"/>
      <c r="AB67" s="52"/>
      <c r="AC67" s="450" t="s">
        <v>73</v>
      </c>
      <c r="AD67" s="451"/>
      <c r="AE67" s="52"/>
      <c r="AF67" s="52"/>
      <c r="AG67" s="52"/>
      <c r="AH67" s="52"/>
      <c r="AI67" s="52"/>
      <c r="AJ67" s="53">
        <f>IF(G67&lt;H67,2,IF(G67=H67,"n",1))</f>
        <v>1</v>
      </c>
      <c r="AK67" s="53">
        <f>IF(I67&lt;J67,2,IF(I67=J67,"n",1))</f>
        <v>1</v>
      </c>
      <c r="AL67" s="53">
        <f>IF(K67&lt;L67,2,IF(K67=L67,"n",1))</f>
        <v>1</v>
      </c>
      <c r="AM67" s="54">
        <f>IF(M67&lt;N67,2,IF(M67=N67,"n",1))</f>
        <v>1</v>
      </c>
      <c r="AN67" s="55" t="str">
        <f>IF(P67&lt;Q67,2,IF(P67=Q67,"n",1))</f>
        <v>n</v>
      </c>
      <c r="AO67" s="56">
        <f>IF(AJ67=AN67,1,0)</f>
        <v>0</v>
      </c>
      <c r="AP67" s="56">
        <f>IF(AK67=AN67,1,0)</f>
        <v>0</v>
      </c>
      <c r="AQ67" s="56">
        <f>IF(AL67=AN67,1,0)</f>
        <v>0</v>
      </c>
      <c r="AR67" s="56">
        <f>IF(AM67=AN67,1,0)</f>
        <v>0</v>
      </c>
      <c r="AS67" s="56" t="b">
        <f>AND(G67=P67,H67=Q67)</f>
        <v>0</v>
      </c>
      <c r="AT67" s="53" t="b">
        <f>AND(I67=P67,J67=Q67)</f>
        <v>0</v>
      </c>
      <c r="AU67" s="53" t="b">
        <f>AND(K67=P67,L67=Q67)</f>
        <v>0</v>
      </c>
      <c r="AV67" s="57" t="b">
        <f>AND(M67=P67,N67=Q67)</f>
        <v>0</v>
      </c>
      <c r="AW67" s="58">
        <f>IF(AS67=TRUE,2,0)</f>
        <v>0</v>
      </c>
      <c r="AX67" s="58">
        <f t="shared" ref="AX67:AZ67" si="105">IF(AT67=TRUE,2,0)</f>
        <v>0</v>
      </c>
      <c r="AY67" s="58">
        <f t="shared" si="105"/>
        <v>0</v>
      </c>
      <c r="AZ67" s="58">
        <f t="shared" si="105"/>
        <v>0</v>
      </c>
    </row>
    <row r="68" spans="1:52" ht="15.6" customHeight="1" thickBot="1" x14ac:dyDescent="0.3">
      <c r="A68" s="391"/>
      <c r="B68" s="392"/>
      <c r="C68" s="392"/>
      <c r="D68" s="393"/>
      <c r="E68" s="343"/>
      <c r="F68" s="344"/>
      <c r="G68" s="138"/>
      <c r="H68" s="102"/>
      <c r="I68" s="101"/>
      <c r="J68" s="102"/>
      <c r="K68" s="101"/>
      <c r="L68" s="102"/>
      <c r="M68" s="141"/>
      <c r="N68" s="142"/>
      <c r="O68" s="13"/>
      <c r="P68" s="234">
        <v>1</v>
      </c>
      <c r="Q68" s="235">
        <v>1</v>
      </c>
      <c r="R68" s="14"/>
      <c r="S68" s="78">
        <f>IF(S67=3,IF($P68="","",+AO68+AW68),0)</f>
        <v>0</v>
      </c>
      <c r="T68" s="21">
        <f>IF(T67=3,IF($P68="","",+AP68+AX68),0)</f>
        <v>0</v>
      </c>
      <c r="U68" s="103">
        <f>IF(U67=3,IF($P68="","",+AQ68+AY68),0)</f>
        <v>0</v>
      </c>
      <c r="V68" s="22">
        <f>IF(V67=3,IF($P68="","",+AR68+AZ68),0)</f>
        <v>0</v>
      </c>
      <c r="W68" s="52"/>
      <c r="X68" s="345"/>
      <c r="Y68" s="345"/>
      <c r="Z68" s="358"/>
      <c r="AA68" s="345"/>
      <c r="AB68" s="52"/>
      <c r="AC68" s="452"/>
      <c r="AD68" s="453"/>
      <c r="AE68" s="52"/>
      <c r="AF68" s="52"/>
      <c r="AG68" s="52"/>
      <c r="AH68" s="52"/>
      <c r="AI68" s="52"/>
      <c r="AJ68" s="53" t="str">
        <f>IF(G68&lt;H68,2,IF(G68=H68,"n",1))</f>
        <v>n</v>
      </c>
      <c r="AK68" s="53" t="str">
        <f t="shared" ref="AK68:AK70" si="106">IF(I68&lt;J68,2,IF(I68=J68,"n",1))</f>
        <v>n</v>
      </c>
      <c r="AL68" s="53" t="str">
        <f t="shared" ref="AL68:AL70" si="107">IF(K68&lt;L68,2,IF(K68=L68,"n",1))</f>
        <v>n</v>
      </c>
      <c r="AM68" s="54" t="str">
        <f t="shared" ref="AM68:AM70" si="108">IF(M68&lt;N68,2,IF(M68=N68,"n",1))</f>
        <v>n</v>
      </c>
      <c r="AN68" s="55" t="str">
        <f t="shared" ref="AN68:AN70" si="109">IF(P68&lt;Q68,2,IF(P68=Q68,"n",1))</f>
        <v>n</v>
      </c>
      <c r="AO68" s="56">
        <f t="shared" ref="AO68:AO70" si="110">IF(AJ68=AN68,1,0)</f>
        <v>1</v>
      </c>
      <c r="AP68" s="56">
        <f t="shared" ref="AP68:AP70" si="111">IF(AK68=AN68,1,0)</f>
        <v>1</v>
      </c>
      <c r="AQ68" s="56">
        <f t="shared" ref="AQ68:AQ70" si="112">IF(AL68=AN68,1,0)</f>
        <v>1</v>
      </c>
      <c r="AR68" s="56">
        <f t="shared" ref="AR68:AR70" si="113">IF(AM68=AN68,1,0)</f>
        <v>1</v>
      </c>
      <c r="AS68" s="56" t="b">
        <f t="shared" ref="AS68:AS74" si="114">AND(G68=P68,H68=Q68)</f>
        <v>0</v>
      </c>
      <c r="AT68" s="53" t="b">
        <f t="shared" ref="AT68:AT74" si="115">AND(I68=P68,J68=Q68)</f>
        <v>0</v>
      </c>
      <c r="AU68" s="53" t="b">
        <f t="shared" ref="AU68:AU74" si="116">AND(K68=P68,L68=Q68)</f>
        <v>0</v>
      </c>
      <c r="AV68" s="57" t="b">
        <f t="shared" ref="AV68:AV74" si="117">AND(M68=P68,N68=Q68)</f>
        <v>0</v>
      </c>
      <c r="AW68" s="58">
        <f t="shared" ref="AW68:AW74" si="118">IF(AS68=TRUE,2,0)</f>
        <v>0</v>
      </c>
      <c r="AX68" s="58">
        <f t="shared" ref="AX68:AX74" si="119">IF(AT68=TRUE,2,0)</f>
        <v>0</v>
      </c>
      <c r="AY68" s="58">
        <f t="shared" ref="AY68:AY74" si="120">IF(AU68=TRUE,2,0)</f>
        <v>0</v>
      </c>
      <c r="AZ68" s="58">
        <f t="shared" ref="AZ68:AZ74" si="121">IF(AV68=TRUE,2,0)</f>
        <v>0</v>
      </c>
    </row>
    <row r="69" spans="1:52" ht="16.5" thickBot="1" x14ac:dyDescent="0.3">
      <c r="A69" s="384" t="s">
        <v>102</v>
      </c>
      <c r="B69" s="385"/>
      <c r="C69" s="385"/>
      <c r="D69" s="386"/>
      <c r="E69" s="343" t="s">
        <v>60</v>
      </c>
      <c r="F69" s="344" t="s">
        <v>61</v>
      </c>
      <c r="G69" s="139">
        <v>1</v>
      </c>
      <c r="H69" s="19">
        <v>1</v>
      </c>
      <c r="I69" s="18">
        <v>1</v>
      </c>
      <c r="J69" s="19">
        <v>1</v>
      </c>
      <c r="K69" s="18">
        <v>1</v>
      </c>
      <c r="L69" s="19">
        <v>1</v>
      </c>
      <c r="M69" s="124">
        <v>1</v>
      </c>
      <c r="N69" s="125">
        <v>0</v>
      </c>
      <c r="O69" s="13"/>
      <c r="P69" s="35">
        <v>2</v>
      </c>
      <c r="Q69" s="36">
        <v>1</v>
      </c>
      <c r="R69" s="14"/>
      <c r="S69" s="78">
        <f>IF($P69="","",+AO69+AW69)</f>
        <v>0</v>
      </c>
      <c r="T69" s="21">
        <f>IF($P69="","",+AP69+AX69)</f>
        <v>0</v>
      </c>
      <c r="U69" s="103">
        <f>IF($P69="","",+AQ69+AY69)</f>
        <v>0</v>
      </c>
      <c r="V69" s="22">
        <f>IF($P69="","",+AR69+AZ69)</f>
        <v>1</v>
      </c>
      <c r="W69" s="52"/>
      <c r="X69" s="345" t="s">
        <v>60</v>
      </c>
      <c r="Y69" s="345"/>
      <c r="Z69" s="358" t="s">
        <v>60</v>
      </c>
      <c r="AA69" s="345"/>
      <c r="AB69" s="52"/>
      <c r="AC69" s="450" t="s">
        <v>43</v>
      </c>
      <c r="AD69" s="451"/>
      <c r="AE69" s="52"/>
      <c r="AF69" s="52"/>
      <c r="AG69" s="52"/>
      <c r="AH69" s="52"/>
      <c r="AI69" s="52"/>
      <c r="AJ69" s="53" t="str">
        <f>IF(G69&lt;H69,2,IF(G69=H69,"n",1))</f>
        <v>n</v>
      </c>
      <c r="AK69" s="53" t="str">
        <f t="shared" si="106"/>
        <v>n</v>
      </c>
      <c r="AL69" s="53" t="str">
        <f t="shared" si="107"/>
        <v>n</v>
      </c>
      <c r="AM69" s="54">
        <f t="shared" si="108"/>
        <v>1</v>
      </c>
      <c r="AN69" s="55">
        <f t="shared" si="109"/>
        <v>1</v>
      </c>
      <c r="AO69" s="56">
        <f t="shared" si="110"/>
        <v>0</v>
      </c>
      <c r="AP69" s="56">
        <f t="shared" si="111"/>
        <v>0</v>
      </c>
      <c r="AQ69" s="56">
        <f t="shared" si="112"/>
        <v>0</v>
      </c>
      <c r="AR69" s="56">
        <f t="shared" si="113"/>
        <v>1</v>
      </c>
      <c r="AS69" s="56" t="b">
        <f t="shared" si="114"/>
        <v>0</v>
      </c>
      <c r="AT69" s="53" t="b">
        <f t="shared" si="115"/>
        <v>0</v>
      </c>
      <c r="AU69" s="53" t="b">
        <f t="shared" si="116"/>
        <v>0</v>
      </c>
      <c r="AV69" s="57" t="b">
        <f t="shared" si="117"/>
        <v>0</v>
      </c>
      <c r="AW69" s="58">
        <f t="shared" si="118"/>
        <v>0</v>
      </c>
      <c r="AX69" s="58">
        <f t="shared" si="119"/>
        <v>0</v>
      </c>
      <c r="AY69" s="58">
        <f t="shared" si="120"/>
        <v>0</v>
      </c>
      <c r="AZ69" s="58">
        <f t="shared" si="121"/>
        <v>0</v>
      </c>
    </row>
    <row r="70" spans="1:52" ht="16.5" thickBot="1" x14ac:dyDescent="0.3">
      <c r="A70" s="391"/>
      <c r="B70" s="392"/>
      <c r="C70" s="392"/>
      <c r="D70" s="393"/>
      <c r="E70" s="343"/>
      <c r="F70" s="344"/>
      <c r="G70" s="138">
        <v>1</v>
      </c>
      <c r="H70" s="102">
        <v>1</v>
      </c>
      <c r="I70" s="101">
        <v>2</v>
      </c>
      <c r="J70" s="102">
        <v>1</v>
      </c>
      <c r="K70" s="101">
        <v>1</v>
      </c>
      <c r="L70" s="102">
        <v>1</v>
      </c>
      <c r="M70" s="141"/>
      <c r="N70" s="142"/>
      <c r="O70" s="13"/>
      <c r="P70" s="234"/>
      <c r="Q70" s="235"/>
      <c r="R70" s="14"/>
      <c r="S70" s="78">
        <f>IF(S69=3,IF($P70="","",+AO70+AW70),0)</f>
        <v>0</v>
      </c>
      <c r="T70" s="21">
        <f>IF(T69=3,IF($P70="","",+AP70+AX70),0)</f>
        <v>0</v>
      </c>
      <c r="U70" s="103">
        <f>IF(U69=3,IF($P70="","",+AQ70+AY70),0)</f>
        <v>0</v>
      </c>
      <c r="V70" s="22">
        <f>IF(V69=3,IF($P70="","",AR70+AZ70),0)</f>
        <v>0</v>
      </c>
      <c r="W70" s="52"/>
      <c r="X70" s="345"/>
      <c r="Y70" s="345"/>
      <c r="Z70" s="358"/>
      <c r="AA70" s="345"/>
      <c r="AB70" s="52"/>
      <c r="AC70" s="452"/>
      <c r="AD70" s="453"/>
      <c r="AE70" s="52"/>
      <c r="AF70" s="52"/>
      <c r="AG70" s="52"/>
      <c r="AH70" s="52"/>
      <c r="AI70" s="52"/>
      <c r="AJ70" s="53" t="str">
        <f t="shared" ref="AJ70" si="122">IF(G70&lt;H70,2,IF(G70=H70,"n",1))</f>
        <v>n</v>
      </c>
      <c r="AK70" s="53">
        <f t="shared" si="106"/>
        <v>1</v>
      </c>
      <c r="AL70" s="53" t="str">
        <f t="shared" si="107"/>
        <v>n</v>
      </c>
      <c r="AM70" s="54" t="str">
        <f t="shared" si="108"/>
        <v>n</v>
      </c>
      <c r="AN70" s="55" t="str">
        <f t="shared" si="109"/>
        <v>n</v>
      </c>
      <c r="AO70" s="56">
        <f t="shared" si="110"/>
        <v>1</v>
      </c>
      <c r="AP70" s="56">
        <f t="shared" si="111"/>
        <v>0</v>
      </c>
      <c r="AQ70" s="56">
        <f t="shared" si="112"/>
        <v>1</v>
      </c>
      <c r="AR70" s="56">
        <f t="shared" si="113"/>
        <v>1</v>
      </c>
      <c r="AS70" s="56" t="b">
        <f t="shared" si="114"/>
        <v>0</v>
      </c>
      <c r="AT70" s="53" t="b">
        <f t="shared" si="115"/>
        <v>0</v>
      </c>
      <c r="AU70" s="53" t="b">
        <f t="shared" si="116"/>
        <v>0</v>
      </c>
      <c r="AV70" s="57" t="b">
        <f t="shared" si="117"/>
        <v>1</v>
      </c>
      <c r="AW70" s="58">
        <f t="shared" si="118"/>
        <v>0</v>
      </c>
      <c r="AX70" s="58">
        <f t="shared" si="119"/>
        <v>0</v>
      </c>
      <c r="AY70" s="58">
        <f t="shared" si="120"/>
        <v>0</v>
      </c>
      <c r="AZ70" s="58">
        <f t="shared" si="121"/>
        <v>2</v>
      </c>
    </row>
    <row r="71" spans="1:52" ht="15.6" customHeight="1" thickBot="1" x14ac:dyDescent="0.3">
      <c r="A71" s="384" t="s">
        <v>103</v>
      </c>
      <c r="B71" s="385"/>
      <c r="C71" s="385"/>
      <c r="D71" s="386"/>
      <c r="E71" s="343" t="s">
        <v>57</v>
      </c>
      <c r="F71" s="344" t="s">
        <v>69</v>
      </c>
      <c r="G71" s="139">
        <v>3</v>
      </c>
      <c r="H71" s="19">
        <v>1</v>
      </c>
      <c r="I71" s="18">
        <v>2</v>
      </c>
      <c r="J71" s="19">
        <v>1</v>
      </c>
      <c r="K71" s="18">
        <v>2</v>
      </c>
      <c r="L71" s="19">
        <v>1</v>
      </c>
      <c r="M71" s="124">
        <v>1</v>
      </c>
      <c r="N71" s="125">
        <v>0</v>
      </c>
      <c r="O71" s="13"/>
      <c r="P71" s="35">
        <v>2</v>
      </c>
      <c r="Q71" s="36">
        <v>1</v>
      </c>
      <c r="R71" s="14"/>
      <c r="S71" s="78">
        <f>IF($P71="","",+AO71+AW71)</f>
        <v>1</v>
      </c>
      <c r="T71" s="21">
        <f>IF($P71="","",+AP71+AX71)</f>
        <v>3</v>
      </c>
      <c r="U71" s="103">
        <f>IF($P71="","",+AQ71+AY71)</f>
        <v>3</v>
      </c>
      <c r="V71" s="22">
        <f>IF($P71="","",+AR71+AZ71)</f>
        <v>1</v>
      </c>
      <c r="W71" s="52"/>
      <c r="X71" s="345"/>
      <c r="Y71" s="345"/>
      <c r="Z71" s="358"/>
      <c r="AA71" s="345"/>
      <c r="AB71" s="52"/>
      <c r="AC71" s="450" t="s">
        <v>43</v>
      </c>
      <c r="AD71" s="451"/>
      <c r="AE71" s="52"/>
      <c r="AF71" s="52"/>
      <c r="AG71" s="52"/>
      <c r="AH71" s="52"/>
      <c r="AI71" s="52"/>
      <c r="AJ71" s="53">
        <f>IF(G71&lt;H71,2,IF(G71=H71,"n",1))</f>
        <v>1</v>
      </c>
      <c r="AK71" s="53">
        <f t="shared" ref="AK71:AK72" si="123">IF(I71&lt;J71,2,IF(I71=J71,"n",1))</f>
        <v>1</v>
      </c>
      <c r="AL71" s="53">
        <f t="shared" ref="AL71:AL72" si="124">IF(K71&lt;L71,2,IF(K71=L71,"n",1))</f>
        <v>1</v>
      </c>
      <c r="AM71" s="54">
        <f t="shared" ref="AM71:AM72" si="125">IF(M71&lt;N71,2,IF(M71=N71,"n",1))</f>
        <v>1</v>
      </c>
      <c r="AN71" s="55">
        <f t="shared" ref="AN71:AN72" si="126">IF(P71&lt;Q71,2,IF(P71=Q71,"n",1))</f>
        <v>1</v>
      </c>
      <c r="AO71" s="56">
        <f t="shared" ref="AO71:AO72" si="127">IF(AJ71=AN71,1,0)</f>
        <v>1</v>
      </c>
      <c r="AP71" s="56">
        <f t="shared" ref="AP71:AP72" si="128">IF(AK71=AN71,1,0)</f>
        <v>1</v>
      </c>
      <c r="AQ71" s="56">
        <f t="shared" ref="AQ71:AQ72" si="129">IF(AL71=AN71,1,0)</f>
        <v>1</v>
      </c>
      <c r="AR71" s="56">
        <f t="shared" ref="AR71:AR72" si="130">IF(AM71=AN71,1,0)</f>
        <v>1</v>
      </c>
      <c r="AS71" s="56" t="b">
        <f t="shared" si="114"/>
        <v>0</v>
      </c>
      <c r="AT71" s="53" t="b">
        <f t="shared" si="115"/>
        <v>1</v>
      </c>
      <c r="AU71" s="53" t="b">
        <f t="shared" si="116"/>
        <v>1</v>
      </c>
      <c r="AV71" s="57" t="b">
        <f t="shared" si="117"/>
        <v>0</v>
      </c>
      <c r="AW71" s="58">
        <f t="shared" si="118"/>
        <v>0</v>
      </c>
      <c r="AX71" s="58">
        <f t="shared" si="119"/>
        <v>2</v>
      </c>
      <c r="AY71" s="58">
        <f t="shared" si="120"/>
        <v>2</v>
      </c>
      <c r="AZ71" s="58">
        <f t="shared" si="121"/>
        <v>0</v>
      </c>
    </row>
    <row r="72" spans="1:52" ht="15.6" customHeight="1" thickBot="1" x14ac:dyDescent="0.3">
      <c r="A72" s="391"/>
      <c r="B72" s="392"/>
      <c r="C72" s="392"/>
      <c r="D72" s="393"/>
      <c r="E72" s="343"/>
      <c r="F72" s="344"/>
      <c r="G72" s="138"/>
      <c r="H72" s="102"/>
      <c r="I72" s="101"/>
      <c r="J72" s="102"/>
      <c r="K72" s="101"/>
      <c r="L72" s="102"/>
      <c r="M72" s="141"/>
      <c r="N72" s="142"/>
      <c r="O72" s="13"/>
      <c r="P72" s="234"/>
      <c r="Q72" s="235"/>
      <c r="R72" s="14"/>
      <c r="S72" s="78">
        <f>IF(S71=3,IF($P72="","",+AO72+AW72),0)</f>
        <v>0</v>
      </c>
      <c r="T72" s="21" t="str">
        <f>IF(T71=3,IF($P72="","",+AP72+AX72),0)</f>
        <v/>
      </c>
      <c r="U72" s="103" t="str">
        <f>IF(U71=3,IF($P72="","",+AQ72+AY72),0)</f>
        <v/>
      </c>
      <c r="V72" s="22">
        <f>IF(V71=3,IF($P72="","",+AR72+AZ72),0)</f>
        <v>0</v>
      </c>
      <c r="W72" s="52"/>
      <c r="X72" s="345"/>
      <c r="Y72" s="345"/>
      <c r="Z72" s="358"/>
      <c r="AA72" s="345"/>
      <c r="AB72" s="52"/>
      <c r="AC72" s="452"/>
      <c r="AD72" s="453"/>
      <c r="AE72" s="52"/>
      <c r="AF72" s="52"/>
      <c r="AG72" s="52"/>
      <c r="AH72" s="52"/>
      <c r="AI72" s="52"/>
      <c r="AJ72" s="53" t="str">
        <f t="shared" ref="AJ72" si="131">IF(G72&lt;H72,2,IF(G72=H72,"n",1))</f>
        <v>n</v>
      </c>
      <c r="AK72" s="53" t="str">
        <f t="shared" si="123"/>
        <v>n</v>
      </c>
      <c r="AL72" s="53" t="str">
        <f t="shared" si="124"/>
        <v>n</v>
      </c>
      <c r="AM72" s="54" t="str">
        <f t="shared" si="125"/>
        <v>n</v>
      </c>
      <c r="AN72" s="55" t="str">
        <f t="shared" si="126"/>
        <v>n</v>
      </c>
      <c r="AO72" s="56">
        <f t="shared" si="127"/>
        <v>1</v>
      </c>
      <c r="AP72" s="56">
        <f t="shared" si="128"/>
        <v>1</v>
      </c>
      <c r="AQ72" s="56">
        <f t="shared" si="129"/>
        <v>1</v>
      </c>
      <c r="AR72" s="56">
        <f t="shared" si="130"/>
        <v>1</v>
      </c>
      <c r="AS72" s="56" t="b">
        <f t="shared" si="114"/>
        <v>1</v>
      </c>
      <c r="AT72" s="53" t="b">
        <f t="shared" si="115"/>
        <v>1</v>
      </c>
      <c r="AU72" s="53" t="b">
        <f t="shared" si="116"/>
        <v>1</v>
      </c>
      <c r="AV72" s="57" t="b">
        <f t="shared" si="117"/>
        <v>1</v>
      </c>
      <c r="AW72" s="58">
        <f t="shared" si="118"/>
        <v>2</v>
      </c>
      <c r="AX72" s="58">
        <f t="shared" si="119"/>
        <v>2</v>
      </c>
      <c r="AY72" s="58">
        <f t="shared" si="120"/>
        <v>2</v>
      </c>
      <c r="AZ72" s="58">
        <f t="shared" si="121"/>
        <v>2</v>
      </c>
    </row>
    <row r="73" spans="1:52" ht="15.6" customHeight="1" thickBot="1" x14ac:dyDescent="0.3">
      <c r="A73" s="384" t="s">
        <v>104</v>
      </c>
      <c r="B73" s="385"/>
      <c r="C73" s="385"/>
      <c r="D73" s="386"/>
      <c r="E73" s="343" t="s">
        <v>66</v>
      </c>
      <c r="F73" s="344" t="s">
        <v>62</v>
      </c>
      <c r="G73" s="139">
        <v>3</v>
      </c>
      <c r="H73" s="19">
        <v>0</v>
      </c>
      <c r="I73" s="18">
        <v>1</v>
      </c>
      <c r="J73" s="19">
        <v>0</v>
      </c>
      <c r="K73" s="18">
        <v>2</v>
      </c>
      <c r="L73" s="19">
        <v>0</v>
      </c>
      <c r="M73" s="124">
        <v>2</v>
      </c>
      <c r="N73" s="125">
        <v>0</v>
      </c>
      <c r="O73" s="13"/>
      <c r="P73" s="35">
        <v>4</v>
      </c>
      <c r="Q73" s="36">
        <v>0</v>
      </c>
      <c r="R73" s="14"/>
      <c r="S73" s="78">
        <f>IF($P73="","",+AO73+AW73)</f>
        <v>1</v>
      </c>
      <c r="T73" s="21">
        <f>IF($P73="","",+AP73+AX73)</f>
        <v>1</v>
      </c>
      <c r="U73" s="103">
        <f>IF($P73="","",+AQ73+AY73)</f>
        <v>1</v>
      </c>
      <c r="V73" s="22">
        <f>IF($P73="","",+AR73+AZ73)</f>
        <v>1</v>
      </c>
      <c r="W73" s="52"/>
      <c r="X73" s="345"/>
      <c r="Y73" s="345"/>
      <c r="Z73" s="358"/>
      <c r="AA73" s="345"/>
      <c r="AB73" s="52"/>
      <c r="AC73" s="450" t="s">
        <v>43</v>
      </c>
      <c r="AD73" s="451"/>
      <c r="AE73" s="52"/>
      <c r="AF73" s="52"/>
      <c r="AG73" s="52"/>
      <c r="AH73" s="52"/>
      <c r="AI73" s="52"/>
      <c r="AJ73" s="53">
        <f>IF(G73&lt;H73,2,IF(G73=H73,"n",1))</f>
        <v>1</v>
      </c>
      <c r="AK73" s="53">
        <f t="shared" ref="AK73:AK74" si="132">IF(I73&lt;J73,2,IF(I73=J73,"n",1))</f>
        <v>1</v>
      </c>
      <c r="AL73" s="53">
        <f t="shared" ref="AL73:AL74" si="133">IF(K73&lt;L73,2,IF(K73=L73,"n",1))</f>
        <v>1</v>
      </c>
      <c r="AM73" s="54">
        <f t="shared" ref="AM73:AM74" si="134">IF(M73&lt;N73,2,IF(M73=N73,"n",1))</f>
        <v>1</v>
      </c>
      <c r="AN73" s="55">
        <f t="shared" ref="AN73:AN74" si="135">IF(P73&lt;Q73,2,IF(P73=Q73,"n",1))</f>
        <v>1</v>
      </c>
      <c r="AO73" s="56">
        <f t="shared" ref="AO73:AO74" si="136">IF(AJ73=AN73,1,0)</f>
        <v>1</v>
      </c>
      <c r="AP73" s="56">
        <f t="shared" ref="AP73:AP74" si="137">IF(AK73=AN73,1,0)</f>
        <v>1</v>
      </c>
      <c r="AQ73" s="56">
        <f t="shared" ref="AQ73:AQ74" si="138">IF(AL73=AN73,1,0)</f>
        <v>1</v>
      </c>
      <c r="AR73" s="56">
        <f t="shared" ref="AR73:AR74" si="139">IF(AM73=AN73,1,0)</f>
        <v>1</v>
      </c>
      <c r="AS73" s="56" t="b">
        <f t="shared" si="114"/>
        <v>0</v>
      </c>
      <c r="AT73" s="53" t="b">
        <f t="shared" si="115"/>
        <v>0</v>
      </c>
      <c r="AU73" s="53" t="b">
        <f t="shared" si="116"/>
        <v>0</v>
      </c>
      <c r="AV73" s="57" t="b">
        <f t="shared" si="117"/>
        <v>0</v>
      </c>
      <c r="AW73" s="58">
        <f t="shared" si="118"/>
        <v>0</v>
      </c>
      <c r="AX73" s="58">
        <f t="shared" si="119"/>
        <v>0</v>
      </c>
      <c r="AY73" s="58">
        <f t="shared" si="120"/>
        <v>0</v>
      </c>
      <c r="AZ73" s="58">
        <f t="shared" si="121"/>
        <v>0</v>
      </c>
    </row>
    <row r="74" spans="1:52" ht="15.6" customHeight="1" thickBot="1" x14ac:dyDescent="0.3">
      <c r="A74" s="387"/>
      <c r="B74" s="388"/>
      <c r="C74" s="388"/>
      <c r="D74" s="389"/>
      <c r="E74" s="382"/>
      <c r="F74" s="383"/>
      <c r="G74" s="140"/>
      <c r="H74" s="105"/>
      <c r="I74" s="104"/>
      <c r="J74" s="105"/>
      <c r="K74" s="104"/>
      <c r="L74" s="105"/>
      <c r="M74" s="143"/>
      <c r="N74" s="144"/>
      <c r="O74" s="13"/>
      <c r="P74" s="236"/>
      <c r="Q74" s="237"/>
      <c r="R74" s="14"/>
      <c r="S74" s="78">
        <f>IF(S73=3,IF($P74="","",+AO74+AW74),0)</f>
        <v>0</v>
      </c>
      <c r="T74" s="106">
        <f>IF(T73=3,IF($P74="","",+AP74+AX74),0)</f>
        <v>0</v>
      </c>
      <c r="U74" s="103">
        <f>IF(U73=3,IF($P74="","",+AQ74+AY74),0)</f>
        <v>0</v>
      </c>
      <c r="V74" s="107">
        <f>IF(V73=3,IF($P74="","",+AR74+AZ74),0)</f>
        <v>0</v>
      </c>
      <c r="W74" s="52"/>
      <c r="X74" s="345"/>
      <c r="Y74" s="345"/>
      <c r="Z74" s="358"/>
      <c r="AA74" s="345"/>
      <c r="AB74" s="52"/>
      <c r="AC74" s="452"/>
      <c r="AD74" s="453"/>
      <c r="AE74" s="52"/>
      <c r="AF74" s="52"/>
      <c r="AG74" s="52"/>
      <c r="AH74" s="52"/>
      <c r="AI74" s="52"/>
      <c r="AJ74" s="53" t="str">
        <f t="shared" ref="AJ74" si="140">IF(G74&lt;H74,2,IF(G74=H74,"n",1))</f>
        <v>n</v>
      </c>
      <c r="AK74" s="53" t="str">
        <f t="shared" si="132"/>
        <v>n</v>
      </c>
      <c r="AL74" s="53" t="str">
        <f t="shared" si="133"/>
        <v>n</v>
      </c>
      <c r="AM74" s="54" t="str">
        <f t="shared" si="134"/>
        <v>n</v>
      </c>
      <c r="AN74" s="55" t="str">
        <f t="shared" si="135"/>
        <v>n</v>
      </c>
      <c r="AO74" s="56">
        <f t="shared" si="136"/>
        <v>1</v>
      </c>
      <c r="AP74" s="56">
        <f t="shared" si="137"/>
        <v>1</v>
      </c>
      <c r="AQ74" s="56">
        <f t="shared" si="138"/>
        <v>1</v>
      </c>
      <c r="AR74" s="56">
        <f t="shared" si="139"/>
        <v>1</v>
      </c>
      <c r="AS74" s="56" t="b">
        <f t="shared" si="114"/>
        <v>1</v>
      </c>
      <c r="AT74" s="53" t="b">
        <f t="shared" si="115"/>
        <v>1</v>
      </c>
      <c r="AU74" s="53" t="b">
        <f t="shared" si="116"/>
        <v>1</v>
      </c>
      <c r="AV74" s="57" t="b">
        <f t="shared" si="117"/>
        <v>1</v>
      </c>
      <c r="AW74" s="58">
        <f t="shared" si="118"/>
        <v>2</v>
      </c>
      <c r="AX74" s="58">
        <f t="shared" si="119"/>
        <v>2</v>
      </c>
      <c r="AY74" s="58">
        <f t="shared" si="120"/>
        <v>2</v>
      </c>
      <c r="AZ74" s="58">
        <f t="shared" si="121"/>
        <v>2</v>
      </c>
    </row>
    <row r="75" spans="1:52" ht="24.95" customHeight="1" thickTop="1" thickBot="1" x14ac:dyDescent="0.3">
      <c r="A75" s="81"/>
      <c r="B75" s="14"/>
      <c r="C75" s="14"/>
      <c r="D75" s="82"/>
      <c r="E75" s="14"/>
      <c r="F75" s="14"/>
      <c r="G75" s="14"/>
      <c r="H75" s="14"/>
      <c r="I75" s="83"/>
      <c r="J75" s="83"/>
      <c r="K75" s="83"/>
      <c r="L75" s="83"/>
      <c r="M75" s="84"/>
      <c r="N75" s="84"/>
      <c r="O75" s="33"/>
      <c r="P75" s="34"/>
      <c r="Q75" s="34"/>
      <c r="R75" s="34"/>
      <c r="S75" s="66">
        <f>SUM(S67:S74)</f>
        <v>2</v>
      </c>
      <c r="T75" s="66">
        <f t="shared" ref="T75:V75" si="141">SUM(T67:T74)</f>
        <v>4</v>
      </c>
      <c r="U75" s="66">
        <f t="shared" si="141"/>
        <v>4</v>
      </c>
      <c r="V75" s="85">
        <f t="shared" si="141"/>
        <v>3</v>
      </c>
      <c r="X75" s="165">
        <f>IF(X67=AC67,1,0)+IF(X69=AC69,1,0)+IF(X71=AC71,1,0)+IF(X73=AC73,1,0)</f>
        <v>0</v>
      </c>
      <c r="Y75" s="165">
        <f>IF(Y67=AC67,1,0)+IF(Y69=AC69,1,0)+IF(Y71=AC71,1,0)+IF(Y73=AC73,1,0)</f>
        <v>0</v>
      </c>
      <c r="Z75" s="165">
        <f>IF(Z67=AC67,1,0)+IF(Z69=AC69,1,0)+IF(Z71=AC71,1,0)+IF(Z73=AC73,1,0)</f>
        <v>0</v>
      </c>
      <c r="AA75" s="165">
        <f>IF(AA67=AC67,1,0)+IF(AA69=AC69,1,0)+IF(AA71=AC71,1,0)+IF(AA73=AC73,1,0)</f>
        <v>0</v>
      </c>
    </row>
    <row r="76" spans="1:52" s="71" customFormat="1" ht="24.95" customHeight="1" thickTop="1" x14ac:dyDescent="0.25">
      <c r="A76" s="87"/>
      <c r="B76" s="13"/>
      <c r="C76" s="13"/>
      <c r="D76" s="88"/>
      <c r="E76" s="13"/>
      <c r="F76" s="13"/>
      <c r="G76" s="13"/>
      <c r="H76" s="13"/>
      <c r="I76" s="89"/>
      <c r="J76" s="89"/>
      <c r="K76" s="89"/>
      <c r="L76" s="89"/>
      <c r="M76" s="90"/>
      <c r="N76" s="90"/>
      <c r="O76" s="33"/>
      <c r="P76" s="33"/>
      <c r="Q76" s="33"/>
      <c r="R76" s="33"/>
      <c r="S76" s="91"/>
      <c r="T76" s="91"/>
      <c r="U76" s="91"/>
      <c r="V76" s="91"/>
      <c r="X76" s="92"/>
      <c r="Y76" s="92"/>
      <c r="Z76" s="92"/>
      <c r="AA76" s="92"/>
    </row>
    <row r="77" spans="1:52" s="71" customFormat="1" ht="24.95" customHeight="1" x14ac:dyDescent="0.25">
      <c r="A77" s="87"/>
      <c r="B77" s="13"/>
      <c r="C77" s="13"/>
      <c r="D77" s="88"/>
      <c r="E77" s="13"/>
      <c r="F77" s="13"/>
      <c r="G77" s="13"/>
      <c r="H77" s="13"/>
      <c r="I77" s="89"/>
      <c r="J77" s="89"/>
      <c r="K77" s="89"/>
      <c r="L77" s="89"/>
      <c r="M77" s="90"/>
      <c r="N77" s="90"/>
      <c r="O77" s="33"/>
      <c r="P77" s="33"/>
      <c r="Q77" s="33"/>
      <c r="R77" s="33"/>
      <c r="S77" s="91"/>
      <c r="T77" s="91"/>
      <c r="U77" s="91"/>
      <c r="V77" s="91"/>
      <c r="X77" s="92"/>
      <c r="Y77" s="92"/>
      <c r="Z77" s="92"/>
      <c r="AA77" s="92"/>
    </row>
    <row r="78" spans="1:52" ht="15" thickBot="1" x14ac:dyDescent="0.3">
      <c r="A78" s="93"/>
      <c r="B78" s="52"/>
      <c r="C78" s="52"/>
      <c r="D78" s="94"/>
      <c r="E78" s="52"/>
      <c r="F78" s="52"/>
      <c r="G78" s="52"/>
      <c r="H78" s="52"/>
      <c r="I78" s="95"/>
      <c r="J78" s="95"/>
      <c r="K78" s="95"/>
      <c r="L78" s="95"/>
      <c r="M78" s="95"/>
      <c r="N78" s="95"/>
    </row>
    <row r="79" spans="1:52" ht="21" thickBot="1" x14ac:dyDescent="0.3">
      <c r="A79" s="374" t="s">
        <v>81</v>
      </c>
      <c r="B79" s="375"/>
      <c r="C79" s="375"/>
      <c r="D79" s="375"/>
      <c r="E79" s="375"/>
      <c r="F79" s="420"/>
      <c r="G79" s="421" t="s">
        <v>7</v>
      </c>
      <c r="H79" s="416"/>
      <c r="I79" s="416"/>
      <c r="J79" s="416"/>
      <c r="K79" s="416"/>
      <c r="L79" s="416"/>
      <c r="M79" s="416"/>
      <c r="N79" s="417"/>
      <c r="O79" s="37"/>
      <c r="P79" s="354" t="s">
        <v>8</v>
      </c>
      <c r="Q79" s="355"/>
      <c r="R79" s="38"/>
      <c r="S79" s="418" t="s">
        <v>11</v>
      </c>
      <c r="T79" s="418"/>
      <c r="U79" s="418"/>
      <c r="V79" s="418"/>
      <c r="W79" s="37"/>
      <c r="X79" s="346" t="s">
        <v>41</v>
      </c>
      <c r="Y79" s="347"/>
      <c r="Z79" s="347"/>
      <c r="AA79" s="348"/>
      <c r="AB79" s="37"/>
      <c r="AC79" s="454" t="s">
        <v>42</v>
      </c>
      <c r="AD79" s="454"/>
      <c r="AE79" s="37"/>
      <c r="AF79" s="37"/>
      <c r="AG79" s="37"/>
      <c r="AH79" s="37"/>
      <c r="AI79" s="37"/>
      <c r="AJ79" s="419" t="s">
        <v>3</v>
      </c>
      <c r="AK79" s="419"/>
      <c r="AL79" s="419"/>
      <c r="AM79" s="419"/>
      <c r="AN79" s="39" t="s">
        <v>2</v>
      </c>
      <c r="AO79" s="419" t="s">
        <v>13</v>
      </c>
      <c r="AP79" s="419"/>
      <c r="AQ79" s="419"/>
      <c r="AR79" s="419"/>
      <c r="AS79" s="419" t="s">
        <v>12</v>
      </c>
      <c r="AT79" s="419"/>
      <c r="AU79" s="419"/>
      <c r="AV79" s="419"/>
      <c r="AW79" s="419" t="s">
        <v>14</v>
      </c>
      <c r="AX79" s="419"/>
      <c r="AY79" s="419"/>
      <c r="AZ79" s="419"/>
    </row>
    <row r="80" spans="1:52" s="49" customFormat="1" ht="24.95" customHeight="1" thickBot="1" x14ac:dyDescent="0.3">
      <c r="A80" s="377" t="s">
        <v>9</v>
      </c>
      <c r="B80" s="378"/>
      <c r="C80" s="378"/>
      <c r="D80" s="379"/>
      <c r="E80" s="373" t="s">
        <v>6</v>
      </c>
      <c r="F80" s="373"/>
      <c r="G80" s="359" t="s">
        <v>25</v>
      </c>
      <c r="H80" s="359"/>
      <c r="I80" s="351" t="s">
        <v>26</v>
      </c>
      <c r="J80" s="351"/>
      <c r="K80" s="352" t="s">
        <v>27</v>
      </c>
      <c r="L80" s="352"/>
      <c r="M80" s="353" t="s">
        <v>28</v>
      </c>
      <c r="N80" s="353"/>
      <c r="O80" s="43"/>
      <c r="P80" s="356"/>
      <c r="Q80" s="357"/>
      <c r="R80" s="46"/>
      <c r="S80" s="6" t="s">
        <v>25</v>
      </c>
      <c r="T80" s="2" t="s">
        <v>26</v>
      </c>
      <c r="U80" s="3" t="s">
        <v>27</v>
      </c>
      <c r="V80" s="5" t="s">
        <v>28</v>
      </c>
      <c r="W80" s="46"/>
      <c r="X80" s="9" t="s">
        <v>25</v>
      </c>
      <c r="Y80" s="7" t="s">
        <v>26</v>
      </c>
      <c r="Z80" s="8" t="s">
        <v>27</v>
      </c>
      <c r="AA80" s="10" t="s">
        <v>28</v>
      </c>
      <c r="AB80" s="46"/>
      <c r="AC80" s="454"/>
      <c r="AD80" s="454"/>
      <c r="AE80" s="46"/>
      <c r="AF80" s="46"/>
      <c r="AG80" s="46"/>
      <c r="AH80" s="46"/>
      <c r="AI80" s="46"/>
      <c r="AJ80" s="47" t="s">
        <v>0</v>
      </c>
      <c r="AK80" s="47" t="s">
        <v>1</v>
      </c>
      <c r="AL80" s="47" t="s">
        <v>4</v>
      </c>
      <c r="AM80" s="47" t="s">
        <v>5</v>
      </c>
      <c r="AN80" s="48"/>
      <c r="AO80" s="47" t="s">
        <v>0</v>
      </c>
      <c r="AP80" s="47" t="s">
        <v>1</v>
      </c>
      <c r="AQ80" s="47" t="s">
        <v>4</v>
      </c>
      <c r="AR80" s="47" t="s">
        <v>5</v>
      </c>
      <c r="AS80" s="47" t="s">
        <v>0</v>
      </c>
      <c r="AT80" s="47" t="s">
        <v>1</v>
      </c>
      <c r="AU80" s="47" t="s">
        <v>4</v>
      </c>
      <c r="AV80" s="47" t="s">
        <v>5</v>
      </c>
      <c r="AW80" s="47" t="s">
        <v>0</v>
      </c>
      <c r="AX80" s="47" t="s">
        <v>1</v>
      </c>
      <c r="AY80" s="47" t="s">
        <v>4</v>
      </c>
      <c r="AZ80" s="47" t="s">
        <v>5</v>
      </c>
    </row>
    <row r="81" spans="1:52" ht="16.5" customHeight="1" thickTop="1" thickBot="1" x14ac:dyDescent="0.3">
      <c r="A81" s="319" t="s">
        <v>105</v>
      </c>
      <c r="B81" s="320"/>
      <c r="C81" s="320"/>
      <c r="D81" s="321"/>
      <c r="E81" s="395" t="s">
        <v>73</v>
      </c>
      <c r="F81" s="401" t="s">
        <v>60</v>
      </c>
      <c r="G81" s="137">
        <v>1</v>
      </c>
      <c r="H81" s="97">
        <v>2</v>
      </c>
      <c r="I81" s="96">
        <v>1</v>
      </c>
      <c r="J81" s="97">
        <v>2</v>
      </c>
      <c r="K81" s="96">
        <v>0</v>
      </c>
      <c r="L81" s="97">
        <v>2</v>
      </c>
      <c r="M81" s="98">
        <v>0</v>
      </c>
      <c r="N81" s="99">
        <v>2</v>
      </c>
      <c r="O81" s="13"/>
      <c r="P81" s="133">
        <v>1</v>
      </c>
      <c r="Q81" s="134">
        <v>1</v>
      </c>
      <c r="R81" s="14"/>
      <c r="S81" s="75">
        <f>IF($P81="","",+AO81+AW81)</f>
        <v>0</v>
      </c>
      <c r="T81" s="16">
        <f>IF($P81="","",+AP81+AX81)</f>
        <v>0</v>
      </c>
      <c r="U81" s="108">
        <f>IF($P81="","",+AQ81+AY81)</f>
        <v>0</v>
      </c>
      <c r="V81" s="17">
        <f>IF($P81="","",+AR81+AZ81)</f>
        <v>0</v>
      </c>
      <c r="W81" s="52"/>
      <c r="X81" s="345"/>
      <c r="Y81" s="345"/>
      <c r="Z81" s="345"/>
      <c r="AA81" s="345"/>
      <c r="AB81" s="52"/>
      <c r="AC81" s="450" t="s">
        <v>108</v>
      </c>
      <c r="AD81" s="451"/>
      <c r="AE81" s="52"/>
      <c r="AF81" s="52"/>
      <c r="AG81" s="52"/>
      <c r="AH81" s="52"/>
      <c r="AI81" s="52"/>
      <c r="AJ81" s="53">
        <f>IF(G81&lt;H81,2,IF(G81=H81,"n",1))</f>
        <v>2</v>
      </c>
      <c r="AK81" s="53">
        <f>IF(I81&lt;J81,2,IF(I81=J81,"n",1))</f>
        <v>2</v>
      </c>
      <c r="AL81" s="53">
        <f>IF(K81&lt;L81,2,IF(K81=L81,"n",1))</f>
        <v>2</v>
      </c>
      <c r="AM81" s="54">
        <f>IF(M81&lt;N81,2,IF(M81=N81,"n",1))</f>
        <v>2</v>
      </c>
      <c r="AN81" s="55" t="str">
        <f>IF(P81&lt;Q81,2,IF(P81=Q81,"n",1))</f>
        <v>n</v>
      </c>
      <c r="AO81" s="56">
        <f>IF(AJ81=AN81,1,0)</f>
        <v>0</v>
      </c>
      <c r="AP81" s="56">
        <f>IF(AK81=AN81,1,0)</f>
        <v>0</v>
      </c>
      <c r="AQ81" s="56">
        <f>IF(AL81=AN81,1,0)</f>
        <v>0</v>
      </c>
      <c r="AR81" s="56">
        <f>IF(AM81=AN81,1,0)</f>
        <v>0</v>
      </c>
      <c r="AS81" s="56" t="b">
        <f>AND(G81=P81,H81=Q81)</f>
        <v>0</v>
      </c>
      <c r="AT81" s="53" t="b">
        <f>AND(I81=P81,J81=Q81)</f>
        <v>0</v>
      </c>
      <c r="AU81" s="53" t="b">
        <f>AND(K81=P81,L81=Q81)</f>
        <v>0</v>
      </c>
      <c r="AV81" s="57" t="b">
        <f>AND(M81=P81,N81=Q81)</f>
        <v>0</v>
      </c>
      <c r="AW81" s="58">
        <f>IF(AS81=TRUE,2,0)</f>
        <v>0</v>
      </c>
      <c r="AX81" s="58">
        <f t="shared" ref="AX81:AZ81" si="142">IF(AT81=TRUE,2,0)</f>
        <v>0</v>
      </c>
      <c r="AY81" s="58">
        <f t="shared" si="142"/>
        <v>0</v>
      </c>
      <c r="AZ81" s="58">
        <f t="shared" si="142"/>
        <v>0</v>
      </c>
    </row>
    <row r="82" spans="1:52" ht="15.6" customHeight="1" thickBot="1" x14ac:dyDescent="0.3">
      <c r="A82" s="391"/>
      <c r="B82" s="392"/>
      <c r="C82" s="392"/>
      <c r="D82" s="393"/>
      <c r="E82" s="396"/>
      <c r="F82" s="402"/>
      <c r="G82" s="138"/>
      <c r="H82" s="109"/>
      <c r="I82" s="101"/>
      <c r="J82" s="109"/>
      <c r="K82" s="101"/>
      <c r="L82" s="109"/>
      <c r="M82" s="160"/>
      <c r="N82" s="161"/>
      <c r="O82" s="13"/>
      <c r="P82" s="234">
        <v>1</v>
      </c>
      <c r="Q82" s="235">
        <v>1</v>
      </c>
      <c r="R82" s="14"/>
      <c r="S82" s="80">
        <f>IF(S81=3,IF($P82="","",+AO82+AW82),0)</f>
        <v>0</v>
      </c>
      <c r="T82" s="23">
        <f>IF(T81=3,IF($P82="","",+AP82+AX82),0)</f>
        <v>0</v>
      </c>
      <c r="U82" s="110">
        <f>IF(U81=3,IF($P82="","",+AQ82+AY82),0)</f>
        <v>0</v>
      </c>
      <c r="V82" s="24">
        <f>IF(V81=3,IF($P82="","",+AR82+AZ82),0)</f>
        <v>0</v>
      </c>
      <c r="W82" s="52"/>
      <c r="X82" s="345"/>
      <c r="Y82" s="345"/>
      <c r="Z82" s="345"/>
      <c r="AA82" s="345"/>
      <c r="AB82" s="52"/>
      <c r="AC82" s="452"/>
      <c r="AD82" s="453"/>
      <c r="AE82" s="52"/>
      <c r="AF82" s="52"/>
      <c r="AG82" s="52"/>
      <c r="AH82" s="52"/>
      <c r="AI82" s="52"/>
      <c r="AJ82" s="53" t="str">
        <f>IF(G82&lt;H82,2,IF(G82=H82,"n",1))</f>
        <v>n</v>
      </c>
      <c r="AK82" s="53" t="str">
        <f t="shared" ref="AK82" si="143">IF(I82&lt;J82,2,IF(I82=J82,"n",1))</f>
        <v>n</v>
      </c>
      <c r="AL82" s="53" t="str">
        <f t="shared" ref="AL82" si="144">IF(K82&lt;L82,2,IF(K82=L82,"n",1))</f>
        <v>n</v>
      </c>
      <c r="AM82" s="54" t="str">
        <f t="shared" ref="AM82" si="145">IF(M82&lt;N82,2,IF(M82=N82,"n",1))</f>
        <v>n</v>
      </c>
      <c r="AN82" s="55" t="str">
        <f t="shared" ref="AN82" si="146">IF(P82&lt;Q82,2,IF(P82=Q82,"n",1))</f>
        <v>n</v>
      </c>
      <c r="AO82" s="56">
        <f t="shared" ref="AO82" si="147">IF(AJ82=AN82,1,0)</f>
        <v>1</v>
      </c>
      <c r="AP82" s="56">
        <f t="shared" ref="AP82" si="148">IF(AK82=AN82,1,0)</f>
        <v>1</v>
      </c>
      <c r="AQ82" s="56">
        <f t="shared" ref="AQ82" si="149">IF(AL82=AN82,1,0)</f>
        <v>1</v>
      </c>
      <c r="AR82" s="56">
        <f t="shared" ref="AR82" si="150">IF(AM82=AN82,1,0)</f>
        <v>1</v>
      </c>
      <c r="AS82" s="56" t="b">
        <f t="shared" ref="AS82" si="151">AND(G82=P82,H82=Q82)</f>
        <v>0</v>
      </c>
      <c r="AT82" s="53" t="b">
        <f t="shared" ref="AT82" si="152">AND(I82=P82,J82=Q82)</f>
        <v>0</v>
      </c>
      <c r="AU82" s="53" t="b">
        <f t="shared" ref="AU82" si="153">AND(K82=P82,L82=Q82)</f>
        <v>0</v>
      </c>
      <c r="AV82" s="57" t="b">
        <f t="shared" ref="AV82" si="154">AND(M82=P82,N82=Q82)</f>
        <v>0</v>
      </c>
      <c r="AW82" s="58">
        <f t="shared" ref="AW82:AW84" si="155">IF(AS82=TRUE,2,0)</f>
        <v>0</v>
      </c>
      <c r="AX82" s="58">
        <f t="shared" ref="AX82:AX84" si="156">IF(AT82=TRUE,2,0)</f>
        <v>0</v>
      </c>
      <c r="AY82" s="58">
        <f t="shared" ref="AY82:AY84" si="157">IF(AU82=TRUE,2,0)</f>
        <v>0</v>
      </c>
      <c r="AZ82" s="58">
        <f t="shared" ref="AZ82:AZ84" si="158">IF(AV82=TRUE,2,0)</f>
        <v>0</v>
      </c>
    </row>
    <row r="83" spans="1:52" ht="16.5" customHeight="1" thickBot="1" x14ac:dyDescent="0.3">
      <c r="A83" s="384" t="s">
        <v>106</v>
      </c>
      <c r="B83" s="385"/>
      <c r="C83" s="385"/>
      <c r="D83" s="386"/>
      <c r="E83" s="397" t="s">
        <v>66</v>
      </c>
      <c r="F83" s="380" t="s">
        <v>57</v>
      </c>
      <c r="G83" s="145">
        <v>2</v>
      </c>
      <c r="H83" s="19">
        <v>2</v>
      </c>
      <c r="I83" s="11">
        <v>1</v>
      </c>
      <c r="J83" s="19">
        <v>1</v>
      </c>
      <c r="K83" s="11">
        <v>2</v>
      </c>
      <c r="L83" s="19">
        <v>1</v>
      </c>
      <c r="M83" s="51">
        <v>2</v>
      </c>
      <c r="N83" s="60">
        <v>0</v>
      </c>
      <c r="O83" s="13"/>
      <c r="P83" s="238">
        <v>1</v>
      </c>
      <c r="Q83" s="239">
        <v>1</v>
      </c>
      <c r="R83" s="14"/>
      <c r="S83" s="111">
        <f>IF($P83="","",+AO83+AW83)</f>
        <v>1</v>
      </c>
      <c r="T83" s="112">
        <f>IF($P83="","",+AP83+AX83)</f>
        <v>3</v>
      </c>
      <c r="U83" s="113">
        <f>IF($P83="","",+AQ83+AY83)</f>
        <v>0</v>
      </c>
      <c r="V83" s="114">
        <f>IF($P83="","",+AR83+AZ83)</f>
        <v>0</v>
      </c>
      <c r="W83" s="52"/>
      <c r="X83" s="403" t="s">
        <v>57</v>
      </c>
      <c r="Y83" s="403" t="s">
        <v>57</v>
      </c>
      <c r="Z83" s="345"/>
      <c r="AA83" s="345"/>
      <c r="AB83" s="52"/>
      <c r="AC83" s="450" t="s">
        <v>43</v>
      </c>
      <c r="AD83" s="451"/>
      <c r="AE83" s="52"/>
      <c r="AF83" s="52"/>
      <c r="AG83" s="52"/>
      <c r="AH83" s="52"/>
      <c r="AI83" s="52"/>
      <c r="AJ83" s="53" t="str">
        <f>IF(G83&lt;H83,2,IF(G83=H83,"n",1))</f>
        <v>n</v>
      </c>
      <c r="AK83" s="53" t="str">
        <f>IF(I83&lt;J83,2,IF(I83=J83,"n",1))</f>
        <v>n</v>
      </c>
      <c r="AL83" s="53">
        <f>IF(K83&lt;L83,2,IF(K83=L83,"n",1))</f>
        <v>1</v>
      </c>
      <c r="AM83" s="54">
        <f>IF(M83&lt;N83,2,IF(M83=N83,"n",1))</f>
        <v>1</v>
      </c>
      <c r="AN83" s="55" t="str">
        <f>IF(P83&lt;Q83,2,IF(P83=Q83,"n",1))</f>
        <v>n</v>
      </c>
      <c r="AO83" s="56">
        <f>IF(AJ83=AN83,1,0)</f>
        <v>1</v>
      </c>
      <c r="AP83" s="56">
        <f>IF(AK83=AN83,1,0)</f>
        <v>1</v>
      </c>
      <c r="AQ83" s="56">
        <f>IF(AL83=AN83,1,0)</f>
        <v>0</v>
      </c>
      <c r="AR83" s="56">
        <f>IF(AM83=AN83,1,0)</f>
        <v>0</v>
      </c>
      <c r="AS83" s="56" t="b">
        <f>AND(G83=P83,H83=Q83)</f>
        <v>0</v>
      </c>
      <c r="AT83" s="53" t="b">
        <f>AND(I83=P83,J83=Q83)</f>
        <v>1</v>
      </c>
      <c r="AU83" s="53" t="b">
        <f>AND(K83=P83,L83=Q83)</f>
        <v>0</v>
      </c>
      <c r="AV83" s="57" t="b">
        <f>AND(M83=P83,N83=Q83)</f>
        <v>0</v>
      </c>
      <c r="AW83" s="58">
        <f t="shared" si="155"/>
        <v>0</v>
      </c>
      <c r="AX83" s="58">
        <f t="shared" si="156"/>
        <v>2</v>
      </c>
      <c r="AY83" s="58">
        <f t="shared" si="157"/>
        <v>0</v>
      </c>
      <c r="AZ83" s="58">
        <f t="shared" si="158"/>
        <v>0</v>
      </c>
    </row>
    <row r="84" spans="1:52" ht="15.6" customHeight="1" thickBot="1" x14ac:dyDescent="0.3">
      <c r="A84" s="387"/>
      <c r="B84" s="388"/>
      <c r="C84" s="388"/>
      <c r="D84" s="389"/>
      <c r="E84" s="398"/>
      <c r="F84" s="381"/>
      <c r="G84" s="140">
        <v>2</v>
      </c>
      <c r="H84" s="105">
        <v>2</v>
      </c>
      <c r="I84" s="104">
        <v>1</v>
      </c>
      <c r="J84" s="105">
        <v>1</v>
      </c>
      <c r="K84" s="162"/>
      <c r="L84" s="163"/>
      <c r="M84" s="158"/>
      <c r="N84" s="159"/>
      <c r="O84" s="13"/>
      <c r="P84" s="236">
        <v>2</v>
      </c>
      <c r="Q84" s="237">
        <v>1</v>
      </c>
      <c r="R84" s="14"/>
      <c r="S84" s="78">
        <f>IF(S83=3,IF($P84="","",+AO84+AW84),0)</f>
        <v>0</v>
      </c>
      <c r="T84" s="106">
        <f>IF(T83=3,IF($P84="","",+AP84+AX84),0)</f>
        <v>0</v>
      </c>
      <c r="U84" s="103">
        <f>IF(U83=3,IF($P84="","",+AQ84+AY84),0)</f>
        <v>0</v>
      </c>
      <c r="V84" s="107">
        <f>IF(V83=3,IF($P84="","",+AR84+AZ84),0)</f>
        <v>0</v>
      </c>
      <c r="W84" s="52"/>
      <c r="X84" s="403"/>
      <c r="Y84" s="403"/>
      <c r="Z84" s="345"/>
      <c r="AA84" s="345"/>
      <c r="AB84" s="52"/>
      <c r="AC84" s="452"/>
      <c r="AD84" s="453"/>
      <c r="AE84" s="52"/>
      <c r="AF84" s="52"/>
      <c r="AG84" s="52"/>
      <c r="AH84" s="52"/>
      <c r="AI84" s="52"/>
      <c r="AJ84" s="53" t="str">
        <f>IF(G84&lt;H84,2,IF(G84=H84,"n",1))</f>
        <v>n</v>
      </c>
      <c r="AK84" s="53" t="str">
        <f>IF(I84&lt;J84,2,IF(I84=J84,"n",1))</f>
        <v>n</v>
      </c>
      <c r="AL84" s="53" t="str">
        <f>IF(K84&lt;L84,2,IF(K84=L84,"n",1))</f>
        <v>n</v>
      </c>
      <c r="AM84" s="54" t="str">
        <f>IF(M84&lt;N84,2,IF(M84=N84,"n",1))</f>
        <v>n</v>
      </c>
      <c r="AN84" s="55">
        <f>IF(P84&lt;Q84,2,IF(P84=Q84,"n",1))</f>
        <v>1</v>
      </c>
      <c r="AO84" s="56">
        <f t="shared" ref="AO84" si="159">IF(AJ84=AN84,1,0)</f>
        <v>0</v>
      </c>
      <c r="AP84" s="56">
        <f t="shared" ref="AP84" si="160">IF(AK84=AN84,1,0)</f>
        <v>0</v>
      </c>
      <c r="AQ84" s="56">
        <f t="shared" ref="AQ84" si="161">IF(AL84=AN84,1,0)</f>
        <v>0</v>
      </c>
      <c r="AR84" s="56">
        <f t="shared" ref="AR84" si="162">IF(AM84=AN84,1,0)</f>
        <v>0</v>
      </c>
      <c r="AS84" s="56" t="b">
        <f>AND(G84=P84,H84=Q84)</f>
        <v>0</v>
      </c>
      <c r="AT84" s="53" t="b">
        <f>AND(I84=P84,J84=Q84)</f>
        <v>0</v>
      </c>
      <c r="AU84" s="53" t="b">
        <f>AND(K84=P84,L84=Q84)</f>
        <v>0</v>
      </c>
      <c r="AV84" s="57" t="b">
        <f>AND(M84=P84,N84=Q84)</f>
        <v>0</v>
      </c>
      <c r="AW84" s="58">
        <f t="shared" si="155"/>
        <v>0</v>
      </c>
      <c r="AX84" s="58">
        <f t="shared" si="156"/>
        <v>0</v>
      </c>
      <c r="AY84" s="58">
        <f t="shared" si="157"/>
        <v>0</v>
      </c>
      <c r="AZ84" s="58">
        <f t="shared" si="158"/>
        <v>0</v>
      </c>
    </row>
    <row r="85" spans="1:52" ht="24.95" customHeight="1" thickTop="1" thickBot="1" x14ac:dyDescent="0.3">
      <c r="A85" s="34"/>
      <c r="B85" s="34"/>
      <c r="C85" s="34"/>
      <c r="D85" s="63"/>
      <c r="E85" s="34"/>
      <c r="F85" s="34"/>
      <c r="G85" s="34"/>
      <c r="H85" s="34"/>
      <c r="I85" s="64"/>
      <c r="J85" s="64"/>
      <c r="K85" s="64"/>
      <c r="L85" s="64"/>
      <c r="M85" s="65"/>
      <c r="N85" s="65"/>
      <c r="O85" s="33"/>
      <c r="P85" s="34"/>
      <c r="Q85" s="34"/>
      <c r="R85" s="34"/>
      <c r="S85" s="66">
        <f>SUM(S81:S84)</f>
        <v>1</v>
      </c>
      <c r="T85" s="66">
        <f t="shared" ref="T85:V85" si="163">SUM(T81:T84)</f>
        <v>3</v>
      </c>
      <c r="U85" s="66">
        <f t="shared" si="163"/>
        <v>0</v>
      </c>
      <c r="V85" s="85">
        <f t="shared" si="163"/>
        <v>0</v>
      </c>
      <c r="X85" s="165">
        <f>IF(X81=AC81,1,0)+IF(X83=AC83,1,0)</f>
        <v>0</v>
      </c>
      <c r="Y85" s="165">
        <f>IF(Y81=AC81,1,0)+IF(Y83=AC83,1,0)</f>
        <v>0</v>
      </c>
      <c r="Z85" s="165">
        <f>IF(Z81=AC81,1,0)+IF(Z83=AC83,1,0)</f>
        <v>0</v>
      </c>
      <c r="AA85" s="165">
        <f>IF(AA81=AC81,1,0)+IF(AA83=AC83,1,0)</f>
        <v>0</v>
      </c>
    </row>
    <row r="86" spans="1:52" ht="15.75" thickTop="1" thickBot="1" x14ac:dyDescent="0.3"/>
    <row r="87" spans="1:52" ht="21" thickBot="1" x14ac:dyDescent="0.3">
      <c r="A87" s="374" t="s">
        <v>82</v>
      </c>
      <c r="B87" s="375"/>
      <c r="C87" s="375"/>
      <c r="D87" s="375"/>
      <c r="E87" s="375"/>
      <c r="F87" s="376"/>
      <c r="G87" s="415" t="s">
        <v>7</v>
      </c>
      <c r="H87" s="416"/>
      <c r="I87" s="416"/>
      <c r="J87" s="416"/>
      <c r="K87" s="416"/>
      <c r="L87" s="416"/>
      <c r="M87" s="416"/>
      <c r="N87" s="417"/>
      <c r="O87" s="37"/>
      <c r="P87" s="354" t="s">
        <v>8</v>
      </c>
      <c r="Q87" s="355"/>
      <c r="R87" s="38"/>
      <c r="S87" s="418" t="s">
        <v>11</v>
      </c>
      <c r="T87" s="418"/>
      <c r="U87" s="418"/>
      <c r="V87" s="418"/>
      <c r="W87" s="37"/>
      <c r="X87" s="346" t="s">
        <v>41</v>
      </c>
      <c r="Y87" s="347"/>
      <c r="Z87" s="347"/>
      <c r="AA87" s="348"/>
      <c r="AB87" s="37"/>
      <c r="AC87" s="454" t="s">
        <v>42</v>
      </c>
      <c r="AD87" s="454"/>
      <c r="AE87" s="37"/>
      <c r="AF87" s="37"/>
      <c r="AG87" s="37"/>
      <c r="AH87" s="37"/>
      <c r="AI87" s="37"/>
      <c r="AJ87" s="419" t="s">
        <v>3</v>
      </c>
      <c r="AK87" s="419"/>
      <c r="AL87" s="419"/>
      <c r="AM87" s="419"/>
      <c r="AN87" s="39" t="s">
        <v>2</v>
      </c>
      <c r="AO87" s="419" t="s">
        <v>13</v>
      </c>
      <c r="AP87" s="419"/>
      <c r="AQ87" s="419"/>
      <c r="AR87" s="419"/>
      <c r="AS87" s="419" t="s">
        <v>12</v>
      </c>
      <c r="AT87" s="419"/>
      <c r="AU87" s="419"/>
      <c r="AV87" s="419"/>
      <c r="AW87" s="419" t="s">
        <v>14</v>
      </c>
      <c r="AX87" s="419"/>
      <c r="AY87" s="419"/>
      <c r="AZ87" s="419"/>
    </row>
    <row r="88" spans="1:52" s="49" customFormat="1" ht="24.95" customHeight="1" thickBot="1" x14ac:dyDescent="0.3">
      <c r="A88" s="377" t="s">
        <v>9</v>
      </c>
      <c r="B88" s="378"/>
      <c r="C88" s="378"/>
      <c r="D88" s="379"/>
      <c r="E88" s="373" t="s">
        <v>6</v>
      </c>
      <c r="F88" s="373"/>
      <c r="G88" s="359" t="s">
        <v>25</v>
      </c>
      <c r="H88" s="359"/>
      <c r="I88" s="351" t="s">
        <v>26</v>
      </c>
      <c r="J88" s="351"/>
      <c r="K88" s="352" t="s">
        <v>27</v>
      </c>
      <c r="L88" s="352"/>
      <c r="M88" s="353" t="s">
        <v>28</v>
      </c>
      <c r="N88" s="353"/>
      <c r="O88" s="43"/>
      <c r="P88" s="356"/>
      <c r="Q88" s="357"/>
      <c r="R88" s="46"/>
      <c r="S88" s="6" t="s">
        <v>25</v>
      </c>
      <c r="T88" s="2" t="s">
        <v>26</v>
      </c>
      <c r="U88" s="3" t="s">
        <v>27</v>
      </c>
      <c r="V88" s="5" t="s">
        <v>28</v>
      </c>
      <c r="W88" s="46"/>
      <c r="X88" s="9" t="s">
        <v>25</v>
      </c>
      <c r="Y88" s="7" t="s">
        <v>26</v>
      </c>
      <c r="Z88" s="8" t="s">
        <v>27</v>
      </c>
      <c r="AA88" s="10" t="s">
        <v>28</v>
      </c>
      <c r="AB88" s="46"/>
      <c r="AC88" s="454"/>
      <c r="AD88" s="454"/>
      <c r="AE88" s="46"/>
      <c r="AF88" s="46"/>
      <c r="AG88" s="46"/>
      <c r="AH88" s="46"/>
      <c r="AI88" s="46"/>
      <c r="AJ88" s="47" t="s">
        <v>0</v>
      </c>
      <c r="AK88" s="47" t="s">
        <v>1</v>
      </c>
      <c r="AL88" s="47" t="s">
        <v>4</v>
      </c>
      <c r="AM88" s="47" t="s">
        <v>5</v>
      </c>
      <c r="AN88" s="48"/>
      <c r="AO88" s="47" t="s">
        <v>0</v>
      </c>
      <c r="AP88" s="47" t="s">
        <v>1</v>
      </c>
      <c r="AQ88" s="47" t="s">
        <v>4</v>
      </c>
      <c r="AR88" s="47" t="s">
        <v>5</v>
      </c>
      <c r="AS88" s="47" t="s">
        <v>0</v>
      </c>
      <c r="AT88" s="47" t="s">
        <v>1</v>
      </c>
      <c r="AU88" s="47" t="s">
        <v>4</v>
      </c>
      <c r="AV88" s="47" t="s">
        <v>5</v>
      </c>
      <c r="AW88" s="47" t="s">
        <v>0</v>
      </c>
      <c r="AX88" s="47" t="s">
        <v>1</v>
      </c>
      <c r="AY88" s="47" t="s">
        <v>4</v>
      </c>
      <c r="AZ88" s="47" t="s">
        <v>5</v>
      </c>
    </row>
    <row r="89" spans="1:52" ht="16.5" customHeight="1" thickTop="1" thickBot="1" x14ac:dyDescent="0.3">
      <c r="A89" s="319" t="s">
        <v>107</v>
      </c>
      <c r="B89" s="320"/>
      <c r="C89" s="320"/>
      <c r="D89" s="321"/>
      <c r="E89" s="395" t="s">
        <v>60</v>
      </c>
      <c r="F89" s="401" t="s">
        <v>66</v>
      </c>
      <c r="G89" s="242">
        <v>2</v>
      </c>
      <c r="H89" s="243">
        <v>2</v>
      </c>
      <c r="I89" s="244">
        <v>1</v>
      </c>
      <c r="J89" s="243">
        <v>1</v>
      </c>
      <c r="K89" s="244">
        <v>0</v>
      </c>
      <c r="L89" s="243">
        <v>1</v>
      </c>
      <c r="M89" s="244">
        <v>1</v>
      </c>
      <c r="N89" s="245">
        <v>1</v>
      </c>
      <c r="O89" s="13"/>
      <c r="P89" s="133">
        <v>1</v>
      </c>
      <c r="Q89" s="134">
        <v>1</v>
      </c>
      <c r="R89" s="14"/>
      <c r="S89" s="115">
        <f>IF($P89="","",+AO89+AW89)</f>
        <v>1</v>
      </c>
      <c r="T89" s="116">
        <f>IF($P89="","",+AP89+AX89)</f>
        <v>3</v>
      </c>
      <c r="U89" s="116">
        <f>IF($P89="","",+AQ89+AY89)</f>
        <v>0</v>
      </c>
      <c r="V89" s="117">
        <f>IF($P89="","",+AR89+AZ89)</f>
        <v>3</v>
      </c>
      <c r="W89" s="52"/>
      <c r="X89" s="399" t="s">
        <v>60</v>
      </c>
      <c r="Y89" s="399"/>
      <c r="Z89" s="404"/>
      <c r="AA89" s="404" t="s">
        <v>66</v>
      </c>
      <c r="AB89" s="52"/>
      <c r="AC89" s="450" t="s">
        <v>108</v>
      </c>
      <c r="AD89" s="451"/>
      <c r="AE89" s="52"/>
      <c r="AF89" s="52"/>
      <c r="AG89" s="52"/>
      <c r="AH89" s="52"/>
      <c r="AI89" s="52"/>
      <c r="AJ89" s="53" t="str">
        <f>IF(G89&lt;H89,2,IF(G89=H89,"n",1))</f>
        <v>n</v>
      </c>
      <c r="AK89" s="53" t="str">
        <f>IF(I89&lt;J89,2,IF(I89=J89,"n",1))</f>
        <v>n</v>
      </c>
      <c r="AL89" s="53">
        <f>IF(K89&lt;L89,2,IF(K89=L89,"n",1))</f>
        <v>2</v>
      </c>
      <c r="AM89" s="54" t="str">
        <f>IF(M89&lt;N89,2,IF(M89=N89,"n",1))</f>
        <v>n</v>
      </c>
      <c r="AN89" s="55" t="str">
        <f>IF(P89&lt;Q89,2,IF(P89=Q89,"n",1))</f>
        <v>n</v>
      </c>
      <c r="AO89" s="56">
        <f>IF(AJ89=AN89,1,0)</f>
        <v>1</v>
      </c>
      <c r="AP89" s="56">
        <f>IF(AK89=AN89,1,0)</f>
        <v>1</v>
      </c>
      <c r="AQ89" s="56">
        <f>IF(AL89=AN89,1,0)</f>
        <v>0</v>
      </c>
      <c r="AR89" s="56">
        <f>IF(AM89=AN89,1,0)</f>
        <v>1</v>
      </c>
      <c r="AS89" s="56" t="b">
        <f>AND(G89=P89,H89=Q89)</f>
        <v>0</v>
      </c>
      <c r="AT89" s="53" t="b">
        <f>AND(I89=P89,J89=Q89)</f>
        <v>1</v>
      </c>
      <c r="AU89" s="53" t="b">
        <f>AND(K89=P89,L89=Q89)</f>
        <v>0</v>
      </c>
      <c r="AV89" s="57" t="b">
        <f>AND(M89=P89,N89=Q89)</f>
        <v>1</v>
      </c>
      <c r="AW89" s="58">
        <f>IF(AS89=TRUE,2,0)</f>
        <v>0</v>
      </c>
      <c r="AX89" s="58">
        <f t="shared" ref="AX89:AZ89" si="164">IF(AT89=TRUE,2,0)</f>
        <v>2</v>
      </c>
      <c r="AY89" s="58">
        <f t="shared" si="164"/>
        <v>0</v>
      </c>
      <c r="AZ89" s="58">
        <f t="shared" si="164"/>
        <v>2</v>
      </c>
    </row>
    <row r="90" spans="1:52" ht="16.5" customHeight="1" thickBot="1" x14ac:dyDescent="0.3">
      <c r="A90" s="387"/>
      <c r="B90" s="388"/>
      <c r="C90" s="388"/>
      <c r="D90" s="389"/>
      <c r="E90" s="398"/>
      <c r="F90" s="381"/>
      <c r="G90" s="250">
        <v>2</v>
      </c>
      <c r="H90" s="247">
        <v>2</v>
      </c>
      <c r="I90" s="246">
        <v>1</v>
      </c>
      <c r="J90" s="247">
        <v>2</v>
      </c>
      <c r="K90" s="246"/>
      <c r="L90" s="247"/>
      <c r="M90" s="248">
        <v>1</v>
      </c>
      <c r="N90" s="249">
        <v>1</v>
      </c>
      <c r="O90" s="13"/>
      <c r="P90" s="240">
        <v>1</v>
      </c>
      <c r="Q90" s="241">
        <v>1</v>
      </c>
      <c r="R90" s="14"/>
      <c r="S90" s="118">
        <f>IF(S89=3,IF($P90="","",+AO90+AW90),0)</f>
        <v>0</v>
      </c>
      <c r="T90" s="119">
        <f>IF(T89=3,IF($P90="","",+AP90+AX90),0)</f>
        <v>0</v>
      </c>
      <c r="U90" s="119">
        <f>IF(U89=3,IF($P90="","",+AQ90+AY90),0)</f>
        <v>0</v>
      </c>
      <c r="V90" s="120">
        <f>IF(V89=3,IF($P90="","",+AR90+AZ90),0)</f>
        <v>3</v>
      </c>
      <c r="W90" s="52"/>
      <c r="X90" s="400"/>
      <c r="Y90" s="400"/>
      <c r="Z90" s="405"/>
      <c r="AA90" s="405"/>
      <c r="AB90" s="52"/>
      <c r="AC90" s="452"/>
      <c r="AD90" s="453"/>
      <c r="AE90" s="52"/>
      <c r="AF90" s="52"/>
      <c r="AG90" s="52"/>
      <c r="AH90" s="52"/>
      <c r="AI90" s="52"/>
      <c r="AJ90" s="53" t="str">
        <f>IF(G90&lt;H90,2,IF(G90=H90,"n",1))</f>
        <v>n</v>
      </c>
      <c r="AK90" s="53">
        <f>IF(I90&lt;J90,2,IF(I90=J90,"n",1))</f>
        <v>2</v>
      </c>
      <c r="AL90" s="53" t="str">
        <f>IF(K90&lt;L90,2,IF(K90=L90,"n",1))</f>
        <v>n</v>
      </c>
      <c r="AM90" s="54" t="str">
        <f>IF(M90&lt;N90,2,IF(M90=N90,"n",1))</f>
        <v>n</v>
      </c>
      <c r="AN90" s="55" t="str">
        <f>IF(P90&lt;Q90,2,IF(P90=Q90,"n",1))</f>
        <v>n</v>
      </c>
      <c r="AO90" s="56">
        <f>IF(AJ90=AN90,1,0)</f>
        <v>1</v>
      </c>
      <c r="AP90" s="56">
        <f>IF(AK90=AN90,1,0)</f>
        <v>0</v>
      </c>
      <c r="AQ90" s="56">
        <f>IF(AL90=AN90,1,0)</f>
        <v>1</v>
      </c>
      <c r="AR90" s="56">
        <f>IF(AM90=AN90,1,0)</f>
        <v>1</v>
      </c>
      <c r="AS90" s="56" t="b">
        <f>AND(G90=P90,H90=Q90)</f>
        <v>0</v>
      </c>
      <c r="AT90" s="53" t="b">
        <f>AND(I90=P90,J90=Q90)</f>
        <v>0</v>
      </c>
      <c r="AU90" s="53" t="b">
        <f>AND(K90=P90,L90=Q90)</f>
        <v>0</v>
      </c>
      <c r="AV90" s="57" t="b">
        <f>AND(M90=P90,N90=Q90)</f>
        <v>1</v>
      </c>
      <c r="AW90" s="58">
        <f>IF(AS90=TRUE,2,0)</f>
        <v>0</v>
      </c>
      <c r="AX90" s="58">
        <f t="shared" ref="AX90" si="165">IF(AT90=TRUE,2,0)</f>
        <v>0</v>
      </c>
      <c r="AY90" s="58">
        <f t="shared" ref="AY90" si="166">IF(AU90=TRUE,2,0)</f>
        <v>0</v>
      </c>
      <c r="AZ90" s="58">
        <f t="shared" ref="AZ90" si="167">IF(AV90=TRUE,2,0)</f>
        <v>2</v>
      </c>
    </row>
    <row r="91" spans="1:52" ht="24.95" customHeight="1" thickTop="1" thickBot="1" x14ac:dyDescent="0.3">
      <c r="A91" s="34"/>
      <c r="B91" s="34"/>
      <c r="C91" s="34"/>
      <c r="D91" s="63"/>
      <c r="E91" s="34"/>
      <c r="F91" s="34"/>
      <c r="G91" s="34"/>
      <c r="H91" s="34"/>
      <c r="I91" s="64"/>
      <c r="J91" s="64"/>
      <c r="K91" s="64"/>
      <c r="L91" s="64"/>
      <c r="M91" s="65"/>
      <c r="N91" s="65"/>
      <c r="O91" s="33"/>
      <c r="P91" s="34"/>
      <c r="Q91" s="34"/>
      <c r="R91" s="34"/>
      <c r="S91" s="66">
        <f>SUM(S89:S90)</f>
        <v>1</v>
      </c>
      <c r="T91" s="66">
        <f t="shared" ref="T91:V91" si="168">SUM(T89:T90)</f>
        <v>3</v>
      </c>
      <c r="U91" s="66">
        <f t="shared" si="168"/>
        <v>0</v>
      </c>
      <c r="V91" s="85">
        <f t="shared" si="168"/>
        <v>6</v>
      </c>
      <c r="X91" s="165">
        <f>IF(X89=AC89,1,0)</f>
        <v>1</v>
      </c>
      <c r="Y91" s="165">
        <f>IF(Y89=AC89,1,0)</f>
        <v>0</v>
      </c>
      <c r="Z91" s="165">
        <f>IF(Z89=AC89,1,0)</f>
        <v>0</v>
      </c>
      <c r="AA91" s="165">
        <f>IF(AA89=AC89,1,0)</f>
        <v>0</v>
      </c>
    </row>
    <row r="92" spans="1:52" ht="15.75" thickTop="1" thickBot="1" x14ac:dyDescent="0.3"/>
    <row r="93" spans="1:52" ht="30" customHeight="1" thickBot="1" x14ac:dyDescent="0.3">
      <c r="S93" s="409" t="s">
        <v>30</v>
      </c>
      <c r="T93" s="410"/>
      <c r="U93" s="410"/>
      <c r="V93" s="411"/>
      <c r="X93" s="412" t="s">
        <v>45</v>
      </c>
      <c r="Y93" s="413"/>
      <c r="Z93" s="413"/>
      <c r="AA93" s="414"/>
    </row>
    <row r="94" spans="1:52" ht="30" customHeight="1" thickBot="1" x14ac:dyDescent="0.3">
      <c r="S94" s="1" t="s">
        <v>25</v>
      </c>
      <c r="T94" s="2" t="s">
        <v>26</v>
      </c>
      <c r="U94" s="3" t="s">
        <v>27</v>
      </c>
      <c r="V94" s="121" t="s">
        <v>28</v>
      </c>
      <c r="X94" s="222" t="s">
        <v>25</v>
      </c>
      <c r="Y94" s="222" t="s">
        <v>26</v>
      </c>
      <c r="Z94" s="222" t="s">
        <v>27</v>
      </c>
      <c r="AA94" s="230" t="s">
        <v>28</v>
      </c>
    </row>
    <row r="95" spans="1:52" ht="30" customHeight="1" thickTop="1" thickBot="1" x14ac:dyDescent="0.3">
      <c r="S95" s="223">
        <f>SUM(S39,S61,S75,S85,S91,X61,X75,X85,X91)</f>
        <v>29</v>
      </c>
      <c r="T95" s="223">
        <f t="shared" ref="T95:V95" si="169">SUM(T39,T61,T75,T85,T91,Y61,Y75,Y85,Y91)</f>
        <v>35</v>
      </c>
      <c r="U95" s="223">
        <f t="shared" si="169"/>
        <v>33</v>
      </c>
      <c r="V95" s="229">
        <f t="shared" si="169"/>
        <v>39</v>
      </c>
      <c r="X95" s="231">
        <f>IF(S3=3,1,0)+IF(S4=3,1,0)+IF(S5=3,1,0)+IF(S6=3,1,0)+IF(S7=3,1,0)+IF(S8=3,1,0)+IF(S9=3,1,0)+IF(S10=3,1,0)+IF(S11=3,1,0)+IF(S12=3,1,0)+IF(S13=3,1,0)+IF(S14=3,1,0)+IF(S15=3,1,0)+IF(S16=3,1,0)+IF(S17=3,1,0)+IF(S18=3,1,0)+IF(S19=3,1,0)+IF(S20=3,1,0)+IF(S21=3,1,0)+IF(S22=3,1,0)+IF(S23=3,1,0)+IF(S24=3,1,0)+IF(S25=3,1,0)+IF(S26=3,1,0)+IF(S27=3,1,0)+IF(S28=3,1,0)+IF(S29=3,1,0)+IF(S30=3,1,0)+IF(S31=3,1,0)+IF(S32=3,1,0)+IF(S33=3,1,0)+IF(S34=3,1,0)+IF(S35=3,1,0)+IF(S36=3,1,0)+IF(S37=3,1,0)+IF(S38=3,1,0)+IF(S45=3,1,0)+IF(S46=3,1,0)+IF(S47=3,1,0)+IF(S48=3,1,0)+IF(S49=3,1,0)+IF(S50=3,1,0)+IF(S51=3,1,0)+IF(S52=3,1,0)+IF(S53=3,1,0)+IF(S54=3,1,0)+IF(S55=3,1,0)+IF(S56=3,1,0)+IF(S57=3,1,0)+IF(S58=3,1,0)+IF(S59=3,1,0)+IF(S60=3,1,0)+IF(S67=3,1,0)+IF(S68=3,1,0)+IF(S69=3,1,0)+IF(S70=3,1,0)+IF(S71=3,1,0)+IF(S72=3,1,0)+IF(S73=3,1,0)+IF(S74=3,1,0)+IF(S81=3,1,0)+IF(S82=3,1,0)+IF(S83=3,1,0)+IF(S84=3,1,0)+IF(S89=3,1,0)+IF(S90=3,1,0)</f>
        <v>3</v>
      </c>
      <c r="Y95" s="231">
        <f t="shared" ref="Y95:AA95" si="170">IF(T3=3,1,0)+IF(T4=3,1,0)+IF(T5=3,1,0)+IF(T6=3,1,0)+IF(T7=3,1,0)+IF(T8=3,1,0)+IF(T9=3,1,0)+IF(T10=3,1,0)+IF(T11=3,1,0)+IF(T12=3,1,0)+IF(T13=3,1,0)+IF(T14=3,1,0)+IF(T15=3,1,0)+IF(T16=3,1,0)+IF(T17=3,1,0)+IF(T18=3,1,0)+IF(T19=3,1,0)+IF(T20=3,1,0)+IF(T21=3,1,0)+IF(T22=3,1,0)+IF(T23=3,1,0)+IF(T24=3,1,0)+IF(T25=3,1,0)+IF(T26=3,1,0)+IF(T27=3,1,0)+IF(T28=3,1,0)+IF(T29=3,1,0)+IF(T30=3,1,0)+IF(T31=3,1,0)+IF(T32=3,1,0)+IF(T33=3,1,0)+IF(T34=3,1,0)+IF(T35=3,1,0)+IF(T36=3,1,0)+IF(T37=3,1,0)+IF(T38=3,1,0)+IF(T45=3,1,0)+IF(T46=3,1,0)+IF(T47=3,1,0)+IF(T48=3,1,0)+IF(T49=3,1,0)+IF(T50=3,1,0)+IF(T51=3,1,0)+IF(T52=3,1,0)+IF(T53=3,1,0)+IF(T54=3,1,0)+IF(T55=3,1,0)+IF(T56=3,1,0)+IF(T57=3,1,0)+IF(T58=3,1,0)+IF(T59=3,1,0)+IF(T60=3,1,0)+IF(T67=3,1,0)+IF(T68=3,1,0)+IF(T69=3,1,0)+IF(T70=3,1,0)+IF(T71=3,1,0)+IF(T72=3,1,0)+IF(T73=3,1,0)+IF(T74=3,1,0)+IF(T81=3,1,0)+IF(T82=3,1,0)+IF(T83=3,1,0)+IF(T84=3,1,0)+IF(T89=3,1,0)+IF(T90=3,1,0)</f>
        <v>7</v>
      </c>
      <c r="Z95" s="231">
        <f t="shared" si="170"/>
        <v>5</v>
      </c>
      <c r="AA95" s="231">
        <f t="shared" si="170"/>
        <v>6</v>
      </c>
    </row>
    <row r="96" spans="1:52" ht="15" thickTop="1" x14ac:dyDescent="0.25"/>
    <row r="97" spans="19:27" ht="15" thickBot="1" x14ac:dyDescent="0.3"/>
    <row r="98" spans="19:27" ht="45" customHeight="1" thickTop="1" thickBot="1" x14ac:dyDescent="0.3">
      <c r="S98" s="406" t="s">
        <v>31</v>
      </c>
      <c r="T98" s="407"/>
      <c r="U98" s="407"/>
      <c r="V98" s="408"/>
      <c r="X98" s="412" t="s">
        <v>46</v>
      </c>
      <c r="Y98" s="413"/>
      <c r="Z98" s="413"/>
      <c r="AA98" s="414"/>
    </row>
    <row r="99" spans="19:27" ht="45" customHeight="1" thickBot="1" x14ac:dyDescent="0.3">
      <c r="S99" s="217" t="s">
        <v>25</v>
      </c>
      <c r="T99" s="2" t="s">
        <v>26</v>
      </c>
      <c r="U99" s="3" t="s">
        <v>27</v>
      </c>
      <c r="V99" s="218" t="s">
        <v>28</v>
      </c>
      <c r="X99" s="232" t="s">
        <v>25</v>
      </c>
      <c r="Y99" s="232" t="s">
        <v>26</v>
      </c>
      <c r="Z99" s="232" t="s">
        <v>27</v>
      </c>
      <c r="AA99" s="232" t="s">
        <v>28</v>
      </c>
    </row>
    <row r="100" spans="19:27" ht="45" customHeight="1" thickTop="1" thickBot="1" x14ac:dyDescent="0.3">
      <c r="S100" s="219">
        <f>SUM(S95)</f>
        <v>29</v>
      </c>
      <c r="T100" s="220">
        <f>SUM(T95)</f>
        <v>35</v>
      </c>
      <c r="U100" s="220">
        <f>SUM(U95)</f>
        <v>33</v>
      </c>
      <c r="V100" s="221">
        <f>SUM(V95)</f>
        <v>39</v>
      </c>
      <c r="X100" s="233">
        <f>IF(OR(S3=3,S3=1),1,0)+IF(OR(S4=3,S4=1),1,0)+IF(OR(S5=3,S5=1),1,0)+IF(OR(S6=3,S6=1),1,0)+IF(OR(S7=3,S7=1),1,0)+IF(OR(S8=3,S8=1),1,0)+IF(OR(S9=3,S9=1),1,0)+IF(OR(S10=3,S10=1),1,0)+IF(OR(S11=3,S11=1),1,0)+IF(OR(S12=3,S12=1),1,0)+IF(OR(S13=3,S13=1),1,0)+IF(OR(S14=3,S14=1),1,0)+IF(OR(S15=3,S15=1),1,0)+IF(OR(S16=3,S16=1),1,0)+IF(OR(S17=3,S17=1),1,0)+IF(OR(S18=3,S18=1),1,0)+IF(OR(S19=3,S19=1),1,0)+IF(OR(S20=3,S20=1),1,0)+IF(OR(S21=3,S21=1),1,0)+IF(OR(S22=3,S22=1),1,0)+IF(OR(S23=3,S23=1),1,0)+IF(OR(S24=3,S24=1),1,0)+IF(OR(S25=3,S25=1),1,0)+IF(OR(S26=3,S26=1),1,0)+IF(OR(S27=3,S27=1),1,0)+IF(OR(S28=3,S28=1),1,0)+IF(OR(S29=3,S29=1),1,0)+IF(OR(S30=3,S30=1),1,0)+IF(OR(S31=3,S31=1),1,0)+IF(OR(S32=3,S32=1),1,0)+IF(OR(S33=3,S33=1),1,0)+IF(OR(S34=3,S34=1),1,0)+IF(OR(S35=3,S35=1),1,0)+IF(OR(S36=3,S36=1),1,0)+IF(OR(S37=3,S37=1),1,0)+IF(OR(S38=3,S38=1),1,0)+IF(OR(S45=3,S45=1),1,0)+IF(OR(S46=3,S46=1),1,0)+IF(OR(S47=3,S47=1),1,0)+IF(OR(S48=3,S48=1),1,0)+IF(OR(S49=3,S49=1),1,0)+IF(OR(S50=3,S50=1),1,0)+IF(OR(S51=3,S51=1),1,0)+IF(OR(S52=3,S52=1),1,0)+IF(OR(S53=3,S53=1),1,0)+IF(OR(S54=3,S54=1),1,0)+IF(OR(S55=3,S55=1),1,0)+IF(OR(S56=3,S56=1),1,0)+IF(OR(S57=3,S57=1),1,0)+IF(OR(S58=3,S58=1),1,0)+IF(OR(S59=3,S59=1),1,0)+IF(OR(S60=3,S60=1),1,0)+IF(OR(S67=3,S67=1),1,0)+IF(OR(S68=3,S68=1),1,0)+IF(OR(S69=3,S69=1),1,0)+IF(OR(S70=3,S70=1),1,0)+IF(OR(S71=3,S71=1),1,0)+IF(OR(S72=3,S72=1),1,0)+IF(OR(S73=3,S73=1),1,0)+IF(OR(S74=3,S74=1),1,0)+IF(OR(S81=3,S81=1),1,0)+IF(OR(S82=3,S82=1),1,0)+IF(OR(S83=3,S83=1),1,0)+IF(OR(S84=3,S84=1),1,0)+IF(OR(S89=3,S89=1),1,0)+IF(OR(S90=3,S90=1),1,0)</f>
        <v>22</v>
      </c>
      <c r="Y100" s="233">
        <f t="shared" ref="Y100:AA100" si="171">IF(OR(T3=3,T3=1),1,0)+IF(OR(T4=3,T4=1),1,0)+IF(OR(T5=3,T5=1),1,0)+IF(OR(T6=3,T6=1),1,0)+IF(OR(T7=3,T7=1),1,0)+IF(OR(T8=3,T8=1),1,0)+IF(OR(T9=3,T9=1),1,0)+IF(OR(T10=3,T10=1),1,0)+IF(OR(T11=3,T11=1),1,0)+IF(OR(T12=3,T12=1),1,0)+IF(OR(T13=3,T13=1),1,0)+IF(OR(T14=3,T14=1),1,0)+IF(OR(T15=3,T15=1),1,0)+IF(OR(T16=3,T16=1),1,0)+IF(OR(T17=3,T17=1),1,0)+IF(OR(T18=3,T18=1),1,0)+IF(OR(T19=3,T19=1),1,0)+IF(OR(T20=3,T20=1),1,0)+IF(OR(T21=3,T21=1),1,0)+IF(OR(T22=3,T22=1),1,0)+IF(OR(T23=3,T23=1),1,0)+IF(OR(T24=3,T24=1),1,0)+IF(OR(T25=3,T25=1),1,0)+IF(OR(T26=3,T26=1),1,0)+IF(OR(T27=3,T27=1),1,0)+IF(OR(T28=3,T28=1),1,0)+IF(OR(T29=3,T29=1),1,0)+IF(OR(T30=3,T30=1),1,0)+IF(OR(T31=3,T31=1),1,0)+IF(OR(T32=3,T32=1),1,0)+IF(OR(T33=3,T33=1),1,0)+IF(OR(T34=3,T34=1),1,0)+IF(OR(T35=3,T35=1),1,0)+IF(OR(T36=3,T36=1),1,0)+IF(OR(T37=3,T37=1),1,0)+IF(OR(T38=3,T38=1),1,0)+IF(OR(T45=3,T45=1),1,0)+IF(OR(T46=3,T46=1),1,0)+IF(OR(T47=3,T47=1),1,0)+IF(OR(T48=3,T48=1),1,0)+IF(OR(T49=3,T49=1),1,0)+IF(OR(T50=3,T50=1),1,0)+IF(OR(T51=3,T51=1),1,0)+IF(OR(T52=3,T52=1),1,0)+IF(OR(T53=3,T53=1),1,0)+IF(OR(T54=3,T54=1),1,0)+IF(OR(T55=3,T55=1),1,0)+IF(OR(T56=3,T56=1),1,0)+IF(OR(T57=3,T57=1),1,0)+IF(OR(T58=3,T58=1),1,0)+IF(OR(T59=3,T59=1),1,0)+IF(OR(T60=3,T60=1),1,0)+IF(OR(T67=3,T67=1),1,0)+IF(OR(T68=3,T68=1),1,0)+IF(OR(T69=3,T69=1),1,0)+IF(OR(T70=3,T70=1),1,0)+IF(OR(T71=3,T71=1),1,0)+IF(OR(T72=3,T72=1),1,0)+IF(OR(T73=3,T73=1),1,0)+IF(OR(T74=3,T74=1),1,0)+IF(OR(T81=3,T81=1),1,0)+IF(OR(T82=3,T82=1),1,0)+IF(OR(T83=3,T83=1),1,0)+IF(OR(T84=3,T84=1),1,0)+IF(OR(T89=3,T89=1),1,0)+IF(OR(T90=3,T90=1),1,0)</f>
        <v>21</v>
      </c>
      <c r="Z100" s="233">
        <f t="shared" si="171"/>
        <v>23</v>
      </c>
      <c r="AA100" s="233">
        <f t="shared" si="171"/>
        <v>27</v>
      </c>
    </row>
    <row r="101" spans="19:27" ht="15" thickTop="1" x14ac:dyDescent="0.25"/>
  </sheetData>
  <mergeCells count="239">
    <mergeCell ref="C9:C10"/>
    <mergeCell ref="C13:C14"/>
    <mergeCell ref="AC89:AD90"/>
    <mergeCell ref="AC43:AD44"/>
    <mergeCell ref="AC65:AD66"/>
    <mergeCell ref="AC79:AD80"/>
    <mergeCell ref="AC87:AD88"/>
    <mergeCell ref="AC67:AD68"/>
    <mergeCell ref="AC69:AD70"/>
    <mergeCell ref="AC71:AD72"/>
    <mergeCell ref="AC73:AD74"/>
    <mergeCell ref="AC81:AD82"/>
    <mergeCell ref="AC83:AD84"/>
    <mergeCell ref="AC45:AD46"/>
    <mergeCell ref="AC47:AD48"/>
    <mergeCell ref="AC49:AD50"/>
    <mergeCell ref="AC51:AD52"/>
    <mergeCell ref="AC53:AD54"/>
    <mergeCell ref="AC55:AD56"/>
    <mergeCell ref="AC57:AD58"/>
    <mergeCell ref="AC59:AD60"/>
    <mergeCell ref="C15:C16"/>
    <mergeCell ref="C17:C18"/>
    <mergeCell ref="C19:C20"/>
    <mergeCell ref="AW1:AZ1"/>
    <mergeCell ref="A1:F1"/>
    <mergeCell ref="B3:B4"/>
    <mergeCell ref="B5:B6"/>
    <mergeCell ref="B7:B8"/>
    <mergeCell ref="S1:V1"/>
    <mergeCell ref="AJ1:AM1"/>
    <mergeCell ref="AO1:AR1"/>
    <mergeCell ref="AS1:AV1"/>
    <mergeCell ref="E2:F2"/>
    <mergeCell ref="G1:N1"/>
    <mergeCell ref="P1:Q1"/>
    <mergeCell ref="G2:H2"/>
    <mergeCell ref="I2:J2"/>
    <mergeCell ref="A3:A8"/>
    <mergeCell ref="K2:L2"/>
    <mergeCell ref="M2:N2"/>
    <mergeCell ref="C5:C6"/>
    <mergeCell ref="C7:C8"/>
    <mergeCell ref="C23:C24"/>
    <mergeCell ref="C25:C26"/>
    <mergeCell ref="B25:B26"/>
    <mergeCell ref="C27:C28"/>
    <mergeCell ref="AJ43:AM43"/>
    <mergeCell ref="A65:F65"/>
    <mergeCell ref="G65:N65"/>
    <mergeCell ref="S65:V65"/>
    <mergeCell ref="AJ65:AM65"/>
    <mergeCell ref="E45:E46"/>
    <mergeCell ref="E47:E48"/>
    <mergeCell ref="E49:E50"/>
    <mergeCell ref="E51:E52"/>
    <mergeCell ref="E53:E54"/>
    <mergeCell ref="E55:E56"/>
    <mergeCell ref="E57:E58"/>
    <mergeCell ref="C35:C36"/>
    <mergeCell ref="C37:C38"/>
    <mergeCell ref="B27:B28"/>
    <mergeCell ref="F49:F50"/>
    <mergeCell ref="F51:F52"/>
    <mergeCell ref="F45:F46"/>
    <mergeCell ref="AA45:AA46"/>
    <mergeCell ref="X47:X48"/>
    <mergeCell ref="AO65:AR65"/>
    <mergeCell ref="AS65:AV65"/>
    <mergeCell ref="AW65:AZ65"/>
    <mergeCell ref="P43:Q44"/>
    <mergeCell ref="G43:N43"/>
    <mergeCell ref="S43:V43"/>
    <mergeCell ref="X49:X50"/>
    <mergeCell ref="Y49:Y50"/>
    <mergeCell ref="Z49:Z50"/>
    <mergeCell ref="AO43:AR43"/>
    <mergeCell ref="AS43:AV43"/>
    <mergeCell ref="AW43:AZ43"/>
    <mergeCell ref="G44:H44"/>
    <mergeCell ref="I44:J44"/>
    <mergeCell ref="K44:L44"/>
    <mergeCell ref="M44:N44"/>
    <mergeCell ref="AA59:AA60"/>
    <mergeCell ref="X57:X58"/>
    <mergeCell ref="Y57:Y58"/>
    <mergeCell ref="Z57:Z58"/>
    <mergeCell ref="X43:AA43"/>
    <mergeCell ref="X45:X46"/>
    <mergeCell ref="Y45:Y46"/>
    <mergeCell ref="Z45:Z46"/>
    <mergeCell ref="AJ87:AM87"/>
    <mergeCell ref="AO87:AR87"/>
    <mergeCell ref="AS87:AV87"/>
    <mergeCell ref="AW87:AZ87"/>
    <mergeCell ref="A79:F79"/>
    <mergeCell ref="G79:N79"/>
    <mergeCell ref="S79:V79"/>
    <mergeCell ref="AJ79:AM79"/>
    <mergeCell ref="AO79:AR79"/>
    <mergeCell ref="AS79:AV79"/>
    <mergeCell ref="P87:Q88"/>
    <mergeCell ref="P79:Q80"/>
    <mergeCell ref="AW79:AZ79"/>
    <mergeCell ref="E80:F80"/>
    <mergeCell ref="G80:H80"/>
    <mergeCell ref="I80:J80"/>
    <mergeCell ref="K80:L80"/>
    <mergeCell ref="M80:N80"/>
    <mergeCell ref="X79:AA79"/>
    <mergeCell ref="X87:AA87"/>
    <mergeCell ref="X81:X82"/>
    <mergeCell ref="Z81:Z82"/>
    <mergeCell ref="AA81:AA82"/>
    <mergeCell ref="A81:D82"/>
    <mergeCell ref="S98:V98"/>
    <mergeCell ref="S93:V93"/>
    <mergeCell ref="E88:F88"/>
    <mergeCell ref="G88:H88"/>
    <mergeCell ref="I88:J88"/>
    <mergeCell ref="K88:L88"/>
    <mergeCell ref="M88:N88"/>
    <mergeCell ref="Y83:Y84"/>
    <mergeCell ref="X93:AA93"/>
    <mergeCell ref="X98:AA98"/>
    <mergeCell ref="E89:E90"/>
    <mergeCell ref="F89:F90"/>
    <mergeCell ref="AA89:AA90"/>
    <mergeCell ref="A87:F87"/>
    <mergeCell ref="G87:N87"/>
    <mergeCell ref="S87:V87"/>
    <mergeCell ref="A89:D90"/>
    <mergeCell ref="A88:D88"/>
    <mergeCell ref="AA55:AA56"/>
    <mergeCell ref="X89:X90"/>
    <mergeCell ref="F81:F82"/>
    <mergeCell ref="X83:X84"/>
    <mergeCell ref="Y81:Y82"/>
    <mergeCell ref="Y89:Y90"/>
    <mergeCell ref="Z89:Z90"/>
    <mergeCell ref="Y71:Y72"/>
    <mergeCell ref="Z71:Z72"/>
    <mergeCell ref="AA71:AA72"/>
    <mergeCell ref="AA73:AA74"/>
    <mergeCell ref="Y73:Y74"/>
    <mergeCell ref="Z73:Z74"/>
    <mergeCell ref="E44:F44"/>
    <mergeCell ref="A43:F43"/>
    <mergeCell ref="A44:D44"/>
    <mergeCell ref="F83:F84"/>
    <mergeCell ref="E73:E74"/>
    <mergeCell ref="F73:F74"/>
    <mergeCell ref="A73:D74"/>
    <mergeCell ref="F53:F54"/>
    <mergeCell ref="E69:E70"/>
    <mergeCell ref="E59:E60"/>
    <mergeCell ref="A59:D60"/>
    <mergeCell ref="A69:D70"/>
    <mergeCell ref="A53:D54"/>
    <mergeCell ref="A83:D84"/>
    <mergeCell ref="F59:F60"/>
    <mergeCell ref="A55:D56"/>
    <mergeCell ref="A57:D58"/>
    <mergeCell ref="A67:D68"/>
    <mergeCell ref="A66:D66"/>
    <mergeCell ref="E66:F66"/>
    <mergeCell ref="E81:E82"/>
    <mergeCell ref="E83:E84"/>
    <mergeCell ref="A80:D80"/>
    <mergeCell ref="A71:D72"/>
    <mergeCell ref="Y47:Y48"/>
    <mergeCell ref="Z47:Z48"/>
    <mergeCell ref="AA47:AA48"/>
    <mergeCell ref="F47:F48"/>
    <mergeCell ref="Z83:Z84"/>
    <mergeCell ref="AA83:AA84"/>
    <mergeCell ref="AA51:AA52"/>
    <mergeCell ref="X53:X54"/>
    <mergeCell ref="Y53:Y54"/>
    <mergeCell ref="Z53:Z54"/>
    <mergeCell ref="AA49:AA50"/>
    <mergeCell ref="AA53:AA54"/>
    <mergeCell ref="X55:X56"/>
    <mergeCell ref="AA57:AA58"/>
    <mergeCell ref="X51:X52"/>
    <mergeCell ref="Y51:Y52"/>
    <mergeCell ref="F55:F56"/>
    <mergeCell ref="F57:F58"/>
    <mergeCell ref="X59:X60"/>
    <mergeCell ref="Z51:Z52"/>
    <mergeCell ref="Y59:Y60"/>
    <mergeCell ref="Z59:Z60"/>
    <mergeCell ref="Y55:Y56"/>
    <mergeCell ref="Z55:Z56"/>
    <mergeCell ref="E71:E72"/>
    <mergeCell ref="F71:F72"/>
    <mergeCell ref="X71:X72"/>
    <mergeCell ref="X73:X74"/>
    <mergeCell ref="X69:X70"/>
    <mergeCell ref="X65:AA65"/>
    <mergeCell ref="X67:X68"/>
    <mergeCell ref="E67:E68"/>
    <mergeCell ref="F67:F68"/>
    <mergeCell ref="F69:F70"/>
    <mergeCell ref="I66:J66"/>
    <mergeCell ref="K66:L66"/>
    <mergeCell ref="M66:N66"/>
    <mergeCell ref="P65:Q66"/>
    <mergeCell ref="Y69:Y70"/>
    <mergeCell ref="Z69:Z70"/>
    <mergeCell ref="AA69:AA70"/>
    <mergeCell ref="G66:H66"/>
    <mergeCell ref="Y67:Y68"/>
    <mergeCell ref="Z67:Z68"/>
    <mergeCell ref="AA67:AA68"/>
    <mergeCell ref="A9:A14"/>
    <mergeCell ref="A15:A20"/>
    <mergeCell ref="A21:A26"/>
    <mergeCell ref="A27:A32"/>
    <mergeCell ref="A33:A38"/>
    <mergeCell ref="A45:D46"/>
    <mergeCell ref="A47:D48"/>
    <mergeCell ref="A49:D50"/>
    <mergeCell ref="A51:D52"/>
    <mergeCell ref="B29:B30"/>
    <mergeCell ref="B31:B32"/>
    <mergeCell ref="B9:B10"/>
    <mergeCell ref="B11:B12"/>
    <mergeCell ref="B13:B14"/>
    <mergeCell ref="B15:B16"/>
    <mergeCell ref="B17:B18"/>
    <mergeCell ref="B19:B20"/>
    <mergeCell ref="B21:B22"/>
    <mergeCell ref="B23:B24"/>
    <mergeCell ref="B33:B34"/>
    <mergeCell ref="B35:B36"/>
    <mergeCell ref="B37:B38"/>
    <mergeCell ref="C31:C32"/>
    <mergeCell ref="C33:C34"/>
  </mergeCells>
  <conditionalFormatting sqref="S81:V84 S89:V90 S67:V74 S45:V60 S4:V38">
    <cfRule type="cellIs" dxfId="24" priority="218" operator="equal">
      <formula>0</formula>
    </cfRule>
    <cfRule type="cellIs" dxfId="23" priority="219" operator="equal">
      <formula>0</formula>
    </cfRule>
    <cfRule type="cellIs" dxfId="22" priority="220" operator="equal">
      <formula>0</formula>
    </cfRule>
    <cfRule type="cellIs" dxfId="21" priority="221" operator="equal">
      <formula>0</formula>
    </cfRule>
    <cfRule type="cellIs" dxfId="20" priority="222" operator="equal">
      <formula>1</formula>
    </cfRule>
    <cfRule type="cellIs" dxfId="19" priority="223" operator="equal">
      <formula>4</formula>
    </cfRule>
  </conditionalFormatting>
  <conditionalFormatting sqref="S81:V84 S89:V90 S67:V74 S45:V60 S4:V38">
    <cfRule type="cellIs" dxfId="18" priority="217" operator="equal">
      <formula>1</formula>
    </cfRule>
  </conditionalFormatting>
  <conditionalFormatting sqref="S81:V84 S89:V90 S67:V74 S45:V60 S4:V38">
    <cfRule type="cellIs" dxfId="17" priority="216" operator="equal">
      <formula>1</formula>
    </cfRule>
  </conditionalFormatting>
  <conditionalFormatting sqref="S3:V38">
    <cfRule type="cellIs" dxfId="16" priority="215" operator="equal">
      <formula>0</formula>
    </cfRule>
  </conditionalFormatting>
  <conditionalFormatting sqref="S4:V5 S6:S38 T5:V38">
    <cfRule type="cellIs" dxfId="15" priority="52" operator="equal">
      <formula>3</formula>
    </cfRule>
    <cfRule type="cellIs" dxfId="14" priority="53" operator="equal">
      <formula>0</formula>
    </cfRule>
    <cfRule type="containsText" dxfId="13" priority="55" operator="containsText" text="0">
      <formula>NOT(ISERROR(SEARCH("0",S4)))</formula>
    </cfRule>
  </conditionalFormatting>
  <conditionalFormatting sqref="S45:V45 V6">
    <cfRule type="cellIs" dxfId="12" priority="42" operator="equal">
      <formula>3</formula>
    </cfRule>
  </conditionalFormatting>
  <conditionalFormatting sqref="S3:V3">
    <cfRule type="cellIs" dxfId="11" priority="29" operator="equal">
      <formula>3</formula>
    </cfRule>
    <cfRule type="cellIs" dxfId="10" priority="30" operator="equal">
      <formula>1</formula>
    </cfRule>
    <cfRule type="cellIs" dxfId="9" priority="31" operator="equal">
      <formula>0</formula>
    </cfRule>
  </conditionalFormatting>
  <conditionalFormatting sqref="S3:V3">
    <cfRule type="cellIs" dxfId="8" priority="28" operator="equal">
      <formula>0</formula>
    </cfRule>
  </conditionalFormatting>
  <conditionalFormatting sqref="S47:V47">
    <cfRule type="cellIs" dxfId="7" priority="20" operator="equal">
      <formula>0</formula>
    </cfRule>
    <cfRule type="cellIs" dxfId="6" priority="21" operator="equal">
      <formula>0</formula>
    </cfRule>
    <cfRule type="cellIs" dxfId="5" priority="22" operator="equal">
      <formula>1</formula>
    </cfRule>
    <cfRule type="cellIs" dxfId="4" priority="23" operator="equal">
      <formula>3</formula>
    </cfRule>
  </conditionalFormatting>
  <conditionalFormatting sqref="S45:V60 S67:V74 S81:V84 S89:V90">
    <cfRule type="cellIs" dxfId="3" priority="17" operator="equal">
      <formula>3</formula>
    </cfRule>
    <cfRule type="cellIs" dxfId="2" priority="18" operator="equal">
      <formula>1</formula>
    </cfRule>
    <cfRule type="cellIs" dxfId="1" priority="19" operator="equal">
      <formula>0</formula>
    </cfRule>
  </conditionalFormatting>
  <conditionalFormatting sqref="S3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36"/>
  <sheetViews>
    <sheetView tabSelected="1" topLeftCell="B1" zoomScaleNormal="100" workbookViewId="0">
      <selection activeCell="Z21" sqref="Z21"/>
    </sheetView>
  </sheetViews>
  <sheetFormatPr baseColWidth="10" defaultRowHeight="15" x14ac:dyDescent="0.25"/>
  <cols>
    <col min="1" max="1" width="10.7109375" style="251" customWidth="1"/>
    <col min="2" max="2" width="20.7109375" style="266" customWidth="1"/>
    <col min="3" max="18" width="3.7109375" customWidth="1"/>
    <col min="21" max="21" width="10.7109375" customWidth="1"/>
    <col min="22" max="22" width="20.7109375" customWidth="1"/>
    <col min="23" max="38" width="3.7109375" customWidth="1"/>
  </cols>
  <sheetData>
    <row r="1" spans="1:39" ht="15.75" thickBot="1" x14ac:dyDescent="0.3"/>
    <row r="2" spans="1:39" ht="15.75" x14ac:dyDescent="0.25">
      <c r="B2" s="456" t="s">
        <v>119</v>
      </c>
      <c r="C2" s="458" t="s">
        <v>7</v>
      </c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</row>
    <row r="3" spans="1:39" ht="18.75" customHeight="1" thickBot="1" x14ac:dyDescent="0.3">
      <c r="B3" s="457"/>
      <c r="C3" s="460" t="s">
        <v>25</v>
      </c>
      <c r="D3" s="461"/>
      <c r="E3" s="461"/>
      <c r="F3" s="462" t="s">
        <v>26</v>
      </c>
      <c r="G3" s="462"/>
      <c r="H3" s="462"/>
      <c r="I3" s="463" t="s">
        <v>27</v>
      </c>
      <c r="J3" s="463"/>
      <c r="K3" s="463"/>
      <c r="L3" s="464" t="s">
        <v>28</v>
      </c>
      <c r="M3" s="464"/>
      <c r="N3" s="464"/>
      <c r="O3" s="288"/>
      <c r="P3" s="465" t="s">
        <v>8</v>
      </c>
      <c r="Q3" s="466"/>
      <c r="R3" s="458"/>
    </row>
    <row r="4" spans="1:39" ht="15.75" x14ac:dyDescent="0.25">
      <c r="C4" s="298" t="s">
        <v>116</v>
      </c>
      <c r="D4" s="298" t="s">
        <v>117</v>
      </c>
      <c r="E4" s="298" t="s">
        <v>118</v>
      </c>
      <c r="F4" s="299" t="s">
        <v>116</v>
      </c>
      <c r="G4" s="299" t="s">
        <v>117</v>
      </c>
      <c r="H4" s="299" t="s">
        <v>118</v>
      </c>
      <c r="I4" s="300" t="s">
        <v>116</v>
      </c>
      <c r="J4" s="300" t="s">
        <v>117</v>
      </c>
      <c r="K4" s="300" t="s">
        <v>118</v>
      </c>
      <c r="L4" s="301" t="s">
        <v>116</v>
      </c>
      <c r="M4" s="301" t="s">
        <v>117</v>
      </c>
      <c r="N4" s="301" t="s">
        <v>118</v>
      </c>
      <c r="O4" s="302"/>
      <c r="P4" s="303" t="s">
        <v>116</v>
      </c>
      <c r="Q4" s="303" t="s">
        <v>117</v>
      </c>
      <c r="R4" s="303" t="s">
        <v>118</v>
      </c>
      <c r="V4" s="456" t="s">
        <v>120</v>
      </c>
      <c r="W4" s="458" t="s">
        <v>7</v>
      </c>
      <c r="X4" s="459"/>
      <c r="Y4" s="459"/>
      <c r="Z4" s="459"/>
      <c r="AA4" s="459"/>
      <c r="AB4" s="459"/>
      <c r="AC4" s="459"/>
      <c r="AD4" s="459"/>
      <c r="AE4" s="459"/>
      <c r="AF4" s="459"/>
      <c r="AG4" s="459"/>
      <c r="AH4" s="459"/>
    </row>
    <row r="5" spans="1:39" ht="16.5" customHeight="1" thickBot="1" x14ac:dyDescent="0.3">
      <c r="A5" s="455" t="s">
        <v>109</v>
      </c>
      <c r="B5" s="267" t="s">
        <v>61</v>
      </c>
      <c r="C5" s="252"/>
      <c r="D5" s="262"/>
      <c r="E5" s="256"/>
      <c r="F5" s="11"/>
      <c r="G5" s="262"/>
      <c r="H5" s="256"/>
      <c r="I5" s="11"/>
      <c r="J5" s="262"/>
      <c r="K5" s="256"/>
      <c r="L5" s="166"/>
      <c r="M5" s="263"/>
      <c r="N5" s="260"/>
      <c r="P5" s="268">
        <v>1</v>
      </c>
      <c r="Q5" s="268"/>
      <c r="R5" s="268"/>
      <c r="S5" s="275"/>
      <c r="V5" s="457"/>
      <c r="W5" s="460" t="s">
        <v>25</v>
      </c>
      <c r="X5" s="461"/>
      <c r="Y5" s="461"/>
      <c r="Z5" s="462" t="s">
        <v>26</v>
      </c>
      <c r="AA5" s="462"/>
      <c r="AB5" s="462"/>
      <c r="AC5" s="463" t="s">
        <v>27</v>
      </c>
      <c r="AD5" s="463"/>
      <c r="AE5" s="463"/>
      <c r="AF5" s="464" t="s">
        <v>28</v>
      </c>
      <c r="AG5" s="464"/>
      <c r="AH5" s="464"/>
      <c r="AJ5" s="465" t="s">
        <v>8</v>
      </c>
      <c r="AK5" s="466"/>
      <c r="AL5" s="458"/>
    </row>
    <row r="6" spans="1:39" ht="17.25" customHeight="1" thickTop="1" thickBot="1" x14ac:dyDescent="0.3">
      <c r="A6" s="455"/>
      <c r="B6" s="267" t="s">
        <v>77</v>
      </c>
      <c r="C6" s="132"/>
      <c r="D6" s="305"/>
      <c r="E6" s="306"/>
      <c r="F6" s="76"/>
      <c r="G6" s="305"/>
      <c r="H6" s="306"/>
      <c r="I6" s="76"/>
      <c r="J6" s="305"/>
      <c r="K6" s="306"/>
      <c r="L6" s="178"/>
      <c r="M6" s="307"/>
      <c r="N6" s="307"/>
      <c r="P6" s="269">
        <v>0</v>
      </c>
      <c r="Q6" s="269"/>
      <c r="R6" s="269"/>
      <c r="S6" s="276"/>
      <c r="W6" s="290" t="s">
        <v>116</v>
      </c>
      <c r="X6" s="290" t="s">
        <v>117</v>
      </c>
      <c r="Y6" s="290" t="s">
        <v>118</v>
      </c>
      <c r="Z6" s="291" t="s">
        <v>116</v>
      </c>
      <c r="AA6" s="291" t="s">
        <v>117</v>
      </c>
      <c r="AB6" s="291" t="s">
        <v>118</v>
      </c>
      <c r="AC6" s="292" t="s">
        <v>116</v>
      </c>
      <c r="AD6" s="292" t="s">
        <v>117</v>
      </c>
      <c r="AE6" s="292" t="s">
        <v>118</v>
      </c>
      <c r="AF6" s="293" t="s">
        <v>116</v>
      </c>
      <c r="AG6" s="293" t="s">
        <v>117</v>
      </c>
      <c r="AH6" s="293" t="s">
        <v>118</v>
      </c>
      <c r="AI6" s="294"/>
      <c r="AJ6" s="295" t="s">
        <v>116</v>
      </c>
      <c r="AK6" s="295" t="s">
        <v>117</v>
      </c>
      <c r="AL6" s="295" t="s">
        <v>118</v>
      </c>
      <c r="AM6" s="289"/>
    </row>
    <row r="7" spans="1:39" ht="17.25" thickTop="1" thickBot="1" x14ac:dyDescent="0.3">
      <c r="A7" s="270"/>
      <c r="B7" s="304" t="s">
        <v>32</v>
      </c>
      <c r="C7" s="308"/>
      <c r="D7" s="308"/>
      <c r="E7" s="308"/>
      <c r="F7" s="308"/>
      <c r="G7" s="308"/>
      <c r="H7" s="308"/>
      <c r="I7" s="308"/>
      <c r="J7" s="308"/>
      <c r="K7" s="308"/>
      <c r="L7" s="309"/>
      <c r="M7" s="309"/>
      <c r="N7" s="309"/>
      <c r="O7" s="273"/>
      <c r="P7" s="274"/>
      <c r="Q7" s="274"/>
      <c r="R7" s="274"/>
      <c r="S7" s="277"/>
      <c r="T7" s="286"/>
      <c r="U7" s="455" t="s">
        <v>109</v>
      </c>
      <c r="V7" s="267" t="str">
        <f>IF(COUNTA(P5:R6)=0,"",IF(P5&gt;P6,B5,IF(P5&lt;P6,B6,IF(Q5&gt;Q6,B5,IF(Q5&lt;Q6,B6,IF(R5=R6,"",IF(R5="x",B6,B5)))))))</f>
        <v>BELGIQUE</v>
      </c>
      <c r="W7" s="252"/>
      <c r="X7" s="262"/>
      <c r="Y7" s="256"/>
      <c r="Z7" s="11"/>
      <c r="AA7" s="262"/>
      <c r="AB7" s="256"/>
      <c r="AC7" s="11"/>
      <c r="AD7" s="262"/>
      <c r="AE7" s="256"/>
      <c r="AF7" s="166"/>
      <c r="AG7" s="263"/>
      <c r="AH7" s="260"/>
      <c r="AJ7" s="268"/>
      <c r="AK7" s="268"/>
      <c r="AL7" s="268"/>
    </row>
    <row r="8" spans="1:39" ht="16.5" thickTop="1" x14ac:dyDescent="0.25">
      <c r="S8" s="278"/>
      <c r="T8" s="287"/>
      <c r="U8" s="455"/>
      <c r="V8" s="267" t="str">
        <f>IF(COUNTA(P9:R10)=0,"",IF(P9&gt;P10,B9,IF(P9&lt;P10,B10,IF(Q9&gt;Q10,B9,IF(Q9&lt;Q10,B10,IF(R9=R10,"",IF(R9="x",B10,B9)))))))</f>
        <v>ITALIE</v>
      </c>
      <c r="W8" s="253"/>
      <c r="X8" s="259"/>
      <c r="Y8" s="257"/>
      <c r="Z8" s="254"/>
      <c r="AA8" s="259"/>
      <c r="AB8" s="257"/>
      <c r="AC8" s="254"/>
      <c r="AD8" s="259"/>
      <c r="AE8" s="257"/>
      <c r="AF8" s="255"/>
      <c r="AG8" s="261"/>
      <c r="AH8" s="261"/>
      <c r="AJ8" s="269"/>
      <c r="AK8" s="269"/>
      <c r="AL8" s="269"/>
    </row>
    <row r="9" spans="1:39" ht="16.5" thickBot="1" x14ac:dyDescent="0.3">
      <c r="A9" s="455" t="s">
        <v>110</v>
      </c>
      <c r="B9" s="267" t="s">
        <v>60</v>
      </c>
      <c r="C9" s="264"/>
      <c r="D9" s="258"/>
      <c r="E9" s="265"/>
      <c r="F9" s="18"/>
      <c r="G9" s="258"/>
      <c r="H9" s="265"/>
      <c r="I9" s="18"/>
      <c r="J9" s="258"/>
      <c r="K9" s="265"/>
      <c r="L9" s="124"/>
      <c r="M9" s="260"/>
      <c r="N9" s="260"/>
      <c r="P9" s="268">
        <v>1</v>
      </c>
      <c r="Q9" s="268">
        <v>2</v>
      </c>
      <c r="R9" s="268"/>
      <c r="S9" s="279"/>
      <c r="V9" s="89"/>
      <c r="W9" s="89"/>
      <c r="X9" s="89"/>
      <c r="Y9" s="89"/>
      <c r="Z9" s="89"/>
      <c r="AA9" s="89"/>
      <c r="AB9" s="89"/>
      <c r="AC9" s="272"/>
      <c r="AD9" s="272"/>
      <c r="AE9" s="272"/>
      <c r="AF9" s="273"/>
      <c r="AG9" s="274"/>
      <c r="AH9" s="274"/>
      <c r="AI9" s="274"/>
    </row>
    <row r="10" spans="1:39" ht="16.5" thickTop="1" x14ac:dyDescent="0.25">
      <c r="A10" s="455"/>
      <c r="B10" s="267" t="s">
        <v>65</v>
      </c>
      <c r="C10" s="253"/>
      <c r="D10" s="259"/>
      <c r="E10" s="257"/>
      <c r="F10" s="254"/>
      <c r="G10" s="259"/>
      <c r="H10" s="257"/>
      <c r="I10" s="254"/>
      <c r="J10" s="259"/>
      <c r="K10" s="257"/>
      <c r="L10" s="255"/>
      <c r="M10" s="261"/>
      <c r="N10" s="261"/>
      <c r="P10" s="269">
        <v>1</v>
      </c>
      <c r="Q10" s="269">
        <v>1</v>
      </c>
      <c r="R10" s="269"/>
    </row>
    <row r="11" spans="1:39" s="273" customFormat="1" ht="15.75" x14ac:dyDescent="0.25">
      <c r="A11" s="270"/>
      <c r="B11" s="271"/>
      <c r="C11" s="89"/>
      <c r="D11" s="89"/>
      <c r="E11" s="89"/>
      <c r="F11" s="89"/>
      <c r="G11" s="89"/>
      <c r="H11" s="89"/>
      <c r="I11" s="89"/>
      <c r="J11" s="89"/>
      <c r="K11" s="89"/>
      <c r="L11" s="272"/>
      <c r="M11" s="272"/>
      <c r="N11" s="272"/>
      <c r="P11" s="274"/>
      <c r="Q11" s="274"/>
      <c r="R11" s="274"/>
      <c r="V11" s="89"/>
      <c r="W11" s="89"/>
      <c r="X11" s="89"/>
      <c r="Y11" s="89"/>
      <c r="Z11" s="89"/>
      <c r="AA11" s="89"/>
      <c r="AB11" s="89"/>
      <c r="AC11" s="272"/>
      <c r="AD11" s="272"/>
      <c r="AE11" s="272"/>
      <c r="AF11" s="296"/>
      <c r="AG11" s="274"/>
      <c r="AH11" s="274"/>
      <c r="AI11" s="274"/>
      <c r="AJ11" s="296"/>
    </row>
    <row r="12" spans="1:39" ht="15.75" x14ac:dyDescent="0.25">
      <c r="V12" s="89"/>
      <c r="W12" s="89"/>
      <c r="X12" s="89"/>
      <c r="Y12" s="89"/>
      <c r="Z12" s="89"/>
      <c r="AA12" s="89"/>
      <c r="AB12" s="89"/>
      <c r="AC12" s="272"/>
      <c r="AD12" s="272"/>
      <c r="AE12" s="272"/>
      <c r="AF12" s="296"/>
      <c r="AG12" s="274"/>
      <c r="AH12" s="274"/>
      <c r="AI12" s="274"/>
      <c r="AJ12" s="296"/>
    </row>
    <row r="13" spans="1:39" ht="16.5" thickBot="1" x14ac:dyDescent="0.3">
      <c r="A13" s="455" t="s">
        <v>111</v>
      </c>
      <c r="B13" s="267" t="s">
        <v>76</v>
      </c>
      <c r="C13" s="264"/>
      <c r="D13" s="258"/>
      <c r="E13" s="265"/>
      <c r="F13" s="18"/>
      <c r="G13" s="258"/>
      <c r="H13" s="265"/>
      <c r="I13" s="18"/>
      <c r="J13" s="258"/>
      <c r="K13" s="265"/>
      <c r="L13" s="124"/>
      <c r="M13" s="260"/>
      <c r="N13" s="260"/>
      <c r="P13" s="268">
        <v>1</v>
      </c>
      <c r="Q13" s="268">
        <v>3</v>
      </c>
      <c r="R13" s="268" t="s">
        <v>121</v>
      </c>
      <c r="V13" s="89"/>
      <c r="W13" s="89"/>
      <c r="X13" s="89"/>
      <c r="Y13" s="89"/>
      <c r="Z13" s="89"/>
      <c r="AA13" s="89"/>
      <c r="AB13" s="89"/>
      <c r="AC13" s="272"/>
      <c r="AD13" s="272"/>
      <c r="AE13" s="272"/>
      <c r="AF13" s="273"/>
      <c r="AG13" s="274"/>
      <c r="AH13" s="274"/>
      <c r="AI13" s="274"/>
    </row>
    <row r="14" spans="1:39" ht="16.5" thickTop="1" x14ac:dyDescent="0.25">
      <c r="A14" s="455"/>
      <c r="B14" s="267" t="s">
        <v>55</v>
      </c>
      <c r="C14" s="253"/>
      <c r="D14" s="259"/>
      <c r="E14" s="257"/>
      <c r="F14" s="254"/>
      <c r="G14" s="259"/>
      <c r="H14" s="257"/>
      <c r="I14" s="254"/>
      <c r="J14" s="259"/>
      <c r="K14" s="257"/>
      <c r="L14" s="255"/>
      <c r="M14" s="261"/>
      <c r="N14" s="261"/>
      <c r="P14" s="269">
        <v>2</v>
      </c>
      <c r="Q14" s="269">
        <v>3</v>
      </c>
      <c r="R14" s="269"/>
      <c r="S14" s="280"/>
    </row>
    <row r="15" spans="1:39" s="273" customFormat="1" ht="16.5" thickBot="1" x14ac:dyDescent="0.3">
      <c r="A15" s="270"/>
      <c r="B15" s="271"/>
      <c r="C15" s="89"/>
      <c r="D15" s="89"/>
      <c r="E15" s="89"/>
      <c r="F15" s="89"/>
      <c r="G15" s="89"/>
      <c r="H15" s="89"/>
      <c r="I15" s="89"/>
      <c r="J15" s="89"/>
      <c r="K15" s="89"/>
      <c r="L15" s="272"/>
      <c r="M15" s="272"/>
      <c r="N15" s="272"/>
      <c r="P15" s="274"/>
      <c r="Q15" s="274"/>
      <c r="R15" s="274"/>
      <c r="S15" s="277"/>
      <c r="U15" s="455" t="s">
        <v>109</v>
      </c>
      <c r="V15" s="267" t="str">
        <f t="shared" ref="V15" si="0">IF(COUNTA(P13:R14)=0,"",IF(P13&gt;P14,B13,IF(P13&lt;P14,B14,IF(Q13&gt;Q14,B13,IF(Q13&lt;Q14,B14,IF(R13=R14,"",IF(R13="x",B14,B13)))))))</f>
        <v>SUISSE</v>
      </c>
      <c r="W15" s="264"/>
      <c r="X15" s="258"/>
      <c r="Y15" s="265"/>
      <c r="Z15" s="18"/>
      <c r="AA15" s="258"/>
      <c r="AB15" s="265"/>
      <c r="AC15" s="18"/>
      <c r="AD15" s="258"/>
      <c r="AE15" s="265"/>
      <c r="AF15" s="124"/>
      <c r="AG15" s="260"/>
      <c r="AH15" s="260"/>
      <c r="AI15"/>
      <c r="AJ15" s="268"/>
      <c r="AK15" s="268"/>
      <c r="AL15" s="268"/>
    </row>
    <row r="16" spans="1:39" ht="16.5" thickTop="1" x14ac:dyDescent="0.25">
      <c r="S16" s="278"/>
      <c r="T16" s="287"/>
      <c r="U16" s="455"/>
      <c r="V16" s="267" t="str">
        <f t="shared" ref="V16" si="1">IF(COUNTA(P17:R18)=0,"",IF(P17&gt;P18,B17,IF(P17&lt;P18,B18,IF(Q17&gt;Q18,B17,IF(Q17&lt;Q18,B18,IF(R17=R18,"",IF(R17="x",B18,B17)))))))</f>
        <v>ESPAGNE</v>
      </c>
      <c r="W16" s="253"/>
      <c r="X16" s="259"/>
      <c r="Y16" s="257"/>
      <c r="Z16" s="254"/>
      <c r="AA16" s="259"/>
      <c r="AB16" s="257"/>
      <c r="AC16" s="254"/>
      <c r="AD16" s="259"/>
      <c r="AE16" s="257"/>
      <c r="AF16" s="255"/>
      <c r="AG16" s="261"/>
      <c r="AH16" s="261"/>
      <c r="AJ16" s="269"/>
      <c r="AK16" s="269"/>
      <c r="AL16" s="269"/>
    </row>
    <row r="17" spans="1:38" ht="16.5" thickBot="1" x14ac:dyDescent="0.3">
      <c r="A17" s="455" t="s">
        <v>111</v>
      </c>
      <c r="B17" s="267" t="s">
        <v>67</v>
      </c>
      <c r="C17" s="264"/>
      <c r="D17" s="258"/>
      <c r="E17" s="265"/>
      <c r="F17" s="18"/>
      <c r="G17" s="258"/>
      <c r="H17" s="265"/>
      <c r="I17" s="18"/>
      <c r="J17" s="258"/>
      <c r="K17" s="265"/>
      <c r="L17" s="124"/>
      <c r="M17" s="260"/>
      <c r="N17" s="260"/>
      <c r="P17" s="268">
        <v>3</v>
      </c>
      <c r="Q17" s="268"/>
      <c r="R17" s="268"/>
      <c r="S17" s="281"/>
      <c r="V17" s="89"/>
      <c r="W17" s="89"/>
      <c r="X17" s="89"/>
      <c r="Y17" s="89"/>
      <c r="Z17" s="89"/>
      <c r="AA17" s="89"/>
      <c r="AB17" s="89"/>
      <c r="AC17" s="272"/>
      <c r="AD17" s="272"/>
      <c r="AE17" s="272"/>
      <c r="AF17" s="273"/>
      <c r="AG17" s="274"/>
      <c r="AH17" s="274"/>
      <c r="AI17" s="274"/>
    </row>
    <row r="18" spans="1:38" ht="16.5" thickTop="1" x14ac:dyDescent="0.25">
      <c r="A18" s="455"/>
      <c r="B18" s="267" t="s">
        <v>73</v>
      </c>
      <c r="C18" s="253"/>
      <c r="D18" s="259"/>
      <c r="E18" s="257"/>
      <c r="F18" s="254"/>
      <c r="G18" s="259"/>
      <c r="H18" s="257"/>
      <c r="I18" s="254"/>
      <c r="J18" s="259"/>
      <c r="K18" s="257"/>
      <c r="L18" s="255"/>
      <c r="M18" s="261"/>
      <c r="N18" s="261"/>
      <c r="P18" s="269">
        <v>5</v>
      </c>
      <c r="Q18" s="269"/>
      <c r="R18" s="269"/>
      <c r="S18" s="275"/>
    </row>
    <row r="19" spans="1:38" s="273" customFormat="1" ht="15.75" x14ac:dyDescent="0.25">
      <c r="A19" s="270"/>
      <c r="B19" s="271"/>
      <c r="C19" s="89"/>
      <c r="D19" s="89"/>
      <c r="E19" s="89"/>
      <c r="F19" s="89"/>
      <c r="G19" s="89"/>
      <c r="H19" s="89"/>
      <c r="I19" s="89"/>
      <c r="J19" s="89"/>
      <c r="K19" s="89"/>
      <c r="L19" s="272"/>
      <c r="M19" s="272"/>
      <c r="N19" s="272"/>
      <c r="P19" s="274"/>
      <c r="Q19" s="274"/>
      <c r="R19" s="274"/>
      <c r="V19" s="89"/>
      <c r="W19" s="89"/>
      <c r="X19" s="89"/>
      <c r="Y19" s="89"/>
      <c r="Z19" s="89"/>
      <c r="AA19" s="89"/>
      <c r="AB19" s="89"/>
      <c r="AC19" s="272"/>
      <c r="AD19" s="272"/>
      <c r="AE19" s="272"/>
      <c r="AF19" s="296"/>
      <c r="AG19" s="274"/>
      <c r="AH19" s="274"/>
      <c r="AI19" s="274"/>
    </row>
    <row r="20" spans="1:38" ht="15.75" x14ac:dyDescent="0.25">
      <c r="V20" s="89"/>
      <c r="W20" s="89"/>
      <c r="X20" s="89"/>
      <c r="Y20" s="89"/>
      <c r="Z20" s="89"/>
      <c r="AA20" s="89"/>
      <c r="AB20" s="89"/>
      <c r="AC20" s="272"/>
      <c r="AD20" s="272"/>
      <c r="AE20" s="272"/>
      <c r="AF20" s="296"/>
      <c r="AG20" s="274"/>
      <c r="AH20" s="274"/>
      <c r="AI20" s="274"/>
    </row>
    <row r="21" spans="1:38" ht="16.5" thickBot="1" x14ac:dyDescent="0.3">
      <c r="A21" s="455" t="s">
        <v>112</v>
      </c>
      <c r="B21" s="267" t="s">
        <v>70</v>
      </c>
      <c r="C21" s="264"/>
      <c r="D21" s="258"/>
      <c r="E21" s="265"/>
      <c r="F21" s="18"/>
      <c r="G21" s="258"/>
      <c r="H21" s="265"/>
      <c r="I21" s="18"/>
      <c r="J21" s="258"/>
      <c r="K21" s="265"/>
      <c r="L21" s="124"/>
      <c r="M21" s="260"/>
      <c r="N21" s="260"/>
      <c r="P21" s="268">
        <v>1</v>
      </c>
      <c r="Q21" s="268"/>
      <c r="R21" s="268"/>
      <c r="V21" s="89"/>
      <c r="W21" s="89"/>
      <c r="X21" s="89"/>
      <c r="Y21" s="89"/>
      <c r="Z21" s="89"/>
      <c r="AA21" s="89"/>
      <c r="AB21" s="89"/>
      <c r="AC21" s="272"/>
      <c r="AD21" s="272"/>
      <c r="AE21" s="272"/>
      <c r="AF21" s="273"/>
      <c r="AG21" s="274"/>
      <c r="AH21" s="274"/>
      <c r="AI21" s="274"/>
    </row>
    <row r="22" spans="1:38" ht="16.5" thickTop="1" x14ac:dyDescent="0.25">
      <c r="A22" s="455"/>
      <c r="B22" s="267" t="s">
        <v>62</v>
      </c>
      <c r="C22" s="253"/>
      <c r="D22" s="259"/>
      <c r="E22" s="257"/>
      <c r="F22" s="254"/>
      <c r="G22" s="259"/>
      <c r="H22" s="257"/>
      <c r="I22" s="254"/>
      <c r="J22" s="259"/>
      <c r="K22" s="257"/>
      <c r="L22" s="255"/>
      <c r="M22" s="261"/>
      <c r="N22" s="261"/>
      <c r="P22" s="269">
        <v>2</v>
      </c>
      <c r="Q22" s="269"/>
      <c r="R22" s="282"/>
      <c r="S22" s="280"/>
    </row>
    <row r="23" spans="1:38" s="273" customFormat="1" ht="16.5" thickBot="1" x14ac:dyDescent="0.3">
      <c r="A23" s="270"/>
      <c r="B23" s="271"/>
      <c r="C23" s="89"/>
      <c r="D23" s="89"/>
      <c r="E23" s="89"/>
      <c r="F23" s="89"/>
      <c r="G23" s="89"/>
      <c r="H23" s="89"/>
      <c r="I23" s="89"/>
      <c r="J23" s="89"/>
      <c r="K23" s="89"/>
      <c r="L23" s="272"/>
      <c r="M23" s="272"/>
      <c r="N23" s="272"/>
      <c r="P23" s="274"/>
      <c r="Q23" s="274"/>
      <c r="R23" s="274"/>
      <c r="S23" s="284"/>
      <c r="U23" s="455" t="s">
        <v>109</v>
      </c>
      <c r="V23" s="267" t="str">
        <f t="shared" ref="V23" si="2">IF(COUNTA(P21:R22)=0,"",IF(P21&gt;P22,B21,IF(P21&lt;P22,B22,IF(Q21&gt;Q22,B21,IF(Q21&lt;Q22,B22,IF(R21=R22,"",IF(R21="x",B22,B21)))))))</f>
        <v>UKRAINE</v>
      </c>
      <c r="W23" s="264"/>
      <c r="X23" s="258"/>
      <c r="Y23" s="265"/>
      <c r="Z23" s="18"/>
      <c r="AA23" s="258"/>
      <c r="AB23" s="265"/>
      <c r="AC23" s="18"/>
      <c r="AD23" s="258"/>
      <c r="AE23" s="265"/>
      <c r="AF23" s="124"/>
      <c r="AG23" s="260"/>
      <c r="AH23" s="260"/>
      <c r="AI23"/>
      <c r="AJ23" s="268"/>
      <c r="AK23" s="268"/>
      <c r="AL23" s="268"/>
    </row>
    <row r="24" spans="1:38" ht="16.5" thickTop="1" x14ac:dyDescent="0.25">
      <c r="S24" s="285"/>
      <c r="T24" s="287"/>
      <c r="U24" s="455"/>
      <c r="V24" s="267" t="str">
        <f t="shared" ref="V24" si="3">IF(COUNTA(P25:R26)=0,"",IF(P25&gt;P26,B25,IF(P25&lt;P26,B26,IF(Q25&gt;Q26,B25,IF(Q25&lt;Q26,B26,IF(R25=R26,"",IF(R25="x",B26,B25)))))))</f>
        <v>ANGLETERRE</v>
      </c>
      <c r="W24" s="253"/>
      <c r="X24" s="259"/>
      <c r="Y24" s="257"/>
      <c r="Z24" s="254"/>
      <c r="AA24" s="259"/>
      <c r="AB24" s="257"/>
      <c r="AC24" s="254"/>
      <c r="AD24" s="259"/>
      <c r="AE24" s="257"/>
      <c r="AF24" s="255"/>
      <c r="AG24" s="261"/>
      <c r="AH24" s="261"/>
      <c r="AJ24" s="269"/>
      <c r="AK24" s="269"/>
      <c r="AL24" s="269"/>
    </row>
    <row r="25" spans="1:38" ht="16.5" thickBot="1" x14ac:dyDescent="0.3">
      <c r="A25" s="455" t="s">
        <v>115</v>
      </c>
      <c r="B25" s="267" t="s">
        <v>66</v>
      </c>
      <c r="C25" s="264"/>
      <c r="D25" s="258"/>
      <c r="E25" s="265"/>
      <c r="F25" s="18"/>
      <c r="G25" s="258"/>
      <c r="H25" s="265"/>
      <c r="I25" s="18"/>
      <c r="J25" s="258"/>
      <c r="K25" s="265"/>
      <c r="L25" s="124"/>
      <c r="M25" s="260"/>
      <c r="N25" s="260"/>
      <c r="P25" s="268">
        <v>2</v>
      </c>
      <c r="Q25" s="268"/>
      <c r="R25" s="283"/>
      <c r="S25" s="279"/>
      <c r="V25" s="89"/>
      <c r="W25" s="89"/>
      <c r="X25" s="89"/>
      <c r="Y25" s="89"/>
      <c r="Z25" s="89"/>
      <c r="AA25" s="89"/>
      <c r="AB25" s="89"/>
      <c r="AC25" s="272"/>
      <c r="AD25" s="272"/>
      <c r="AE25" s="272"/>
      <c r="AF25" s="273"/>
      <c r="AG25" s="274"/>
      <c r="AH25" s="274"/>
      <c r="AI25" s="274"/>
    </row>
    <row r="26" spans="1:38" ht="16.5" thickTop="1" x14ac:dyDescent="0.25">
      <c r="A26" s="455"/>
      <c r="B26" s="267" t="s">
        <v>75</v>
      </c>
      <c r="C26" s="253"/>
      <c r="D26" s="259"/>
      <c r="E26" s="257"/>
      <c r="F26" s="254"/>
      <c r="G26" s="259"/>
      <c r="H26" s="257"/>
      <c r="I26" s="254"/>
      <c r="J26" s="259"/>
      <c r="K26" s="257"/>
      <c r="L26" s="255"/>
      <c r="M26" s="261"/>
      <c r="N26" s="261"/>
      <c r="P26" s="269">
        <v>0</v>
      </c>
      <c r="Q26" s="269"/>
      <c r="R26" s="269"/>
      <c r="S26" s="275"/>
    </row>
    <row r="27" spans="1:38" s="273" customFormat="1" ht="15.75" x14ac:dyDescent="0.25">
      <c r="A27" s="270"/>
      <c r="B27" s="271"/>
      <c r="C27" s="89"/>
      <c r="D27" s="89"/>
      <c r="E27" s="89"/>
      <c r="F27" s="89"/>
      <c r="G27" s="89"/>
      <c r="H27" s="89"/>
      <c r="I27" s="89"/>
      <c r="J27" s="89"/>
      <c r="K27" s="89"/>
      <c r="L27" s="272"/>
      <c r="M27" s="272"/>
      <c r="N27" s="272"/>
      <c r="P27" s="274"/>
      <c r="Q27" s="274"/>
      <c r="R27" s="274"/>
      <c r="V27" s="89"/>
      <c r="W27" s="89"/>
      <c r="X27" s="89"/>
      <c r="Y27" s="89"/>
      <c r="Z27" s="89"/>
      <c r="AA27" s="89"/>
      <c r="AB27" s="89"/>
      <c r="AC27" s="272"/>
      <c r="AD27" s="272"/>
      <c r="AE27" s="272"/>
      <c r="AF27" s="296"/>
      <c r="AG27" s="274"/>
      <c r="AH27" s="274"/>
      <c r="AI27" s="274"/>
      <c r="AJ27" s="296"/>
    </row>
    <row r="28" spans="1:38" ht="15.75" x14ac:dyDescent="0.25">
      <c r="V28" s="89"/>
      <c r="W28" s="89"/>
      <c r="X28" s="89"/>
      <c r="Y28" s="89"/>
      <c r="Z28" s="89"/>
      <c r="AA28" s="89"/>
      <c r="AB28" s="89"/>
      <c r="AC28" s="272"/>
      <c r="AD28" s="272"/>
      <c r="AE28" s="272"/>
      <c r="AF28" s="296"/>
      <c r="AG28" s="274"/>
      <c r="AH28" s="274"/>
      <c r="AI28" s="274"/>
      <c r="AJ28" s="296"/>
    </row>
    <row r="29" spans="1:38" ht="16.5" thickBot="1" x14ac:dyDescent="0.3">
      <c r="A29" s="455" t="s">
        <v>113</v>
      </c>
      <c r="B29" s="267" t="s">
        <v>63</v>
      </c>
      <c r="C29" s="264"/>
      <c r="D29" s="258"/>
      <c r="E29" s="265"/>
      <c r="F29" s="18"/>
      <c r="G29" s="258"/>
      <c r="H29" s="265"/>
      <c r="I29" s="18"/>
      <c r="J29" s="258"/>
      <c r="K29" s="265"/>
      <c r="L29" s="124"/>
      <c r="M29" s="260"/>
      <c r="N29" s="260"/>
      <c r="P29" s="268">
        <v>0</v>
      </c>
      <c r="Q29" s="268"/>
      <c r="R29" s="268"/>
      <c r="V29" s="89"/>
      <c r="W29" s="89"/>
      <c r="X29" s="89"/>
      <c r="Y29" s="89"/>
      <c r="Z29" s="89"/>
      <c r="AA29" s="89"/>
      <c r="AB29" s="89"/>
      <c r="AC29" s="272"/>
      <c r="AD29" s="272"/>
      <c r="AE29" s="272"/>
      <c r="AF29" s="273"/>
      <c r="AG29" s="274"/>
      <c r="AH29" s="274"/>
      <c r="AI29" s="274"/>
    </row>
    <row r="30" spans="1:38" ht="16.5" thickTop="1" x14ac:dyDescent="0.25">
      <c r="A30" s="455"/>
      <c r="B30" s="267" t="s">
        <v>69</v>
      </c>
      <c r="C30" s="253"/>
      <c r="D30" s="259"/>
      <c r="E30" s="257"/>
      <c r="F30" s="254"/>
      <c r="G30" s="259"/>
      <c r="H30" s="257"/>
      <c r="I30" s="254"/>
      <c r="J30" s="259"/>
      <c r="K30" s="257"/>
      <c r="L30" s="255"/>
      <c r="M30" s="261"/>
      <c r="N30" s="261"/>
      <c r="P30" s="269">
        <v>2</v>
      </c>
      <c r="Q30" s="269"/>
      <c r="R30" s="282"/>
      <c r="S30" s="280"/>
    </row>
    <row r="31" spans="1:38" s="273" customFormat="1" ht="16.5" thickBot="1" x14ac:dyDescent="0.3">
      <c r="A31" s="270"/>
      <c r="B31" s="271"/>
      <c r="C31" s="89"/>
      <c r="D31" s="89"/>
      <c r="E31" s="89"/>
      <c r="F31" s="89"/>
      <c r="G31" s="89"/>
      <c r="H31" s="89"/>
      <c r="I31" s="89"/>
      <c r="J31" s="89"/>
      <c r="K31" s="89"/>
      <c r="L31" s="272"/>
      <c r="M31" s="272"/>
      <c r="N31" s="272"/>
      <c r="P31" s="274"/>
      <c r="Q31" s="274"/>
      <c r="R31" s="274"/>
      <c r="S31" s="284"/>
      <c r="U31" s="455" t="s">
        <v>109</v>
      </c>
      <c r="V31" s="267" t="str">
        <f t="shared" ref="V31" si="4">IF(COUNTA(P29:R30)=0,"",IF(P29&gt;P30,B29,IF(P29&lt;P30,B30,IF(Q29&gt;Q30,B29,IF(Q29&lt;Q30,B30,IF(R29=R30,"",IF(R29="x",B30,B29)))))))</f>
        <v>REPUBLIQUE TCHEQUE</v>
      </c>
      <c r="W31" s="264"/>
      <c r="X31" s="258"/>
      <c r="Y31" s="265"/>
      <c r="Z31" s="18"/>
      <c r="AA31" s="258"/>
      <c r="AB31" s="265"/>
      <c r="AC31" s="18"/>
      <c r="AD31" s="258"/>
      <c r="AE31" s="265"/>
      <c r="AF31" s="124"/>
      <c r="AG31" s="260"/>
      <c r="AH31" s="260"/>
      <c r="AI31"/>
      <c r="AJ31" s="268"/>
      <c r="AK31" s="268"/>
      <c r="AL31" s="297"/>
    </row>
    <row r="32" spans="1:38" ht="16.5" thickTop="1" x14ac:dyDescent="0.25">
      <c r="S32" s="285"/>
      <c r="T32" s="287"/>
      <c r="U32" s="455"/>
      <c r="V32" s="267" t="str">
        <f t="shared" ref="V32" si="5">IF(COUNTA(P33:R34)=0,"",IF(P33&gt;P34,B33,IF(P33&lt;P34,B34,IF(Q33&gt;Q34,B33,IF(Q33&lt;Q34,B34,IF(R33=R34,"",IF(R33="x",B34,B33)))))))</f>
        <v>DANEMARK</v>
      </c>
      <c r="W32" s="253"/>
      <c r="X32" s="259"/>
      <c r="Y32" s="257"/>
      <c r="Z32" s="254"/>
      <c r="AA32" s="259"/>
      <c r="AB32" s="257"/>
      <c r="AC32" s="254"/>
      <c r="AD32" s="259"/>
      <c r="AE32" s="257"/>
      <c r="AF32" s="255"/>
      <c r="AG32" s="261"/>
      <c r="AH32" s="261"/>
      <c r="AJ32" s="269"/>
      <c r="AK32" s="282"/>
      <c r="AL32" s="269"/>
    </row>
    <row r="33" spans="1:38" ht="16.5" thickBot="1" x14ac:dyDescent="0.3">
      <c r="A33" s="455" t="s">
        <v>114</v>
      </c>
      <c r="B33" s="267" t="s">
        <v>91</v>
      </c>
      <c r="C33" s="264"/>
      <c r="D33" s="258"/>
      <c r="E33" s="265"/>
      <c r="F33" s="18"/>
      <c r="G33" s="258"/>
      <c r="H33" s="265"/>
      <c r="I33" s="18"/>
      <c r="J33" s="258"/>
      <c r="K33" s="265"/>
      <c r="L33" s="124"/>
      <c r="M33" s="260"/>
      <c r="N33" s="260"/>
      <c r="P33" s="268">
        <v>0</v>
      </c>
      <c r="Q33" s="268"/>
      <c r="R33" s="283"/>
      <c r="S33" s="279"/>
      <c r="W33" s="89"/>
      <c r="X33" s="89"/>
      <c r="Y33" s="89"/>
      <c r="Z33" s="89"/>
      <c r="AA33" s="89"/>
      <c r="AB33" s="89"/>
      <c r="AC33" s="89"/>
      <c r="AD33" s="89"/>
      <c r="AE33" s="89"/>
      <c r="AF33" s="272"/>
      <c r="AG33" s="272"/>
      <c r="AH33" s="272"/>
      <c r="AI33" s="273"/>
      <c r="AJ33" s="274"/>
      <c r="AK33" s="274"/>
      <c r="AL33" s="274"/>
    </row>
    <row r="34" spans="1:38" ht="16.5" thickTop="1" x14ac:dyDescent="0.25">
      <c r="A34" s="455"/>
      <c r="B34" s="267" t="s">
        <v>57</v>
      </c>
      <c r="C34" s="253"/>
      <c r="D34" s="259"/>
      <c r="E34" s="257"/>
      <c r="F34" s="254"/>
      <c r="G34" s="259"/>
      <c r="H34" s="257"/>
      <c r="I34" s="254"/>
      <c r="J34" s="259"/>
      <c r="K34" s="257"/>
      <c r="L34" s="255"/>
      <c r="M34" s="261"/>
      <c r="N34" s="261"/>
      <c r="P34" s="269">
        <v>4</v>
      </c>
      <c r="Q34" s="269"/>
      <c r="R34" s="269"/>
      <c r="S34" s="275"/>
    </row>
    <row r="35" spans="1:38" ht="15.75" x14ac:dyDescent="0.25">
      <c r="W35" s="89"/>
      <c r="X35" s="89"/>
      <c r="Y35" s="89"/>
      <c r="Z35" s="89"/>
      <c r="AA35" s="89"/>
      <c r="AB35" s="89"/>
      <c r="AC35" s="89"/>
      <c r="AD35" s="89"/>
      <c r="AE35" s="89"/>
      <c r="AF35" s="272"/>
      <c r="AG35" s="272"/>
      <c r="AH35" s="272"/>
      <c r="AI35" s="296"/>
      <c r="AJ35" s="274"/>
      <c r="AK35" s="274"/>
      <c r="AL35" s="274"/>
    </row>
    <row r="36" spans="1:38" ht="15.75" x14ac:dyDescent="0.25">
      <c r="W36" s="89"/>
      <c r="X36" s="89"/>
      <c r="Y36" s="89"/>
      <c r="Z36" s="89"/>
      <c r="AA36" s="89"/>
      <c r="AB36" s="89"/>
      <c r="AC36" s="89"/>
      <c r="AD36" s="89"/>
      <c r="AE36" s="89"/>
      <c r="AF36" s="272"/>
      <c r="AG36" s="272"/>
      <c r="AH36" s="272"/>
      <c r="AI36" s="296"/>
      <c r="AJ36" s="274"/>
      <c r="AK36" s="274"/>
      <c r="AL36" s="274"/>
    </row>
  </sheetData>
  <mergeCells count="26">
    <mergeCell ref="A33:A34"/>
    <mergeCell ref="C2:N2"/>
    <mergeCell ref="C3:E3"/>
    <mergeCell ref="F3:H3"/>
    <mergeCell ref="A5:A6"/>
    <mergeCell ref="A9:A10"/>
    <mergeCell ref="A13:A14"/>
    <mergeCell ref="A17:A18"/>
    <mergeCell ref="A21:A22"/>
    <mergeCell ref="A25:A26"/>
    <mergeCell ref="I3:K3"/>
    <mergeCell ref="L3:N3"/>
    <mergeCell ref="B2:B3"/>
    <mergeCell ref="P3:R3"/>
    <mergeCell ref="A29:A30"/>
    <mergeCell ref="AJ5:AL5"/>
    <mergeCell ref="U7:U8"/>
    <mergeCell ref="U15:U16"/>
    <mergeCell ref="U23:U24"/>
    <mergeCell ref="U31:U32"/>
    <mergeCell ref="V4:V5"/>
    <mergeCell ref="W4:AH4"/>
    <mergeCell ref="W5:Y5"/>
    <mergeCell ref="Z5:AB5"/>
    <mergeCell ref="AC5:AE5"/>
    <mergeCell ref="AF5:AH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GROUPES</vt:lpstr>
      <vt:lpstr>GAINS</vt:lpstr>
      <vt:lpstr>pronos pts-score</vt:lpstr>
      <vt:lpstr>phase finale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Utilisateur</cp:lastModifiedBy>
  <dcterms:created xsi:type="dcterms:W3CDTF">2018-07-01T15:46:01Z</dcterms:created>
  <dcterms:modified xsi:type="dcterms:W3CDTF">2021-07-30T19:41:00Z</dcterms:modified>
</cp:coreProperties>
</file>