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FA0D421-DF71-41D2-95F4-58921E33AA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alculateur 1" sheetId="6" r:id="rId1"/>
    <sheet name="Forfait" sheetId="1" r:id="rId2"/>
    <sheet name="Séries_Modèles" sheetId="3" r:id="rId3"/>
    <sheet name="Travaux" sheetId="4" r:id="rId4"/>
    <sheet name="Boites_Reservoir" sheetId="5" r:id="rId5"/>
    <sheet name="Entreprise" sheetId="7" r:id="rId6"/>
  </sheets>
  <definedNames>
    <definedName name="_xlnm._FilterDatabase" localSheetId="1" hidden="1">Forfait!$A$1:$I$607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Travaux!$A$2:$A$9</definedName>
    <definedName name="Type_boite">Boites_Reservoir!$A$1:$CT$1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6" i="6" s="1"/>
  <c r="G25" i="6"/>
  <c r="G4" i="6"/>
  <c r="F26" i="6" l="1"/>
  <c r="F25" i="6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D7" i="6" l="1"/>
  <c r="D8" i="6"/>
  <c r="D23" i="6"/>
  <c r="E23" i="6"/>
  <c r="F23" i="6"/>
  <c r="F12" i="6"/>
  <c r="D14" i="6"/>
  <c r="E19" i="6"/>
  <c r="D13" i="6"/>
  <c r="E10" i="6"/>
  <c r="F11" i="6"/>
  <c r="D12" i="6"/>
  <c r="E13" i="6"/>
  <c r="F10" i="6"/>
  <c r="E8" i="6"/>
  <c r="E15" i="6"/>
  <c r="D21" i="6"/>
  <c r="F19" i="6"/>
  <c r="D20" i="6"/>
  <c r="F18" i="6"/>
  <c r="E16" i="6"/>
  <c r="D22" i="6"/>
  <c r="E14" i="6"/>
  <c r="D16" i="6"/>
  <c r="F14" i="6"/>
  <c r="E12" i="6"/>
  <c r="F16" i="6"/>
  <c r="D10" i="6"/>
  <c r="F20" i="6"/>
  <c r="E22" i="6"/>
  <c r="F22" i="6"/>
  <c r="D19" i="6"/>
  <c r="E20" i="6"/>
  <c r="F21" i="6"/>
  <c r="E11" i="6"/>
  <c r="F8" i="6"/>
  <c r="E18" i="6"/>
  <c r="E21" i="6"/>
  <c r="D15" i="6"/>
  <c r="F17" i="6"/>
  <c r="D18" i="6"/>
  <c r="D17" i="6"/>
  <c r="F15" i="6"/>
  <c r="E17" i="6"/>
  <c r="D11" i="6"/>
  <c r="F13" i="6"/>
  <c r="E7" i="6"/>
  <c r="F7" i="6"/>
  <c r="F9" i="6"/>
  <c r="D9" i="6"/>
  <c r="E9" i="6"/>
  <c r="G8" i="6" l="1"/>
  <c r="G17" i="6"/>
  <c r="G9" i="6"/>
  <c r="G22" i="6"/>
  <c r="G7" i="6"/>
  <c r="G16" i="6"/>
  <c r="G20" i="6"/>
  <c r="G23" i="6"/>
  <c r="G11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sharedStrings.xml><?xml version="1.0" encoding="utf-8"?>
<sst xmlns="http://schemas.openxmlformats.org/spreadsheetml/2006/main" count="2962" uniqueCount="254">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</sst>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2" fillId="3" borderId="13" xfId="0" applyFont="1" applyFill="1" applyBorder="1" applyAlignment="1" applyProtection="1">
      <alignment horizontal="center"/>
      <protection locked="0"/>
    </xf>
    <xf numFmtId="22" fontId="2" fillId="0" borderId="13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6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7" borderId="14" xfId="0" applyFont="1" applyFill="1" applyBorder="1" applyAlignment="1" applyProtection="1">
      <alignment horizontal="centerContinuous"/>
      <protection locked="0"/>
    </xf>
    <xf numFmtId="0" fontId="2" fillId="7" borderId="8" xfId="0" applyFont="1" applyFill="1" applyBorder="1" applyAlignment="1" applyProtection="1">
      <alignment horizontal="centerContinuous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7" borderId="13" xfId="0" applyFont="1" applyFill="1" applyBorder="1" applyAlignment="1" applyProtection="1">
      <alignment horizontal="center"/>
      <protection locked="0"/>
    </xf>
    <xf numFmtId="44" fontId="0" fillId="0" borderId="1" xfId="1" applyFont="1" applyBorder="1" applyAlignment="1" applyProtection="1">
      <protection locked="0"/>
    </xf>
    <xf numFmtId="7" fontId="0" fillId="0" borderId="13" xfId="1" applyNumberFormat="1" applyFont="1" applyBorder="1" applyAlignment="1" applyProtection="1"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0" fillId="0" borderId="17" xfId="0" applyBorder="1" applyAlignment="1" applyProtection="1">
      <alignment horizontal="center"/>
      <protection locked="0"/>
    </xf>
    <xf numFmtId="44" fontId="0" fillId="0" borderId="17" xfId="1" applyFont="1" applyBorder="1" applyAlignment="1" applyProtection="1">
      <protection locked="0"/>
    </xf>
    <xf numFmtId="0" fontId="0" fillId="6" borderId="5" xfId="0" applyFill="1" applyBorder="1" applyProtection="1"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6" borderId="0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3" xfId="1" applyFont="1" applyFill="1" applyBorder="1" applyProtection="1">
      <protection locked="0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3" xfId="1" applyFont="1" applyBorder="1" applyAlignment="1" applyProtection="1">
      <alignment horizontal="center"/>
      <protection locked="0"/>
    </xf>
    <xf numFmtId="44" fontId="2" fillId="0" borderId="22" xfId="0" applyNumberFormat="1" applyFont="1" applyBorder="1" applyProtection="1">
      <protection locked="0"/>
    </xf>
    <xf numFmtId="7" fontId="2" fillId="0" borderId="23" xfId="0" applyNumberFormat="1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2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2" fillId="3" borderId="19" xfId="0" applyFont="1" applyFill="1" applyBorder="1" applyAlignment="1" applyProtection="1">
      <alignment horizont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21" xfId="0" applyFont="1" applyFill="1" applyBorder="1" applyAlignment="1" applyProtection="1">
      <alignment horizontal="center"/>
      <protection locked="0"/>
    </xf>
    <xf numFmtId="0" fontId="0" fillId="6" borderId="27" xfId="0" applyFill="1" applyBorder="1" applyAlignment="1" applyProtection="1">
      <alignment horizontal="center"/>
      <protection locked="0"/>
    </xf>
    <xf numFmtId="0" fontId="0" fillId="6" borderId="28" xfId="0" applyFill="1" applyBorder="1" applyAlignment="1" applyProtection="1">
      <alignment horizontal="center"/>
      <protection locked="0"/>
    </xf>
    <xf numFmtId="0" fontId="0" fillId="4" borderId="24" xfId="0" applyFill="1" applyBorder="1" applyAlignment="1" applyProtection="1">
      <alignment horizontal="left"/>
      <protection locked="0"/>
    </xf>
    <xf numFmtId="0" fontId="0" fillId="4" borderId="25" xfId="0" applyFill="1" applyBorder="1" applyAlignment="1" applyProtection="1">
      <alignment horizontal="left"/>
      <protection locked="0"/>
    </xf>
    <xf numFmtId="0" fontId="0" fillId="4" borderId="26" xfId="0" applyFill="1" applyBorder="1" applyAlignment="1" applyProtection="1">
      <alignment horizontal="left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7"/>
  <sheetViews>
    <sheetView tabSelected="1" workbookViewId="0">
      <selection activeCell="A3" sqref="A3"/>
    </sheetView>
  </sheetViews>
  <sheetFormatPr baseColWidth="10" defaultRowHeight="15" x14ac:dyDescent="0.25"/>
  <cols>
    <col min="1" max="1" width="12.140625" style="37" customWidth="1"/>
    <col min="2" max="2" width="14.7109375" style="37" customWidth="1"/>
    <col min="3" max="3" width="23.85546875" style="37" customWidth="1"/>
    <col min="4" max="4" width="16.7109375" style="37" customWidth="1"/>
    <col min="5" max="5" width="31.5703125" style="37" customWidth="1"/>
    <col min="6" max="6" width="20.7109375" style="37" customWidth="1"/>
    <col min="7" max="7" width="22" style="37" customWidth="1"/>
    <col min="8" max="16384" width="11.42578125" style="37"/>
  </cols>
  <sheetData>
    <row r="1" spans="1:11" ht="18.75" x14ac:dyDescent="0.3">
      <c r="A1" s="43" t="s">
        <v>243</v>
      </c>
      <c r="B1" s="70" t="s">
        <v>194</v>
      </c>
      <c r="C1" s="70"/>
      <c r="D1" s="70"/>
      <c r="E1" s="70"/>
      <c r="F1" s="70"/>
      <c r="G1" s="71"/>
    </row>
    <row r="2" spans="1:11" x14ac:dyDescent="0.25">
      <c r="A2" s="44" t="s">
        <v>59</v>
      </c>
      <c r="B2" s="35" t="s">
        <v>5</v>
      </c>
      <c r="C2" s="35" t="s">
        <v>249</v>
      </c>
      <c r="D2" s="35" t="s">
        <v>192</v>
      </c>
      <c r="E2" s="35" t="s">
        <v>15</v>
      </c>
      <c r="F2" s="35" t="s">
        <v>216</v>
      </c>
      <c r="G2" s="45" t="s">
        <v>219</v>
      </c>
    </row>
    <row r="3" spans="1:11" x14ac:dyDescent="0.25">
      <c r="A3" s="32"/>
      <c r="B3" s="33"/>
      <c r="C3" s="33"/>
      <c r="D3" s="33"/>
      <c r="E3" s="33"/>
      <c r="F3" s="33"/>
      <c r="G3" s="34"/>
    </row>
    <row r="4" spans="1:11" ht="23.25" customHeight="1" x14ac:dyDescent="0.25">
      <c r="A4" s="72" t="s">
        <v>246</v>
      </c>
      <c r="B4" s="73"/>
      <c r="C4" s="36"/>
      <c r="D4" s="69" t="s">
        <v>250</v>
      </c>
      <c r="E4" s="36"/>
      <c r="F4" s="69" t="s">
        <v>247</v>
      </c>
      <c r="G4" s="46">
        <f ca="1">NOW()</f>
        <v>44048.661870949072</v>
      </c>
      <c r="H4" s="47"/>
      <c r="I4" s="47"/>
      <c r="J4" s="47"/>
      <c r="K4" s="47"/>
    </row>
    <row r="5" spans="1:11" x14ac:dyDescent="0.25">
      <c r="A5" s="48"/>
      <c r="B5" s="49"/>
      <c r="C5" s="49"/>
      <c r="D5" s="49"/>
      <c r="E5" s="49"/>
      <c r="F5" s="49"/>
      <c r="G5" s="50"/>
      <c r="H5" s="47"/>
      <c r="I5" s="47"/>
      <c r="J5" s="47"/>
      <c r="K5" s="47"/>
    </row>
    <row r="6" spans="1:11" x14ac:dyDescent="0.25">
      <c r="A6" s="51" t="s">
        <v>244</v>
      </c>
      <c r="B6" s="52"/>
      <c r="C6" s="52"/>
      <c r="D6" s="53" t="s">
        <v>54</v>
      </c>
      <c r="E6" s="53" t="s">
        <v>242</v>
      </c>
      <c r="F6" s="53" t="s">
        <v>53</v>
      </c>
      <c r="G6" s="54" t="s">
        <v>241</v>
      </c>
      <c r="I6" s="47"/>
      <c r="J6" s="47"/>
      <c r="K6" s="47"/>
    </row>
    <row r="7" spans="1:11" x14ac:dyDescent="0.25">
      <c r="A7" s="38"/>
      <c r="B7" s="39"/>
      <c r="C7" s="40"/>
      <c r="D7" s="33" t="str">
        <f>IFERROR(VLOOKUP(A7,Forfait!$A$2:I1055,5,FALSE),"")</f>
        <v/>
      </c>
      <c r="E7" s="33" t="str">
        <f>IFERROR(VLOOKUP(A7,Forfait!$A$2:I1055,7,FALSE),"")</f>
        <v/>
      </c>
      <c r="F7" s="55" t="str">
        <f>IFERROR(VLOOKUP(A7,Forfait!$A$2:I1055,8,FALSE),"")</f>
        <v/>
      </c>
      <c r="G7" s="56" t="str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/>
      </c>
      <c r="H7" s="57"/>
      <c r="I7" s="47"/>
      <c r="J7" s="47"/>
      <c r="K7" s="47"/>
    </row>
    <row r="8" spans="1:11" x14ac:dyDescent="0.25">
      <c r="A8" s="38"/>
      <c r="B8" s="39"/>
      <c r="C8" s="40"/>
      <c r="D8" s="33" t="str">
        <f>IFERROR(VLOOKUP(A8,Forfait!$A$2:I1056,5,FALSE),"")</f>
        <v/>
      </c>
      <c r="E8" s="33" t="str">
        <f>IFERROR(VLOOKUP(A8,Forfait!$A$2:I1056,7,FALSE),"")</f>
        <v/>
      </c>
      <c r="F8" s="55" t="str">
        <f>IFERROR(VLOOKUP(A8,Forfait!$A$2:I1056,8,FALSE),"")</f>
        <v/>
      </c>
      <c r="G8" s="56" t="str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/>
      </c>
      <c r="H8" s="47"/>
      <c r="I8" s="47"/>
      <c r="J8" s="47"/>
      <c r="K8" s="47"/>
    </row>
    <row r="9" spans="1:11" x14ac:dyDescent="0.25">
      <c r="A9" s="38"/>
      <c r="B9" s="39"/>
      <c r="C9" s="40"/>
      <c r="D9" s="33" t="str">
        <f>IFERROR(VLOOKUP(A9,Forfait!$A$2:I1057,5,FALSE),"")</f>
        <v/>
      </c>
      <c r="E9" s="33" t="str">
        <f>IFERROR(VLOOKUP(A9,Forfait!$A$2:I1057,7,FALSE),"")</f>
        <v/>
      </c>
      <c r="F9" s="55" t="str">
        <f>IFERROR(VLOOKUP(A9,Forfait!$A$2:I1057,8,FALSE),"")</f>
        <v/>
      </c>
      <c r="G9" s="56" t="str">
        <f t="shared" si="0"/>
        <v/>
      </c>
      <c r="H9" s="47"/>
      <c r="I9" s="47"/>
      <c r="J9" s="47"/>
      <c r="K9" s="47"/>
    </row>
    <row r="10" spans="1:11" x14ac:dyDescent="0.25">
      <c r="A10" s="38"/>
      <c r="B10" s="39"/>
      <c r="C10" s="40"/>
      <c r="D10" s="33" t="str">
        <f>IFERROR(VLOOKUP(A10,Forfait!$A$2:I1058,5,FALSE),"")</f>
        <v/>
      </c>
      <c r="E10" s="33" t="str">
        <f>IFERROR(VLOOKUP(A10,Forfait!$A$2:I1058,7,FALSE),"")</f>
        <v/>
      </c>
      <c r="F10" s="55" t="str">
        <f>IFERROR(VLOOKUP(A10,Forfait!$A$2:I1058,8,FALSE),"")</f>
        <v/>
      </c>
      <c r="G10" s="56" t="str">
        <f t="shared" si="0"/>
        <v/>
      </c>
      <c r="H10" s="47"/>
      <c r="I10" s="47"/>
      <c r="J10" s="47"/>
      <c r="K10" s="47"/>
    </row>
    <row r="11" spans="1:11" x14ac:dyDescent="0.25">
      <c r="A11" s="38"/>
      <c r="B11" s="39"/>
      <c r="C11" s="40"/>
      <c r="D11" s="33" t="str">
        <f>IFERROR(VLOOKUP(A11,Forfait!$A$2:I1059,5,FALSE),"")</f>
        <v/>
      </c>
      <c r="E11" s="33" t="str">
        <f>IFERROR(VLOOKUP(A11,Forfait!$A$2:I1059,7,FALSE),"")</f>
        <v/>
      </c>
      <c r="F11" s="55" t="str">
        <f>IFERROR(VLOOKUP(A11,Forfait!$A$2:I1059,8,FALSE),"")</f>
        <v/>
      </c>
      <c r="G11" s="56" t="str">
        <f t="shared" si="0"/>
        <v/>
      </c>
      <c r="H11" s="47"/>
      <c r="I11" s="47"/>
      <c r="J11" s="47"/>
      <c r="K11" s="47"/>
    </row>
    <row r="12" spans="1:11" x14ac:dyDescent="0.25">
      <c r="A12" s="38"/>
      <c r="B12" s="39"/>
      <c r="C12" s="40"/>
      <c r="D12" s="33" t="str">
        <f>IFERROR(VLOOKUP(A12,Forfait!$A$2:I1060,5,FALSE),"")</f>
        <v/>
      </c>
      <c r="E12" s="33" t="str">
        <f>IFERROR(VLOOKUP(A12,Forfait!$A$2:I1060,7,FALSE),"")</f>
        <v/>
      </c>
      <c r="F12" s="55" t="str">
        <f>IFERROR(VLOOKUP(A12,Forfait!$A$2:I1060,8,FALSE),"")</f>
        <v/>
      </c>
      <c r="G12" s="56" t="str">
        <f t="shared" si="0"/>
        <v/>
      </c>
      <c r="H12" s="47"/>
      <c r="I12" s="47"/>
      <c r="J12" s="47"/>
      <c r="K12" s="47"/>
    </row>
    <row r="13" spans="1:11" x14ac:dyDescent="0.25">
      <c r="A13" s="38"/>
      <c r="B13" s="39"/>
      <c r="C13" s="40"/>
      <c r="D13" s="33" t="str">
        <f>IFERROR(VLOOKUP(A13,Forfait!$A$2:I1061,5,FALSE),"")</f>
        <v/>
      </c>
      <c r="E13" s="33" t="str">
        <f>IFERROR(VLOOKUP(A13,Forfait!$A$2:I1061,7,FALSE),"")</f>
        <v/>
      </c>
      <c r="F13" s="55" t="str">
        <f>IFERROR(VLOOKUP(A13,Forfait!$A$2:I1061,8,FALSE),"")</f>
        <v/>
      </c>
      <c r="G13" s="56" t="str">
        <f t="shared" si="0"/>
        <v/>
      </c>
      <c r="H13" s="47"/>
      <c r="I13" s="47"/>
      <c r="J13" s="47"/>
      <c r="K13" s="47"/>
    </row>
    <row r="14" spans="1:11" x14ac:dyDescent="0.25">
      <c r="A14" s="38"/>
      <c r="B14" s="39"/>
      <c r="C14" s="40"/>
      <c r="D14" s="33" t="str">
        <f>IFERROR(VLOOKUP(A14,Forfait!$A$2:I1062,5,FALSE),"")</f>
        <v/>
      </c>
      <c r="E14" s="33" t="str">
        <f>IFERROR(VLOOKUP(A14,Forfait!$A$2:I1062,7,FALSE),"")</f>
        <v/>
      </c>
      <c r="F14" s="55" t="str">
        <f>IFERROR(VLOOKUP(A14,Forfait!$A$2:I1062,8,FALSE),"")</f>
        <v/>
      </c>
      <c r="G14" s="56" t="str">
        <f t="shared" si="0"/>
        <v/>
      </c>
      <c r="H14" s="47"/>
      <c r="I14" s="47"/>
      <c r="J14" s="47"/>
      <c r="K14" s="47"/>
    </row>
    <row r="15" spans="1:11" x14ac:dyDescent="0.25">
      <c r="A15" s="38"/>
      <c r="B15" s="39"/>
      <c r="C15" s="40"/>
      <c r="D15" s="33" t="str">
        <f>IFERROR(VLOOKUP(A15,Forfait!$A$2:I1063,5,FALSE),"")</f>
        <v/>
      </c>
      <c r="E15" s="33" t="str">
        <f>IFERROR(VLOOKUP(A15,Forfait!$A$2:I1063,7,FALSE),"")</f>
        <v/>
      </c>
      <c r="F15" s="55" t="str">
        <f>IFERROR(VLOOKUP(A15,Forfait!$A$2:I1063,8,FALSE),"")</f>
        <v/>
      </c>
      <c r="G15" s="56" t="str">
        <f t="shared" si="0"/>
        <v/>
      </c>
      <c r="H15" s="47"/>
      <c r="I15" s="47"/>
      <c r="J15" s="47"/>
      <c r="K15" s="47"/>
    </row>
    <row r="16" spans="1:11" x14ac:dyDescent="0.25">
      <c r="A16" s="38"/>
      <c r="B16" s="39"/>
      <c r="C16" s="40"/>
      <c r="D16" s="33" t="str">
        <f>IFERROR(VLOOKUP(A16,Forfait!$A$2:I1064,5,FALSE),"")</f>
        <v/>
      </c>
      <c r="E16" s="33" t="str">
        <f>IFERROR(VLOOKUP(A16,Forfait!$A$2:I1064,7,FALSE),"")</f>
        <v/>
      </c>
      <c r="F16" s="55" t="str">
        <f>IFERROR(VLOOKUP(A16,Forfait!$A$2:I1064,8,FALSE),"")</f>
        <v/>
      </c>
      <c r="G16" s="56" t="str">
        <f t="shared" si="0"/>
        <v/>
      </c>
      <c r="H16" s="47"/>
      <c r="I16" s="47"/>
      <c r="J16" s="47"/>
      <c r="K16" s="47"/>
    </row>
    <row r="17" spans="1:11" x14ac:dyDescent="0.25">
      <c r="A17" s="38"/>
      <c r="B17" s="39"/>
      <c r="C17" s="40"/>
      <c r="D17" s="33" t="str">
        <f>IFERROR(VLOOKUP(A17,Forfait!$A$2:I1065,5,FALSE),"")</f>
        <v/>
      </c>
      <c r="E17" s="33" t="str">
        <f>IFERROR(VLOOKUP(A17,Forfait!$A$2:I1065,7,FALSE),"")</f>
        <v/>
      </c>
      <c r="F17" s="55" t="str">
        <f>IFERROR(VLOOKUP(A17,Forfait!$A$2:I1065,8,FALSE),"")</f>
        <v/>
      </c>
      <c r="G17" s="56" t="str">
        <f t="shared" si="0"/>
        <v/>
      </c>
      <c r="H17" s="47"/>
      <c r="I17" s="47"/>
      <c r="J17" s="47"/>
      <c r="K17" s="47"/>
    </row>
    <row r="18" spans="1:11" x14ac:dyDescent="0.25">
      <c r="A18" s="38"/>
      <c r="B18" s="39"/>
      <c r="C18" s="40"/>
      <c r="D18" s="33" t="str">
        <f>IFERROR(VLOOKUP(A18,Forfait!$A$2:I1066,5,FALSE),"")</f>
        <v/>
      </c>
      <c r="E18" s="33" t="str">
        <f>IFERROR(VLOOKUP(A18,Forfait!$A$2:I1066,7,FALSE),"")</f>
        <v/>
      </c>
      <c r="F18" s="55" t="str">
        <f>IFERROR(VLOOKUP(A18,Forfait!$A$2:I1066,8,FALSE),"")</f>
        <v/>
      </c>
      <c r="G18" s="56" t="str">
        <f t="shared" si="0"/>
        <v/>
      </c>
      <c r="H18" s="47"/>
      <c r="I18" s="47"/>
      <c r="J18" s="47"/>
      <c r="K18" s="47"/>
    </row>
    <row r="19" spans="1:11" x14ac:dyDescent="0.25">
      <c r="A19" s="38"/>
      <c r="B19" s="39"/>
      <c r="C19" s="40"/>
      <c r="D19" s="33" t="str">
        <f>IFERROR(VLOOKUP(A19,Forfait!$A$2:I1067,5,FALSE),"")</f>
        <v/>
      </c>
      <c r="E19" s="33" t="str">
        <f>IFERROR(VLOOKUP(A19,Forfait!$A$2:I1067,7,FALSE),"")</f>
        <v/>
      </c>
      <c r="F19" s="55" t="str">
        <f>IFERROR(VLOOKUP(A19,Forfait!$A$2:I1067,8,FALSE),"")</f>
        <v/>
      </c>
      <c r="G19" s="56" t="str">
        <f t="shared" si="0"/>
        <v/>
      </c>
      <c r="H19" s="47"/>
      <c r="I19" s="47"/>
      <c r="J19" s="47"/>
      <c r="K19" s="47"/>
    </row>
    <row r="20" spans="1:11" x14ac:dyDescent="0.25">
      <c r="A20" s="38"/>
      <c r="B20" s="39"/>
      <c r="C20" s="40"/>
      <c r="D20" s="33" t="str">
        <f>IFERROR(VLOOKUP(A20,Forfait!$A$2:I1068,5,FALSE),"")</f>
        <v/>
      </c>
      <c r="E20" s="33" t="str">
        <f>IFERROR(VLOOKUP(A20,Forfait!$A$2:I1068,7,FALSE),"")</f>
        <v/>
      </c>
      <c r="F20" s="55" t="str">
        <f>IFERROR(VLOOKUP(A20,Forfait!$A$2:I1068,8,FALSE),"")</f>
        <v/>
      </c>
      <c r="G20" s="56" t="str">
        <f t="shared" si="0"/>
        <v/>
      </c>
      <c r="H20" s="47"/>
      <c r="I20" s="47"/>
      <c r="J20" s="47"/>
      <c r="K20" s="47"/>
    </row>
    <row r="21" spans="1:11" x14ac:dyDescent="0.25">
      <c r="A21" s="38"/>
      <c r="B21" s="39"/>
      <c r="C21" s="40"/>
      <c r="D21" s="33" t="str">
        <f>IFERROR(VLOOKUP(A21,Forfait!$A$2:I1069,5,FALSE),"")</f>
        <v/>
      </c>
      <c r="E21" s="33" t="str">
        <f>IFERROR(VLOOKUP(A21,Forfait!$A$2:I1069,7,FALSE),"")</f>
        <v/>
      </c>
      <c r="F21" s="55" t="str">
        <f>IFERROR(VLOOKUP(A21,Forfait!$A$2:I1069,8,FALSE),"")</f>
        <v/>
      </c>
      <c r="G21" s="56" t="str">
        <f t="shared" si="0"/>
        <v/>
      </c>
      <c r="H21" s="47"/>
      <c r="I21" s="47"/>
      <c r="J21" s="47"/>
      <c r="K21" s="47"/>
    </row>
    <row r="22" spans="1:11" x14ac:dyDescent="0.25">
      <c r="A22" s="38"/>
      <c r="B22" s="39"/>
      <c r="C22" s="40"/>
      <c r="D22" s="33" t="str">
        <f>IFERROR(VLOOKUP(A22,Forfait!$A$2:I1070,5,FALSE),"")</f>
        <v/>
      </c>
      <c r="E22" s="33" t="str">
        <f>IFERROR(VLOOKUP(A22,Forfait!$A$2:I1070,7,FALSE),"")</f>
        <v/>
      </c>
      <c r="F22" s="55" t="str">
        <f>IFERROR(VLOOKUP(A22,Forfait!$A$2:I1070,8,FALSE),"")</f>
        <v/>
      </c>
      <c r="G22" s="56" t="str">
        <f t="shared" si="0"/>
        <v/>
      </c>
      <c r="H22" s="47"/>
      <c r="I22" s="47"/>
      <c r="J22" s="47"/>
      <c r="K22" s="47"/>
    </row>
    <row r="23" spans="1:11" ht="15.75" thickBot="1" x14ac:dyDescent="0.3">
      <c r="B23" s="41"/>
      <c r="C23" s="42"/>
      <c r="D23" s="58" t="str">
        <f>IFERROR(VLOOKUP(A23,Forfait!$A$2:I1071,5,FALSE),"")</f>
        <v/>
      </c>
      <c r="E23" s="58" t="str">
        <f>IFERROR(VLOOKUP(A23,Forfait!$A$2:I1071,7,FALSE),"")</f>
        <v/>
      </c>
      <c r="F23" s="59" t="str">
        <f>IFERROR(VLOOKUP(A23,Forfait!$A$2:I1071,8,FALSE),"")</f>
        <v/>
      </c>
      <c r="G23" s="56" t="str">
        <f t="shared" si="0"/>
        <v/>
      </c>
      <c r="H23" s="47"/>
      <c r="I23" s="47"/>
      <c r="J23" s="47"/>
      <c r="K23" s="47"/>
    </row>
    <row r="24" spans="1:11" x14ac:dyDescent="0.25">
      <c r="A24" s="83"/>
      <c r="B24" s="84"/>
      <c r="C24" s="85"/>
      <c r="D24" s="60"/>
      <c r="E24" s="61">
        <f>SUM(E7:E23)</f>
        <v>0</v>
      </c>
      <c r="F24" s="81"/>
      <c r="G24" s="82"/>
      <c r="H24" s="47"/>
      <c r="I24" s="47"/>
      <c r="J24" s="47"/>
      <c r="K24" s="47"/>
    </row>
    <row r="25" spans="1:11" x14ac:dyDescent="0.25">
      <c r="A25" s="76" t="str">
        <f>IF(D3="Additionnel","Supplément réservoir additionel","")</f>
        <v/>
      </c>
      <c r="B25" s="77"/>
      <c r="C25" s="77"/>
      <c r="D25" s="36" t="str">
        <f>IF(D3="Additionnel","TB15","")</f>
        <v/>
      </c>
      <c r="E25" s="62"/>
      <c r="F25" s="63" t="str">
        <f>IF(D3="Additionnel",100,"")</f>
        <v/>
      </c>
      <c r="G25" s="64" t="str">
        <f>IF(D3="Additionnel",100,"")</f>
        <v/>
      </c>
      <c r="H25" s="47"/>
      <c r="I25" s="47"/>
      <c r="J25" s="47"/>
      <c r="K25" s="47"/>
    </row>
    <row r="26" spans="1:11" x14ac:dyDescent="0.25">
      <c r="A26" s="74" t="s">
        <v>251</v>
      </c>
      <c r="B26" s="75"/>
      <c r="C26" s="75"/>
      <c r="D26" s="62"/>
      <c r="E26" s="62"/>
      <c r="F26" s="65" t="str">
        <f>IF($F$3="Chez le client",($G$3*1.2*2)+(Entreprise!$E$3*Entreprise!$C$3),"")</f>
        <v/>
      </c>
      <c r="G26" s="66" t="str">
        <f>IF($F$3="Chez le client",($G$3*1.2*2)+(Entreprise!$E$3*Entreprise!$C$3),"")</f>
        <v/>
      </c>
      <c r="H26" s="47"/>
      <c r="I26" s="47"/>
      <c r="J26" s="47"/>
      <c r="K26" s="47"/>
    </row>
    <row r="27" spans="1:11" ht="15.75" thickBot="1" x14ac:dyDescent="0.3">
      <c r="A27" s="78" t="s">
        <v>193</v>
      </c>
      <c r="B27" s="79"/>
      <c r="C27" s="79"/>
      <c r="D27" s="79"/>
      <c r="E27" s="80"/>
      <c r="F27" s="67">
        <f>SUM(F7:F26)</f>
        <v>0</v>
      </c>
      <c r="G27" s="68">
        <f>SUM(G7:G25)</f>
        <v>0</v>
      </c>
      <c r="H27" s="47"/>
      <c r="I27" s="47"/>
      <c r="J27" s="47"/>
      <c r="K27" s="47"/>
    </row>
  </sheetData>
  <sheetProtection selectLockedCells="1"/>
  <mergeCells count="7">
    <mergeCell ref="B1:G1"/>
    <mergeCell ref="A4:B4"/>
    <mergeCell ref="A26:C26"/>
    <mergeCell ref="A25:C25"/>
    <mergeCell ref="A27:E27"/>
    <mergeCell ref="F24:G24"/>
    <mergeCell ref="A24:C24"/>
  </mergeCells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I607"/>
  <sheetViews>
    <sheetView topLeftCell="A19" workbookViewId="0">
      <selection activeCell="K35" sqref="K35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17"/>
      <c r="H47" s="18"/>
      <c r="I47" s="17"/>
    </row>
    <row r="48" spans="1:9" s="2" customFormat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17"/>
      <c r="H48" s="18"/>
      <c r="I48" s="17"/>
    </row>
    <row r="49" spans="1:9" s="2" customFormat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17"/>
      <c r="H49" s="18"/>
      <c r="I49" s="17"/>
    </row>
    <row r="50" spans="1:9" s="2" customFormat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17"/>
      <c r="H50" s="18"/>
      <c r="I50" s="17"/>
    </row>
    <row r="51" spans="1:9" s="2" customFormat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17"/>
      <c r="H51" s="18"/>
      <c r="I51" s="17"/>
    </row>
    <row r="52" spans="1:9" s="2" customFormat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17"/>
      <c r="H52" s="18"/>
      <c r="I52" s="17"/>
    </row>
    <row r="53" spans="1:9" s="2" customFormat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17"/>
      <c r="H53" s="18"/>
      <c r="I53" s="17"/>
    </row>
    <row r="54" spans="1:9" s="2" customFormat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17"/>
      <c r="H54" s="18"/>
      <c r="I54" s="17"/>
    </row>
    <row r="55" spans="1:9" s="2" customFormat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17"/>
      <c r="H55" s="18"/>
      <c r="I55" s="17"/>
    </row>
    <row r="56" spans="1:9" s="2" customFormat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17"/>
      <c r="H56" s="18"/>
      <c r="I56" s="17"/>
    </row>
    <row r="57" spans="1:9" s="2" customFormat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17"/>
      <c r="H57" s="18"/>
      <c r="I57" s="17"/>
    </row>
    <row r="58" spans="1:9" s="2" customFormat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17"/>
      <c r="H58" s="18"/>
      <c r="I58" s="17"/>
    </row>
    <row r="59" spans="1:9" s="2" customFormat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17"/>
      <c r="H59" s="18"/>
      <c r="I59" s="17"/>
    </row>
    <row r="60" spans="1:9" s="2" customFormat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17"/>
      <c r="H60" s="18"/>
      <c r="I60" s="17"/>
    </row>
    <row r="61" spans="1:9" s="2" customFormat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17"/>
      <c r="H61" s="18"/>
      <c r="I61" s="17"/>
    </row>
    <row r="62" spans="1:9" s="2" customFormat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17"/>
      <c r="H62" s="18"/>
      <c r="I62" s="17"/>
    </row>
    <row r="63" spans="1:9" s="2" customFormat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17"/>
      <c r="H63" s="18"/>
      <c r="I63" s="17"/>
    </row>
    <row r="64" spans="1:9" s="2" customFormat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17"/>
      <c r="H64" s="18"/>
      <c r="I64" s="17"/>
    </row>
    <row r="65" spans="1:9" s="2" customFormat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17"/>
      <c r="H65" s="18"/>
      <c r="I65" s="17"/>
    </row>
    <row r="66" spans="1:9" s="2" customFormat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17"/>
      <c r="H66" s="18"/>
      <c r="I66" s="17"/>
    </row>
    <row r="67" spans="1:9" s="2" customFormat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17"/>
      <c r="H67" s="18"/>
      <c r="I67" s="17"/>
    </row>
    <row r="68" spans="1:9" s="2" customFormat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17"/>
      <c r="H68" s="18"/>
      <c r="I68" s="17"/>
    </row>
    <row r="69" spans="1:9" s="2" customFormat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17"/>
      <c r="H69" s="18"/>
      <c r="I69" s="17"/>
    </row>
    <row r="70" spans="1:9" s="2" customFormat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17"/>
      <c r="H70" s="18"/>
      <c r="I70" s="17"/>
    </row>
    <row r="71" spans="1:9" s="2" customFormat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17"/>
      <c r="H71" s="18"/>
      <c r="I71" s="17"/>
    </row>
    <row r="72" spans="1:9" s="2" customFormat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17"/>
      <c r="H72" s="18"/>
      <c r="I72" s="17"/>
    </row>
    <row r="73" spans="1:9" s="2" customFormat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17"/>
      <c r="H73" s="18"/>
      <c r="I73" s="17"/>
    </row>
    <row r="74" spans="1:9" s="2" customFormat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17"/>
      <c r="H74" s="18"/>
      <c r="I74" s="17"/>
    </row>
    <row r="75" spans="1:9" s="2" customFormat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17"/>
      <c r="H75" s="18"/>
      <c r="I75" s="17"/>
    </row>
    <row r="76" spans="1:9" s="2" customFormat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17"/>
      <c r="H76" s="18"/>
      <c r="I76" s="17"/>
    </row>
    <row r="77" spans="1:9" s="2" customFormat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17"/>
      <c r="H77" s="18"/>
      <c r="I77" s="17"/>
    </row>
    <row r="78" spans="1:9" s="2" customFormat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17"/>
      <c r="H78" s="18"/>
      <c r="I78" s="17"/>
    </row>
    <row r="79" spans="1:9" s="2" customFormat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17"/>
      <c r="H79" s="18"/>
      <c r="I79" s="17"/>
    </row>
    <row r="80" spans="1:9" s="2" customFormat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17"/>
      <c r="H80" s="18"/>
      <c r="I80" s="17"/>
    </row>
    <row r="81" spans="1:9" s="2" customFormat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17"/>
      <c r="H81" s="18"/>
      <c r="I81" s="17"/>
    </row>
    <row r="82" spans="1:9" s="2" customFormat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17">
        <v>2</v>
      </c>
      <c r="H106" s="18">
        <v>589</v>
      </c>
      <c r="I106" s="17"/>
    </row>
    <row r="107" spans="1:9" s="2" customFormat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17">
        <v>2</v>
      </c>
      <c r="H108" s="18">
        <v>589</v>
      </c>
      <c r="I108" s="17"/>
    </row>
    <row r="109" spans="1:9" s="2" customFormat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17">
        <v>2</v>
      </c>
      <c r="H110" s="18">
        <v>589</v>
      </c>
      <c r="I110" s="17"/>
    </row>
    <row r="111" spans="1:9" s="2" customFormat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17">
        <v>2</v>
      </c>
      <c r="H112" s="18">
        <v>589</v>
      </c>
      <c r="I112" s="17"/>
    </row>
    <row r="113" spans="1:9" s="2" customFormat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17">
        <v>2</v>
      </c>
      <c r="H114" s="18">
        <v>589</v>
      </c>
      <c r="I114" s="17"/>
    </row>
    <row r="115" spans="1:9" s="2" customFormat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17">
        <v>2</v>
      </c>
      <c r="H116" s="18">
        <v>589</v>
      </c>
      <c r="I116" s="17"/>
    </row>
    <row r="117" spans="1:9" s="2" customFormat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17">
        <v>2</v>
      </c>
      <c r="H118" s="18">
        <v>589</v>
      </c>
      <c r="I118" s="17"/>
    </row>
    <row r="119" spans="1:9" s="2" customFormat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17">
        <v>2</v>
      </c>
      <c r="H120" s="18">
        <v>589</v>
      </c>
      <c r="I120" s="17"/>
    </row>
    <row r="121" spans="1:9" s="2" customFormat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17">
        <v>2</v>
      </c>
      <c r="H122" s="18">
        <v>589</v>
      </c>
      <c r="I122" s="17"/>
    </row>
    <row r="123" spans="1:9" s="2" customFormat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17">
        <v>2</v>
      </c>
      <c r="H124" s="18">
        <v>589</v>
      </c>
      <c r="I124" s="17"/>
    </row>
    <row r="125" spans="1:9" s="2" customFormat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17">
        <v>2</v>
      </c>
      <c r="H126" s="18">
        <v>589</v>
      </c>
      <c r="I126" s="17"/>
    </row>
    <row r="127" spans="1:9" s="2" customFormat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17">
        <v>2</v>
      </c>
      <c r="H128" s="18">
        <v>589</v>
      </c>
      <c r="I128" s="17"/>
    </row>
    <row r="129" spans="1:9" s="2" customFormat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17">
        <v>2</v>
      </c>
      <c r="H130" s="18">
        <v>589</v>
      </c>
      <c r="I130" s="17"/>
    </row>
    <row r="131" spans="1:9" s="2" customFormat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17">
        <v>2</v>
      </c>
      <c r="H131" s="18">
        <v>589</v>
      </c>
      <c r="I131" s="17"/>
    </row>
    <row r="132" spans="1:9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17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17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17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17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17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17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17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17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17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17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17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17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17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17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17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17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17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17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17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17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17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17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17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17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17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17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17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17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17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17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17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17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17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17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17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17"/>
      <c r="H221" s="17"/>
      <c r="I221" s="17"/>
    </row>
    <row r="222" spans="1:9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17">
        <v>2.5</v>
      </c>
      <c r="H222" s="18">
        <v>280</v>
      </c>
      <c r="I222" s="17"/>
    </row>
    <row r="223" spans="1:9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17">
        <v>2.5</v>
      </c>
      <c r="H223" s="18">
        <v>280</v>
      </c>
      <c r="I223" s="17"/>
    </row>
    <row r="224" spans="1:9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17">
        <v>2.5</v>
      </c>
      <c r="H224" s="18">
        <v>280</v>
      </c>
      <c r="I224" s="17"/>
    </row>
    <row r="225" spans="1:9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17">
        <v>2.5</v>
      </c>
      <c r="H225" s="18">
        <v>280</v>
      </c>
      <c r="I225" s="17"/>
    </row>
    <row r="226" spans="1:9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17">
        <v>2.5</v>
      </c>
      <c r="H226" s="18">
        <v>280</v>
      </c>
      <c r="I226" s="17"/>
    </row>
    <row r="227" spans="1:9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17">
        <v>2.5</v>
      </c>
      <c r="H227" s="18">
        <v>350</v>
      </c>
      <c r="I227" s="17"/>
    </row>
    <row r="228" spans="1:9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17">
        <v>2.5</v>
      </c>
      <c r="H228" s="18">
        <v>350</v>
      </c>
      <c r="I228" s="17"/>
    </row>
    <row r="229" spans="1:9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17">
        <v>2.5</v>
      </c>
      <c r="H229" s="18">
        <v>280</v>
      </c>
      <c r="I229" s="17"/>
    </row>
    <row r="230" spans="1:9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17">
        <v>2.5</v>
      </c>
      <c r="H230" s="18">
        <v>280</v>
      </c>
      <c r="I230" s="17"/>
    </row>
    <row r="231" spans="1:9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17">
        <v>2.5</v>
      </c>
      <c r="H231" s="18">
        <v>280</v>
      </c>
      <c r="I231" s="17"/>
    </row>
    <row r="232" spans="1:9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17">
        <v>2.5</v>
      </c>
      <c r="H232" s="18">
        <v>280</v>
      </c>
      <c r="I232" s="17"/>
    </row>
    <row r="233" spans="1:9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17">
        <v>2.5</v>
      </c>
      <c r="H233" s="18">
        <v>280</v>
      </c>
      <c r="I233" s="17"/>
    </row>
    <row r="234" spans="1:9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17">
        <v>2.5</v>
      </c>
      <c r="H234" s="18">
        <v>350</v>
      </c>
      <c r="I234" s="17"/>
    </row>
    <row r="235" spans="1:9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17">
        <v>2.5</v>
      </c>
      <c r="H235" s="18">
        <v>350</v>
      </c>
      <c r="I235" s="17"/>
    </row>
    <row r="236" spans="1:9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17">
        <v>2.5</v>
      </c>
      <c r="H236" s="18">
        <v>350</v>
      </c>
      <c r="I236" s="17"/>
    </row>
    <row r="237" spans="1:9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17">
        <v>2.5</v>
      </c>
      <c r="H237" s="18">
        <v>280</v>
      </c>
      <c r="I237" s="17"/>
    </row>
    <row r="238" spans="1:9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17">
        <v>2.5</v>
      </c>
      <c r="H238" s="18">
        <v>280</v>
      </c>
      <c r="I238" s="17"/>
    </row>
    <row r="239" spans="1:9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17">
        <v>2.5</v>
      </c>
      <c r="H239" s="18">
        <v>280</v>
      </c>
      <c r="I239" s="17"/>
    </row>
    <row r="240" spans="1:9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17">
        <v>2.5</v>
      </c>
      <c r="H240" s="18">
        <v>280</v>
      </c>
      <c r="I240" s="17"/>
    </row>
    <row r="241" spans="1:9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17">
        <v>2.5</v>
      </c>
      <c r="H241" s="18">
        <v>280</v>
      </c>
      <c r="I241" s="17"/>
    </row>
    <row r="242" spans="1:9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17">
        <v>2.5</v>
      </c>
      <c r="H242" s="18">
        <v>280</v>
      </c>
      <c r="I242" s="17"/>
    </row>
    <row r="243" spans="1:9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17">
        <v>2.5</v>
      </c>
      <c r="H243" s="18">
        <v>280</v>
      </c>
      <c r="I243" s="17"/>
    </row>
    <row r="244" spans="1:9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17">
        <v>2.5</v>
      </c>
      <c r="H244" s="18">
        <v>350</v>
      </c>
      <c r="I244" s="17"/>
    </row>
    <row r="245" spans="1:9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17">
        <v>2.5</v>
      </c>
      <c r="H245" s="18">
        <v>350</v>
      </c>
      <c r="I245" s="17"/>
    </row>
    <row r="246" spans="1:9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17">
        <v>2.5</v>
      </c>
      <c r="H246" s="18">
        <v>350</v>
      </c>
      <c r="I246" s="17"/>
    </row>
    <row r="247" spans="1:9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17">
        <v>2.5</v>
      </c>
      <c r="H247" s="18">
        <v>280</v>
      </c>
      <c r="I247" s="17"/>
    </row>
    <row r="248" spans="1:9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17">
        <v>2.5</v>
      </c>
      <c r="H248" s="18">
        <v>280</v>
      </c>
      <c r="I248" s="17"/>
    </row>
    <row r="249" spans="1:9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17">
        <v>2.5</v>
      </c>
      <c r="H249" s="18">
        <v>280</v>
      </c>
      <c r="I249" s="17"/>
    </row>
    <row r="250" spans="1:9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17">
        <v>2.5</v>
      </c>
      <c r="H250" s="18">
        <v>280</v>
      </c>
      <c r="I250" s="17"/>
    </row>
    <row r="251" spans="1:9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17">
        <v>2.5</v>
      </c>
      <c r="H251" s="18">
        <v>280</v>
      </c>
      <c r="I251" s="17"/>
    </row>
    <row r="252" spans="1:9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17">
        <v>2.5</v>
      </c>
      <c r="H252" s="18">
        <v>280</v>
      </c>
      <c r="I252" s="17"/>
    </row>
    <row r="253" spans="1:9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17">
        <v>2.5</v>
      </c>
      <c r="H253" s="18">
        <v>280</v>
      </c>
      <c r="I253" s="17"/>
    </row>
    <row r="254" spans="1:9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17">
        <v>2.5</v>
      </c>
      <c r="H254" s="18">
        <v>280</v>
      </c>
      <c r="I254" s="17"/>
    </row>
    <row r="255" spans="1:9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17">
        <v>2.5</v>
      </c>
      <c r="H255" s="18">
        <v>350</v>
      </c>
      <c r="I255" s="17"/>
    </row>
    <row r="256" spans="1:9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17">
        <v>2.5</v>
      </c>
      <c r="H256" s="18">
        <v>350</v>
      </c>
      <c r="I256" s="17"/>
    </row>
    <row r="257" spans="1:9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17">
        <v>2.5</v>
      </c>
      <c r="H257" s="18">
        <v>350</v>
      </c>
      <c r="I257" s="17"/>
    </row>
    <row r="258" spans="1:9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17">
        <v>2.5</v>
      </c>
      <c r="H258" s="18">
        <v>350</v>
      </c>
      <c r="I258" s="17"/>
    </row>
    <row r="259" spans="1:9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17">
        <v>2.5</v>
      </c>
      <c r="H259" s="18">
        <v>350</v>
      </c>
      <c r="I259" s="17"/>
    </row>
    <row r="260" spans="1:9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17">
        <v>2.5</v>
      </c>
      <c r="H260" s="18">
        <v>350</v>
      </c>
      <c r="I260" s="17"/>
    </row>
    <row r="261" spans="1:9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17">
        <v>2.5</v>
      </c>
      <c r="H261" s="18">
        <v>350</v>
      </c>
      <c r="I261" s="17"/>
    </row>
    <row r="262" spans="1:9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17">
        <v>2.5</v>
      </c>
      <c r="H262" s="18">
        <v>350</v>
      </c>
      <c r="I262" s="17"/>
    </row>
    <row r="263" spans="1:9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17">
        <v>2.5</v>
      </c>
      <c r="H263" s="18">
        <v>350</v>
      </c>
      <c r="I263" s="17"/>
    </row>
    <row r="264" spans="1:9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17">
        <v>2.5</v>
      </c>
      <c r="H264" s="18">
        <v>350</v>
      </c>
      <c r="I264" s="17"/>
    </row>
    <row r="265" spans="1:9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17">
        <v>2.5</v>
      </c>
      <c r="H265" s="18">
        <v>350</v>
      </c>
      <c r="I265" s="17"/>
    </row>
    <row r="266" spans="1:9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17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17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17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17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17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17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17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17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17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17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17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17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17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17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17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17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17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17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17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17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17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17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17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17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17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17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17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17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17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17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17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17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17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17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17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17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17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17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17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17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17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17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17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17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17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17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17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17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17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17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17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17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17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17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17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17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17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17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17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17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17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17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17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17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17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17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17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17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17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17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17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17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17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17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17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17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17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17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17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17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17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17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17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17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17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17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17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17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17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17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17">
        <v>2.5</v>
      </c>
      <c r="H356" s="18">
        <v>180</v>
      </c>
      <c r="I356" s="17"/>
    </row>
    <row r="357" spans="1:9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2">
        <v>1</v>
      </c>
      <c r="H357" s="24">
        <v>169</v>
      </c>
      <c r="I357" s="22"/>
    </row>
    <row r="358" spans="1:9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2">
        <v>1.5</v>
      </c>
      <c r="H359" s="24">
        <v>250</v>
      </c>
      <c r="I359" s="22"/>
    </row>
    <row r="360" spans="1:9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2">
        <v>1.5</v>
      </c>
      <c r="H360" s="24">
        <v>250</v>
      </c>
      <c r="I360" s="22"/>
    </row>
    <row r="361" spans="1:9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2">
        <v>1.5</v>
      </c>
      <c r="H361" s="24">
        <v>250</v>
      </c>
      <c r="I361" s="22"/>
    </row>
    <row r="362" spans="1:9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2">
        <v>1.5</v>
      </c>
      <c r="H362" s="24">
        <v>250</v>
      </c>
      <c r="I362" s="22"/>
    </row>
    <row r="363" spans="1:9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2">
        <v>1.5</v>
      </c>
      <c r="H363" s="24">
        <v>250</v>
      </c>
      <c r="I363" s="22"/>
    </row>
    <row r="364" spans="1:9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2">
        <v>1.5</v>
      </c>
      <c r="H364" s="24">
        <v>250</v>
      </c>
      <c r="I364" s="22"/>
    </row>
    <row r="365" spans="1:9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2">
        <v>1.5</v>
      </c>
      <c r="H365" s="24">
        <v>250</v>
      </c>
      <c r="I365" s="22"/>
    </row>
    <row r="366" spans="1:9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2">
        <v>1.5</v>
      </c>
      <c r="H366" s="24">
        <v>250</v>
      </c>
      <c r="I366" s="22"/>
    </row>
    <row r="367" spans="1:9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2">
        <v>1.5</v>
      </c>
      <c r="H367" s="24">
        <v>250</v>
      </c>
      <c r="I367" s="22"/>
    </row>
    <row r="368" spans="1:9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2">
        <v>1.5</v>
      </c>
      <c r="H368" s="24">
        <v>250</v>
      </c>
      <c r="I368" s="22"/>
    </row>
    <row r="369" spans="1:9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2">
        <v>1.5</v>
      </c>
      <c r="H369" s="24">
        <v>250</v>
      </c>
      <c r="I369" s="22"/>
    </row>
    <row r="370" spans="1:9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2">
        <v>1.5</v>
      </c>
      <c r="H370" s="24">
        <v>250</v>
      </c>
      <c r="I370" s="22"/>
    </row>
    <row r="371" spans="1:9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2">
        <v>1.5</v>
      </c>
      <c r="H371" s="24">
        <v>250</v>
      </c>
      <c r="I371" s="22"/>
    </row>
    <row r="372" spans="1:9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2">
        <v>1.5</v>
      </c>
      <c r="H372" s="24">
        <v>250</v>
      </c>
      <c r="I372" s="22"/>
    </row>
    <row r="373" spans="1:9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2">
        <v>1.5</v>
      </c>
      <c r="H373" s="24">
        <v>250</v>
      </c>
      <c r="I373" s="22"/>
    </row>
    <row r="374" spans="1:9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2">
        <v>1.5</v>
      </c>
      <c r="H374" s="24">
        <v>250</v>
      </c>
      <c r="I374" s="22"/>
    </row>
    <row r="375" spans="1:9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2">
        <v>1.5</v>
      </c>
      <c r="H375" s="24">
        <v>250</v>
      </c>
      <c r="I375" s="22"/>
    </row>
    <row r="376" spans="1:9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2">
        <v>1.5</v>
      </c>
      <c r="H376" s="24">
        <v>250</v>
      </c>
      <c r="I376" s="22"/>
    </row>
    <row r="377" spans="1:9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2">
        <v>1.5</v>
      </c>
      <c r="H377" s="24">
        <v>250</v>
      </c>
      <c r="I377" s="22"/>
    </row>
    <row r="378" spans="1:9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2">
        <v>1.5</v>
      </c>
      <c r="H378" s="24">
        <v>250</v>
      </c>
      <c r="I378" s="22"/>
    </row>
    <row r="379" spans="1:9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2">
        <v>1.5</v>
      </c>
      <c r="H379" s="24">
        <v>250</v>
      </c>
      <c r="I379" s="22"/>
    </row>
    <row r="380" spans="1:9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2">
        <v>3</v>
      </c>
      <c r="H380" s="24">
        <v>1050</v>
      </c>
      <c r="I380" s="22"/>
    </row>
    <row r="381" spans="1:9" s="2" customFormat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2">
        <v>3</v>
      </c>
      <c r="H381" s="24">
        <v>1050</v>
      </c>
      <c r="I381" s="22"/>
    </row>
    <row r="382" spans="1:9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2">
        <v>3</v>
      </c>
      <c r="H382" s="24">
        <v>1050</v>
      </c>
      <c r="I382" s="22"/>
    </row>
    <row r="383" spans="1:9" s="2" customFormat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2">
        <v>3</v>
      </c>
      <c r="H385" s="24">
        <v>1050</v>
      </c>
      <c r="I385" s="22"/>
    </row>
    <row r="386" spans="1:9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2">
        <v>3</v>
      </c>
      <c r="H386" s="24">
        <v>1050</v>
      </c>
      <c r="I386" s="22"/>
    </row>
    <row r="387" spans="1:9" s="2" customFormat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2">
        <v>3</v>
      </c>
      <c r="H387" s="24">
        <v>1050</v>
      </c>
      <c r="I387" s="22"/>
    </row>
    <row r="388" spans="1:9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2">
        <v>3</v>
      </c>
      <c r="H388" s="24">
        <v>1050</v>
      </c>
      <c r="I388" s="22"/>
    </row>
    <row r="389" spans="1:9" s="2" customFormat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2">
        <v>3</v>
      </c>
      <c r="H389" s="24">
        <v>1050</v>
      </c>
      <c r="I389" s="22"/>
    </row>
    <row r="390" spans="1:9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2">
        <v>3</v>
      </c>
      <c r="H390" s="24">
        <v>1050</v>
      </c>
      <c r="I390" s="22"/>
    </row>
    <row r="391" spans="1:9" s="2" customFormat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2">
        <v>3</v>
      </c>
      <c r="H391" s="24">
        <v>1050</v>
      </c>
      <c r="I391" s="22"/>
    </row>
    <row r="392" spans="1:9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2">
        <v>3</v>
      </c>
      <c r="H392" s="24">
        <v>1050</v>
      </c>
      <c r="I392" s="22"/>
    </row>
    <row r="393" spans="1:9" s="2" customFormat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2">
        <v>3</v>
      </c>
      <c r="H393" s="24">
        <v>1050</v>
      </c>
      <c r="I393" s="22"/>
    </row>
    <row r="394" spans="1:9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2">
        <v>3</v>
      </c>
      <c r="H394" s="24">
        <v>1050</v>
      </c>
      <c r="I394" s="22"/>
    </row>
    <row r="395" spans="1:9" s="2" customFormat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2">
        <v>3</v>
      </c>
      <c r="H395" s="24">
        <v>1050</v>
      </c>
      <c r="I395" s="22"/>
    </row>
    <row r="396" spans="1:9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2">
        <v>3</v>
      </c>
      <c r="H396" s="24">
        <v>1050</v>
      </c>
      <c r="I396" s="22"/>
    </row>
    <row r="397" spans="1:9" s="2" customFormat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2">
        <v>3</v>
      </c>
      <c r="H397" s="24">
        <v>1050</v>
      </c>
      <c r="I397" s="22"/>
    </row>
    <row r="398" spans="1:9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2">
        <v>3</v>
      </c>
      <c r="H398" s="24">
        <v>1050</v>
      </c>
      <c r="I398" s="22"/>
    </row>
    <row r="399" spans="1:9" s="2" customFormat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2">
        <v>3</v>
      </c>
      <c r="H399" s="24">
        <v>1050</v>
      </c>
      <c r="I399" s="22"/>
    </row>
    <row r="400" spans="1:9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2">
        <v>3</v>
      </c>
      <c r="H400" s="24">
        <v>1050</v>
      </c>
      <c r="I400" s="22"/>
    </row>
    <row r="401" spans="1:9" s="2" customFormat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2">
        <v>3</v>
      </c>
      <c r="H401" s="24">
        <v>1050</v>
      </c>
      <c r="I401" s="22"/>
    </row>
    <row r="402" spans="1:9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2">
        <v>3</v>
      </c>
      <c r="H402" s="24">
        <v>1050</v>
      </c>
      <c r="I402" s="22"/>
    </row>
    <row r="403" spans="1:9" s="2" customFormat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2">
        <v>3</v>
      </c>
      <c r="H403" s="24">
        <v>1050</v>
      </c>
      <c r="I403" s="22"/>
    </row>
    <row r="404" spans="1:9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2">
        <v>3</v>
      </c>
      <c r="H404" s="24">
        <v>1050</v>
      </c>
      <c r="I404" s="22"/>
    </row>
    <row r="405" spans="1:9" s="2" customFormat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2">
        <v>3</v>
      </c>
      <c r="H405" s="24">
        <v>1050</v>
      </c>
      <c r="I405" s="22"/>
    </row>
    <row r="406" spans="1:9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2">
        <v>3</v>
      </c>
      <c r="H406" s="24">
        <v>1050</v>
      </c>
      <c r="I406" s="22"/>
    </row>
    <row r="407" spans="1:9" s="2" customFormat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2">
        <v>3</v>
      </c>
      <c r="H407" s="24">
        <v>1050</v>
      </c>
      <c r="I407" s="22"/>
    </row>
    <row r="408" spans="1:9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2">
        <v>3</v>
      </c>
      <c r="H408" s="24">
        <v>1050</v>
      </c>
      <c r="I408" s="22"/>
    </row>
    <row r="409" spans="1:9" s="2" customFormat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2">
        <v>3</v>
      </c>
      <c r="H409" s="24">
        <v>1050</v>
      </c>
      <c r="I409" s="22"/>
    </row>
    <row r="410" spans="1:9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2">
        <v>3</v>
      </c>
      <c r="H410" s="24">
        <v>1050</v>
      </c>
      <c r="I410" s="22"/>
    </row>
    <row r="411" spans="1:9" s="2" customFormat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2">
        <v>3</v>
      </c>
      <c r="H411" s="24">
        <v>1050</v>
      </c>
      <c r="I411" s="22"/>
    </row>
    <row r="412" spans="1:9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2">
        <v>3</v>
      </c>
      <c r="H412" s="24">
        <v>1050</v>
      </c>
      <c r="I412" s="22"/>
    </row>
    <row r="413" spans="1:9" s="2" customFormat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2">
        <v>3</v>
      </c>
      <c r="H413" s="24">
        <v>1050</v>
      </c>
      <c r="I413" s="22"/>
    </row>
    <row r="414" spans="1:9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2">
        <v>3</v>
      </c>
      <c r="H414" s="24">
        <v>1050</v>
      </c>
      <c r="I414" s="22"/>
    </row>
    <row r="415" spans="1:9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2">
        <v>3</v>
      </c>
      <c r="H415" s="24">
        <v>1050</v>
      </c>
      <c r="I415" s="22"/>
    </row>
    <row r="416" spans="1:9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2">
        <v>3</v>
      </c>
      <c r="H416" s="24">
        <v>1050</v>
      </c>
      <c r="I416" s="22"/>
    </row>
    <row r="417" spans="1:9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2">
        <v>3</v>
      </c>
      <c r="H417" s="24">
        <v>1050</v>
      </c>
      <c r="I417" s="22"/>
    </row>
    <row r="418" spans="1:9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2">
        <v>3</v>
      </c>
      <c r="H418" s="24">
        <v>1050</v>
      </c>
      <c r="I418" s="22"/>
    </row>
    <row r="419" spans="1:9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2">
        <v>3</v>
      </c>
      <c r="H419" s="24">
        <v>1050</v>
      </c>
      <c r="I419" s="22"/>
    </row>
    <row r="420" spans="1:9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2">
        <v>3</v>
      </c>
      <c r="H420" s="24">
        <v>1050</v>
      </c>
      <c r="I420" s="22"/>
    </row>
    <row r="421" spans="1:9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2">
        <v>3</v>
      </c>
      <c r="H421" s="24">
        <v>1050</v>
      </c>
      <c r="I421" s="22"/>
    </row>
    <row r="422" spans="1:9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2">
        <v>3</v>
      </c>
      <c r="H422" s="24">
        <v>1050</v>
      </c>
      <c r="I422" s="22"/>
    </row>
    <row r="423" spans="1:9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2">
        <v>3</v>
      </c>
      <c r="H423" s="24">
        <v>1050</v>
      </c>
      <c r="I423" s="22"/>
    </row>
    <row r="424" spans="1:9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2">
        <v>3</v>
      </c>
      <c r="H424" s="24">
        <v>1050</v>
      </c>
      <c r="I424" s="22"/>
    </row>
    <row r="425" spans="1:9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2">
        <v>1</v>
      </c>
      <c r="H425" s="24">
        <v>200</v>
      </c>
      <c r="I425" s="17"/>
    </row>
    <row r="426" spans="1:9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2">
        <v>1</v>
      </c>
      <c r="H427" s="24">
        <v>200</v>
      </c>
      <c r="I427" s="17"/>
    </row>
    <row r="428" spans="1:9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2">
        <v>1</v>
      </c>
      <c r="H428" s="24">
        <v>200</v>
      </c>
      <c r="I428" s="17"/>
    </row>
    <row r="429" spans="1:9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2">
        <v>1</v>
      </c>
      <c r="H429" s="24">
        <v>200</v>
      </c>
      <c r="I429" s="17"/>
    </row>
    <row r="430" spans="1:9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2">
        <v>1</v>
      </c>
      <c r="H430" s="24">
        <v>200</v>
      </c>
      <c r="I430" s="17"/>
    </row>
    <row r="431" spans="1:9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2">
        <v>1</v>
      </c>
      <c r="H431" s="24">
        <v>200</v>
      </c>
      <c r="I431" s="17"/>
    </row>
    <row r="432" spans="1:9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2">
        <v>1</v>
      </c>
      <c r="H432" s="24">
        <v>200</v>
      </c>
      <c r="I432" s="17"/>
    </row>
    <row r="433" spans="1:9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2">
        <v>1</v>
      </c>
      <c r="H433" s="24">
        <v>200</v>
      </c>
      <c r="I433" s="17"/>
    </row>
    <row r="434" spans="1:9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2">
        <v>1</v>
      </c>
      <c r="H434" s="24">
        <v>200</v>
      </c>
      <c r="I434" s="17"/>
    </row>
    <row r="435" spans="1:9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2">
        <v>1</v>
      </c>
      <c r="H435" s="24">
        <v>200</v>
      </c>
      <c r="I435" s="17"/>
    </row>
    <row r="436" spans="1:9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2">
        <v>1</v>
      </c>
      <c r="H436" s="24">
        <v>110</v>
      </c>
      <c r="I436" s="17"/>
    </row>
    <row r="437" spans="1:9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2">
        <v>1</v>
      </c>
      <c r="H437" s="24">
        <v>110</v>
      </c>
      <c r="I437" s="17"/>
    </row>
    <row r="438" spans="1:9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2">
        <v>1</v>
      </c>
      <c r="H438" s="24">
        <v>110</v>
      </c>
      <c r="I438" s="17"/>
    </row>
    <row r="439" spans="1:9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2">
        <v>1</v>
      </c>
      <c r="H439" s="24">
        <v>110</v>
      </c>
      <c r="I439" s="17"/>
    </row>
    <row r="440" spans="1:9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2">
        <v>1</v>
      </c>
      <c r="H440" s="24">
        <v>110</v>
      </c>
      <c r="I440" s="17"/>
    </row>
    <row r="441" spans="1:9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2">
        <v>1</v>
      </c>
      <c r="H441" s="24">
        <v>110</v>
      </c>
      <c r="I441" s="17"/>
    </row>
    <row r="442" spans="1:9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2">
        <v>1</v>
      </c>
      <c r="H442" s="24">
        <v>110</v>
      </c>
      <c r="I442" s="17"/>
    </row>
    <row r="443" spans="1:9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2">
        <v>1</v>
      </c>
      <c r="H443" s="24">
        <v>110</v>
      </c>
      <c r="I443" s="17"/>
    </row>
    <row r="444" spans="1:9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2">
        <v>1</v>
      </c>
      <c r="H444" s="24">
        <v>110</v>
      </c>
      <c r="I444" s="17"/>
    </row>
    <row r="445" spans="1:9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2">
        <v>1</v>
      </c>
      <c r="H445" s="24">
        <v>110</v>
      </c>
      <c r="I445" s="17"/>
    </row>
    <row r="446" spans="1:9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2">
        <v>1</v>
      </c>
      <c r="H446" s="24">
        <v>110</v>
      </c>
      <c r="I446" s="17"/>
    </row>
    <row r="447" spans="1:9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2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2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2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2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2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2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2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2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2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2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2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2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2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2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2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2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2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2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2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2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2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2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2">
        <v>0.5</v>
      </c>
      <c r="H470" s="24">
        <v>220</v>
      </c>
      <c r="I470" s="17"/>
    </row>
    <row r="471" spans="1:9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2">
        <v>2.5</v>
      </c>
      <c r="H471" s="24">
        <v>370</v>
      </c>
      <c r="I471" s="17"/>
    </row>
    <row r="472" spans="1:9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2">
        <v>2.5</v>
      </c>
      <c r="H473" s="24">
        <v>370</v>
      </c>
      <c r="I473" s="17"/>
    </row>
    <row r="474" spans="1:9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2">
        <v>2.5</v>
      </c>
      <c r="H474" s="24">
        <v>350</v>
      </c>
      <c r="I474" s="17"/>
    </row>
    <row r="475" spans="1:9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2">
        <v>2.5</v>
      </c>
      <c r="H475" s="24">
        <v>370</v>
      </c>
      <c r="I475" s="17"/>
    </row>
    <row r="476" spans="1:9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2">
        <v>2.5</v>
      </c>
      <c r="H476" s="24">
        <v>350</v>
      </c>
      <c r="I476" s="17"/>
    </row>
    <row r="477" spans="1:9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2">
        <v>2.5</v>
      </c>
      <c r="H477" s="24">
        <v>350</v>
      </c>
      <c r="I477" s="17"/>
    </row>
    <row r="478" spans="1:9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2">
        <v>2.5</v>
      </c>
      <c r="H478" s="24">
        <v>350</v>
      </c>
      <c r="I478" s="17"/>
    </row>
    <row r="479" spans="1:9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2">
        <v>2.5</v>
      </c>
      <c r="H479" s="24">
        <v>350</v>
      </c>
      <c r="I479" s="17"/>
    </row>
    <row r="480" spans="1:9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2">
        <v>2.5</v>
      </c>
      <c r="H480" s="24">
        <v>350</v>
      </c>
      <c r="I480" s="17"/>
    </row>
    <row r="481" spans="1:9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2">
        <v>2.5</v>
      </c>
      <c r="H481" s="24">
        <v>350</v>
      </c>
      <c r="I481" s="17"/>
    </row>
    <row r="482" spans="1:9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17"/>
      <c r="H482" s="17"/>
      <c r="I482" s="17"/>
    </row>
    <row r="483" spans="1:9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17"/>
      <c r="H483" s="17"/>
      <c r="I483" s="17"/>
    </row>
    <row r="484" spans="1:9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17"/>
      <c r="H484" s="17"/>
      <c r="I484" s="17"/>
    </row>
    <row r="485" spans="1:9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17"/>
      <c r="H485" s="17"/>
      <c r="I485" s="17"/>
    </row>
    <row r="486" spans="1:9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17"/>
      <c r="H486" s="17"/>
      <c r="I486" s="17"/>
    </row>
    <row r="487" spans="1:9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17"/>
      <c r="H487" s="17"/>
      <c r="I487" s="17"/>
    </row>
    <row r="488" spans="1:9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17"/>
      <c r="H488" s="17"/>
      <c r="I488" s="17"/>
    </row>
    <row r="489" spans="1:9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17"/>
      <c r="H489" s="17"/>
      <c r="I489" s="17"/>
    </row>
    <row r="490" spans="1:9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17"/>
      <c r="H490" s="17"/>
      <c r="I490" s="17"/>
    </row>
    <row r="491" spans="1:9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17"/>
      <c r="H491" s="17"/>
      <c r="I491" s="17"/>
    </row>
    <row r="492" spans="1:9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17"/>
      <c r="H492" s="17"/>
      <c r="I492" s="17"/>
    </row>
    <row r="493" spans="1:9" x14ac:dyDescent="0.25">
      <c r="A493" s="22" t="str">
        <f t="shared" si="11"/>
        <v>TR_8400R Vidange circuit de refroidissement</v>
      </c>
      <c r="B493" s="17" t="s">
        <v>209</v>
      </c>
      <c r="C493" s="30"/>
      <c r="D493" s="23" t="s">
        <v>133</v>
      </c>
      <c r="E493" s="17" t="s">
        <v>239</v>
      </c>
      <c r="F493" s="17"/>
      <c r="G493" s="17"/>
      <c r="H493" s="17"/>
      <c r="I493" s="17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2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2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2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2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2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2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2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2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2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2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2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2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2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2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2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2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2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2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2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2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2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2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2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2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2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2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2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2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2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2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2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2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2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2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2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2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2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2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2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2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2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2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2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2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2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2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2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2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2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2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2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2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2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2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2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2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2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2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2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2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2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2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2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2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2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2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2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2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2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2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2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2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2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2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2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2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2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2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2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2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2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2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2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2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2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2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2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2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2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2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2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2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2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2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2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2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2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2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2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2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2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2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2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2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2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2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2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2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2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2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2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2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2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2">
        <v>0.5</v>
      </c>
      <c r="H607" s="24">
        <v>99</v>
      </c>
      <c r="I607" s="17"/>
    </row>
  </sheetData>
  <autoFilter ref="A1:I607" xr:uid="{00000000-0009-0000-0000-000001000000}">
    <filterColumn colId="1">
      <filters>
        <filter val="Remplacer flitres à carburant"/>
        <filter val="Vidange circuit de refroidissement"/>
        <filter val="Vidange circuit hydraulique"/>
        <filter val="Vidange moteur"/>
        <filter val="Vidange pont avant réducteurs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4"/>
  <sheetViews>
    <sheetView workbookViewId="0">
      <selection activeCell="B21" sqref="B21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208</v>
      </c>
    </row>
    <row r="6" spans="1:4" x14ac:dyDescent="0.25">
      <c r="A6" s="2" t="s">
        <v>209</v>
      </c>
      <c r="D6" s="20" t="s">
        <v>245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A9" t="s">
        <v>252</v>
      </c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T12"/>
  <sheetViews>
    <sheetView topLeftCell="AE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Utilisateur</cp:lastModifiedBy>
  <cp:lastPrinted>2020-08-04T07:07:14Z</cp:lastPrinted>
  <dcterms:created xsi:type="dcterms:W3CDTF">2019-03-27T10:15:40Z</dcterms:created>
  <dcterms:modified xsi:type="dcterms:W3CDTF">2020-08-05T13:53:08Z</dcterms:modified>
</cp:coreProperties>
</file>