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85516B2-C3D0-4294-A64A-997EE4E4DD9D}" xr6:coauthVersionLast="45" xr6:coauthVersionMax="45" xr10:uidLastSave="{00000000-0000-0000-0000-000000000000}"/>
  <bookViews>
    <workbookView xWindow="-120" yWindow="-120" windowWidth="24240" windowHeight="13140" xr2:uid="{A836C23A-4784-4664-A50C-B1C1734933CF}"/>
  </bookViews>
  <sheets>
    <sheet name="Inscriptions" sheetId="4" r:id="rId1"/>
    <sheet name="Archives" sheetId="5" r:id="rId2"/>
    <sheet name="Paramètres" sheetId="1" r:id="rId3"/>
  </sheets>
  <definedNames>
    <definedName name="descente">Paramètres!$A$2:$A$3</definedName>
    <definedName name="RDV">Paramètres!$C$2:$C$4</definedName>
    <definedName name="reponse">Paramètres!$B$2:$B$3</definedName>
    <definedName name="Retour">Paramètres!$D$2:$D$4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" i="5" l="1"/>
  <c r="O5" i="5"/>
  <c r="O6" i="5"/>
  <c r="O7" i="5"/>
  <c r="O8" i="5"/>
  <c r="O3" i="5"/>
  <c r="P2" i="4" l="1"/>
  <c r="R8" i="5" l="1"/>
  <c r="R7" i="5"/>
  <c r="P7" i="5"/>
  <c r="R6" i="5"/>
  <c r="R5" i="5"/>
  <c r="P5" i="5"/>
  <c r="R4" i="5"/>
  <c r="R3" i="5"/>
  <c r="R3" i="4"/>
  <c r="R5" i="4"/>
  <c r="R4" i="4"/>
  <c r="P3" i="5" l="1"/>
  <c r="P2" i="5" s="1"/>
  <c r="H6" i="1"/>
  <c r="R7" i="4"/>
  <c r="R6" i="4"/>
  <c r="R8" i="4"/>
</calcChain>
</file>

<file path=xl/sharedStrings.xml><?xml version="1.0" encoding="utf-8"?>
<sst xmlns="http://schemas.openxmlformats.org/spreadsheetml/2006/main" count="63" uniqueCount="37">
  <si>
    <t>Oui</t>
  </si>
  <si>
    <t>Non</t>
  </si>
  <si>
    <t>RDV</t>
  </si>
  <si>
    <t>Retour</t>
  </si>
  <si>
    <t>Lundi</t>
  </si>
  <si>
    <t>Adresse</t>
  </si>
  <si>
    <t>Code postal</t>
  </si>
  <si>
    <t>Ville</t>
  </si>
  <si>
    <t>Mail</t>
  </si>
  <si>
    <t>Prix</t>
  </si>
  <si>
    <t>Nom</t>
  </si>
  <si>
    <t>Date de naissance</t>
  </si>
  <si>
    <t>Domicile</t>
  </si>
  <si>
    <t xml:space="preserve">Descente </t>
  </si>
  <si>
    <t>Restaurant</t>
  </si>
  <si>
    <t>Prénom</t>
  </si>
  <si>
    <t>Après la descente</t>
  </si>
  <si>
    <t>Bivouac</t>
  </si>
  <si>
    <t>Repas</t>
  </si>
  <si>
    <t>St-Martin-d'Ardèche</t>
  </si>
  <si>
    <t>Après le repas de dimanche soir</t>
  </si>
  <si>
    <t>Répartition des prix</t>
  </si>
  <si>
    <t>Réponse</t>
  </si>
  <si>
    <t>Descente</t>
  </si>
  <si>
    <t>En canoë</t>
  </si>
  <si>
    <t>Auto</t>
  </si>
  <si>
    <t>Resto</t>
  </si>
  <si>
    <t>Tél.</t>
  </si>
  <si>
    <t>Archives - Descente de l'Ardèche</t>
  </si>
  <si>
    <t>CP</t>
  </si>
  <si>
    <t>Descente de l'Ardèche  -  2020</t>
  </si>
  <si>
    <t>Canoë</t>
  </si>
  <si>
    <t>Á pied</t>
  </si>
  <si>
    <t>R- Descente</t>
  </si>
  <si>
    <t>R- Resto</t>
  </si>
  <si>
    <t>R- Lundi</t>
  </si>
  <si>
    <t>Options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</si>
</sst>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\ &quot;€&quot;"/>
    <numFmt numFmtId="166" formatCode="mm/dd/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24"/>
      <color theme="8" tint="-0.249977111117893"/>
      <name val="Calibri"/>
      <family val="2"/>
      <scheme val="minor"/>
    </font>
    <font>
      <b/>
      <i/>
      <sz val="24"/>
      <color theme="7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4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4" fontId="8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left" vertical="center"/>
    </xf>
    <xf numFmtId="1" fontId="10" fillId="0" borderId="0" xfId="0" applyNumberFormat="1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Continuous" vertical="center"/>
    </xf>
    <xf numFmtId="0" fontId="0" fillId="4" borderId="7" xfId="0" applyFont="1" applyFill="1" applyBorder="1" applyAlignment="1">
      <alignment horizontal="centerContinuous" vertical="center"/>
    </xf>
    <xf numFmtId="165" fontId="0" fillId="4" borderId="6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2" fillId="5" borderId="5" xfId="0" applyNumberFormat="1" applyFont="1" applyFill="1" applyBorder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Continuous" vertical="center"/>
    </xf>
    <xf numFmtId="165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Continuous" vertical="center"/>
    </xf>
    <xf numFmtId="165" fontId="1" fillId="4" borderId="6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Continuous" vertical="center"/>
    </xf>
    <xf numFmtId="166" fontId="5" fillId="0" borderId="0" xfId="0" applyNumberFormat="1" applyFont="1" applyAlignment="1">
      <alignment horizontal="centerContinuous" vertical="center"/>
    </xf>
    <xf numFmtId="166" fontId="1" fillId="2" borderId="2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9525</xdr:rowOff>
        </xdr:from>
        <xdr:to>
          <xdr:col>0</xdr:col>
          <xdr:colOff>1419225</xdr:colOff>
          <xdr:row>2</xdr:row>
          <xdr:rowOff>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419100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0</xdr:row>
          <xdr:rowOff>19050</xdr:rowOff>
        </xdr:from>
        <xdr:to>
          <xdr:col>1</xdr:col>
          <xdr:colOff>133350</xdr:colOff>
          <xdr:row>0</xdr:row>
          <xdr:rowOff>133350</xdr:rowOff>
        </xdr:to>
        <xdr:sp macro="" textlink="">
          <xdr:nvSpPr>
            <xdr:cNvPr id="1027" name="cmdNEW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9525</xdr:rowOff>
        </xdr:from>
        <xdr:to>
          <xdr:col>1</xdr:col>
          <xdr:colOff>9525</xdr:colOff>
          <xdr:row>1</xdr:row>
          <xdr:rowOff>0</xdr:rowOff>
        </xdr:to>
        <xdr:sp macro="" textlink="">
          <xdr:nvSpPr>
            <xdr:cNvPr id="3077" name="TextBox1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10" Type="http://schemas.openxmlformats.org/officeDocument/2006/relationships/image" Target="../media/image4.emf"/><Relationship Id="rId4" Type="http://schemas.openxmlformats.org/officeDocument/2006/relationships/image" Target="../media/image1.jpeg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29E87-FE4A-40AD-A948-EAAD4F087635}">
  <sheetPr codeName="Feuil4"/>
  <dimension ref="A1:R8"/>
  <sheetViews>
    <sheetView tabSelected="1" zoomScale="126" zoomScaleNormal="126" workbookViewId="0">
      <pane ySplit="2" topLeftCell="A3" activePane="bottomLeft" state="frozen"/>
      <selection pane="bottomLeft" activeCell="B1" sqref="B1"/>
    </sheetView>
  </sheetViews>
  <sheetFormatPr baseColWidth="10" defaultRowHeight="15" x14ac:dyDescent="0.25"/>
  <cols>
    <col min="1" max="1" width="21.42578125" style="23" customWidth="1"/>
    <col min="2" max="2" width="10.7109375" style="6" bestFit="1" customWidth="1"/>
    <col min="3" max="3" width="8.42578125" style="6" bestFit="1" customWidth="1"/>
    <col min="4" max="4" width="11" style="43" bestFit="1" customWidth="1"/>
    <col min="5" max="5" width="18.28515625" style="6" bestFit="1" customWidth="1"/>
    <col min="6" max="6" width="5.140625" style="6" bestFit="1" customWidth="1"/>
    <col min="7" max="7" width="6.7109375" style="6" bestFit="1" customWidth="1"/>
    <col min="8" max="8" width="21.7109375" style="6" bestFit="1" customWidth="1"/>
    <col min="9" max="9" width="13" style="6" bestFit="1" customWidth="1"/>
    <col min="10" max="10" width="4.7109375" style="6" bestFit="1" customWidth="1"/>
    <col min="11" max="11" width="5.28515625" style="6" bestFit="1" customWidth="1"/>
    <col min="12" max="12" width="9.7109375" style="6" bestFit="1" customWidth="1"/>
    <col min="13" max="13" width="6" style="6" bestFit="1" customWidth="1"/>
    <col min="14" max="14" width="7" style="6" bestFit="1" customWidth="1"/>
    <col min="15" max="15" width="5.5703125" style="37" bestFit="1" customWidth="1"/>
    <col min="16" max="16" width="5.5703125" style="1" bestFit="1" customWidth="1"/>
    <col min="17" max="17" width="11.5703125" style="1" bestFit="1" customWidth="1"/>
    <col min="18" max="18" width="2" style="1" bestFit="1" customWidth="1"/>
    <col min="19" max="16384" width="11.42578125" style="1"/>
  </cols>
  <sheetData>
    <row r="1" spans="1:18" ht="33.75" customHeight="1" thickBot="1" x14ac:dyDescent="0.3">
      <c r="A1" s="22"/>
      <c r="B1" s="8" t="s">
        <v>30</v>
      </c>
      <c r="C1" s="8"/>
      <c r="D1" s="41"/>
      <c r="E1" s="8"/>
      <c r="F1" s="8"/>
      <c r="G1" s="8"/>
      <c r="H1" s="8"/>
      <c r="I1" s="8"/>
      <c r="J1" s="8"/>
      <c r="K1" s="8"/>
      <c r="L1" s="8"/>
      <c r="M1" s="8"/>
      <c r="N1" s="8"/>
      <c r="O1" s="38"/>
      <c r="P1" s="36"/>
      <c r="Q1" s="36"/>
      <c r="R1" s="36"/>
    </row>
    <row r="2" spans="1:18" ht="30.75" thickBot="1" x14ac:dyDescent="0.3">
      <c r="A2" s="22"/>
      <c r="B2" s="4" t="s">
        <v>10</v>
      </c>
      <c r="C2" s="5" t="s">
        <v>15</v>
      </c>
      <c r="D2" s="42" t="s">
        <v>11</v>
      </c>
      <c r="E2" s="5" t="s">
        <v>5</v>
      </c>
      <c r="F2" s="5" t="s">
        <v>29</v>
      </c>
      <c r="G2" s="5" t="s">
        <v>7</v>
      </c>
      <c r="H2" s="5" t="s">
        <v>8</v>
      </c>
      <c r="I2" s="5" t="s">
        <v>27</v>
      </c>
      <c r="J2" s="5" t="s">
        <v>2</v>
      </c>
      <c r="K2" s="5" t="s">
        <v>25</v>
      </c>
      <c r="L2" s="5" t="s">
        <v>13</v>
      </c>
      <c r="M2" s="5" t="s">
        <v>26</v>
      </c>
      <c r="N2" s="27" t="s">
        <v>3</v>
      </c>
      <c r="O2" s="39" t="s">
        <v>9</v>
      </c>
      <c r="P2" s="33">
        <f>SUM($P$3:$P$9978)</f>
        <v>0</v>
      </c>
      <c r="Q2" s="40" t="s">
        <v>36</v>
      </c>
      <c r="R2" s="28"/>
    </row>
    <row r="3" spans="1:18" s="7" customFormat="1" x14ac:dyDescent="0.25">
      <c r="A3" s="23"/>
      <c r="B3" s="6"/>
      <c r="C3" s="6"/>
      <c r="D3" s="43"/>
      <c r="E3" s="6"/>
      <c r="F3" s="6"/>
      <c r="G3" s="6"/>
      <c r="H3" s="6"/>
      <c r="I3" s="6"/>
      <c r="J3" s="6"/>
      <c r="K3" s="6"/>
      <c r="L3" s="6"/>
      <c r="M3" s="35"/>
      <c r="N3" s="6"/>
      <c r="O3" s="37"/>
      <c r="P3" s="1"/>
      <c r="Q3" s="24" t="s">
        <v>32</v>
      </c>
      <c r="R3" s="26">
        <f>COUNTIF(L:L,"Á pied")</f>
        <v>0</v>
      </c>
    </row>
    <row r="4" spans="1:18" s="7" customFormat="1" x14ac:dyDescent="0.25">
      <c r="A4" s="23"/>
      <c r="B4" s="6"/>
      <c r="C4" s="6"/>
      <c r="D4" s="43"/>
      <c r="E4" s="6"/>
      <c r="F4" s="6"/>
      <c r="G4" s="6"/>
      <c r="H4" s="6"/>
      <c r="I4" s="6"/>
      <c r="J4" s="6"/>
      <c r="K4" s="6"/>
      <c r="L4" s="6"/>
      <c r="M4" s="6"/>
      <c r="N4" s="6"/>
      <c r="O4" s="37"/>
      <c r="P4" s="1"/>
      <c r="Q4" s="24" t="s">
        <v>31</v>
      </c>
      <c r="R4" s="26">
        <f>COUNTIF(L:L,"En canoë")</f>
        <v>0</v>
      </c>
    </row>
    <row r="5" spans="1:18" s="7" customFormat="1" x14ac:dyDescent="0.25">
      <c r="A5" s="23"/>
      <c r="B5" s="6"/>
      <c r="C5" s="6"/>
      <c r="D5" s="43"/>
      <c r="E5" s="6"/>
      <c r="F5" s="6"/>
      <c r="G5" s="6"/>
      <c r="H5" s="6"/>
      <c r="I5" s="6"/>
      <c r="J5" s="6"/>
      <c r="K5" s="6"/>
      <c r="L5" s="6"/>
      <c r="M5" s="6"/>
      <c r="N5" s="6"/>
      <c r="O5" s="37"/>
      <c r="P5" s="1"/>
      <c r="Q5" s="24" t="s">
        <v>26</v>
      </c>
      <c r="R5" s="26">
        <f>COUNTIF(M:M,"Oui")</f>
        <v>0</v>
      </c>
    </row>
    <row r="6" spans="1:18" s="18" customFormat="1" x14ac:dyDescent="0.25">
      <c r="A6" s="23"/>
      <c r="B6" s="6"/>
      <c r="C6" s="6"/>
      <c r="D6" s="43"/>
      <c r="E6" s="6"/>
      <c r="F6" s="6"/>
      <c r="G6" s="6"/>
      <c r="H6" s="6"/>
      <c r="I6" s="6"/>
      <c r="J6" s="6"/>
      <c r="K6" s="6"/>
      <c r="L6" s="6"/>
      <c r="M6" s="6"/>
      <c r="N6" s="6"/>
      <c r="O6" s="37"/>
      <c r="P6" s="1"/>
      <c r="Q6" s="24" t="s">
        <v>33</v>
      </c>
      <c r="R6" s="26">
        <f>COUNTIF(N:N,"Après la descente")</f>
        <v>0</v>
      </c>
    </row>
    <row r="7" spans="1:18" s="6" customFormat="1" x14ac:dyDescent="0.25">
      <c r="A7" s="23"/>
      <c r="D7" s="43"/>
      <c r="O7" s="37"/>
      <c r="P7" s="1"/>
      <c r="Q7" s="24" t="s">
        <v>34</v>
      </c>
      <c r="R7" s="26">
        <f>COUNTIF(N:N,"Après le repas de dimanche soir")</f>
        <v>0</v>
      </c>
    </row>
    <row r="8" spans="1:18" s="6" customFormat="1" x14ac:dyDescent="0.25">
      <c r="A8" s="23"/>
      <c r="D8" s="43"/>
      <c r="O8" s="37"/>
      <c r="P8" s="1"/>
      <c r="Q8" s="24" t="s">
        <v>35</v>
      </c>
      <c r="R8" s="26">
        <f>COUNTIF(N:N,"Lundi")</f>
        <v>0</v>
      </c>
    </row>
  </sheetData>
  <pageMargins left="0.7" right="0.7" top="0.75" bottom="0.75" header="0.3" footer="0.3"/>
  <pageSetup paperSize="9" orientation="portrait" r:id="rId1"/>
  <drawing r:id="rId2"/>
  <legacyDrawing r:id="rId3"/>
  <picture r:id="rId4"/>
  <controls>
    <mc:AlternateContent xmlns:mc="http://schemas.openxmlformats.org/markup-compatibility/2006">
      <mc:Choice Requires="x14">
        <control shapeId="1027" r:id="rId5" name="cmdNEW">
          <controlPr defaultSize="0" autoLine="0" r:id="rId6">
            <anchor moveWithCells="1">
              <from>
                <xdr:col>1</xdr:col>
                <xdr:colOff>19050</xdr:colOff>
                <xdr:row>0</xdr:row>
                <xdr:rowOff>19050</xdr:rowOff>
              </from>
              <to>
                <xdr:col>1</xdr:col>
                <xdr:colOff>133350</xdr:colOff>
                <xdr:row>0</xdr:row>
                <xdr:rowOff>133350</xdr:rowOff>
              </to>
            </anchor>
          </controlPr>
        </control>
      </mc:Choice>
      <mc:Fallback>
        <control shapeId="1027" r:id="rId5" name="cmdNEW"/>
      </mc:Fallback>
    </mc:AlternateContent>
    <mc:AlternateContent xmlns:mc="http://schemas.openxmlformats.org/markup-compatibility/2006">
      <mc:Choice Requires="x14">
        <control shapeId="1026" r:id="rId7" name="TextBox1">
          <controlPr defaultSize="0" autoLine="0" r:id="rId8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0</xdr:row>
                <xdr:rowOff>419100</xdr:rowOff>
              </to>
            </anchor>
          </controlPr>
        </control>
      </mc:Choice>
      <mc:Fallback>
        <control shapeId="1026" r:id="rId7" name="TextBox1"/>
      </mc:Fallback>
    </mc:AlternateContent>
    <mc:AlternateContent xmlns:mc="http://schemas.openxmlformats.org/markup-compatibility/2006">
      <mc:Choice Requires="x14">
        <control shapeId="1025" r:id="rId9" name="cmdGO">
          <controlPr defaultSize="0" autoLine="0" r:id="rId10">
            <anchor moveWithCells="1" sizeWithCells="1">
              <from>
                <xdr:col>0</xdr:col>
                <xdr:colOff>0</xdr:colOff>
                <xdr:row>1</xdr:row>
                <xdr:rowOff>9525</xdr:rowOff>
              </from>
              <to>
                <xdr:col>0</xdr:col>
                <xdr:colOff>1419225</xdr:colOff>
                <xdr:row>2</xdr:row>
                <xdr:rowOff>0</xdr:rowOff>
              </to>
            </anchor>
          </controlPr>
        </control>
      </mc:Choice>
      <mc:Fallback>
        <control shapeId="1025" r:id="rId9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A3677-849C-419A-8BA2-D94D223BA096}">
  <sheetPr codeName="Feuil2"/>
  <dimension ref="A1:R14"/>
  <sheetViews>
    <sheetView zoomScale="103" zoomScaleNormal="103" workbookViewId="0">
      <selection activeCell="B1" sqref="B1"/>
    </sheetView>
  </sheetViews>
  <sheetFormatPr baseColWidth="10" defaultRowHeight="15" x14ac:dyDescent="0.25"/>
  <cols>
    <col min="1" max="1" width="20" customWidth="1"/>
    <col min="15" max="15" width="11.42578125" style="32"/>
    <col min="16" max="16" width="11.42578125" style="25"/>
    <col min="17" max="18" width="11.42578125" style="1"/>
  </cols>
  <sheetData>
    <row r="1" spans="1:18" s="1" customFormat="1" ht="33.75" customHeight="1" thickBot="1" x14ac:dyDescent="0.3">
      <c r="B1" s="9" t="s">
        <v>28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32"/>
      <c r="P1" s="25"/>
    </row>
    <row r="2" spans="1:18" s="1" customFormat="1" ht="30.75" thickBot="1" x14ac:dyDescent="0.3">
      <c r="A2" s="3">
        <v>0</v>
      </c>
      <c r="B2" s="10" t="s">
        <v>10</v>
      </c>
      <c r="C2" s="11" t="s">
        <v>15</v>
      </c>
      <c r="D2" s="12" t="s">
        <v>11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27</v>
      </c>
      <c r="J2" s="11" t="s">
        <v>2</v>
      </c>
      <c r="K2" s="11" t="s">
        <v>25</v>
      </c>
      <c r="L2" s="11" t="s">
        <v>13</v>
      </c>
      <c r="M2" s="11" t="s">
        <v>26</v>
      </c>
      <c r="N2" s="13" t="s">
        <v>3</v>
      </c>
      <c r="O2" s="30" t="s">
        <v>9</v>
      </c>
      <c r="P2" s="33">
        <f>SUM(P3:P8)</f>
        <v>0</v>
      </c>
      <c r="Q2" s="29" t="s">
        <v>36</v>
      </c>
      <c r="R2" s="28"/>
    </row>
    <row r="3" spans="1:18" x14ac:dyDescent="0.25">
      <c r="A3" s="23"/>
      <c r="B3" s="16"/>
      <c r="C3" s="16"/>
      <c r="D3" s="17"/>
      <c r="O3" s="31" t="str">
        <f>IF(B3&lt;&gt;"",100+IF(L3="En canoë",Paramètres!H4,0)+IF(M3="Oui",H3,0)+IF(N3="Après le repas de dimanche soir",Paramètres!H6,0)+IF(N3="Lundi",Paramètres!H6+Paramètres!H5,0),"")</f>
        <v/>
      </c>
      <c r="P3" s="31">
        <f>SUM(O3:O4)</f>
        <v>0</v>
      </c>
      <c r="Q3" s="24" t="s">
        <v>32</v>
      </c>
      <c r="R3" s="26">
        <f>COUNTIF(L:L,"Á pied")</f>
        <v>0</v>
      </c>
    </row>
    <row r="4" spans="1:18" x14ac:dyDescent="0.25">
      <c r="A4" s="23"/>
      <c r="B4" s="14"/>
      <c r="C4" s="14"/>
      <c r="D4" s="15"/>
      <c r="O4" s="31" t="str">
        <f>IF(B4&lt;&gt;"",100+IF(L4="En canoë",Paramètres!H5,0)+IF(M4="Oui",H4,0)+IF(N4="Après le repas de dimanche soir",Paramètres!H7,0)+IF(N4="Lundi",Paramètres!H7+Paramètres!H6,0),"")</f>
        <v/>
      </c>
      <c r="P4" s="26"/>
      <c r="Q4" s="24" t="s">
        <v>31</v>
      </c>
      <c r="R4" s="26">
        <f>COUNTIF(L:L,"En canoë")</f>
        <v>0</v>
      </c>
    </row>
    <row r="5" spans="1:18" x14ac:dyDescent="0.25">
      <c r="A5" s="23"/>
      <c r="B5" s="16"/>
      <c r="C5" s="16"/>
      <c r="D5" s="17"/>
      <c r="O5" s="31" t="str">
        <f>IF(B5&lt;&gt;"",100+IF(L5="En canoë",Paramètres!H6,0)+IF(M5="Oui",H5,0)+IF(N5="Après le repas de dimanche soir",Paramètres!H8,0)+IF(N5="Lundi",Paramètres!H8+Paramètres!H7,0),"")</f>
        <v/>
      </c>
      <c r="P5" s="31">
        <f>SUM(O5:O6)</f>
        <v>0</v>
      </c>
      <c r="Q5" s="24" t="s">
        <v>26</v>
      </c>
      <c r="R5" s="26">
        <f>COUNTIF(M:M,"Oui")</f>
        <v>0</v>
      </c>
    </row>
    <row r="6" spans="1:18" x14ac:dyDescent="0.25">
      <c r="A6" s="34"/>
      <c r="B6" s="18"/>
      <c r="C6" s="18"/>
      <c r="D6" s="19"/>
      <c r="O6" s="31" t="str">
        <f>IF(B6&lt;&gt;"",100+IF(L6="En canoë",Paramètres!H7,0)+IF(M6="Oui",H6,0)+IF(N6="Après le repas de dimanche soir",Paramètres!H9,0)+IF(N6="Lundi",Paramètres!H9+Paramètres!H8,0),"")</f>
        <v/>
      </c>
      <c r="Q6" s="24" t="s">
        <v>33</v>
      </c>
      <c r="R6" s="26">
        <f>COUNTIF(N:N,"Après la descente")</f>
        <v>0</v>
      </c>
    </row>
    <row r="7" spans="1:18" x14ac:dyDescent="0.25">
      <c r="A7" s="23"/>
      <c r="B7" s="16"/>
      <c r="C7" s="16"/>
      <c r="D7" s="17"/>
      <c r="O7" s="31" t="str">
        <f>IF(B7&lt;&gt;"",100+IF(L7="En canoë",Paramètres!H8,0)+IF(M7="Oui",H7,0)+IF(N7="Après le repas de dimanche soir",Paramètres!H10,0)+IF(N7="Lundi",Paramètres!H10+Paramètres!H9,0),"")</f>
        <v/>
      </c>
      <c r="P7" s="32">
        <f>SUM(O7:O8)</f>
        <v>0</v>
      </c>
      <c r="Q7" s="24" t="s">
        <v>34</v>
      </c>
      <c r="R7" s="26">
        <f>COUNTIF(N:N,"Après le repas de dimanche soir")</f>
        <v>0</v>
      </c>
    </row>
    <row r="8" spans="1:18" x14ac:dyDescent="0.25">
      <c r="A8" s="23"/>
      <c r="B8" s="20"/>
      <c r="C8" s="20"/>
      <c r="D8" s="21"/>
      <c r="O8" s="31" t="str">
        <f>IF(B8&lt;&gt;"",100+IF(L8="En canoë",Paramètres!H9,0)+IF(M8="Oui",H8,0)+IF(N8="Après le repas de dimanche soir",Paramètres!H11,0)+IF(N8="Lundi",Paramètres!H11+Paramètres!H10,0),"")</f>
        <v/>
      </c>
      <c r="P8" s="1"/>
      <c r="Q8" s="24" t="s">
        <v>35</v>
      </c>
      <c r="R8" s="26">
        <f>COUNTIF(N:N,"Lundi")</f>
        <v>0</v>
      </c>
    </row>
    <row r="9" spans="1:18" x14ac:dyDescent="0.25">
      <c r="A9" s="23"/>
      <c r="B9" s="16"/>
      <c r="C9" s="16"/>
      <c r="D9" s="17"/>
      <c r="R9" s="6"/>
    </row>
    <row r="10" spans="1:18" x14ac:dyDescent="0.25">
      <c r="A10" s="23"/>
      <c r="B10" s="20"/>
      <c r="C10" s="20"/>
      <c r="D10" s="21"/>
      <c r="R10" s="6"/>
    </row>
    <row r="11" spans="1:18" x14ac:dyDescent="0.25">
      <c r="R11" s="6"/>
    </row>
    <row r="12" spans="1:18" x14ac:dyDescent="0.25">
      <c r="R12" s="6"/>
    </row>
    <row r="13" spans="1:18" x14ac:dyDescent="0.25">
      <c r="R13" s="6"/>
    </row>
    <row r="14" spans="1:18" x14ac:dyDescent="0.25">
      <c r="R14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7" r:id="rId3" name="TextBox1">
          <controlPr defaultSize="0" autoLine="0" autoPict="0" r:id="rId4">
            <anchor moveWithCells="1" sizeWithCells="1">
              <from>
                <xdr:col>0</xdr:col>
                <xdr:colOff>9525</xdr:colOff>
                <xdr:row>0</xdr:row>
                <xdr:rowOff>9525</xdr:rowOff>
              </from>
              <to>
                <xdr:col>1</xdr:col>
                <xdr:colOff>9525</xdr:colOff>
                <xdr:row>1</xdr:row>
                <xdr:rowOff>0</xdr:rowOff>
              </to>
            </anchor>
          </controlPr>
        </control>
      </mc:Choice>
      <mc:Fallback>
        <control shapeId="3077" r:id="rId3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447D8-1742-42A1-9741-E28E36A6A506}">
  <sheetPr codeName="Feuil1"/>
  <dimension ref="A1:H6"/>
  <sheetViews>
    <sheetView workbookViewId="0">
      <selection activeCell="C5" sqref="C5"/>
    </sheetView>
  </sheetViews>
  <sheetFormatPr baseColWidth="10" defaultRowHeight="15" x14ac:dyDescent="0.25"/>
  <cols>
    <col min="3" max="3" width="18.28515625" bestFit="1" customWidth="1"/>
    <col min="4" max="4" width="29.7109375" bestFit="1" customWidth="1"/>
    <col min="7" max="7" width="18.140625" bestFit="1" customWidth="1"/>
  </cols>
  <sheetData>
    <row r="1" spans="1:8" x14ac:dyDescent="0.25">
      <c r="A1" t="s">
        <v>23</v>
      </c>
      <c r="B1" t="s">
        <v>22</v>
      </c>
      <c r="C1" t="s">
        <v>2</v>
      </c>
      <c r="D1" t="s">
        <v>3</v>
      </c>
      <c r="G1" t="s">
        <v>21</v>
      </c>
    </row>
    <row r="2" spans="1:8" x14ac:dyDescent="0.25">
      <c r="A2" t="s">
        <v>32</v>
      </c>
      <c r="B2" t="s">
        <v>0</v>
      </c>
      <c r="C2" t="s">
        <v>12</v>
      </c>
      <c r="D2" t="s">
        <v>16</v>
      </c>
      <c r="G2" t="s">
        <v>9</v>
      </c>
      <c r="H2" s="2">
        <v>100</v>
      </c>
    </row>
    <row r="3" spans="1:8" x14ac:dyDescent="0.25">
      <c r="A3" t="s">
        <v>24</v>
      </c>
      <c r="B3" t="s">
        <v>1</v>
      </c>
      <c r="C3" t="s">
        <v>19</v>
      </c>
      <c r="D3" t="s">
        <v>20</v>
      </c>
      <c r="G3" t="s">
        <v>14</v>
      </c>
      <c r="H3" s="2">
        <v>22</v>
      </c>
    </row>
    <row r="4" spans="1:8" x14ac:dyDescent="0.25">
      <c r="D4" t="s">
        <v>4</v>
      </c>
      <c r="G4" t="s">
        <v>31</v>
      </c>
      <c r="H4" s="2">
        <v>35</v>
      </c>
    </row>
    <row r="5" spans="1:8" x14ac:dyDescent="0.25">
      <c r="G5" t="s">
        <v>17</v>
      </c>
      <c r="H5" s="2">
        <v>13</v>
      </c>
    </row>
    <row r="6" spans="1:8" x14ac:dyDescent="0.25">
      <c r="G6" t="s">
        <v>18</v>
      </c>
      <c r="H6" s="2">
        <f>H2-H3-H4-H5</f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Inscriptions</vt:lpstr>
      <vt:lpstr>Archives</vt:lpstr>
      <vt:lpstr>Paramètres</vt:lpstr>
      <vt:lpstr>descente</vt:lpstr>
      <vt:lpstr>RDV</vt:lpstr>
      <vt:lpstr>reponse</vt:lpstr>
      <vt:lpstr>Retour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Utilisateur</cp:lastModifiedBy>
  <dcterms:created xsi:type="dcterms:W3CDTF">2020-02-06T08:33:44Z</dcterms:created>
  <dcterms:modified xsi:type="dcterms:W3CDTF">2020-02-10T13:58:49Z</dcterms:modified>
</cp:coreProperties>
</file>