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autoCompressPictures="0"/>
  <bookViews>
    <workbookView xWindow="0" yWindow="0" windowWidth="25440" windowHeight="15540" tabRatio="500"/>
  </bookViews>
  <sheets>
    <sheet name="Syndrome Grippal" sheetId="2" r:id="rId1"/>
  </sheets>
  <definedNames>
    <definedName name="_xlnm._FilterDatabase" localSheetId="0" hidden="1">'Syndrome Grippal'!$B$7:$G$17</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J24" i="2" l="1"/>
  <c r="J50" i="2"/>
  <c r="J49" i="2"/>
  <c r="J48" i="2"/>
  <c r="J47" i="2"/>
  <c r="J46" i="2"/>
  <c r="J45" i="2"/>
  <c r="J44" i="2"/>
  <c r="J43" i="2"/>
  <c r="J42" i="2"/>
  <c r="J40" i="2"/>
  <c r="J39" i="2"/>
  <c r="J28" i="2"/>
  <c r="J38" i="2"/>
  <c r="J37" i="2"/>
  <c r="J36" i="2"/>
  <c r="J35" i="2"/>
  <c r="J34" i="2"/>
  <c r="J33" i="2"/>
  <c r="J32" i="2"/>
  <c r="J31" i="2"/>
  <c r="L2" i="2"/>
  <c r="L3" i="2" s="1"/>
  <c r="L4" i="2" s="1"/>
  <c r="L5" i="2" s="1"/>
  <c r="L6" i="2" s="1"/>
  <c r="L7" i="2" s="1"/>
  <c r="L8" i="2" s="1"/>
  <c r="L9" i="2" s="1"/>
  <c r="L10" i="2" s="1"/>
  <c r="L11" i="2" s="1"/>
  <c r="L12" i="2" s="1"/>
  <c r="L13" i="2" s="1"/>
  <c r="L14" i="2" s="1"/>
  <c r="L15" i="2" s="1"/>
  <c r="L16" i="2" s="1"/>
  <c r="L17" i="2" s="1"/>
  <c r="L18" i="2" s="1"/>
  <c r="L19" i="2" s="1"/>
  <c r="L20" i="2" s="1"/>
  <c r="L21" i="2" s="1"/>
  <c r="L22" i="2" s="1"/>
  <c r="L23" i="2" s="1"/>
  <c r="L24" i="2" s="1"/>
  <c r="L25" i="2" s="1"/>
  <c r="L26" i="2" s="1"/>
  <c r="L27" i="2" s="1"/>
  <c r="L28" i="2" s="1"/>
  <c r="L29" i="2" s="1"/>
  <c r="L30" i="2" s="1"/>
  <c r="L31" i="2" s="1"/>
  <c r="L32" i="2" s="1"/>
  <c r="L33" i="2" s="1"/>
  <c r="L1" i="2"/>
  <c r="J29" i="2"/>
  <c r="J27" i="2"/>
  <c r="J26" i="2"/>
  <c r="J25" i="2"/>
  <c r="J23" i="2"/>
  <c r="J22" i="2"/>
  <c r="J21" i="2"/>
  <c r="J20" i="2"/>
  <c r="J19" i="2"/>
  <c r="J51" i="2"/>
  <c r="J18" i="2"/>
  <c r="J17" i="2"/>
  <c r="J15" i="2"/>
  <c r="J14" i="2"/>
  <c r="J13" i="2"/>
  <c r="J12" i="2"/>
  <c r="J11" i="2"/>
  <c r="J10" i="2"/>
  <c r="J9" i="2"/>
  <c r="J16" i="2"/>
  <c r="J8" i="2"/>
  <c r="J6" i="2"/>
</calcChain>
</file>

<file path=xl/sharedStrings.xml><?xml version="1.0" encoding="utf-8"?>
<sst xmlns="http://schemas.openxmlformats.org/spreadsheetml/2006/main" count="156" uniqueCount="116">
  <si>
    <t>Diagnostic</t>
  </si>
  <si>
    <t>Titre Diagnostic</t>
  </si>
  <si>
    <t>Explication Diagnostic</t>
  </si>
  <si>
    <t>Conseil 1</t>
  </si>
  <si>
    <t>Texte Conseil</t>
  </si>
  <si>
    <t>Conseil 2</t>
  </si>
  <si>
    <t>Conseil 3</t>
  </si>
  <si>
    <t>Conseil 4</t>
  </si>
  <si>
    <t>Conseil 5</t>
  </si>
  <si>
    <t>Nom médicament</t>
  </si>
  <si>
    <t>Url Médicament</t>
  </si>
  <si>
    <t>Marque médicament</t>
  </si>
  <si>
    <t>[diagnostic]</t>
  </si>
  <si>
    <t>[titreDiagnostic]</t>
  </si>
  <si>
    <t>[graviteDiagnostic]</t>
  </si>
  <si>
    <t>[visageDoc]</t>
  </si>
  <si>
    <t>[explicationDiagnostic]</t>
  </si>
  <si>
    <t>[conseil]</t>
  </si>
  <si>
    <t>[imageConseil]</t>
  </si>
  <si>
    <t>[titreConseil]</t>
  </si>
  <si>
    <t>[texteConseil]</t>
  </si>
  <si>
    <t>[ongletDiagnostic]</t>
  </si>
  <si>
    <t>[ongletConseils]</t>
  </si>
  <si>
    <t>[ongletMedicaments]</t>
  </si>
  <si>
    <t>[iconeFamilleMedicament]</t>
  </si>
  <si>
    <t>[nomFamilleMedicament]</t>
  </si>
  <si>
    <t>[prixMedicamentMini]</t>
  </si>
  <si>
    <t>[prixMedicamentMaxi]</t>
  </si>
  <si>
    <t>[medicamentMarque]</t>
  </si>
  <si>
    <t>[medicamentNom]</t>
  </si>
  <si>
    <t>[medicamentAchat]</t>
  </si>
  <si>
    <t>[descriptionFamilleMedicament]</t>
  </si>
  <si>
    <t>[noticeFamilleMedicament]</t>
  </si>
  <si>
    <t>[elementNotice]</t>
  </si>
  <si>
    <t>[warningFamilleMedicament]</t>
  </si>
  <si>
    <t>[elementWarning]</t>
  </si>
  <si>
    <t>[familleMedicament]</t>
  </si>
  <si>
    <t>Classe Médicament 1</t>
  </si>
  <si>
    <t>Médicament 1</t>
  </si>
  <si>
    <t>Médicament 2</t>
  </si>
  <si>
    <t>Médicament 3</t>
  </si>
  <si>
    <t>Titre conseil</t>
  </si>
  <si>
    <t>Nom Famille</t>
  </si>
  <si>
    <t>Explication Famille</t>
  </si>
  <si>
    <t>Alerte Famille</t>
  </si>
  <si>
    <t>Prix Mini</t>
  </si>
  <si>
    <t>Prix Maxi</t>
  </si>
  <si>
    <t>Posologie, donnée notice</t>
  </si>
  <si>
    <r>
      <t xml:space="preserve">Gravité Diagnostic </t>
    </r>
    <r>
      <rPr>
        <b/>
        <sz val="12"/>
        <color rgb="FFFF0000"/>
        <rFont val="Calibri"/>
        <scheme val="minor"/>
      </rPr>
      <t>(A DEROULER)</t>
    </r>
  </si>
  <si>
    <t>Conseil 6</t>
  </si>
  <si>
    <t>Conseil 7</t>
  </si>
  <si>
    <t>Conseil 8</t>
  </si>
  <si>
    <t>Médicament 4</t>
  </si>
  <si>
    <t>Médicament 5</t>
  </si>
  <si>
    <t>Médicament 6</t>
  </si>
  <si>
    <t>Médicament 7</t>
  </si>
  <si>
    <t>Médicament 8</t>
  </si>
  <si>
    <t xml:space="preserve">Fin </t>
  </si>
  <si>
    <t>FIN Conseils</t>
  </si>
  <si>
    <t>[typeMedicament]</t>
  </si>
  <si>
    <t>[listeMedicaments]</t>
  </si>
  <si>
    <t>[medicament]</t>
  </si>
  <si>
    <t>hydratation</t>
  </si>
  <si>
    <t>repos</t>
  </si>
  <si>
    <t>comprime</t>
  </si>
  <si>
    <r>
      <rPr>
        <b/>
        <sz val="12"/>
        <color theme="1"/>
        <rFont val="Calibri"/>
        <family val="2"/>
        <scheme val="minor"/>
      </rPr>
      <t>Image Famille</t>
    </r>
    <r>
      <rPr>
        <sz val="12"/>
        <color theme="1"/>
        <rFont val="Calibri"/>
        <family val="2"/>
        <scheme val="minor"/>
      </rPr>
      <t xml:space="preserve"> </t>
    </r>
    <r>
      <rPr>
        <b/>
        <sz val="12"/>
        <color rgb="FFFF0000"/>
        <rFont val="Calibri"/>
        <scheme val="minor"/>
      </rPr>
      <t>(A DEROULER</t>
    </r>
    <r>
      <rPr>
        <sz val="12"/>
        <color theme="1"/>
        <rFont val="Calibri"/>
        <family val="2"/>
        <scheme val="minor"/>
      </rPr>
      <t xml:space="preserve"> ou ajouter dans DONNEES &gt; VALIDATION &gt; listes, en toutes lettres tout attaché et espacé d'un point virgule, SANS ACCENT)</t>
    </r>
  </si>
  <si>
    <r>
      <rPr>
        <b/>
        <sz val="12"/>
        <color theme="1"/>
        <rFont val="Calibri"/>
        <family val="2"/>
        <scheme val="minor"/>
      </rPr>
      <t>Image Conseil</t>
    </r>
    <r>
      <rPr>
        <sz val="12"/>
        <color theme="1"/>
        <rFont val="Calibri"/>
        <family val="2"/>
        <scheme val="minor"/>
      </rPr>
      <t xml:space="preserve"> </t>
    </r>
    <r>
      <rPr>
        <b/>
        <sz val="12"/>
        <color rgb="FFFF0000"/>
        <rFont val="Calibri"/>
        <scheme val="minor"/>
      </rPr>
      <t>(A DEROULER</t>
    </r>
    <r>
      <rPr>
        <sz val="12"/>
        <color theme="1"/>
        <rFont val="Calibri"/>
        <family val="2"/>
        <scheme val="minor"/>
      </rPr>
      <t xml:space="preserve"> ou ajouter dans DONNEES &gt; VALIDATION listes, en toutes lettres tout attaché et espacé d'un point virgule, SANS ACCENT)</t>
    </r>
  </si>
  <si>
    <t>Syndrome grippal</t>
  </si>
  <si>
    <t>À surveiller !</t>
  </si>
  <si>
    <t>Reposez vous !</t>
  </si>
  <si>
    <t>Buvez suffisamment !</t>
  </si>
  <si>
    <t>transmission</t>
  </si>
  <si>
    <t>Evitez de contaminer vos proches !</t>
  </si>
  <si>
    <t>Pensez à vous laver régulièrement les mains, évitez le contact avec les personnes fragiles, éventuellement portez un masque.</t>
  </si>
  <si>
    <t>Le traitement d'un syndrome grippal est avant tout symptomatique. Reposez-vous, restez au chaud chez vous si possible !</t>
  </si>
  <si>
    <t>info</t>
  </si>
  <si>
    <t>Antibiotiques : pas automatique !</t>
  </si>
  <si>
    <t xml:space="preserve">Il s'agit d'une infection virale : un traitement antibiotique n'aura aucun intérêt et pourrait entrâiner de nombreux effets secondaires. Il ne sera éventuellement indiqué qu'en cas de surinfection bactérienne. </t>
  </si>
  <si>
    <t>Il s'agit probablement d'un syndrome grippal. C'est une infection virale, qui associe fièvre, maux de tête, courbatures, douleurs musculaires, et des signes d'atteinte respiratoire (toux sèche, rhinorrhée, maux de gorge, etc.) Son évolution est habituellement spontanément favorable en 3 à 5 jours et ne nécessite qu'un traitement symptomatique, cependant des complications peuvent survenir notamment sur les terrains plus fragiles (personnes âgées, pathologie chronique), notamment des surinfections bactériennes. Il convient donc de surveiller son évolution.</t>
  </si>
  <si>
    <t xml:space="preserve">La fièvre entraîne une déshydratation. Pensez à boire beaucoup d'eau, </t>
  </si>
  <si>
    <t>patience</t>
  </si>
  <si>
    <t>Soyez patient !</t>
  </si>
  <si>
    <t xml:space="preserve">Si la fièvre ne dure généralement que 3 à 5 jours, une fatigue importante et les symptômes tels que la toux peuvent perdurer pendant plus d'une semaine. Soyez patient ! </t>
  </si>
  <si>
    <t>Antipyrétiques</t>
  </si>
  <si>
    <t>Sanofi</t>
  </si>
  <si>
    <t>UPSA</t>
  </si>
  <si>
    <t>Ne pas dépasser la posologie indiquée, des surdosages graves peuvent survenir.</t>
  </si>
  <si>
    <t>Classe Médicament 2</t>
  </si>
  <si>
    <t>Classe Médicament 3</t>
  </si>
  <si>
    <t xml:space="preserve">Il s'agit des médicaments qui ont pour but de faire baisser votre température, et donc de soulager les symptômes liés à la fièvre. </t>
  </si>
  <si>
    <t>https://lasante.net/nos-medicaments/douleurs-et-fievres/paracetamol/doliprane-1000-mg-effervescent-x-8.html</t>
  </si>
  <si>
    <t>https://lasante.net/nos-medicaments/douleurs-et-fievres/paracetamol/efferalgan-1-g-comprimes-effervescents-x-8.html</t>
  </si>
  <si>
    <t>https://lasante.net/nos-medicaments/douleurs-et-fievres/paracetamol/dafalgan-1-g-comprimes-x-8.html</t>
  </si>
  <si>
    <t>Chez l'adulte, 1 comprimé toutes les 6 heures si besoin.</t>
  </si>
  <si>
    <t>Biogaran</t>
  </si>
  <si>
    <t>PARACETAMOL 1g</t>
  </si>
  <si>
    <t>DOLIPRANE 1g</t>
  </si>
  <si>
    <t>EFFERALGAN 1g</t>
  </si>
  <si>
    <t>DAFALGAN 1g</t>
  </si>
  <si>
    <t>https://lasante.net/nos-medicaments/douleurs-et-fievres/paracetamol/paracetamol-biogaran-1-g-x-8.html</t>
  </si>
  <si>
    <t>sirop</t>
  </si>
  <si>
    <t>Antitussifs</t>
  </si>
  <si>
    <t>Si vous avez une toux sèche très gênante, ces sirops peuvent vous soulager temporairement. Ne pas en abuser, et prendre bien garde des contre-indications éventuelles.</t>
  </si>
  <si>
    <t>Humex</t>
  </si>
  <si>
    <t>Sirop Toux Sèche OXOMEMAZINE</t>
  </si>
  <si>
    <t>https://lasante.net/nos-medicaments/maux-de-gorge-et-toux/toux/humex-sirop-toux-seche-oxomemazine-150-ml.html</t>
  </si>
  <si>
    <t>TOPLEXIL sans sucre</t>
  </si>
  <si>
    <t>https://lasante.net/nos-medicaments/maux-de-gorge-et-toux/toux/toplexil-sirop-sans-sucre-150-ml.html</t>
  </si>
  <si>
    <t>Pierre Fabre</t>
  </si>
  <si>
    <t>DRILL Toux sèche</t>
  </si>
  <si>
    <t>https://lasante.net/nos-medicaments/maux-de-gorge-et-toux/toux/drill-toux-seche-adulte-sirop-125-ml.html</t>
  </si>
  <si>
    <t>Ne pas prendre en cas de toux grasse (productive). Peut-être sédatif (c'est à dire faire dormir), n'en abusez pas et ne conduisez pas après en avoir pris !</t>
  </si>
  <si>
    <t>1 à 2 cuillères à soupe par prise, à prendre plutôt le soir.</t>
  </si>
  <si>
    <t>Type Médicament</t>
  </si>
  <si>
    <t>Comprimés</t>
  </si>
  <si>
    <t>Sirop</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</si>
</sst>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b/>
      <sz val="12"/>
      <color rgb="FFFF0000"/>
      <name val="Calibri"/>
      <scheme val="minor"/>
    </font>
    <font>
      <sz val="12"/>
      <color rgb="FF000000"/>
      <name val="Calibri"/>
      <family val="2"/>
      <scheme val="minor"/>
    </font>
    <font>
      <b/>
      <sz val="12"/>
      <color theme="3"/>
      <name val="Calibri"/>
      <scheme val="minor"/>
    </font>
    <font>
      <sz val="12"/>
      <color theme="3"/>
      <name val="Calibri"/>
      <scheme val="minor"/>
    </font>
    <font>
      <sz val="12"/>
      <color theme="5" tint="-0.499984740745262"/>
      <name val="Calibri"/>
      <scheme val="minor"/>
    </font>
    <font>
      <sz val="12"/>
      <color rgb="FF008000"/>
      <name val="Calibri"/>
      <scheme val="minor"/>
    </font>
    <font>
      <b/>
      <sz val="12"/>
      <color rgb="FF000000"/>
      <name val="Calibri"/>
      <family val="2"/>
      <scheme val="minor"/>
    </font>
  </fonts>
  <fills count="5">
    <fill>
      <patternFill patternType="none"/>
    </fill>
    <fill>
      <patternFill patternType="gray125"/>
    </fill>
    <fill>
      <patternFill patternType="solid">
        <fgColor theme="0" tint="-0.34998626667073579"/>
        <bgColor indexed="64"/>
      </patternFill>
    </fill>
    <fill>
      <patternFill patternType="solid">
        <fgColor rgb="FFA6A6A6"/>
        <bgColor rgb="FF000000"/>
      </patternFill>
    </fill>
    <fill>
      <patternFill patternType="solid">
        <fgColor theme="0"/>
        <bgColor indexed="64"/>
      </patternFill>
    </fill>
  </fills>
  <borders count="4">
    <border>
      <left/>
      <right/>
      <top/>
      <bottom/>
      <diagonal/>
    </border>
    <border>
      <left style="thick">
        <color auto="1"/>
      </left>
      <right style="thick">
        <color auto="1"/>
      </right>
      <top style="thick">
        <color auto="1"/>
      </top>
      <bottom/>
      <diagonal/>
    </border>
    <border>
      <left style="thick">
        <color auto="1"/>
      </left>
      <right style="thick">
        <color auto="1"/>
      </right>
      <top/>
      <bottom/>
      <diagonal/>
    </border>
    <border>
      <left style="thick">
        <color auto="1"/>
      </left>
      <right style="thick">
        <color auto="1"/>
      </right>
      <top/>
      <bottom style="thick">
        <color auto="1"/>
      </bottom>
      <diagonal/>
    </border>
  </borders>
  <cellStyleXfs count="91">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20">
    <xf numFmtId="0" fontId="0" fillId="0" borderId="0" xfId="0"/>
    <xf numFmtId="0" fontId="5" fillId="0" borderId="0" xfId="0" applyFont="1"/>
    <xf numFmtId="0" fontId="0" fillId="2" borderId="0" xfId="0" applyFill="1"/>
    <xf numFmtId="0" fontId="1" fillId="2" borderId="0" xfId="0" applyFont="1" applyFill="1"/>
    <xf numFmtId="0" fontId="0" fillId="2" borderId="1" xfId="0" applyFill="1" applyBorder="1"/>
    <xf numFmtId="0" fontId="6" fillId="2" borderId="2" xfId="0" applyFont="1" applyFill="1" applyBorder="1"/>
    <xf numFmtId="0" fontId="7" fillId="2" borderId="2" xfId="0" applyFont="1" applyFill="1" applyBorder="1"/>
    <xf numFmtId="0" fontId="6" fillId="2" borderId="3" xfId="0" applyFont="1" applyFill="1" applyBorder="1"/>
    <xf numFmtId="0" fontId="8" fillId="2" borderId="0" xfId="0" applyFont="1" applyFill="1"/>
    <xf numFmtId="0" fontId="0" fillId="0" borderId="0" xfId="0" applyFont="1" applyAlignment="1">
      <alignment shrinkToFit="1"/>
    </xf>
    <xf numFmtId="0" fontId="1" fillId="2" borderId="0" xfId="0" applyFont="1" applyFill="1" applyAlignment="1">
      <alignment shrinkToFit="1"/>
    </xf>
    <xf numFmtId="0" fontId="0" fillId="2" borderId="0" xfId="0" applyFont="1" applyFill="1" applyAlignment="1">
      <alignment shrinkToFit="1"/>
    </xf>
    <xf numFmtId="0" fontId="0" fillId="0" borderId="0" xfId="0" applyAlignment="1">
      <alignment shrinkToFit="1"/>
    </xf>
    <xf numFmtId="0" fontId="0" fillId="2" borderId="0" xfId="0" applyFill="1" applyAlignment="1">
      <alignment shrinkToFit="1"/>
    </xf>
    <xf numFmtId="0" fontId="0" fillId="4" borderId="0" xfId="0" applyFont="1" applyFill="1" applyAlignment="1">
      <alignment shrinkToFit="1"/>
    </xf>
    <xf numFmtId="0" fontId="1" fillId="0" borderId="0" xfId="0" applyFont="1" applyAlignment="1">
      <alignment shrinkToFit="1"/>
    </xf>
    <xf numFmtId="0" fontId="1" fillId="2" borderId="0" xfId="0" applyFont="1" applyFill="1" applyAlignment="1"/>
    <xf numFmtId="0" fontId="10" fillId="3" borderId="0" xfId="0" applyFont="1" applyFill="1" applyAlignment="1"/>
    <xf numFmtId="0" fontId="9" fillId="0" borderId="0" xfId="0" applyFont="1" applyAlignment="1"/>
    <xf numFmtId="0" fontId="0" fillId="0" borderId="0" xfId="0" applyAlignment="1"/>
  </cellXfs>
  <cellStyles count="91">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dimension ref="A1:M52"/>
  <sheetViews>
    <sheetView tabSelected="1" workbookViewId="0">
      <selection activeCell="I2" sqref="I2"/>
    </sheetView>
  </sheetViews>
  <sheetFormatPr baseColWidth="10" defaultRowHeight="15.75" x14ac:dyDescent="0.25"/>
  <cols>
    <col min="1" max="1" width="18.875" bestFit="1" customWidth="1"/>
    <col min="2" max="2" width="33.5" bestFit="1" customWidth="1"/>
    <col min="3" max="3" width="28.875" bestFit="1" customWidth="1"/>
    <col min="4" max="4" width="19" bestFit="1" customWidth="1"/>
    <col min="5" max="5" width="22.125" bestFit="1" customWidth="1"/>
    <col min="6" max="6" width="8.625" bestFit="1" customWidth="1"/>
    <col min="7" max="7" width="9" bestFit="1" customWidth="1"/>
    <col min="8" max="9" width="11.625" customWidth="1"/>
    <col min="10" max="10" width="23.625" style="19" customWidth="1"/>
    <col min="11" max="11" width="27.875" bestFit="1" customWidth="1"/>
  </cols>
  <sheetData>
    <row r="1" spans="1:13" x14ac:dyDescent="0.25">
      <c r="K1" s="8" t="s">
        <v>12</v>
      </c>
      <c r="L1">
        <f>1</f>
        <v>1</v>
      </c>
      <c r="M1" s="1"/>
    </row>
    <row r="2" spans="1:13" x14ac:dyDescent="0.25">
      <c r="K2" s="8" t="s">
        <v>21</v>
      </c>
      <c r="L2">
        <f>L1+1</f>
        <v>2</v>
      </c>
    </row>
    <row r="3" spans="1:13" x14ac:dyDescent="0.25">
      <c r="K3" s="8" t="s">
        <v>13</v>
      </c>
      <c r="L3">
        <f t="shared" ref="L3:L33" si="0">L2+1</f>
        <v>3</v>
      </c>
    </row>
    <row r="4" spans="1:13" ht="16.5" thickBot="1" x14ac:dyDescent="0.3">
      <c r="K4" s="8" t="s">
        <v>14</v>
      </c>
      <c r="L4">
        <f t="shared" si="0"/>
        <v>4</v>
      </c>
    </row>
    <row r="5" spans="1:13" ht="16.5" thickTop="1" x14ac:dyDescent="0.25">
      <c r="A5" s="4"/>
      <c r="B5" s="3" t="s">
        <v>1</v>
      </c>
      <c r="C5" s="10" t="s">
        <v>48</v>
      </c>
      <c r="D5" s="10" t="s">
        <v>2</v>
      </c>
      <c r="E5" s="2"/>
      <c r="F5" s="2"/>
      <c r="G5" s="2"/>
      <c r="H5" s="13"/>
      <c r="I5" s="13"/>
      <c r="K5" s="8" t="s">
        <v>15</v>
      </c>
      <c r="L5">
        <f t="shared" si="0"/>
        <v>5</v>
      </c>
    </row>
    <row r="6" spans="1:13" x14ac:dyDescent="0.25">
      <c r="A6" s="5" t="s">
        <v>0</v>
      </c>
      <c r="B6" t="s">
        <v>67</v>
      </c>
      <c r="C6" s="12" t="s">
        <v>68</v>
      </c>
      <c r="D6" s="9" t="s">
        <v>78</v>
      </c>
      <c r="H6" s="12"/>
      <c r="I6" s="12"/>
      <c r="J6" s="18" t="str">
        <f>"[type]diagnostic[type]"&amp;K1&amp;K2&amp;K3&amp;B6&amp;K3&amp;K4&amp;C6&amp;K4&amp;K5&amp;"2"&amp;K5&amp;K6&amp;D6&amp;K6&amp;K2</f>
        <v>[type]diagnostic[type][diagnostic][ongletDiagnostic][titreDiagnostic]Syndrome grippal[titreDiagnostic][graviteDiagnostic]À surveiller ![graviteDiagnostic][visageDoc]2[visageDoc][explicationDiagnostic]Il s'agit probablement d'un syndrome grippal. C'est une infection virale, qui associe fièvre, maux de tête, courbatures, douleurs musculaires, et des signes d'atteinte respiratoire (toux sèche, rhinorrhée, maux de gorge, etc.) Son évolution est habituellement spontanément favorable en 3 à 5 jours et ne nécessite qu'un traitement symptomatique, cependant des complications peuvent survenir notamment sur les terrains plus fragiles (personnes âgées, pathologie chronique), notamment des surinfections bactériennes. Il convient donc de surveiller son évolution.[explicationDiagnostic][ongletDiagnostic]</v>
      </c>
      <c r="K6" s="8" t="s">
        <v>16</v>
      </c>
      <c r="L6">
        <f t="shared" si="0"/>
        <v>6</v>
      </c>
    </row>
    <row r="7" spans="1:13" x14ac:dyDescent="0.25">
      <c r="A7" s="6"/>
      <c r="B7" s="2" t="s">
        <v>66</v>
      </c>
      <c r="C7" s="10" t="s">
        <v>41</v>
      </c>
      <c r="D7" s="10" t="s">
        <v>4</v>
      </c>
      <c r="E7" s="2"/>
      <c r="F7" s="2"/>
      <c r="G7" s="2"/>
      <c r="H7" s="13"/>
      <c r="I7" s="13"/>
      <c r="J7" s="18"/>
      <c r="K7" s="8"/>
      <c r="L7">
        <f t="shared" si="0"/>
        <v>7</v>
      </c>
    </row>
    <row r="8" spans="1:13" x14ac:dyDescent="0.25">
      <c r="A8" s="5" t="s">
        <v>3</v>
      </c>
      <c r="B8" t="s">
        <v>63</v>
      </c>
      <c r="C8" s="12" t="s">
        <v>69</v>
      </c>
      <c r="D8" s="9" t="s">
        <v>74</v>
      </c>
      <c r="H8" s="12"/>
      <c r="I8" s="12"/>
      <c r="J8" s="18" t="str">
        <f>K8&amp;K9&amp;K10&amp;B8&amp;K10&amp;K11&amp;C8&amp;K11&amp;K12&amp;D8&amp;K12&amp;K9</f>
        <v>[ongletConseils][conseil][imageConseil]repos[imageConseil][titreConseil]Reposez vous ![titreConseil][texteConseil]Le traitement d'un syndrome grippal est avant tout symptomatique. Reposez-vous, restez au chaud chez vous si possible ![texteConseil][conseil]</v>
      </c>
      <c r="K8" s="8" t="s">
        <v>22</v>
      </c>
      <c r="L8">
        <f t="shared" si="0"/>
        <v>8</v>
      </c>
    </row>
    <row r="9" spans="1:13" x14ac:dyDescent="0.25">
      <c r="A9" s="5" t="s">
        <v>5</v>
      </c>
      <c r="B9" t="s">
        <v>62</v>
      </c>
      <c r="C9" s="9" t="s">
        <v>70</v>
      </c>
      <c r="D9" s="9" t="s">
        <v>79</v>
      </c>
      <c r="H9" s="15"/>
      <c r="I9" s="15"/>
      <c r="J9" s="18" t="str">
        <f>K9&amp;K10&amp;B9&amp;K10&amp;K11&amp;C9&amp;K11&amp;K12&amp;D9&amp;K12&amp;K9</f>
        <v>[conseil][imageConseil]hydratation[imageConseil][titreConseil]Buvez suffisamment ![titreConseil][texteConseil]La fièvre entraîne une déshydratation. Pensez à boire beaucoup d'eau, [texteConseil][conseil]</v>
      </c>
      <c r="K9" s="8" t="s">
        <v>17</v>
      </c>
      <c r="L9">
        <f t="shared" si="0"/>
        <v>9</v>
      </c>
    </row>
    <row r="10" spans="1:13" x14ac:dyDescent="0.25">
      <c r="A10" s="5" t="s">
        <v>6</v>
      </c>
      <c r="B10" t="s">
        <v>71</v>
      </c>
      <c r="C10" s="12" t="s">
        <v>72</v>
      </c>
      <c r="D10" s="9" t="s">
        <v>73</v>
      </c>
      <c r="H10" s="12"/>
      <c r="I10" s="12"/>
      <c r="J10" s="18" t="str">
        <f>K9&amp;K10&amp;B10&amp;K10&amp;K11&amp;C10&amp;K11&amp;K12&amp;D10&amp;K12&amp;K9</f>
        <v>[conseil][imageConseil]transmission[imageConseil][titreConseil]Evitez de contaminer vos proches ![titreConseil][texteConseil]Pensez à vous laver régulièrement les mains, évitez le contact avec les personnes fragiles, éventuellement portez un masque.[texteConseil][conseil]</v>
      </c>
      <c r="K10" s="8" t="s">
        <v>18</v>
      </c>
      <c r="L10">
        <f t="shared" si="0"/>
        <v>10</v>
      </c>
    </row>
    <row r="11" spans="1:13" x14ac:dyDescent="0.25">
      <c r="A11" s="5" t="s">
        <v>7</v>
      </c>
      <c r="B11" t="s">
        <v>75</v>
      </c>
      <c r="C11" s="12" t="s">
        <v>76</v>
      </c>
      <c r="D11" s="9" t="s">
        <v>77</v>
      </c>
      <c r="H11" s="12"/>
      <c r="I11" s="12"/>
      <c r="J11" s="18" t="str">
        <f>K9&amp;K10&amp;B11&amp;K10&amp;K11&amp;C11&amp;K11&amp;K12&amp;D11&amp;K12&amp;K9</f>
        <v>[conseil][imageConseil]info[imageConseil][titreConseil]Antibiotiques : pas automatique ![titreConseil][texteConseil]Il s'agit d'une infection virale : un traitement antibiotique n'aura aucun intérêt et pourrait entrâiner de nombreux effets secondaires. Il ne sera éventuellement indiqué qu'en cas de surinfection bactérienne. [texteConseil][conseil]</v>
      </c>
      <c r="K11" s="8" t="s">
        <v>19</v>
      </c>
      <c r="L11">
        <f t="shared" si="0"/>
        <v>11</v>
      </c>
    </row>
    <row r="12" spans="1:13" x14ac:dyDescent="0.25">
      <c r="A12" s="5" t="s">
        <v>8</v>
      </c>
      <c r="B12" t="s">
        <v>80</v>
      </c>
      <c r="C12" s="12" t="s">
        <v>81</v>
      </c>
      <c r="D12" s="9" t="s">
        <v>82</v>
      </c>
      <c r="H12" s="12"/>
      <c r="I12" s="12"/>
      <c r="J12" s="18" t="str">
        <f>K9&amp;K10&amp;B12&amp;K10&amp;K11&amp;C12&amp;K11&amp;K12&amp;D12&amp;K12&amp;K9</f>
        <v>[conseil][imageConseil]patience[imageConseil][titreConseil]Soyez patient ![titreConseil][texteConseil]Si la fièvre ne dure généralement que 3 à 5 jours, une fatigue importante et les symptômes tels que la toux peuvent perdurer pendant plus d'une semaine. Soyez patient ! [texteConseil][conseil]</v>
      </c>
      <c r="K12" s="8" t="s">
        <v>20</v>
      </c>
      <c r="L12">
        <f t="shared" si="0"/>
        <v>12</v>
      </c>
    </row>
    <row r="13" spans="1:13" x14ac:dyDescent="0.25">
      <c r="A13" s="5" t="s">
        <v>49</v>
      </c>
      <c r="C13" s="12"/>
      <c r="D13" s="9"/>
      <c r="H13" s="12"/>
      <c r="I13" s="12"/>
      <c r="J13" s="18" t="str">
        <f>K9&amp;K10&amp;B13&amp;K10&amp;K11&amp;C13&amp;K11&amp;K12&amp;D13&amp;K12&amp;K9</f>
        <v>[conseil][imageConseil][imageConseil][titreConseil][titreConseil][texteConseil][texteConseil][conseil]</v>
      </c>
      <c r="K13" s="8"/>
      <c r="L13">
        <f t="shared" si="0"/>
        <v>13</v>
      </c>
    </row>
    <row r="14" spans="1:13" x14ac:dyDescent="0.25">
      <c r="A14" s="5" t="s">
        <v>50</v>
      </c>
      <c r="C14" s="12"/>
      <c r="D14" s="9"/>
      <c r="H14" s="12"/>
      <c r="I14" s="12"/>
      <c r="J14" s="18" t="str">
        <f>K9&amp;K10&amp;B14&amp;K10&amp;K11&amp;C14&amp;K11&amp;K12&amp;D14&amp;K12&amp;K9</f>
        <v>[conseil][imageConseil][imageConseil][titreConseil][titreConseil][texteConseil][texteConseil][conseil]</v>
      </c>
      <c r="K14" s="8" t="s">
        <v>23</v>
      </c>
      <c r="L14">
        <f t="shared" si="0"/>
        <v>14</v>
      </c>
    </row>
    <row r="15" spans="1:13" x14ac:dyDescent="0.25">
      <c r="A15" s="5" t="s">
        <v>51</v>
      </c>
      <c r="C15" s="12"/>
      <c r="D15" s="9"/>
      <c r="H15" s="12"/>
      <c r="I15" s="12"/>
      <c r="J15" s="18" t="str">
        <f>K9&amp;K10&amp;B15&amp;K10&amp;K11&amp;C15&amp;K11&amp;K12&amp;D15&amp;K12&amp;K9</f>
        <v>[conseil][imageConseil][imageConseil][titreConseil][titreConseil][texteConseil][texteConseil][conseil]</v>
      </c>
      <c r="K15" s="8"/>
      <c r="L15">
        <f t="shared" si="0"/>
        <v>15</v>
      </c>
    </row>
    <row r="16" spans="1:13" x14ac:dyDescent="0.25">
      <c r="A16" s="5" t="s">
        <v>58</v>
      </c>
      <c r="B16" s="2"/>
      <c r="C16" s="13"/>
      <c r="D16" s="11"/>
      <c r="E16" s="2"/>
      <c r="F16" s="2"/>
      <c r="G16" s="2"/>
      <c r="H16" s="13"/>
      <c r="I16" s="13"/>
      <c r="J16" s="18" t="str">
        <f>K8</f>
        <v>[ongletConseils]</v>
      </c>
      <c r="K16" s="8"/>
      <c r="L16">
        <f t="shared" si="0"/>
        <v>16</v>
      </c>
    </row>
    <row r="17" spans="1:12" x14ac:dyDescent="0.25">
      <c r="A17" s="6"/>
      <c r="B17" s="2" t="s">
        <v>65</v>
      </c>
      <c r="C17" s="10" t="s">
        <v>42</v>
      </c>
      <c r="D17" s="10" t="s">
        <v>113</v>
      </c>
      <c r="E17" s="10" t="s">
        <v>43</v>
      </c>
      <c r="F17" s="3" t="s">
        <v>44</v>
      </c>
      <c r="G17" s="3" t="s">
        <v>45</v>
      </c>
      <c r="H17" s="3" t="s">
        <v>46</v>
      </c>
      <c r="I17" s="16" t="s">
        <v>47</v>
      </c>
      <c r="J17" s="18" t="str">
        <f>K14</f>
        <v>[ongletMedicaments]</v>
      </c>
      <c r="K17" s="8" t="s">
        <v>36</v>
      </c>
      <c r="L17">
        <f t="shared" si="0"/>
        <v>17</v>
      </c>
    </row>
    <row r="18" spans="1:12" x14ac:dyDescent="0.25">
      <c r="A18" s="5" t="s">
        <v>37</v>
      </c>
      <c r="B18" t="s">
        <v>64</v>
      </c>
      <c r="C18" s="12" t="s">
        <v>83</v>
      </c>
      <c r="D18" s="12" t="s">
        <v>114</v>
      </c>
      <c r="E18" s="9" t="s">
        <v>89</v>
      </c>
      <c r="F18" t="s">
        <v>86</v>
      </c>
      <c r="G18">
        <v>1</v>
      </c>
      <c r="H18">
        <v>4</v>
      </c>
      <c r="I18" s="12" t="s">
        <v>93</v>
      </c>
      <c r="J18" s="18" t="str">
        <f>K18&amp;B18&amp;K18&amp;K19&amp;C18&amp;K19&amp;K20&amp;D18&amp;K20&amp;K25&amp;G18&amp;K25&amp;K26&amp;H18&amp;K26&amp;K21&amp;E18&amp;K21&amp;K27&amp;K28&amp;I18&amp;K28&amp;K27&amp;K29&amp;K30&amp;F18&amp;K30&amp;K29</f>
        <v>[iconeFamilleMedicament]comprime[iconeFamilleMedicament][nomFamilleMedicament]Antipyrétiques[nomFamilleMedicament][typeMedicament]Comprimés[typeMedicament][prixMedicamentMini]1[prixMedicamentMini][prixMedicamentMaxi]4[prixMedicamentMaxi][descriptionFamilleMedicament]Il s'agit des médicaments qui ont pour but de faire baisser votre température, et donc de soulager les symptômes liés à la fièvre. [descriptionFamilleMedicament][noticeFamilleMedicament][elementNotice]Chez l'adulte, 1 comprimé toutes les 6 heures si besoin.[elementNotice][noticeFamilleMedicament][warningFamilleMedicament][elementWarning]Ne pas dépasser la posologie indiquée, des surdosages graves peuvent survenir.[elementWarning][warningFamilleMedicament]</v>
      </c>
      <c r="K18" s="8" t="s">
        <v>24</v>
      </c>
      <c r="L18">
        <f t="shared" si="0"/>
        <v>18</v>
      </c>
    </row>
    <row r="19" spans="1:12" x14ac:dyDescent="0.25">
      <c r="A19" s="6"/>
      <c r="B19" s="3" t="s">
        <v>11</v>
      </c>
      <c r="C19" s="10" t="s">
        <v>9</v>
      </c>
      <c r="D19" s="10" t="s">
        <v>10</v>
      </c>
      <c r="E19" s="2"/>
      <c r="F19" s="2"/>
      <c r="G19" s="2"/>
      <c r="H19" s="13"/>
      <c r="I19" s="13"/>
      <c r="J19" s="18" t="str">
        <f>K31</f>
        <v>[listeMedicaments]</v>
      </c>
      <c r="K19" s="8" t="s">
        <v>25</v>
      </c>
      <c r="L19">
        <f t="shared" si="0"/>
        <v>19</v>
      </c>
    </row>
    <row r="20" spans="1:12" x14ac:dyDescent="0.25">
      <c r="A20" s="5" t="s">
        <v>38</v>
      </c>
      <c r="B20" t="s">
        <v>84</v>
      </c>
      <c r="C20" s="12" t="s">
        <v>96</v>
      </c>
      <c r="D20" s="9" t="s">
        <v>90</v>
      </c>
      <c r="H20" s="12"/>
      <c r="I20" s="12"/>
      <c r="J20" s="18" t="str">
        <f>K32&amp;K22&amp;B20&amp;K22&amp;K23&amp;C20&amp;K23&amp;K24&amp;D20&amp;K24&amp;K32</f>
        <v>[medicament][medicamentMarque]Sanofi[medicamentMarque][medicamentNom]DOLIPRANE 1g[medicamentNom][medicamentAchat]https://lasante.net/nos-medicaments/douleurs-et-fievres/paracetamol/doliprane-1000-mg-effervescent-x-8.html[medicamentAchat][medicament]</v>
      </c>
      <c r="K20" s="8" t="s">
        <v>59</v>
      </c>
      <c r="L20">
        <f t="shared" si="0"/>
        <v>20</v>
      </c>
    </row>
    <row r="21" spans="1:12" x14ac:dyDescent="0.25">
      <c r="A21" s="5" t="s">
        <v>39</v>
      </c>
      <c r="B21" t="s">
        <v>85</v>
      </c>
      <c r="C21" s="12" t="s">
        <v>97</v>
      </c>
      <c r="D21" s="9" t="s">
        <v>91</v>
      </c>
      <c r="H21" s="12"/>
      <c r="I21" s="12"/>
      <c r="J21" s="18" t="str">
        <f>K32&amp;K22&amp;B21&amp;K22&amp;K23&amp;C21&amp;K23&amp;K24&amp;D21&amp;K24&amp;K32</f>
        <v>[medicament][medicamentMarque]UPSA[medicamentMarque][medicamentNom]EFFERALGAN 1g[medicamentNom][medicamentAchat]https://lasante.net/nos-medicaments/douleurs-et-fievres/paracetamol/efferalgan-1-g-comprimes-effervescents-x-8.html[medicamentAchat][medicament]</v>
      </c>
      <c r="K21" s="8" t="s">
        <v>31</v>
      </c>
      <c r="L21">
        <f t="shared" si="0"/>
        <v>21</v>
      </c>
    </row>
    <row r="22" spans="1:12" x14ac:dyDescent="0.25">
      <c r="A22" s="5" t="s">
        <v>40</v>
      </c>
      <c r="B22" t="s">
        <v>85</v>
      </c>
      <c r="C22" s="12" t="s">
        <v>98</v>
      </c>
      <c r="D22" s="9" t="s">
        <v>92</v>
      </c>
      <c r="H22" s="12"/>
      <c r="I22" s="12"/>
      <c r="J22" s="18" t="str">
        <f>K32&amp;K22&amp;B22&amp;K22&amp;K23&amp;C22&amp;K23&amp;K24&amp;D22&amp;K24&amp;K32</f>
        <v>[medicament][medicamentMarque]UPSA[medicamentMarque][medicamentNom]DAFALGAN 1g[medicamentNom][medicamentAchat]https://lasante.net/nos-medicaments/douleurs-et-fievres/paracetamol/dafalgan-1-g-comprimes-x-8.html[medicamentAchat][medicament]</v>
      </c>
      <c r="K22" s="8" t="s">
        <v>28</v>
      </c>
      <c r="L22">
        <f t="shared" si="0"/>
        <v>22</v>
      </c>
    </row>
    <row r="23" spans="1:12" x14ac:dyDescent="0.25">
      <c r="A23" s="5" t="s">
        <v>52</v>
      </c>
      <c r="B23" t="s">
        <v>94</v>
      </c>
      <c r="C23" s="12" t="s">
        <v>95</v>
      </c>
      <c r="D23" s="9" t="s">
        <v>99</v>
      </c>
      <c r="H23" s="12"/>
      <c r="I23" s="12"/>
      <c r="J23" s="18" t="str">
        <f>K32&amp;K22&amp;B23&amp;K22&amp;K23&amp;C23&amp;K23&amp;K24&amp;D23&amp;K24&amp;K32</f>
        <v>[medicament][medicamentMarque]Biogaran[medicamentMarque][medicamentNom]PARACETAMOL 1g[medicamentNom][medicamentAchat]https://lasante.net/nos-medicaments/douleurs-et-fievres/paracetamol/paracetamol-biogaran-1-g-x-8.html[medicamentAchat][medicament]</v>
      </c>
      <c r="K23" s="8" t="s">
        <v>29</v>
      </c>
      <c r="L23">
        <f t="shared" si="0"/>
        <v>23</v>
      </c>
    </row>
    <row r="24" spans="1:12" x14ac:dyDescent="0.25">
      <c r="A24" s="5" t="s">
        <v>53</v>
      </c>
      <c r="C24" s="12"/>
      <c r="D24" s="9"/>
      <c r="H24" s="12"/>
      <c r="I24" s="12"/>
      <c r="J24" s="18" t="str">
        <f>K32&amp;K22&amp;B24&amp;K22&amp;K23&amp;C24&amp;K23&amp;K24&amp;D24&amp;K24&amp;K32</f>
        <v>[medicament][medicamentMarque][medicamentMarque][medicamentNom][medicamentNom][medicamentAchat][medicamentAchat][medicament]</v>
      </c>
      <c r="K24" s="8" t="s">
        <v>30</v>
      </c>
      <c r="L24">
        <f t="shared" si="0"/>
        <v>24</v>
      </c>
    </row>
    <row r="25" spans="1:12" x14ac:dyDescent="0.25">
      <c r="A25" s="5" t="s">
        <v>54</v>
      </c>
      <c r="C25" s="12"/>
      <c r="D25" s="9"/>
      <c r="H25" s="12"/>
      <c r="I25" s="12"/>
      <c r="J25" s="18" t="str">
        <f>K32&amp;K22&amp;B25&amp;K22&amp;K23&amp;C25&amp;K23&amp;K24&amp;D25&amp;K24&amp;K32</f>
        <v>[medicament][medicamentMarque][medicamentMarque][medicamentNom][medicamentNom][medicamentAchat][medicamentAchat][medicament]</v>
      </c>
      <c r="K25" s="8" t="s">
        <v>26</v>
      </c>
      <c r="L25">
        <f t="shared" si="0"/>
        <v>25</v>
      </c>
    </row>
    <row r="26" spans="1:12" x14ac:dyDescent="0.25">
      <c r="A26" s="5" t="s">
        <v>55</v>
      </c>
      <c r="C26" s="12"/>
      <c r="D26" s="9"/>
      <c r="H26" s="12"/>
      <c r="I26" s="12"/>
      <c r="J26" s="18" t="str">
        <f>K32&amp;K22&amp;B26&amp;K22&amp;K23&amp;C26&amp;K23&amp;K24&amp;D26&amp;K24&amp;K32</f>
        <v>[medicament][medicamentMarque][medicamentMarque][medicamentNom][medicamentNom][medicamentAchat][medicamentAchat][medicament]</v>
      </c>
      <c r="K26" s="8" t="s">
        <v>27</v>
      </c>
      <c r="L26">
        <f t="shared" si="0"/>
        <v>26</v>
      </c>
    </row>
    <row r="27" spans="1:12" x14ac:dyDescent="0.25">
      <c r="A27" s="5" t="s">
        <v>56</v>
      </c>
      <c r="C27" s="12"/>
      <c r="D27" s="9"/>
      <c r="H27" s="12"/>
      <c r="I27" s="12"/>
      <c r="J27" s="18" t="str">
        <f>K32&amp;K22&amp;B27&amp;K22&amp;K23&amp;C27&amp;K23&amp;K24&amp;D27&amp;K24&amp;K32</f>
        <v>[medicament][medicamentMarque][medicamentMarque][medicamentNom][medicamentNom][medicamentAchat][medicamentAchat][medicament]</v>
      </c>
      <c r="K27" s="8" t="s">
        <v>32</v>
      </c>
      <c r="L27">
        <f t="shared" si="0"/>
        <v>27</v>
      </c>
    </row>
    <row r="28" spans="1:12" x14ac:dyDescent="0.25">
      <c r="A28" s="6"/>
      <c r="B28" s="2" t="s">
        <v>65</v>
      </c>
      <c r="C28" s="10" t="s">
        <v>42</v>
      </c>
      <c r="D28" s="10" t="s">
        <v>113</v>
      </c>
      <c r="E28" s="10" t="s">
        <v>43</v>
      </c>
      <c r="F28" s="3" t="s">
        <v>44</v>
      </c>
      <c r="G28" s="3" t="s">
        <v>45</v>
      </c>
      <c r="H28" s="3" t="s">
        <v>46</v>
      </c>
      <c r="I28" s="16" t="s">
        <v>47</v>
      </c>
      <c r="J28" s="18" t="str">
        <f>K31&amp;K17</f>
        <v>[listeMedicaments][familleMedicament]</v>
      </c>
      <c r="K28" s="8" t="s">
        <v>33</v>
      </c>
      <c r="L28">
        <f t="shared" si="0"/>
        <v>28</v>
      </c>
    </row>
    <row r="29" spans="1:12" x14ac:dyDescent="0.25">
      <c r="A29" s="5" t="s">
        <v>87</v>
      </c>
      <c r="B29" t="s">
        <v>100</v>
      </c>
      <c r="C29" s="12" t="s">
        <v>101</v>
      </c>
      <c r="D29" s="12" t="s">
        <v>115</v>
      </c>
      <c r="E29" s="9" t="s">
        <v>102</v>
      </c>
      <c r="F29" t="s">
        <v>111</v>
      </c>
      <c r="G29">
        <v>2</v>
      </c>
      <c r="H29">
        <v>7</v>
      </c>
      <c r="I29" s="12" t="s">
        <v>112</v>
      </c>
      <c r="J29" s="18" t="str">
        <f>K17&amp;K18&amp;B29&amp;K18&amp;K19&amp;C29&amp;K19&amp;K20&amp;D29&amp;K20&amp;K25&amp;G29&amp;K25&amp;K26&amp;H29&amp;K26&amp;K21&amp;E29&amp;K21&amp;K27&amp;K28&amp;I29&amp;K28&amp;K27&amp;K29&amp;K30&amp;F29&amp;K30&amp;K29&amp;K31</f>
        <v>[familleMedicament][iconeFamilleMedicament]sirop[iconeFamilleMedicament][nomFamilleMedicament]Antitussifs[nomFamilleMedicament][typeMedicament]Sirop[typeMedicament][prixMedicamentMini]2[prixMedicamentMini][prixMedicamentMaxi]7[prixMedicamentMaxi][descriptionFamilleMedicament]Si vous avez une toux sèche très gênante, ces sirops peuvent vous soulager temporairement. Ne pas en abuser, et prendre bien garde des contre-indications éventuelles.[descriptionFamilleMedicament][noticeFamilleMedicament][elementNotice]1 à 2 cuillères à soupe par prise, à prendre plutôt le soir.[elementNotice][noticeFamilleMedicament][warningFamilleMedicament][elementWarning]Ne pas prendre en cas de toux grasse (productive). Peut-être sédatif (c'est à dire faire dormir), n'en abusez pas et ne conduisez pas après en avoir pris ![elementWarning][warningFamilleMedicament][listeMedicaments]</v>
      </c>
      <c r="K29" s="8" t="s">
        <v>34</v>
      </c>
      <c r="L29">
        <f t="shared" si="0"/>
        <v>29</v>
      </c>
    </row>
    <row r="30" spans="1:12" x14ac:dyDescent="0.25">
      <c r="A30" s="6"/>
      <c r="B30" s="3" t="s">
        <v>11</v>
      </c>
      <c r="C30" s="10" t="s">
        <v>9</v>
      </c>
      <c r="D30" s="10" t="s">
        <v>10</v>
      </c>
      <c r="E30" s="3"/>
      <c r="F30" s="2"/>
      <c r="G30" s="2"/>
      <c r="H30" s="13"/>
      <c r="I30" s="13"/>
      <c r="J30" s="18"/>
      <c r="K30" s="8" t="s">
        <v>35</v>
      </c>
      <c r="L30">
        <f t="shared" si="0"/>
        <v>30</v>
      </c>
    </row>
    <row r="31" spans="1:12" x14ac:dyDescent="0.25">
      <c r="A31" s="5" t="s">
        <v>38</v>
      </c>
      <c r="B31" t="s">
        <v>103</v>
      </c>
      <c r="C31" s="12" t="s">
        <v>104</v>
      </c>
      <c r="D31" s="9" t="s">
        <v>105</v>
      </c>
      <c r="H31" s="12"/>
      <c r="I31" s="12"/>
      <c r="J31" s="18" t="str">
        <f>K32&amp;K22&amp;B31&amp;K22&amp;K23&amp;C31&amp;K23&amp;K24&amp;D31&amp;K24&amp;K32</f>
        <v>[medicament][medicamentMarque]Humex[medicamentMarque][medicamentNom]Sirop Toux Sèche OXOMEMAZINE[medicamentNom][medicamentAchat]https://lasante.net/nos-medicaments/maux-de-gorge-et-toux/toux/humex-sirop-toux-seche-oxomemazine-150-ml.html[medicamentAchat][medicament]</v>
      </c>
      <c r="K31" s="8" t="s">
        <v>60</v>
      </c>
      <c r="L31">
        <f t="shared" si="0"/>
        <v>31</v>
      </c>
    </row>
    <row r="32" spans="1:12" x14ac:dyDescent="0.25">
      <c r="A32" s="5" t="s">
        <v>39</v>
      </c>
      <c r="B32" t="s">
        <v>84</v>
      </c>
      <c r="C32" s="14" t="s">
        <v>106</v>
      </c>
      <c r="D32" s="9" t="s">
        <v>107</v>
      </c>
      <c r="H32" s="12"/>
      <c r="I32" s="12"/>
      <c r="J32" s="18" t="str">
        <f>K32&amp;K22&amp;B32&amp;K22&amp;K23&amp;C32&amp;K23&amp;K24&amp;D32&amp;K24&amp;K32</f>
        <v>[medicament][medicamentMarque]Sanofi[medicamentMarque][medicamentNom]TOPLEXIL sans sucre[medicamentNom][medicamentAchat]https://lasante.net/nos-medicaments/maux-de-gorge-et-toux/toux/toplexil-sirop-sans-sucre-150-ml.html[medicamentAchat][medicament]</v>
      </c>
      <c r="K32" s="8" t="s">
        <v>61</v>
      </c>
      <c r="L32">
        <f t="shared" si="0"/>
        <v>32</v>
      </c>
    </row>
    <row r="33" spans="1:12" x14ac:dyDescent="0.25">
      <c r="A33" s="5" t="s">
        <v>40</v>
      </c>
      <c r="B33" t="s">
        <v>108</v>
      </c>
      <c r="C33" s="12" t="s">
        <v>109</v>
      </c>
      <c r="D33" s="9" t="s">
        <v>110</v>
      </c>
      <c r="H33" s="12"/>
      <c r="I33" s="12"/>
      <c r="J33" s="18" t="str">
        <f>K32&amp;K22&amp;B33&amp;K22&amp;K23&amp;C33&amp;K23&amp;K24&amp;D33&amp;K24&amp;K32</f>
        <v>[medicament][medicamentMarque]Pierre Fabre[medicamentMarque][medicamentNom]DRILL Toux sèche[medicamentNom][medicamentAchat]https://lasante.net/nos-medicaments/maux-de-gorge-et-toux/toux/drill-toux-seche-adulte-sirop-125-ml.html[medicamentAchat][medicament]</v>
      </c>
      <c r="K33" s="8"/>
      <c r="L33">
        <f t="shared" si="0"/>
        <v>33</v>
      </c>
    </row>
    <row r="34" spans="1:12" x14ac:dyDescent="0.25">
      <c r="A34" s="5" t="s">
        <v>52</v>
      </c>
      <c r="C34" s="12"/>
      <c r="D34" s="12"/>
      <c r="H34" s="12"/>
      <c r="I34" s="12"/>
      <c r="J34" s="18" t="str">
        <f>K32&amp;K22&amp;B34&amp;K22&amp;K23&amp;C34&amp;K23&amp;K24&amp;D34&amp;K24&amp;K32</f>
        <v>[medicament][medicamentMarque][medicamentMarque][medicamentNom][medicamentNom][medicamentAchat][medicamentAchat][medicament]</v>
      </c>
    </row>
    <row r="35" spans="1:12" x14ac:dyDescent="0.25">
      <c r="A35" s="5" t="s">
        <v>53</v>
      </c>
      <c r="C35" s="12"/>
      <c r="D35" s="12"/>
      <c r="H35" s="12"/>
      <c r="I35" s="12"/>
      <c r="J35" s="18" t="str">
        <f>K32&amp;K22&amp;B35&amp;K22&amp;K23&amp;C35&amp;K23&amp;K24&amp;D35&amp;K24&amp;K32</f>
        <v>[medicament][medicamentMarque][medicamentMarque][medicamentNom][medicamentNom][medicamentAchat][medicamentAchat][medicament]</v>
      </c>
    </row>
    <row r="36" spans="1:12" x14ac:dyDescent="0.25">
      <c r="A36" s="5" t="s">
        <v>54</v>
      </c>
      <c r="C36" s="12"/>
      <c r="D36" s="12"/>
      <c r="H36" s="12"/>
      <c r="I36" s="12"/>
      <c r="J36" s="18" t="str">
        <f>K32&amp;K22&amp;B36&amp;K22&amp;K23&amp;C36&amp;K23&amp;K24&amp;D36&amp;K24&amp;K32</f>
        <v>[medicament][medicamentMarque][medicamentMarque][medicamentNom][medicamentNom][medicamentAchat][medicamentAchat][medicament]</v>
      </c>
    </row>
    <row r="37" spans="1:12" x14ac:dyDescent="0.25">
      <c r="A37" s="5" t="s">
        <v>55</v>
      </c>
      <c r="C37" s="12"/>
      <c r="D37" s="12"/>
      <c r="H37" s="12"/>
      <c r="I37" s="12"/>
      <c r="J37" s="18" t="str">
        <f>K32&amp;K22&amp;B37&amp;K22&amp;K23&amp;C37&amp;K23&amp;K24&amp;D37&amp;K24&amp;K32</f>
        <v>[medicament][medicamentMarque][medicamentMarque][medicamentNom][medicamentNom][medicamentAchat][medicamentAchat][medicament]</v>
      </c>
    </row>
    <row r="38" spans="1:12" x14ac:dyDescent="0.25">
      <c r="A38" s="5" t="s">
        <v>56</v>
      </c>
      <c r="C38" s="12"/>
      <c r="D38" s="12"/>
      <c r="H38" s="12"/>
      <c r="I38" s="12"/>
      <c r="J38" s="18" t="str">
        <f>K32&amp;K22&amp;B38&amp;K22&amp;K23&amp;C38&amp;K23&amp;K24&amp;D38&amp;K24&amp;K32</f>
        <v>[medicament][medicamentMarque][medicamentMarque][medicamentNom][medicamentNom][medicamentAchat][medicamentAchat][medicament]</v>
      </c>
    </row>
    <row r="39" spans="1:12" x14ac:dyDescent="0.25">
      <c r="A39" s="6"/>
      <c r="B39" s="2" t="s">
        <v>65</v>
      </c>
      <c r="C39" s="10" t="s">
        <v>42</v>
      </c>
      <c r="D39" s="10" t="s">
        <v>113</v>
      </c>
      <c r="E39" s="10" t="s">
        <v>43</v>
      </c>
      <c r="F39" s="3" t="s">
        <v>44</v>
      </c>
      <c r="G39" s="3" t="s">
        <v>45</v>
      </c>
      <c r="H39" s="3" t="s">
        <v>46</v>
      </c>
      <c r="I39" s="17" t="s">
        <v>47</v>
      </c>
      <c r="J39" s="18" t="str">
        <f>K31&amp;K17</f>
        <v>[listeMedicaments][familleMedicament]</v>
      </c>
    </row>
    <row r="40" spans="1:12" x14ac:dyDescent="0.25">
      <c r="A40" s="5" t="s">
        <v>88</v>
      </c>
      <c r="C40" s="12"/>
      <c r="D40" s="12"/>
      <c r="E40" s="12"/>
      <c r="I40" s="12"/>
      <c r="J40" s="18" t="str">
        <f>K17&amp;K18&amp;B40&amp;K18&amp;K19&amp;C40&amp;K19&amp;K20&amp;D40&amp;K20&amp;K25&amp;G40&amp;K25&amp;K26&amp;H40&amp;K26&amp;K21&amp;E40&amp;K21&amp;K27&amp;K28&amp;I40&amp;K28&amp;K27&amp;K29&amp;K30&amp;F40&amp;K30&amp;K29&amp;K31</f>
        <v>[familleMedicament][iconeFamilleMedicament][iconeFamilleMedicament][nomFamilleMedicament][nomFamilleMedicament][typeMedicament][typeMedicament][prixMedicamentMini][prixMedicamentMini][prixMedicamentMaxi][prixMedicamentMaxi][descriptionFamilleMedicament][descriptionFamilleMedicament][noticeFamilleMedicament][elementNotice][elementNotice][noticeFamilleMedicament][warningFamilleMedicament][elementWarning][elementWarning][warningFamilleMedicament][listeMedicaments]</v>
      </c>
    </row>
    <row r="41" spans="1:12" x14ac:dyDescent="0.25">
      <c r="A41" s="6"/>
      <c r="B41" s="3" t="s">
        <v>11</v>
      </c>
      <c r="C41" s="10" t="s">
        <v>9</v>
      </c>
      <c r="D41" s="10" t="s">
        <v>10</v>
      </c>
      <c r="E41" s="3"/>
      <c r="F41" s="2"/>
      <c r="G41" s="2"/>
      <c r="H41" s="13"/>
      <c r="I41" s="13"/>
      <c r="J41" s="18"/>
    </row>
    <row r="42" spans="1:12" x14ac:dyDescent="0.25">
      <c r="A42" s="5" t="s">
        <v>38</v>
      </c>
      <c r="C42" s="12"/>
      <c r="D42" s="12"/>
      <c r="H42" s="12"/>
      <c r="I42" s="12"/>
      <c r="J42" s="18" t="str">
        <f>K32&amp;K22&amp;B42&amp;K22&amp;K23&amp;C42&amp;K23&amp;K24&amp;D42&amp;K24&amp;K32</f>
        <v>[medicament][medicamentMarque][medicamentMarque][medicamentNom][medicamentNom][medicamentAchat][medicamentAchat][medicament]</v>
      </c>
    </row>
    <row r="43" spans="1:12" x14ac:dyDescent="0.25">
      <c r="A43" s="5" t="s">
        <v>39</v>
      </c>
      <c r="C43" s="12"/>
      <c r="D43" s="12"/>
      <c r="H43" s="12"/>
      <c r="I43" s="12"/>
      <c r="J43" s="18" t="str">
        <f>K32&amp;K22&amp;B43&amp;K22&amp;K23&amp;C43&amp;K23&amp;K24&amp;D43&amp;K24&amp;K32</f>
        <v>[medicament][medicamentMarque][medicamentMarque][medicamentNom][medicamentNom][medicamentAchat][medicamentAchat][medicament]</v>
      </c>
    </row>
    <row r="44" spans="1:12" x14ac:dyDescent="0.25">
      <c r="A44" s="5" t="s">
        <v>40</v>
      </c>
      <c r="C44" s="12"/>
      <c r="D44" s="12"/>
      <c r="H44" s="12"/>
      <c r="I44" s="12"/>
      <c r="J44" s="18" t="str">
        <f>K32&amp;K22&amp;B44&amp;K22&amp;K23&amp;C44&amp;K23&amp;K24&amp;D44&amp;K24&amp;K32</f>
        <v>[medicament][medicamentMarque][medicamentMarque][medicamentNom][medicamentNom][medicamentAchat][medicamentAchat][medicament]</v>
      </c>
    </row>
    <row r="45" spans="1:12" x14ac:dyDescent="0.25">
      <c r="A45" s="5" t="s">
        <v>52</v>
      </c>
      <c r="C45" s="12"/>
      <c r="D45" s="12"/>
      <c r="H45" s="12"/>
      <c r="I45" s="12"/>
      <c r="J45" s="18" t="str">
        <f>K32&amp;K22&amp;B45&amp;K22&amp;K23&amp;C45&amp;K23&amp;K24&amp;D45&amp;K24&amp;K32</f>
        <v>[medicament][medicamentMarque][medicamentMarque][medicamentNom][medicamentNom][medicamentAchat][medicamentAchat][medicament]</v>
      </c>
    </row>
    <row r="46" spans="1:12" x14ac:dyDescent="0.25">
      <c r="A46" s="5" t="s">
        <v>53</v>
      </c>
      <c r="C46" s="12"/>
      <c r="D46" s="12"/>
      <c r="H46" s="12"/>
      <c r="I46" s="12"/>
      <c r="J46" s="18" t="str">
        <f>K32&amp;K22&amp;B46&amp;K22&amp;K23&amp;C46&amp;K23&amp;K24&amp;D46&amp;K24&amp;K32</f>
        <v>[medicament][medicamentMarque][medicamentMarque][medicamentNom][medicamentNom][medicamentAchat][medicamentAchat][medicament]</v>
      </c>
    </row>
    <row r="47" spans="1:12" x14ac:dyDescent="0.25">
      <c r="A47" s="5" t="s">
        <v>54</v>
      </c>
      <c r="C47" s="12"/>
      <c r="D47" s="12"/>
      <c r="H47" s="12"/>
      <c r="I47" s="12"/>
      <c r="J47" s="18" t="str">
        <f>K32&amp;K22&amp;B47&amp;K22&amp;K23&amp;C47&amp;K23&amp;K24&amp;D47&amp;K24&amp;K32</f>
        <v>[medicament][medicamentMarque][medicamentMarque][medicamentNom][medicamentNom][medicamentAchat][medicamentAchat][medicament]</v>
      </c>
    </row>
    <row r="48" spans="1:12" x14ac:dyDescent="0.25">
      <c r="A48" s="5" t="s">
        <v>55</v>
      </c>
      <c r="C48" s="12"/>
      <c r="D48" s="12"/>
      <c r="H48" s="12"/>
      <c r="I48" s="12"/>
      <c r="J48" s="18" t="str">
        <f>K32&amp;K22&amp;B48&amp;K22&amp;K23&amp;C48&amp;K23&amp;K24&amp;D48&amp;K24&amp;K32</f>
        <v>[medicament][medicamentMarque][medicamentMarque][medicamentNom][medicamentNom][medicamentAchat][medicamentAchat][medicament]</v>
      </c>
    </row>
    <row r="49" spans="1:10" x14ac:dyDescent="0.25">
      <c r="A49" s="5" t="s">
        <v>56</v>
      </c>
      <c r="C49" s="12"/>
      <c r="D49" s="12"/>
      <c r="H49" s="12"/>
      <c r="I49" s="12"/>
      <c r="J49" s="18" t="str">
        <f>K32&amp;K22&amp;B49&amp;K22&amp;K23&amp;C49&amp;K23&amp;K24&amp;D49&amp;K24&amp;K32</f>
        <v>[medicament][medicamentMarque][medicamentMarque][medicamentNom][medicamentNom][medicamentAchat][medicamentAchat][medicament]</v>
      </c>
    </row>
    <row r="50" spans="1:10" x14ac:dyDescent="0.25">
      <c r="A50" s="6"/>
      <c r="C50" s="12"/>
      <c r="H50" s="12"/>
      <c r="I50" s="12"/>
      <c r="J50" s="18" t="str">
        <f>K31&amp;K17</f>
        <v>[listeMedicaments][familleMedicament]</v>
      </c>
    </row>
    <row r="51" spans="1:10" ht="16.5" thickBot="1" x14ac:dyDescent="0.3">
      <c r="A51" s="7" t="s">
        <v>57</v>
      </c>
      <c r="C51" s="12"/>
      <c r="H51" s="12"/>
      <c r="I51" s="12"/>
      <c r="J51" s="18" t="str">
        <f>K14&amp;K1</f>
        <v>[ongletMedicaments][diagnostic]</v>
      </c>
    </row>
    <row r="52" spans="1:10" ht="16.5" thickTop="1" x14ac:dyDescent="0.25"/>
  </sheetData>
  <dataValidations disablePrompts="1" count="5">
    <dataValidation type="list" allowBlank="1" showInputMessage="1" showErrorMessage="1" sqref="B16">
      <formula1>"hydratation, hygienefem, repos, acide, alimdiarrhees,"</formula1>
    </dataValidation>
    <dataValidation type="list" allowBlank="1" showInputMessage="1" showErrorMessage="1" sqref="C6">
      <formula1>"Alerte consultation !, À surveiller !"</formula1>
    </dataValidation>
    <dataValidation type="list" allowBlank="1" showInputMessage="1" showErrorMessage="1" sqref="B8:B11">
      <formula1>"hydratation, hygienefem, repos, acide, alimdiarrhees, transmission, info"</formula1>
    </dataValidation>
    <dataValidation type="list" allowBlank="1" showInputMessage="1" showErrorMessage="1" sqref="B12:B15">
      <formula1>"hydratation, hygienefem, repos, acide, alimdiarrhees, transmission, info, patience"</formula1>
    </dataValidation>
    <dataValidation type="list" allowBlank="1" showInputMessage="1" showErrorMessage="1" sqref="B29 B18 B40:B41">
      <formula1>"gelule, comprime, spraynasal, gel, phyto, creme, collyre, sirop"</formula1>
    </dataValidation>
  </dataValidation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Syndrome Grippal</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Romain Boutonné</dc:creator>
  <cp:lastModifiedBy>MARNEFFE Philippe</cp:lastModifiedBy>
  <cp:lastPrinted>2016-12-18T18:56:52Z</cp:lastPrinted>
  <dcterms:created xsi:type="dcterms:W3CDTF">2016-12-18T15:44:31Z</dcterms:created>
  <dcterms:modified xsi:type="dcterms:W3CDTF">2017-01-25T03:50:51Z</dcterms:modified>
</cp:coreProperties>
</file>