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8800" windowHeight="12300" tabRatio="836"/>
  </bookViews>
  <sheets>
    <sheet name="COMMANDE" sheetId="9" r:id="rId1"/>
    <sheet name="GLOBAL" sheetId="18" r:id="rId2"/>
  </sheets>
  <calcPr calcId="152511"/>
</workbook>
</file>

<file path=xl/calcChain.xml><?xml version="1.0" encoding="utf-8"?>
<calcChain xmlns="http://schemas.openxmlformats.org/spreadsheetml/2006/main">
  <c r="L5" i="18" l="1" a="1"/>
  <c r="L5" i="18" s="1"/>
  <c r="L22" i="9" l="1" a="1"/>
  <c r="L22" i="9" s="1"/>
  <c r="L21" i="9" a="1"/>
  <c r="L21" i="9" s="1"/>
  <c r="L20" i="9" a="1"/>
  <c r="L20" i="9" s="1"/>
  <c r="L19" i="9" a="1"/>
  <c r="L19" i="9" s="1"/>
  <c r="L18" i="9" a="1"/>
  <c r="L18" i="9" s="1"/>
  <c r="L17" i="9" l="1" a="1"/>
  <c r="L17" i="9" s="1"/>
  <c r="L16" i="9" l="1" a="1"/>
  <c r="L16" i="9" s="1"/>
  <c r="L15" i="9" l="1" a="1"/>
  <c r="L15" i="9" s="1"/>
  <c r="L14" i="9" a="1"/>
  <c r="L14" i="9" s="1"/>
  <c r="G4" i="9" l="1" a="1"/>
  <c r="G4" i="9" s="1"/>
  <c r="G3" i="9" l="1" a="1"/>
  <c r="G3" i="9" s="1"/>
  <c r="G10" i="9" a="1"/>
  <c r="G10" i="9" s="1"/>
  <c r="G9" i="9" a="1"/>
  <c r="G9" i="9" s="1"/>
  <c r="G8" i="9" a="1"/>
  <c r="G8" i="9" s="1"/>
  <c r="G7" i="9" a="1"/>
  <c r="G7" i="9" s="1"/>
  <c r="G6" i="9" a="1"/>
  <c r="G6" i="9" s="1"/>
  <c r="G5" i="9" a="1"/>
  <c r="G5" i="9" s="1"/>
</calcChain>
</file>

<file path=xl/sharedStrings.xml><?xml version="1.0" encoding="utf-8"?>
<sst xmlns="http://schemas.openxmlformats.org/spreadsheetml/2006/main" count="121" uniqueCount="63">
  <si>
    <t>PRODUIT</t>
  </si>
  <si>
    <t>FOURNISSEUR</t>
  </si>
  <si>
    <t>SPECIALITE</t>
  </si>
  <si>
    <t>PRIX</t>
  </si>
  <si>
    <t>MARQUE</t>
  </si>
  <si>
    <t>REFERENCE</t>
  </si>
  <si>
    <t>CONDITIONNEMENT</t>
  </si>
  <si>
    <t>-</t>
  </si>
  <si>
    <t>HARD</t>
  </si>
  <si>
    <t>BITE-TRAYS droits</t>
  </si>
  <si>
    <t>DPI75.010</t>
  </si>
  <si>
    <t>KERR</t>
  </si>
  <si>
    <t>SHOFU</t>
  </si>
  <si>
    <t>beautiful plus flow A2</t>
  </si>
  <si>
    <t>2002S/AR1100</t>
  </si>
  <si>
    <t>1 SERINGUE DE 2.2G</t>
  </si>
  <si>
    <t>2003S/AR33ZK</t>
  </si>
  <si>
    <t>bande matrice 7 mm</t>
  </si>
  <si>
    <t>DPI44.0499C</t>
  </si>
  <si>
    <t>composit tight AU 200</t>
  </si>
  <si>
    <t>GARRISON</t>
  </si>
  <si>
    <t>REGARI0010</t>
  </si>
  <si>
    <t>composit tight AU 100</t>
  </si>
  <si>
    <t>ampoule 24V/150W FCR</t>
  </si>
  <si>
    <t>OSRAM</t>
  </si>
  <si>
    <t>DKK203</t>
  </si>
  <si>
    <t>KOMET</t>
  </si>
  <si>
    <t>CATEGORIE</t>
  </si>
  <si>
    <t>EMPREINTE</t>
  </si>
  <si>
    <t>COMPOSITE FLOW</t>
  </si>
  <si>
    <t>MATRICE</t>
  </si>
  <si>
    <t>beautiful plus flow A3</t>
  </si>
  <si>
    <t>Fournisseurs</t>
  </si>
  <si>
    <t>Ajouté par</t>
  </si>
  <si>
    <t>QUANTITE</t>
  </si>
  <si>
    <t>PRIX_UNITE</t>
  </si>
  <si>
    <t>carton</t>
  </si>
  <si>
    <t>enveloppes blanches</t>
  </si>
  <si>
    <t>11x22</t>
  </si>
  <si>
    <t>JOSIANE</t>
  </si>
  <si>
    <t>URGENCE</t>
  </si>
  <si>
    <t>DENTAL_AUSTRAL</t>
  </si>
  <si>
    <t>DENTAL_OI</t>
  </si>
  <si>
    <t>LMS_PAPETERIE</t>
  </si>
  <si>
    <t>VERO</t>
  </si>
  <si>
    <t>SAM</t>
  </si>
  <si>
    <t>SCM</t>
  </si>
  <si>
    <t>URGENT</t>
  </si>
  <si>
    <t>DATE</t>
  </si>
  <si>
    <t>AMPOULE</t>
  </si>
  <si>
    <t>pochettes plastiques perforées A4</t>
  </si>
  <si>
    <t>16/01/2019 11:31</t>
  </si>
  <si>
    <t>16/01/2019 13:47</t>
  </si>
  <si>
    <t>CONE PAPIER</t>
  </si>
  <si>
    <t>25 à 6%</t>
  </si>
  <si>
    <t>16/01/2019 16:30</t>
  </si>
  <si>
    <t>18/01/2019 11:34</t>
  </si>
  <si>
    <t>22/01/2019 16:27</t>
  </si>
  <si>
    <t>22/01/2019 16:28</t>
  </si>
  <si>
    <t>COMMANDE PASSEE LE</t>
  </si>
  <si>
    <t>NUMERO DE  COMMANDE</t>
  </si>
  <si>
    <t>ici la date du jour</t>
  </si>
  <si>
    <t>ici le nb_alea correspondant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</si>
</sst>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m/d/yyyy\ h:mm"/>
  </numFmts>
  <fonts count="1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Calibri"/>
      <scheme val="minor"/>
    </font>
    <font>
      <b/>
      <sz val="11"/>
      <color theme="0"/>
      <name val="Calibri"/>
      <scheme val="minor"/>
    </font>
    <font>
      <sz val="11"/>
      <color theme="1"/>
      <name val="Calibri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Fill="1" applyBorder="1"/>
    <xf numFmtId="0" fontId="0" fillId="0" borderId="0" xfId="0" applyNumberFormat="1"/>
    <xf numFmtId="0" fontId="2" fillId="0" borderId="0" xfId="0" applyFont="1"/>
    <xf numFmtId="14" fontId="3" fillId="0" borderId="0" xfId="0" applyNumberFormat="1" applyFont="1"/>
    <xf numFmtId="0" fontId="5" fillId="0" borderId="0" xfId="0" applyFont="1"/>
    <xf numFmtId="0" fontId="1" fillId="2" borderId="1" xfId="0" applyFont="1" applyFill="1" applyBorder="1"/>
    <xf numFmtId="0" fontId="6" fillId="0" borderId="0" xfId="0" applyFont="1"/>
    <xf numFmtId="0" fontId="4" fillId="0" borderId="0" xfId="0" applyFont="1" applyAlignment="1" applyProtection="1">
      <alignment horizontal="right"/>
    </xf>
    <xf numFmtId="0" fontId="0" fillId="3" borderId="0" xfId="0" applyFill="1"/>
    <xf numFmtId="164" fontId="0" fillId="3" borderId="0" xfId="0" applyNumberFormat="1" applyFill="1"/>
    <xf numFmtId="0" fontId="9" fillId="2" borderId="1" xfId="0" applyFont="1" applyFill="1" applyBorder="1"/>
    <xf numFmtId="164" fontId="0" fillId="0" borderId="0" xfId="0" applyNumberFormat="1"/>
    <xf numFmtId="0" fontId="0" fillId="0" borderId="0" xfId="0" applyFill="1"/>
    <xf numFmtId="0" fontId="10" fillId="3" borderId="0" xfId="0" applyNumberFormat="1" applyFont="1" applyFill="1"/>
    <xf numFmtId="165" fontId="0" fillId="3" borderId="0" xfId="0" applyNumberFormat="1" applyFill="1"/>
    <xf numFmtId="164" fontId="0" fillId="0" borderId="0" xfId="0" applyNumberFormat="1" applyFill="1"/>
    <xf numFmtId="0" fontId="1" fillId="2" borderId="2" xfId="0" applyFont="1" applyFill="1" applyBorder="1"/>
    <xf numFmtId="0" fontId="11" fillId="3" borderId="0" xfId="0" applyNumberFormat="1" applyFont="1" applyFill="1"/>
    <xf numFmtId="0" fontId="12" fillId="2" borderId="2" xfId="0" applyFont="1" applyFill="1" applyBorder="1"/>
    <xf numFmtId="0" fontId="7" fillId="0" borderId="0" xfId="0" applyFont="1" applyFill="1" applyBorder="1"/>
    <xf numFmtId="0" fontId="8" fillId="0" borderId="0" xfId="0" applyFont="1" applyFill="1" applyBorder="1"/>
    <xf numFmtId="0" fontId="7" fillId="0" borderId="0" xfId="0" applyFont="1" applyFill="1" applyBorder="1" applyAlignment="1">
      <alignment horizontal="left"/>
    </xf>
    <xf numFmtId="0" fontId="4" fillId="0" borderId="0" xfId="0" applyFont="1" applyFill="1" applyBorder="1"/>
    <xf numFmtId="164" fontId="4" fillId="0" borderId="0" xfId="0" applyNumberFormat="1" applyFont="1" applyFill="1" applyBorder="1" applyAlignment="1">
      <alignment horizontal="left"/>
    </xf>
    <xf numFmtId="165" fontId="0" fillId="0" borderId="0" xfId="0" applyNumberFormat="1" applyFill="1"/>
    <xf numFmtId="0" fontId="13" fillId="0" borderId="0" xfId="0" applyNumberFormat="1" applyFont="1" applyFill="1"/>
    <xf numFmtId="0" fontId="14" fillId="0" borderId="0" xfId="0" applyFont="1" applyFill="1"/>
  </cellXfs>
  <cellStyles count="1">
    <cellStyle name="Normal" xfId="0" builtinId="0"/>
  </cellStyles>
  <dxfs count="32"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</dxf>
    <dxf>
      <numFmt numFmtId="164" formatCode="#,##0.00\ &quot;€&quot;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64" formatCode="#,##0.00\ &quot;€&quot;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numFmt numFmtId="0" formatCode="General"/>
    </dxf>
    <dxf>
      <fill>
        <patternFill patternType="solid">
          <fgColor indexed="64"/>
          <bgColor theme="4" tint="0.79998168889431442"/>
        </patternFill>
      </fill>
    </dxf>
    <dxf>
      <numFmt numFmtId="164" formatCode="#,##0.00\ &quot;€&quot;"/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numFmt numFmtId="164" formatCode="#,##0.00\ &quot;€&quot;"/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4" tint="0.79998168889431442"/>
        </patternFill>
      </fill>
    </dxf>
    <dxf>
      <numFmt numFmtId="165" formatCode="m/d/yyyy\ h:mm"/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</dxfs>
  <tableStyles count="0" defaultTableStyle="TableStyleMedium9" defaultPivotStyle="PivotStyleLight16"/>
  <colors>
    <mruColors>
      <color rgb="FFF98F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304799</xdr:colOff>
      <xdr:row>0</xdr:row>
      <xdr:rowOff>57150</xdr:rowOff>
    </xdr:from>
    <xdr:to>
      <xdr:col>5</xdr:col>
      <xdr:colOff>704850</xdr:colOff>
      <xdr:row>2</xdr:row>
      <xdr:rowOff>38100</xdr:rowOff>
    </xdr:to>
    <xdr:sp macro="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1362074" y="57150"/>
          <a:ext cx="5695951" cy="361950"/>
        </a:xfrm>
        <a:prstGeom prst="rect">
          <a:avLst/>
        </a:prstGeom>
        <a:solidFill>
          <a:srgbClr val="92D050"/>
        </a:solidFill>
        <a:ln w="57150" cmpd="sng">
          <a:solidFill>
            <a:srgbClr val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800" b="1"/>
            <a:t>LISTE DE COMMANDE SCM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0</xdr:row>
      <xdr:rowOff>85725</xdr:rowOff>
    </xdr:from>
    <xdr:to>
      <xdr:col>7</xdr:col>
      <xdr:colOff>704850</xdr:colOff>
      <xdr:row>2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A00-000002000000}"/>
            </a:ext>
          </a:extLst>
        </xdr:cNvPr>
        <xdr:cNvSpPr txBox="1"/>
      </xdr:nvSpPr>
      <xdr:spPr>
        <a:xfrm>
          <a:off x="1438275" y="85725"/>
          <a:ext cx="5876925" cy="33337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38100">
          <a:solidFill>
            <a:schemeClr val="tx1"/>
          </a:solidFill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800" b="1"/>
            <a:t>LISTE COMPLETE</a:t>
          </a:r>
          <a:r>
            <a:rPr lang="fr-FR" sz="1800" b="1" baseline="0"/>
            <a:t> GLOBALE</a:t>
          </a:r>
          <a:endParaRPr lang="fr-FR" sz="1800" b="1"/>
        </a:p>
      </xdr:txBody>
    </xdr:sp>
    <xdr:clientData/>
  </xdr:twoCellAnchor>
</xdr:wsDr>
</file>

<file path=xl/tables/table1.xml><?xml version="1.0" encoding="utf-8"?>
<table xmlns="http://schemas.openxmlformats.org/spreadsheetml/2006/main" id="6" name="Tableau4" displayName="Tableau4" ref="A13:M22" dataDxfId="31">
  <sortState ref="A14:M72">
    <sortCondition ref="H13:H72"/>
  </sortState>
  <tableColumns count="13">
    <tableColumn id="1" name="DATE" totalsRowLabel="Total" dataDxfId="30"/>
    <tableColumn id="9" name="Ajouté par" dataDxfId="29"/>
    <tableColumn id="12" name="CATEGORIE" dataDxfId="28"/>
    <tableColumn id="3" name="PRODUIT" dataDxfId="27"/>
    <tableColumn id="4" name="MARQUE" dataDxfId="26"/>
    <tableColumn id="5" name="REFERENCE" dataDxfId="25"/>
    <tableColumn id="6" name="CONDITIONNEMENT" dataDxfId="24"/>
    <tableColumn id="7" name="FOURNISSEUR" dataDxfId="23"/>
    <tableColumn id="8" name="PRIX_UNITE" totalsRowFunction="count" dataDxfId="22"/>
    <tableColumn id="2" name="QUANTITE" dataDxfId="21"/>
    <tableColumn id="14" name="SPECIALITE" dataDxfId="20"/>
    <tableColumn id="11" name="PRIX" dataDxfId="19">
      <calculatedColumnFormula array="1">IFERROR(Tableau4[[#This Row],[QUANTITE]]*Tableau4[[#This Row],[PRIX_UNITE]],"")</calculatedColumnFormula>
    </tableColumn>
    <tableColumn id="13" name="URGENCE" dataDxfId="18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7" name="Tableau5" displayName="Tableau5" ref="G2:G10" totalsRowShown="0">
  <autoFilter ref="G2:G10"/>
  <tableColumns count="1">
    <tableColumn id="1" name="Fournisseurs" dataDxfId="17">
      <calculatedColumnFormula array="1">IFERROR(INDEX(Tableau4[FOURNISSEUR],SMALL(IF(FREQUENCY(IF(Tableau4[FOURNISSEUR]&lt;&gt;"",MATCH(Tableau4[FOURNISSEUR],Tableau4[FOURNISSEUR],0)), ROW(Tableau4[FOURNISSEUR])-ROW($H$13)),ROW(Tableau4[FOURNISSEUR])-ROW($H$13)),ROWS(G$3:G3))),"")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15" name="Tableau15" displayName="Tableau15" ref="A4:N5" totalsRowShown="0" headerRowDxfId="16" dataDxfId="14" headerRowBorderDxfId="15">
  <sortState ref="A5:M70">
    <sortCondition ref="H4:H70"/>
  </sortState>
  <tableColumns count="14">
    <tableColumn id="1" name="DATE" dataDxfId="13"/>
    <tableColumn id="2" name="Ajouté par" dataDxfId="12"/>
    <tableColumn id="3" name="CATEGORIE" dataDxfId="11"/>
    <tableColumn id="4" name="PRODUIT" dataDxfId="10"/>
    <tableColumn id="5" name="MARQUE" dataDxfId="9"/>
    <tableColumn id="6" name="REFERENCE" dataDxfId="8"/>
    <tableColumn id="7" name="CONDITIONNEMENT" dataDxfId="7"/>
    <tableColumn id="8" name="FOURNISSEUR" dataDxfId="6"/>
    <tableColumn id="9" name="PRIX_UNITE" dataDxfId="5"/>
    <tableColumn id="10" name="QUANTITE" dataDxfId="4"/>
    <tableColumn id="12" name="SPECIALITE" dataDxfId="3"/>
    <tableColumn id="11" name="PRIX" dataDxfId="2">
      <calculatedColumnFormula array="1">IFERROR(Tableau15[[#This Row],[QUANTITE]]*Tableau15[[#This Row],[PRIX_UNITE]],"")</calculatedColumnFormula>
    </tableColumn>
    <tableColumn id="13" name="COMMANDE PASSEE LE" dataDxfId="1"/>
    <tableColumn id="14" name="NUMERO DE  COMMAND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O39"/>
  <sheetViews>
    <sheetView showZeros="0" tabSelected="1" topLeftCell="C1" zoomScaleNormal="100" workbookViewId="0">
      <selection activeCell="G5" sqref="G5"/>
    </sheetView>
  </sheetViews>
  <sheetFormatPr baseColWidth="10" defaultColWidth="11.42578125" defaultRowHeight="15" x14ac:dyDescent="0.25"/>
  <cols>
    <col min="1" max="1" width="15.85546875" bestFit="1" customWidth="1"/>
    <col min="3" max="3" width="18.28515625" customWidth="1"/>
    <col min="4" max="4" width="29.42578125" customWidth="1"/>
    <col min="5" max="5" width="20.28515625" customWidth="1"/>
    <col min="6" max="6" width="13.85546875" customWidth="1"/>
    <col min="7" max="7" width="21.28515625" customWidth="1"/>
    <col min="8" max="8" width="15.5703125" customWidth="1"/>
    <col min="9" max="9" width="14.5703125" customWidth="1"/>
    <col min="11" max="11" width="11.42578125" customWidth="1"/>
    <col min="12" max="12" width="11.5703125" style="12" customWidth="1"/>
    <col min="13" max="13" width="11.42578125" customWidth="1"/>
  </cols>
  <sheetData>
    <row r="1" spans="1:15" x14ac:dyDescent="0.25">
      <c r="C1" s="3"/>
    </row>
    <row r="2" spans="1:15" x14ac:dyDescent="0.25">
      <c r="G2" t="s">
        <v>32</v>
      </c>
    </row>
    <row r="3" spans="1:15" x14ac:dyDescent="0.25">
      <c r="G3" s="2" t="str">
        <f t="array" ref="G3">IFERROR(INDEX(Tableau4[FOURNISSEUR],SMALL(IF(FREQUENCY(IF(Tableau4[FOURNISSEUR]&lt;&gt;"",MATCH(Tableau4[FOURNISSEUR],Tableau4[FOURNISSEUR],0)), ROW(Tableau4[FOURNISSEUR])-ROW($H$13)),ROW(Tableau4[FOURNISSEUR])-ROW($H$13)),ROWS(G$3:G3))),"")</f>
        <v>HARD</v>
      </c>
    </row>
    <row r="4" spans="1:15" ht="18.75" x14ac:dyDescent="0.3">
      <c r="C4" s="4"/>
      <c r="E4" s="8"/>
      <c r="G4" s="2" t="str">
        <f t="array" ref="G4">IFERROR(INDEX(Tableau4[FOURNISSEUR],SMALL(IF(FREQUENCY(IF(Tableau4[FOURNISSEUR]&lt;&gt;"",MATCH(Tableau4[FOURNISSEUR],Tableau4[FOURNISSEUR],0)), ROW(Tableau4[FOURNISSEUR])-ROW($H$13)),ROW(Tableau4[FOURNISSEUR])-ROW($H$13)),ROWS(G$3:G4))),"")</f>
        <v>LMS_PAPETERIE</v>
      </c>
    </row>
    <row r="5" spans="1:15" x14ac:dyDescent="0.25">
      <c r="G5" s="2" t="str">
        <f t="array" ref="G5">IFERROR(INDEX(Tableau4[FOURNISSEUR],SMALL(IF(FREQUENCY(IF(Tableau4[FOURNISSEUR]&lt;&gt;"",MATCH(Tableau4[FOURNISSEUR],Tableau4[FOURNISSEUR],0)), ROW(Tableau4[FOURNISSEUR])-ROW($H$13)),ROW(Tableau4[FOURNISSEUR])-ROW($H$13)),ROWS(G$3:G5))),"")</f>
        <v>DENTAL_AUSTRAL</v>
      </c>
    </row>
    <row r="6" spans="1:15" x14ac:dyDescent="0.25">
      <c r="G6" s="2" t="str">
        <f t="array" ref="G6">IFERROR(INDEX(Tableau4[FOURNISSEUR],SMALL(IF(FREQUENCY(IF(Tableau4[FOURNISSEUR]&lt;&gt;"",MATCH(Tableau4[FOURNISSEUR],Tableau4[FOURNISSEUR],0)), ROW(Tableau4[FOURNISSEUR])-ROW($H$13)),ROW(Tableau4[FOURNISSEUR])-ROW($H$13)),ROWS(G$3:G6))),"")</f>
        <v>DENTAL_OI</v>
      </c>
    </row>
    <row r="7" spans="1:15" x14ac:dyDescent="0.25">
      <c r="G7" s="2" t="str">
        <f t="array" ref="G7">IFERROR(INDEX(Tableau4[FOURNISSEUR],SMALL(IF(FREQUENCY(IF(Tableau4[FOURNISSEUR]&lt;&gt;"",MATCH(Tableau4[FOURNISSEUR],Tableau4[FOURNISSEUR],0)), ROW(Tableau4[FOURNISSEUR])-ROW($H$13)),ROW(Tableau4[FOURNISSEUR])-ROW($H$13)),ROWS(G$3:G7))),"")</f>
        <v/>
      </c>
    </row>
    <row r="8" spans="1:15" x14ac:dyDescent="0.25">
      <c r="G8" s="2" t="str">
        <f t="array" ref="G8">IFERROR(INDEX(Tableau4[FOURNISSEUR],SMALL(IF(FREQUENCY(IF(Tableau4[FOURNISSEUR]&lt;&gt;"",MATCH(Tableau4[FOURNISSEUR],Tableau4[FOURNISSEUR],0)), ROW(Tableau4[FOURNISSEUR])-ROW($H$13)),ROW(Tableau4[FOURNISSEUR])-ROW($H$13)),ROWS(G$3:G8))),"")</f>
        <v/>
      </c>
    </row>
    <row r="9" spans="1:15" x14ac:dyDescent="0.25">
      <c r="G9" s="2" t="str">
        <f t="array" ref="G9">IFERROR(INDEX(Tableau4[FOURNISSEUR],SMALL(IF(FREQUENCY(IF(Tableau4[FOURNISSEUR]&lt;&gt;"",MATCH(Tableau4[FOURNISSEUR],Tableau4[FOURNISSEUR],0)), ROW(Tableau4[FOURNISSEUR])-ROW($H$13)),ROW(Tableau4[FOURNISSEUR])-ROW($H$13)),ROWS(G$3:G9))),"")</f>
        <v/>
      </c>
    </row>
    <row r="10" spans="1:15" ht="15.75" x14ac:dyDescent="0.25">
      <c r="A10" s="20"/>
      <c r="B10" s="21"/>
      <c r="C10" s="22"/>
      <c r="G10" s="2" t="str">
        <f t="array" ref="G10">IFERROR(INDEX(Tableau4[FOURNISSEUR],SMALL(IF(FREQUENCY(IF(Tableau4[FOURNISSEUR]&lt;&gt;"",MATCH(Tableau4[FOURNISSEUR],Tableau4[FOURNISSEUR],0)), ROW(Tableau4[FOURNISSEUR])-ROW($H$13)),ROW(Tableau4[FOURNISSEUR])-ROW($H$13)),ROWS(G$3:G10))),"")</f>
        <v/>
      </c>
    </row>
    <row r="11" spans="1:15" ht="18.75" x14ac:dyDescent="0.3">
      <c r="A11" s="23"/>
      <c r="B11" s="1"/>
      <c r="C11" s="24"/>
    </row>
    <row r="13" spans="1:15" x14ac:dyDescent="0.25">
      <c r="A13" t="s">
        <v>48</v>
      </c>
      <c r="B13" s="5" t="s">
        <v>33</v>
      </c>
      <c r="C13" t="s">
        <v>27</v>
      </c>
      <c r="D13" t="s">
        <v>0</v>
      </c>
      <c r="E13" t="s">
        <v>4</v>
      </c>
      <c r="F13" t="s">
        <v>5</v>
      </c>
      <c r="G13" t="s">
        <v>6</v>
      </c>
      <c r="H13" t="s">
        <v>1</v>
      </c>
      <c r="I13" t="s">
        <v>35</v>
      </c>
      <c r="J13" t="s">
        <v>34</v>
      </c>
      <c r="K13" t="s">
        <v>2</v>
      </c>
      <c r="L13" s="12" t="s">
        <v>3</v>
      </c>
      <c r="M13" t="s">
        <v>40</v>
      </c>
    </row>
    <row r="14" spans="1:15" x14ac:dyDescent="0.25">
      <c r="A14" s="15" t="s">
        <v>51</v>
      </c>
      <c r="B14" s="14" t="s">
        <v>39</v>
      </c>
      <c r="C14" s="9" t="s">
        <v>30</v>
      </c>
      <c r="D14" s="9" t="s">
        <v>22</v>
      </c>
      <c r="E14" s="9" t="s">
        <v>20</v>
      </c>
      <c r="F14" s="9" t="s">
        <v>7</v>
      </c>
      <c r="G14" s="9" t="s">
        <v>7</v>
      </c>
      <c r="H14" s="9" t="s">
        <v>8</v>
      </c>
      <c r="I14" s="10" t="s">
        <v>7</v>
      </c>
      <c r="J14" s="9">
        <v>1</v>
      </c>
      <c r="K14" s="9" t="s">
        <v>46</v>
      </c>
      <c r="L14" s="10" t="str">
        <f t="array" ref="L14">IFERROR(Tableau4[[#This Row],[QUANTITE]]*Tableau4[[#This Row],[PRIX_UNITE]],"")</f>
        <v/>
      </c>
      <c r="M14" s="9" t="s">
        <v>47</v>
      </c>
    </row>
    <row r="15" spans="1:15" x14ac:dyDescent="0.25">
      <c r="A15" s="15" t="s">
        <v>51</v>
      </c>
      <c r="B15" s="14" t="s">
        <v>39</v>
      </c>
      <c r="C15" s="9" t="s">
        <v>30</v>
      </c>
      <c r="D15" s="9" t="s">
        <v>19</v>
      </c>
      <c r="E15" s="9" t="s">
        <v>20</v>
      </c>
      <c r="F15" s="9" t="s">
        <v>21</v>
      </c>
      <c r="G15" s="9">
        <v>100</v>
      </c>
      <c r="H15" s="9" t="s">
        <v>8</v>
      </c>
      <c r="I15" s="10">
        <v>89</v>
      </c>
      <c r="J15" s="9">
        <v>1</v>
      </c>
      <c r="K15" s="9" t="s">
        <v>46</v>
      </c>
      <c r="L15" s="10">
        <f t="array" ref="L15">IFERROR(Tableau4[[#This Row],[QUANTITE]]*Tableau4[[#This Row],[PRIX_UNITE]],"")</f>
        <v>89</v>
      </c>
      <c r="M15" s="9" t="s">
        <v>47</v>
      </c>
      <c r="O15" s="12"/>
    </row>
    <row r="16" spans="1:15" x14ac:dyDescent="0.25">
      <c r="A16" s="15" t="s">
        <v>52</v>
      </c>
      <c r="B16" s="14" t="s">
        <v>44</v>
      </c>
      <c r="C16" s="9" t="s">
        <v>7</v>
      </c>
      <c r="D16" s="9" t="s">
        <v>50</v>
      </c>
      <c r="E16" s="9" t="s">
        <v>7</v>
      </c>
      <c r="F16" s="9" t="s">
        <v>7</v>
      </c>
      <c r="G16" s="9">
        <v>100</v>
      </c>
      <c r="H16" s="9" t="s">
        <v>43</v>
      </c>
      <c r="I16" s="10">
        <v>5.95</v>
      </c>
      <c r="J16" s="9">
        <v>3</v>
      </c>
      <c r="K16" s="9" t="s">
        <v>46</v>
      </c>
      <c r="L16" s="10">
        <f t="array" ref="L16">IFERROR(Tableau4[[#This Row],[QUANTITE]]*Tableau4[[#This Row],[PRIX_UNITE]],"")</f>
        <v>17.850000000000001</v>
      </c>
      <c r="M16" s="9"/>
    </row>
    <row r="17" spans="1:15" x14ac:dyDescent="0.25">
      <c r="A17" s="15" t="s">
        <v>56</v>
      </c>
      <c r="B17" s="14" t="s">
        <v>39</v>
      </c>
      <c r="C17" s="9" t="s">
        <v>7</v>
      </c>
      <c r="D17" s="9" t="s">
        <v>37</v>
      </c>
      <c r="E17" s="9" t="s">
        <v>7</v>
      </c>
      <c r="F17" s="9" t="s">
        <v>38</v>
      </c>
      <c r="G17" s="9" t="s">
        <v>36</v>
      </c>
      <c r="H17" s="9" t="s">
        <v>43</v>
      </c>
      <c r="I17" s="10">
        <v>0</v>
      </c>
      <c r="J17" s="9">
        <v>1</v>
      </c>
      <c r="K17" s="9" t="s">
        <v>46</v>
      </c>
      <c r="L17" s="10">
        <f t="array" ref="L17">IFERROR(Tableau4[[#This Row],[QUANTITE]]*Tableau4[[#This Row],[PRIX_UNITE]],"")</f>
        <v>0</v>
      </c>
      <c r="M17" s="9"/>
    </row>
    <row r="18" spans="1:15" x14ac:dyDescent="0.25">
      <c r="A18" s="15" t="s">
        <v>57</v>
      </c>
      <c r="B18" s="18" t="s">
        <v>45</v>
      </c>
      <c r="C18" s="9" t="s">
        <v>29</v>
      </c>
      <c r="D18" s="9" t="s">
        <v>13</v>
      </c>
      <c r="E18" s="9" t="s">
        <v>12</v>
      </c>
      <c r="F18" s="9" t="s">
        <v>14</v>
      </c>
      <c r="G18" s="9" t="s">
        <v>15</v>
      </c>
      <c r="H18" s="9" t="s">
        <v>41</v>
      </c>
      <c r="I18" s="10">
        <v>46.55</v>
      </c>
      <c r="J18" s="9">
        <v>5</v>
      </c>
      <c r="K18" s="9" t="s">
        <v>46</v>
      </c>
      <c r="L18" s="10">
        <f t="array" ref="L18">IFERROR(Tableau4[[#This Row],[QUANTITE]]*Tableau4[[#This Row],[PRIX_UNITE]],"")</f>
        <v>232.75</v>
      </c>
      <c r="M18" s="9" t="s">
        <v>47</v>
      </c>
    </row>
    <row r="19" spans="1:15" x14ac:dyDescent="0.25">
      <c r="A19" s="15" t="s">
        <v>57</v>
      </c>
      <c r="B19" s="18" t="s">
        <v>45</v>
      </c>
      <c r="C19" s="9" t="s">
        <v>29</v>
      </c>
      <c r="D19" s="9" t="s">
        <v>31</v>
      </c>
      <c r="E19" s="9" t="s">
        <v>12</v>
      </c>
      <c r="F19" s="9" t="s">
        <v>16</v>
      </c>
      <c r="G19" s="9" t="s">
        <v>15</v>
      </c>
      <c r="H19" s="9" t="s">
        <v>41</v>
      </c>
      <c r="I19" s="10">
        <v>46.55</v>
      </c>
      <c r="J19" s="9">
        <v>4</v>
      </c>
      <c r="K19" s="9" t="s">
        <v>46</v>
      </c>
      <c r="L19" s="10">
        <f t="array" ref="L19">IFERROR(Tableau4[[#This Row],[QUANTITE]]*Tableau4[[#This Row],[PRIX_UNITE]],"")</f>
        <v>186.2</v>
      </c>
      <c r="M19" s="9"/>
    </row>
    <row r="20" spans="1:15" x14ac:dyDescent="0.25">
      <c r="A20" s="15" t="s">
        <v>57</v>
      </c>
      <c r="B20" s="18" t="s">
        <v>45</v>
      </c>
      <c r="C20" s="9" t="s">
        <v>28</v>
      </c>
      <c r="D20" s="9" t="s">
        <v>9</v>
      </c>
      <c r="E20" s="9" t="s">
        <v>7</v>
      </c>
      <c r="F20" s="9" t="s">
        <v>10</v>
      </c>
      <c r="G20" s="9" t="s">
        <v>7</v>
      </c>
      <c r="H20" s="9" t="s">
        <v>42</v>
      </c>
      <c r="I20" s="10">
        <v>12.51</v>
      </c>
      <c r="J20" s="9">
        <v>4</v>
      </c>
      <c r="K20" s="9" t="s">
        <v>46</v>
      </c>
      <c r="L20" s="10">
        <f t="array" ref="L20">IFERROR(Tableau4[[#This Row],[QUANTITE]]*Tableau4[[#This Row],[PRIX_UNITE]],"")</f>
        <v>50.04</v>
      </c>
      <c r="M20" s="9" t="s">
        <v>47</v>
      </c>
    </row>
    <row r="21" spans="1:15" x14ac:dyDescent="0.25">
      <c r="A21" s="15" t="s">
        <v>58</v>
      </c>
      <c r="B21" s="18" t="s">
        <v>45</v>
      </c>
      <c r="C21" s="9" t="s">
        <v>30</v>
      </c>
      <c r="D21" s="9" t="s">
        <v>17</v>
      </c>
      <c r="E21" s="9" t="s">
        <v>11</v>
      </c>
      <c r="F21" s="9" t="s">
        <v>18</v>
      </c>
      <c r="G21" s="9">
        <v>1</v>
      </c>
      <c r="H21" s="9" t="s">
        <v>42</v>
      </c>
      <c r="I21" s="10">
        <v>10.9</v>
      </c>
      <c r="J21" s="9">
        <v>5</v>
      </c>
      <c r="K21" s="9" t="s">
        <v>46</v>
      </c>
      <c r="L21" s="10">
        <f t="array" ref="L21">IFERROR(Tableau4[[#This Row],[QUANTITE]]*Tableau4[[#This Row],[PRIX_UNITE]],"")</f>
        <v>54.5</v>
      </c>
      <c r="M21" s="9"/>
    </row>
    <row r="22" spans="1:15" x14ac:dyDescent="0.25">
      <c r="A22" s="15" t="s">
        <v>58</v>
      </c>
      <c r="B22" s="18" t="s">
        <v>45</v>
      </c>
      <c r="C22" s="9" t="s">
        <v>49</v>
      </c>
      <c r="D22" s="9" t="s">
        <v>23</v>
      </c>
      <c r="E22" s="9" t="s">
        <v>24</v>
      </c>
      <c r="F22" s="9" t="s">
        <v>25</v>
      </c>
      <c r="G22" s="9">
        <v>1</v>
      </c>
      <c r="H22" s="9" t="s">
        <v>42</v>
      </c>
      <c r="I22" s="10">
        <v>16.27</v>
      </c>
      <c r="J22" s="9">
        <v>6</v>
      </c>
      <c r="K22" s="9" t="s">
        <v>46</v>
      </c>
      <c r="L22" s="10">
        <f t="array" ref="L22">IFERROR(Tableau4[[#This Row],[QUANTITE]]*Tableau4[[#This Row],[PRIX_UNITE]],"")</f>
        <v>97.62</v>
      </c>
      <c r="M22" s="9"/>
      <c r="O22" s="12"/>
    </row>
    <row r="39" spans="1:1" x14ac:dyDescent="0.25">
      <c r="A39" s="7"/>
    </row>
  </sheetData>
  <pageMargins left="0.70866141732283472" right="0.70866141732283472" top="0.74803149606299213" bottom="0.74803149606299213" header="0.31496062992125984" footer="0.31496062992125984"/>
  <pageSetup paperSize="9" scale="71" orientation="landscape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4:N65"/>
  <sheetViews>
    <sheetView showZeros="0" workbookViewId="0">
      <selection activeCell="B15" sqref="B15"/>
    </sheetView>
  </sheetViews>
  <sheetFormatPr baseColWidth="10" defaultColWidth="11.42578125" defaultRowHeight="15" x14ac:dyDescent="0.25"/>
  <cols>
    <col min="1" max="1" width="16.28515625" customWidth="1"/>
    <col min="2" max="2" width="12.7109375" customWidth="1"/>
    <col min="3" max="3" width="21" customWidth="1"/>
    <col min="4" max="4" width="32.5703125" customWidth="1"/>
    <col min="6" max="6" width="13" customWidth="1"/>
    <col min="7" max="7" width="21.140625" customWidth="1"/>
    <col min="8" max="8" width="18.5703125" customWidth="1"/>
    <col min="9" max="9" width="13.5703125" customWidth="1"/>
    <col min="10" max="10" width="12.28515625" customWidth="1"/>
    <col min="11" max="11" width="16.5703125" customWidth="1"/>
    <col min="13" max="13" width="24.42578125" customWidth="1"/>
    <col min="14" max="14" width="27" customWidth="1"/>
  </cols>
  <sheetData>
    <row r="4" spans="1:14" ht="15.75" thickBot="1" x14ac:dyDescent="0.3">
      <c r="A4" s="6" t="s">
        <v>48</v>
      </c>
      <c r="B4" s="11" t="s">
        <v>33</v>
      </c>
      <c r="C4" s="6" t="s">
        <v>27</v>
      </c>
      <c r="D4" s="6" t="s">
        <v>0</v>
      </c>
      <c r="E4" s="6" t="s">
        <v>4</v>
      </c>
      <c r="F4" s="6" t="s">
        <v>5</v>
      </c>
      <c r="G4" s="6" t="s">
        <v>6</v>
      </c>
      <c r="H4" s="6" t="s">
        <v>1</v>
      </c>
      <c r="I4" s="6" t="s">
        <v>35</v>
      </c>
      <c r="J4" s="6" t="s">
        <v>34</v>
      </c>
      <c r="K4" s="6" t="s">
        <v>2</v>
      </c>
      <c r="L4" s="6" t="s">
        <v>3</v>
      </c>
      <c r="M4" s="17" t="s">
        <v>59</v>
      </c>
      <c r="N4" s="19" t="s">
        <v>60</v>
      </c>
    </row>
    <row r="5" spans="1:14" ht="15.75" thickTop="1" x14ac:dyDescent="0.25">
      <c r="A5" s="25" t="s">
        <v>55</v>
      </c>
      <c r="B5" s="26" t="s">
        <v>44</v>
      </c>
      <c r="C5" s="13" t="s">
        <v>53</v>
      </c>
      <c r="D5" s="13" t="s">
        <v>54</v>
      </c>
      <c r="E5" s="13" t="s">
        <v>26</v>
      </c>
      <c r="F5" s="13" t="s">
        <v>7</v>
      </c>
      <c r="G5" s="13">
        <v>1</v>
      </c>
      <c r="H5" s="13" t="s">
        <v>26</v>
      </c>
      <c r="I5" s="16" t="s">
        <v>7</v>
      </c>
      <c r="J5" s="13">
        <v>10</v>
      </c>
      <c r="K5" s="13" t="s">
        <v>46</v>
      </c>
      <c r="L5" s="16" t="str">
        <f t="array" ref="L5">IFERROR(Tableau15[[#This Row],[QUANTITE]]*Tableau15[[#This Row],[PRIX_UNITE]],"")</f>
        <v/>
      </c>
      <c r="M5" s="27" t="s">
        <v>61</v>
      </c>
      <c r="N5" s="27" t="s">
        <v>62</v>
      </c>
    </row>
    <row r="6" spans="1:14" x14ac:dyDescent="0.25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</row>
    <row r="7" spans="1:14" x14ac:dyDescent="0.25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</row>
    <row r="8" spans="1:14" x14ac:dyDescent="0.25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</row>
    <row r="9" spans="1:14" x14ac:dyDescent="0.25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</row>
    <row r="10" spans="1:14" x14ac:dyDescent="0.25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</row>
    <row r="11" spans="1:14" x14ac:dyDescent="0.25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</row>
    <row r="12" spans="1:14" x14ac:dyDescent="0.25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</row>
    <row r="13" spans="1:14" x14ac:dyDescent="0.25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</row>
    <row r="14" spans="1:14" x14ac:dyDescent="0.25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</row>
    <row r="15" spans="1:14" x14ac:dyDescent="0.25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</row>
    <row r="16" spans="1:14" x14ac:dyDescent="0.25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</row>
    <row r="17" spans="1:13" x14ac:dyDescent="0.25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</row>
    <row r="18" spans="1:13" x14ac:dyDescent="0.25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</row>
    <row r="19" spans="1:13" x14ac:dyDescent="0.2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</row>
    <row r="20" spans="1:13" x14ac:dyDescent="0.25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</row>
    <row r="21" spans="1:13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</row>
    <row r="22" spans="1:13" x14ac:dyDescent="0.25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</row>
    <row r="23" spans="1:13" x14ac:dyDescent="0.25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</row>
    <row r="24" spans="1:13" x14ac:dyDescent="0.25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</row>
    <row r="25" spans="1:13" x14ac:dyDescent="0.25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</row>
    <row r="26" spans="1:13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</row>
    <row r="27" spans="1:13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</row>
    <row r="28" spans="1:13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</row>
    <row r="29" spans="1:13" x14ac:dyDescent="0.25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</row>
    <row r="30" spans="1:13" x14ac:dyDescent="0.25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</row>
    <row r="31" spans="1:13" x14ac:dyDescent="0.25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</row>
    <row r="32" spans="1:13" x14ac:dyDescent="0.25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</row>
    <row r="33" spans="1:13" x14ac:dyDescent="0.25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</row>
    <row r="34" spans="1:13" x14ac:dyDescent="0.25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</row>
    <row r="35" spans="1:13" x14ac:dyDescent="0.2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</row>
    <row r="36" spans="1:13" x14ac:dyDescent="0.25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</row>
    <row r="37" spans="1:13" x14ac:dyDescent="0.25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</row>
    <row r="38" spans="1:13" x14ac:dyDescent="0.25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</row>
    <row r="39" spans="1:13" x14ac:dyDescent="0.25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</row>
    <row r="40" spans="1:13" x14ac:dyDescent="0.25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</row>
    <row r="41" spans="1:13" x14ac:dyDescent="0.25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</row>
    <row r="42" spans="1:13" x14ac:dyDescent="0.25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</row>
    <row r="43" spans="1:13" x14ac:dyDescent="0.25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</row>
    <row r="44" spans="1:13" x14ac:dyDescent="0.25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</row>
    <row r="45" spans="1:13" x14ac:dyDescent="0.2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</row>
    <row r="46" spans="1:13" x14ac:dyDescent="0.25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</row>
    <row r="47" spans="1:13" x14ac:dyDescent="0.25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</row>
    <row r="48" spans="1:13" x14ac:dyDescent="0.25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</row>
    <row r="49" spans="1:13" x14ac:dyDescent="0.25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</row>
    <row r="50" spans="1:13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</row>
    <row r="51" spans="1:13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</row>
    <row r="52" spans="1:13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</row>
    <row r="53" spans="1:13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</row>
    <row r="54" spans="1:13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</row>
    <row r="55" spans="1:13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</row>
    <row r="56" spans="1:13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</row>
    <row r="57" spans="1:13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</row>
    <row r="59" spans="1:13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</row>
    <row r="60" spans="1:13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</row>
    <row r="61" spans="1:13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</row>
    <row r="62" spans="1:13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</row>
    <row r="63" spans="1:13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</row>
    <row r="64" spans="1:13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</row>
    <row r="65" spans="1:13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</row>
  </sheetData>
  <pageMargins left="0.7" right="0.7" top="0.75" bottom="0.75" header="0.3" footer="0.3"/>
  <pageSetup paperSize="9" orientation="portrait" horizontalDpi="4294967293" verticalDpi="4294967293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COMMANDE</vt:lpstr>
      <vt:lpstr>GLOBAL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gdngv rdgffc</dc:creator>
  <cp:lastModifiedBy>HP</cp:lastModifiedBy>
  <cp:lastPrinted>2019-01-22T12:23:55Z</cp:lastPrinted>
  <dcterms:created xsi:type="dcterms:W3CDTF">2018-10-17T07:16:54Z</dcterms:created>
  <dcterms:modified xsi:type="dcterms:W3CDTF">2019-01-24T07:15:53Z</dcterms:modified>
</cp:coreProperties>
</file>