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5" windowWidth="18915" windowHeight="12090"/>
  </bookViews>
  <sheets>
    <sheet name="Calcul PDC et pompe" sheetId="4" r:id="rId1"/>
    <sheet name="Feuil1" sheetId="1" r:id="rId2"/>
    <sheet name="Feuil2" sheetId="2" r:id="rId3"/>
    <sheet name="Feuil3" sheetId="3" r:id="rId4"/>
  </sheets>
  <externalReferences>
    <externalReference r:id="rId5"/>
  </externalReferences>
  <calcPr calcId="145621"/>
</workbook>
</file>

<file path=xl/calcChain.xml><?xml version="1.0" encoding="utf-8"?>
<calcChain xmlns="http://schemas.openxmlformats.org/spreadsheetml/2006/main">
  <c r="C15" i="4" l="1"/>
  <c r="E15" i="4"/>
  <c r="F15" i="4"/>
  <c r="G15" i="4"/>
  <c r="H15" i="4"/>
  <c r="I15" i="4"/>
  <c r="J15" i="4" s="1"/>
  <c r="M15" i="4"/>
  <c r="O15" i="4"/>
  <c r="P15" i="4"/>
  <c r="Q15" i="4"/>
  <c r="U15" i="4"/>
  <c r="H16" i="4"/>
  <c r="I16" i="4" s="1"/>
  <c r="J16" i="4" s="1"/>
  <c r="M16" i="4"/>
  <c r="H17" i="4"/>
  <c r="I17" i="4"/>
  <c r="J17" i="4" s="1"/>
  <c r="M17" i="4"/>
  <c r="H18" i="4"/>
  <c r="I18" i="4" s="1"/>
  <c r="J18" i="4" s="1"/>
  <c r="M18" i="4"/>
  <c r="H19" i="4"/>
  <c r="I19" i="4"/>
  <c r="M19" i="4"/>
  <c r="H20" i="4"/>
  <c r="I20" i="4" s="1"/>
  <c r="J20" i="4" s="1"/>
  <c r="M20" i="4"/>
  <c r="H21" i="4"/>
  <c r="I21" i="4"/>
  <c r="J21" i="4" s="1"/>
  <c r="M21" i="4"/>
  <c r="H22" i="4"/>
  <c r="I22" i="4" s="1"/>
  <c r="M22" i="4"/>
  <c r="H23" i="4"/>
  <c r="I23" i="4"/>
  <c r="J23" i="4" s="1"/>
  <c r="M23" i="4"/>
  <c r="H24" i="4"/>
  <c r="I24" i="4" s="1"/>
  <c r="J24" i="4" s="1"/>
  <c r="M24" i="4"/>
  <c r="H25" i="4"/>
  <c r="I25" i="4"/>
  <c r="J25" i="4" s="1"/>
  <c r="M25" i="4"/>
  <c r="H354" i="4"/>
  <c r="I354" i="4"/>
  <c r="E354" i="4"/>
  <c r="M354" i="4"/>
  <c r="P354" i="4"/>
  <c r="Q354" i="4"/>
  <c r="R354" i="4" s="1"/>
  <c r="S354" i="4" s="1"/>
  <c r="T354" i="4" s="1"/>
  <c r="V354" i="4" s="1"/>
  <c r="U354" i="4"/>
  <c r="H353" i="4"/>
  <c r="I353" i="4"/>
  <c r="E353" i="4"/>
  <c r="M353" i="4"/>
  <c r="P353" i="4"/>
  <c r="Q353" i="4"/>
  <c r="R353" i="4" s="1"/>
  <c r="U353" i="4"/>
  <c r="H352" i="4"/>
  <c r="I352" i="4"/>
  <c r="E352" i="4"/>
  <c r="M352" i="4"/>
  <c r="P352" i="4"/>
  <c r="Q352" i="4"/>
  <c r="R352" i="4" s="1"/>
  <c r="S352" i="4" s="1"/>
  <c r="T352" i="4" s="1"/>
  <c r="V352" i="4" s="1"/>
  <c r="U352" i="4"/>
  <c r="AA15" i="4"/>
  <c r="F16" i="4"/>
  <c r="G16" i="4"/>
  <c r="F17" i="4"/>
  <c r="G17" i="4"/>
  <c r="F18" i="4"/>
  <c r="G18" i="4"/>
  <c r="F19" i="4"/>
  <c r="G19" i="4"/>
  <c r="F20" i="4"/>
  <c r="G20" i="4"/>
  <c r="F21" i="4"/>
  <c r="G21" i="4"/>
  <c r="F22" i="4"/>
  <c r="G22" i="4"/>
  <c r="F23" i="4"/>
  <c r="G23" i="4"/>
  <c r="F24" i="4"/>
  <c r="G24" i="4"/>
  <c r="F25" i="4"/>
  <c r="G25" i="4"/>
  <c r="C26" i="4"/>
  <c r="E26" i="4"/>
  <c r="F26" i="4"/>
  <c r="G26" i="4"/>
  <c r="H26" i="4"/>
  <c r="I26" i="4" s="1"/>
  <c r="M26" i="4"/>
  <c r="O26" i="4"/>
  <c r="P26" i="4"/>
  <c r="Q26" i="4" s="1"/>
  <c r="R26" i="4" s="1"/>
  <c r="U26" i="4"/>
  <c r="H27" i="4"/>
  <c r="I27" i="4"/>
  <c r="M27" i="4"/>
  <c r="H28" i="4"/>
  <c r="I28" i="4" s="1"/>
  <c r="J28" i="4" s="1"/>
  <c r="M28" i="4"/>
  <c r="H29" i="4"/>
  <c r="I29" i="4"/>
  <c r="J29" i="4" s="1"/>
  <c r="M29" i="4"/>
  <c r="H30" i="4"/>
  <c r="I30" i="4" s="1"/>
  <c r="M30" i="4"/>
  <c r="H31" i="4"/>
  <c r="I31" i="4"/>
  <c r="J31" i="4" s="1"/>
  <c r="M31" i="4"/>
  <c r="H32" i="4"/>
  <c r="I32" i="4" s="1"/>
  <c r="J32" i="4" s="1"/>
  <c r="M32" i="4"/>
  <c r="H33" i="4"/>
  <c r="I33" i="4"/>
  <c r="J33" i="4" s="1"/>
  <c r="M33" i="4"/>
  <c r="H34" i="4"/>
  <c r="I34" i="4" s="1"/>
  <c r="J34" i="4" s="1"/>
  <c r="M34" i="4"/>
  <c r="H35" i="4"/>
  <c r="I35" i="4"/>
  <c r="M35" i="4"/>
  <c r="H36" i="4"/>
  <c r="I36" i="4" s="1"/>
  <c r="J36" i="4" s="1"/>
  <c r="M36" i="4"/>
  <c r="AA26" i="4"/>
  <c r="F27" i="4"/>
  <c r="G27" i="4"/>
  <c r="F28" i="4"/>
  <c r="G28" i="4"/>
  <c r="F29" i="4"/>
  <c r="G29" i="4"/>
  <c r="F30" i="4"/>
  <c r="G30" i="4"/>
  <c r="F31" i="4"/>
  <c r="G31" i="4"/>
  <c r="F32" i="4"/>
  <c r="G32" i="4"/>
  <c r="F33" i="4"/>
  <c r="G33" i="4"/>
  <c r="F34" i="4"/>
  <c r="G34" i="4"/>
  <c r="F35" i="4"/>
  <c r="G35" i="4"/>
  <c r="F36" i="4"/>
  <c r="G36" i="4"/>
  <c r="C37" i="4"/>
  <c r="E37" i="4"/>
  <c r="F37" i="4"/>
  <c r="G37" i="4"/>
  <c r="H37" i="4"/>
  <c r="I37" i="4"/>
  <c r="J37" i="4" s="1"/>
  <c r="M37" i="4"/>
  <c r="O37" i="4"/>
  <c r="P37" i="4"/>
  <c r="Q37" i="4"/>
  <c r="U37" i="4"/>
  <c r="H38" i="4"/>
  <c r="I38" i="4" s="1"/>
  <c r="J38" i="4" s="1"/>
  <c r="M38" i="4"/>
  <c r="H39" i="4"/>
  <c r="I39" i="4"/>
  <c r="M39" i="4"/>
  <c r="H40" i="4"/>
  <c r="I40" i="4" s="1"/>
  <c r="M40" i="4"/>
  <c r="H41" i="4"/>
  <c r="I41" i="4"/>
  <c r="J41" i="4" s="1"/>
  <c r="M41" i="4"/>
  <c r="H42" i="4"/>
  <c r="I42" i="4" s="1"/>
  <c r="J42" i="4" s="1"/>
  <c r="M42" i="4"/>
  <c r="H43" i="4"/>
  <c r="I43" i="4"/>
  <c r="J43" i="4" s="1"/>
  <c r="M43" i="4"/>
  <c r="H44" i="4"/>
  <c r="I44" i="4" s="1"/>
  <c r="J44" i="4" s="1"/>
  <c r="M44" i="4"/>
  <c r="H45" i="4"/>
  <c r="I45" i="4"/>
  <c r="M45" i="4"/>
  <c r="H46" i="4"/>
  <c r="I46" i="4" s="1"/>
  <c r="J46" i="4" s="1"/>
  <c r="M46" i="4"/>
  <c r="H47" i="4"/>
  <c r="I47" i="4"/>
  <c r="J47" i="4" s="1"/>
  <c r="M47" i="4"/>
  <c r="H351" i="4"/>
  <c r="I351" i="4"/>
  <c r="J351" i="4" s="1"/>
  <c r="E351" i="4"/>
  <c r="M351" i="4"/>
  <c r="P351" i="4"/>
  <c r="Q351" i="4"/>
  <c r="R351" i="4" s="1"/>
  <c r="U351" i="4"/>
  <c r="AA37" i="4"/>
  <c r="F38" i="4"/>
  <c r="G38" i="4"/>
  <c r="F39" i="4"/>
  <c r="G39" i="4"/>
  <c r="F40" i="4"/>
  <c r="G40" i="4"/>
  <c r="F41" i="4"/>
  <c r="G41" i="4"/>
  <c r="F42" i="4"/>
  <c r="G42" i="4"/>
  <c r="F43" i="4"/>
  <c r="G43" i="4"/>
  <c r="F44" i="4"/>
  <c r="G44" i="4"/>
  <c r="F45" i="4"/>
  <c r="G45" i="4"/>
  <c r="F46" i="4"/>
  <c r="G46" i="4"/>
  <c r="F47" i="4"/>
  <c r="G47" i="4"/>
  <c r="C48" i="4"/>
  <c r="E48" i="4"/>
  <c r="F48" i="4"/>
  <c r="G48" i="4"/>
  <c r="H48" i="4"/>
  <c r="I48" i="4" s="1"/>
  <c r="J48" i="4" s="1"/>
  <c r="M48" i="4"/>
  <c r="O48" i="4"/>
  <c r="P48" i="4"/>
  <c r="Q48" i="4" s="1"/>
  <c r="R48" i="4" s="1"/>
  <c r="U48" i="4"/>
  <c r="H49" i="4"/>
  <c r="I49" i="4"/>
  <c r="J49" i="4" s="1"/>
  <c r="M49" i="4"/>
  <c r="H50" i="4"/>
  <c r="I50" i="4" s="1"/>
  <c r="J50" i="4" s="1"/>
  <c r="M50" i="4"/>
  <c r="H51" i="4"/>
  <c r="I51" i="4"/>
  <c r="M51" i="4"/>
  <c r="H52" i="4"/>
  <c r="I52" i="4" s="1"/>
  <c r="J52" i="4" s="1"/>
  <c r="M52" i="4"/>
  <c r="H53" i="4"/>
  <c r="I53" i="4"/>
  <c r="J53" i="4" s="1"/>
  <c r="M53" i="4"/>
  <c r="H54" i="4"/>
  <c r="I54" i="4" s="1"/>
  <c r="J54" i="4" s="1"/>
  <c r="M54" i="4"/>
  <c r="H55" i="4"/>
  <c r="I55" i="4"/>
  <c r="J55" i="4" s="1"/>
  <c r="M55" i="4"/>
  <c r="H56" i="4"/>
  <c r="I56" i="4" s="1"/>
  <c r="J56" i="4" s="1"/>
  <c r="M56" i="4"/>
  <c r="H57" i="4"/>
  <c r="I57" i="4" s="1"/>
  <c r="M57" i="4"/>
  <c r="H58" i="4"/>
  <c r="I58" i="4" s="1"/>
  <c r="M58" i="4"/>
  <c r="H350" i="4"/>
  <c r="I350" i="4"/>
  <c r="J350" i="4" s="1"/>
  <c r="E350" i="4"/>
  <c r="M350" i="4"/>
  <c r="P350" i="4"/>
  <c r="Q350" i="4"/>
  <c r="U350" i="4"/>
  <c r="AA48" i="4"/>
  <c r="F49" i="4"/>
  <c r="G49" i="4"/>
  <c r="F50" i="4"/>
  <c r="G50" i="4"/>
  <c r="F51" i="4"/>
  <c r="G51" i="4"/>
  <c r="F52" i="4"/>
  <c r="G52" i="4"/>
  <c r="F53" i="4"/>
  <c r="G53" i="4"/>
  <c r="F54" i="4"/>
  <c r="G54" i="4"/>
  <c r="F55" i="4"/>
  <c r="G55" i="4"/>
  <c r="F56" i="4"/>
  <c r="G56" i="4"/>
  <c r="F57" i="4"/>
  <c r="G57" i="4"/>
  <c r="F58" i="4"/>
  <c r="G58" i="4"/>
  <c r="C59" i="4"/>
  <c r="E59" i="4"/>
  <c r="F59" i="4"/>
  <c r="G59" i="4"/>
  <c r="H59" i="4"/>
  <c r="I59" i="4"/>
  <c r="J59" i="4" s="1"/>
  <c r="K59" i="4" s="1"/>
  <c r="L59" i="4" s="1"/>
  <c r="N59" i="4" s="1"/>
  <c r="M59" i="4"/>
  <c r="O59" i="4"/>
  <c r="P59" i="4"/>
  <c r="Q59" i="4"/>
  <c r="R59" i="4" s="1"/>
  <c r="U59" i="4"/>
  <c r="H60" i="4"/>
  <c r="I60" i="4" s="1"/>
  <c r="J60" i="4" s="1"/>
  <c r="M60" i="4"/>
  <c r="H61" i="4"/>
  <c r="I61" i="4"/>
  <c r="M61" i="4"/>
  <c r="H62" i="4"/>
  <c r="I62" i="4" s="1"/>
  <c r="J62" i="4" s="1"/>
  <c r="M62" i="4"/>
  <c r="H63" i="4"/>
  <c r="I63" i="4"/>
  <c r="J63" i="4" s="1"/>
  <c r="M63" i="4"/>
  <c r="H64" i="4"/>
  <c r="I64" i="4" s="1"/>
  <c r="J64" i="4" s="1"/>
  <c r="M64" i="4"/>
  <c r="H65" i="4"/>
  <c r="I65" i="4" s="1"/>
  <c r="M65" i="4"/>
  <c r="H66" i="4"/>
  <c r="I66" i="4" s="1"/>
  <c r="M66" i="4"/>
  <c r="H67" i="4"/>
  <c r="I67" i="4" s="1"/>
  <c r="M67" i="4"/>
  <c r="H68" i="4"/>
  <c r="I68" i="4"/>
  <c r="M68" i="4"/>
  <c r="H69" i="4"/>
  <c r="I69" i="4" s="1"/>
  <c r="M69" i="4"/>
  <c r="H349" i="4"/>
  <c r="I349" i="4" s="1"/>
  <c r="E349" i="4"/>
  <c r="M349" i="4"/>
  <c r="P349" i="4"/>
  <c r="Q349" i="4" s="1"/>
  <c r="U349" i="4"/>
  <c r="AA59" i="4"/>
  <c r="F60" i="4"/>
  <c r="G60" i="4"/>
  <c r="F61" i="4"/>
  <c r="G61" i="4"/>
  <c r="F62" i="4"/>
  <c r="G62" i="4"/>
  <c r="F63" i="4"/>
  <c r="G63" i="4"/>
  <c r="F64" i="4"/>
  <c r="G64" i="4"/>
  <c r="F65" i="4"/>
  <c r="G65" i="4"/>
  <c r="F66" i="4"/>
  <c r="G66" i="4"/>
  <c r="F67" i="4"/>
  <c r="G67" i="4"/>
  <c r="F68" i="4"/>
  <c r="G68" i="4"/>
  <c r="F69" i="4"/>
  <c r="G69" i="4"/>
  <c r="C70" i="4"/>
  <c r="E70" i="4"/>
  <c r="F70" i="4"/>
  <c r="G70" i="4"/>
  <c r="H70" i="4"/>
  <c r="I70" i="4"/>
  <c r="M70" i="4"/>
  <c r="O70" i="4"/>
  <c r="P70" i="4"/>
  <c r="Q70" i="4" s="1"/>
  <c r="U70" i="4"/>
  <c r="H71" i="4"/>
  <c r="I71" i="4"/>
  <c r="J71" i="4" s="1"/>
  <c r="M71" i="4"/>
  <c r="H72" i="4"/>
  <c r="I72" i="4"/>
  <c r="M72" i="4"/>
  <c r="H73" i="4"/>
  <c r="I73" i="4" s="1"/>
  <c r="M73" i="4"/>
  <c r="H74" i="4"/>
  <c r="I74" i="4" s="1"/>
  <c r="M74" i="4"/>
  <c r="H75" i="4"/>
  <c r="I75" i="4" s="1"/>
  <c r="M75" i="4"/>
  <c r="H76" i="4"/>
  <c r="I76" i="4"/>
  <c r="M76" i="4"/>
  <c r="H77" i="4"/>
  <c r="I77" i="4" s="1"/>
  <c r="M77" i="4"/>
  <c r="H78" i="4"/>
  <c r="I78" i="4"/>
  <c r="M78" i="4"/>
  <c r="H79" i="4"/>
  <c r="I79" i="4" s="1"/>
  <c r="M79" i="4"/>
  <c r="H80" i="4"/>
  <c r="I80" i="4"/>
  <c r="J80" i="4" s="1"/>
  <c r="K80" i="4" s="1"/>
  <c r="L80" i="4" s="1"/>
  <c r="N80" i="4" s="1"/>
  <c r="M80" i="4"/>
  <c r="H348" i="4"/>
  <c r="I348" i="4"/>
  <c r="J348" i="4" s="1"/>
  <c r="E348" i="4"/>
  <c r="M348" i="4"/>
  <c r="P348" i="4"/>
  <c r="Q348" i="4"/>
  <c r="U348" i="4"/>
  <c r="AA70" i="4"/>
  <c r="F71" i="4"/>
  <c r="G71" i="4"/>
  <c r="F72" i="4"/>
  <c r="G72" i="4"/>
  <c r="F73" i="4"/>
  <c r="G73" i="4"/>
  <c r="F74" i="4"/>
  <c r="G74" i="4"/>
  <c r="F75" i="4"/>
  <c r="G75" i="4"/>
  <c r="F76" i="4"/>
  <c r="G76" i="4"/>
  <c r="F77" i="4"/>
  <c r="G77" i="4"/>
  <c r="F78" i="4"/>
  <c r="G78" i="4"/>
  <c r="F79" i="4"/>
  <c r="G79" i="4"/>
  <c r="F80" i="4"/>
  <c r="G80" i="4"/>
  <c r="C81" i="4"/>
  <c r="E81" i="4"/>
  <c r="F81" i="4"/>
  <c r="G81" i="4"/>
  <c r="H81" i="4"/>
  <c r="I81" i="4" s="1"/>
  <c r="M81" i="4"/>
  <c r="O81" i="4"/>
  <c r="P81" i="4"/>
  <c r="Q81" i="4" s="1"/>
  <c r="U81" i="4"/>
  <c r="H82" i="4"/>
  <c r="I82" i="4"/>
  <c r="J82" i="4" s="1"/>
  <c r="K82" i="4" s="1"/>
  <c r="L82" i="4" s="1"/>
  <c r="N82" i="4" s="1"/>
  <c r="M82" i="4"/>
  <c r="H83" i="4"/>
  <c r="I83" i="4" s="1"/>
  <c r="J83" i="4" s="1"/>
  <c r="M83" i="4"/>
  <c r="H84" i="4"/>
  <c r="I84" i="4"/>
  <c r="M84" i="4"/>
  <c r="H85" i="4"/>
  <c r="I85" i="4"/>
  <c r="J85" i="4" s="1"/>
  <c r="M85" i="4"/>
  <c r="H86" i="4"/>
  <c r="I86" i="4"/>
  <c r="J86" i="4" s="1"/>
  <c r="K86" i="4" s="1"/>
  <c r="L86" i="4" s="1"/>
  <c r="N86" i="4" s="1"/>
  <c r="M86" i="4"/>
  <c r="H87" i="4"/>
  <c r="I87" i="4" s="1"/>
  <c r="J87" i="4" s="1"/>
  <c r="M87" i="4"/>
  <c r="H88" i="4"/>
  <c r="I88" i="4" s="1"/>
  <c r="M88" i="4"/>
  <c r="H89" i="4"/>
  <c r="I89" i="4"/>
  <c r="J89" i="4" s="1"/>
  <c r="M89" i="4"/>
  <c r="H90" i="4"/>
  <c r="I90" i="4"/>
  <c r="J90" i="4" s="1"/>
  <c r="M90" i="4"/>
  <c r="H91" i="4"/>
  <c r="I91" i="4" s="1"/>
  <c r="J91" i="4" s="1"/>
  <c r="M91" i="4"/>
  <c r="H347" i="4"/>
  <c r="I347" i="4" s="1"/>
  <c r="J347" i="4" s="1"/>
  <c r="E347" i="4"/>
  <c r="M347" i="4"/>
  <c r="P347" i="4"/>
  <c r="Q347" i="4" s="1"/>
  <c r="R347" i="4" s="1"/>
  <c r="U347" i="4"/>
  <c r="AA81" i="4"/>
  <c r="F82" i="4"/>
  <c r="G82" i="4"/>
  <c r="F83" i="4"/>
  <c r="G83" i="4"/>
  <c r="F84" i="4"/>
  <c r="G84" i="4"/>
  <c r="F85" i="4"/>
  <c r="G85" i="4"/>
  <c r="F86" i="4"/>
  <c r="G86" i="4"/>
  <c r="F87" i="4"/>
  <c r="G87" i="4"/>
  <c r="F88" i="4"/>
  <c r="G88" i="4"/>
  <c r="F89" i="4"/>
  <c r="G89" i="4"/>
  <c r="F90" i="4"/>
  <c r="G90" i="4"/>
  <c r="F91" i="4"/>
  <c r="G91" i="4"/>
  <c r="C92" i="4"/>
  <c r="E92" i="4"/>
  <c r="F92" i="4"/>
  <c r="G92" i="4"/>
  <c r="H92" i="4"/>
  <c r="I92" i="4"/>
  <c r="M92" i="4"/>
  <c r="O92" i="4"/>
  <c r="P92" i="4"/>
  <c r="Q92" i="4" s="1"/>
  <c r="U92" i="4"/>
  <c r="H93" i="4"/>
  <c r="I93" i="4"/>
  <c r="J93" i="4" s="1"/>
  <c r="M93" i="4"/>
  <c r="H94" i="4"/>
  <c r="I94" i="4"/>
  <c r="M94" i="4"/>
  <c r="H95" i="4"/>
  <c r="I95" i="4" s="1"/>
  <c r="J95" i="4" s="1"/>
  <c r="K95" i="4" s="1"/>
  <c r="L95" i="4" s="1"/>
  <c r="N95" i="4" s="1"/>
  <c r="M95" i="4"/>
  <c r="H96" i="4"/>
  <c r="I96" i="4"/>
  <c r="J96" i="4" s="1"/>
  <c r="M96" i="4"/>
  <c r="H97" i="4"/>
  <c r="I97" i="4" s="1"/>
  <c r="M97" i="4"/>
  <c r="H98" i="4"/>
  <c r="I98" i="4"/>
  <c r="M98" i="4"/>
  <c r="H99" i="4"/>
  <c r="I99" i="4" s="1"/>
  <c r="M99" i="4"/>
  <c r="H100" i="4"/>
  <c r="I100" i="4" s="1"/>
  <c r="M100" i="4"/>
  <c r="H101" i="4"/>
  <c r="I101" i="4"/>
  <c r="J101" i="4" s="1"/>
  <c r="M101" i="4"/>
  <c r="H102" i="4"/>
  <c r="I102" i="4"/>
  <c r="J102" i="4" s="1"/>
  <c r="K102" i="4" s="1"/>
  <c r="L102" i="4" s="1"/>
  <c r="N102" i="4" s="1"/>
  <c r="M102" i="4"/>
  <c r="H346" i="4"/>
  <c r="I346" i="4"/>
  <c r="J346" i="4" s="1"/>
  <c r="E346" i="4"/>
  <c r="M346" i="4"/>
  <c r="P346" i="4"/>
  <c r="Q346" i="4"/>
  <c r="U346" i="4"/>
  <c r="AA92" i="4"/>
  <c r="F93" i="4"/>
  <c r="G93" i="4"/>
  <c r="F94" i="4"/>
  <c r="G94" i="4"/>
  <c r="F95" i="4"/>
  <c r="G95" i="4"/>
  <c r="F96" i="4"/>
  <c r="G96" i="4"/>
  <c r="F97" i="4"/>
  <c r="G97" i="4"/>
  <c r="F98" i="4"/>
  <c r="G98" i="4"/>
  <c r="F99" i="4"/>
  <c r="G99" i="4"/>
  <c r="F100" i="4"/>
  <c r="G100" i="4"/>
  <c r="F101" i="4"/>
  <c r="G101" i="4"/>
  <c r="F102" i="4"/>
  <c r="G102" i="4"/>
  <c r="C103" i="4"/>
  <c r="E103" i="4"/>
  <c r="F103" i="4"/>
  <c r="G103" i="4"/>
  <c r="H103" i="4"/>
  <c r="I103" i="4" s="1"/>
  <c r="M103" i="4"/>
  <c r="O103" i="4"/>
  <c r="P103" i="4"/>
  <c r="Q103" i="4" s="1"/>
  <c r="R103" i="4" s="1"/>
  <c r="U103" i="4"/>
  <c r="H104" i="4"/>
  <c r="I104" i="4"/>
  <c r="J104" i="4" s="1"/>
  <c r="M104" i="4"/>
  <c r="H105" i="4"/>
  <c r="I105" i="4" s="1"/>
  <c r="M105" i="4"/>
  <c r="H106" i="4"/>
  <c r="I106" i="4"/>
  <c r="J106" i="4" s="1"/>
  <c r="K106" i="4" s="1"/>
  <c r="L106" i="4" s="1"/>
  <c r="N106" i="4" s="1"/>
  <c r="M106" i="4"/>
  <c r="H107" i="4"/>
  <c r="I107" i="4" s="1"/>
  <c r="J107" i="4" s="1"/>
  <c r="K107" i="4" s="1"/>
  <c r="L107" i="4" s="1"/>
  <c r="N107" i="4" s="1"/>
  <c r="M107" i="4"/>
  <c r="H108" i="4"/>
  <c r="I108" i="4" s="1"/>
  <c r="M108" i="4"/>
  <c r="H109" i="4"/>
  <c r="I109" i="4"/>
  <c r="J109" i="4" s="1"/>
  <c r="M109" i="4"/>
  <c r="H110" i="4"/>
  <c r="I110" i="4"/>
  <c r="M110" i="4"/>
  <c r="H111" i="4"/>
  <c r="I111" i="4" s="1"/>
  <c r="J111" i="4" s="1"/>
  <c r="K111" i="4" s="1"/>
  <c r="L111" i="4" s="1"/>
  <c r="N111" i="4" s="1"/>
  <c r="M111" i="4"/>
  <c r="H112" i="4"/>
  <c r="I112" i="4"/>
  <c r="J112" i="4" s="1"/>
  <c r="M112" i="4"/>
  <c r="H113" i="4"/>
  <c r="I113" i="4" s="1"/>
  <c r="M113" i="4"/>
  <c r="H345" i="4"/>
  <c r="I345" i="4" s="1"/>
  <c r="E345" i="4"/>
  <c r="M345" i="4"/>
  <c r="P345" i="4"/>
  <c r="Q345" i="4" s="1"/>
  <c r="U345" i="4"/>
  <c r="AA103" i="4"/>
  <c r="F104" i="4"/>
  <c r="G104" i="4"/>
  <c r="F105" i="4"/>
  <c r="G105" i="4"/>
  <c r="F106" i="4"/>
  <c r="G106" i="4"/>
  <c r="F107" i="4"/>
  <c r="G107" i="4"/>
  <c r="F108" i="4"/>
  <c r="G108" i="4"/>
  <c r="F109" i="4"/>
  <c r="G109" i="4"/>
  <c r="F110" i="4"/>
  <c r="G110" i="4"/>
  <c r="F111" i="4"/>
  <c r="G111" i="4"/>
  <c r="F112" i="4"/>
  <c r="G112" i="4"/>
  <c r="F113" i="4"/>
  <c r="G113" i="4"/>
  <c r="C114" i="4"/>
  <c r="E114" i="4"/>
  <c r="F114" i="4"/>
  <c r="G114" i="4"/>
  <c r="H114" i="4"/>
  <c r="I114" i="4"/>
  <c r="J114" i="4" s="1"/>
  <c r="K114" i="4" s="1"/>
  <c r="L114" i="4" s="1"/>
  <c r="N114" i="4" s="1"/>
  <c r="M114" i="4"/>
  <c r="O114" i="4"/>
  <c r="P114" i="4"/>
  <c r="Q114" i="4"/>
  <c r="R114" i="4" s="1"/>
  <c r="S114" i="4" s="1"/>
  <c r="T114" i="4" s="1"/>
  <c r="V114" i="4" s="1"/>
  <c r="U114" i="4"/>
  <c r="H115" i="4"/>
  <c r="I115" i="4" s="1"/>
  <c r="J115" i="4" s="1"/>
  <c r="K115" i="4" s="1"/>
  <c r="L115" i="4" s="1"/>
  <c r="N115" i="4" s="1"/>
  <c r="M115" i="4"/>
  <c r="H116" i="4"/>
  <c r="I116" i="4" s="1"/>
  <c r="M116" i="4"/>
  <c r="H117" i="4"/>
  <c r="I117" i="4"/>
  <c r="J117" i="4" s="1"/>
  <c r="M117" i="4"/>
  <c r="H118" i="4"/>
  <c r="I118" i="4"/>
  <c r="M118" i="4"/>
  <c r="H119" i="4"/>
  <c r="I119" i="4" s="1"/>
  <c r="J119" i="4" s="1"/>
  <c r="K119" i="4" s="1"/>
  <c r="L119" i="4" s="1"/>
  <c r="N119" i="4" s="1"/>
  <c r="M119" i="4"/>
  <c r="H120" i="4"/>
  <c r="I120" i="4"/>
  <c r="J120" i="4" s="1"/>
  <c r="M120" i="4"/>
  <c r="H121" i="4"/>
  <c r="I121" i="4" s="1"/>
  <c r="M121" i="4"/>
  <c r="H122" i="4"/>
  <c r="I122" i="4"/>
  <c r="J122" i="4" s="1"/>
  <c r="M122" i="4"/>
  <c r="H123" i="4"/>
  <c r="I123" i="4" s="1"/>
  <c r="M123" i="4"/>
  <c r="H124" i="4"/>
  <c r="I124" i="4" s="1"/>
  <c r="M124" i="4"/>
  <c r="AA114" i="4"/>
  <c r="F115" i="4"/>
  <c r="G115" i="4"/>
  <c r="F116" i="4"/>
  <c r="G116" i="4"/>
  <c r="F117" i="4"/>
  <c r="G117" i="4"/>
  <c r="F118" i="4"/>
  <c r="G118" i="4"/>
  <c r="F119" i="4"/>
  <c r="G119" i="4"/>
  <c r="F120" i="4"/>
  <c r="G120" i="4"/>
  <c r="F121" i="4"/>
  <c r="G121" i="4"/>
  <c r="F122" i="4"/>
  <c r="G122" i="4"/>
  <c r="F123" i="4"/>
  <c r="G123" i="4"/>
  <c r="F124" i="4"/>
  <c r="G124" i="4"/>
  <c r="C125" i="4"/>
  <c r="E125" i="4"/>
  <c r="F125" i="4"/>
  <c r="G125" i="4"/>
  <c r="H125" i="4"/>
  <c r="I125" i="4"/>
  <c r="J125" i="4" s="1"/>
  <c r="M125" i="4"/>
  <c r="O125" i="4"/>
  <c r="P125" i="4"/>
  <c r="Q125" i="4" s="1"/>
  <c r="U125" i="4"/>
  <c r="H126" i="4"/>
  <c r="I126" i="4"/>
  <c r="J126" i="4" s="1"/>
  <c r="K126" i="4" s="1"/>
  <c r="L126" i="4" s="1"/>
  <c r="N126" i="4" s="1"/>
  <c r="M126" i="4"/>
  <c r="H127" i="4"/>
  <c r="I127" i="4" s="1"/>
  <c r="J127" i="4" s="1"/>
  <c r="K127" i="4" s="1"/>
  <c r="L127" i="4" s="1"/>
  <c r="N127" i="4" s="1"/>
  <c r="M127" i="4"/>
  <c r="H128" i="4"/>
  <c r="I128" i="4" s="1"/>
  <c r="M128" i="4"/>
  <c r="H129" i="4"/>
  <c r="I129" i="4"/>
  <c r="J129" i="4" s="1"/>
  <c r="M129" i="4"/>
  <c r="H130" i="4"/>
  <c r="I130" i="4"/>
  <c r="M130" i="4"/>
  <c r="H131" i="4"/>
  <c r="I131" i="4" s="1"/>
  <c r="J131" i="4" s="1"/>
  <c r="K131" i="4" s="1"/>
  <c r="L131" i="4" s="1"/>
  <c r="N131" i="4" s="1"/>
  <c r="M131" i="4"/>
  <c r="H132" i="4"/>
  <c r="I132" i="4"/>
  <c r="J132" i="4" s="1"/>
  <c r="M132" i="4"/>
  <c r="H133" i="4"/>
  <c r="I133" i="4" s="1"/>
  <c r="M133" i="4"/>
  <c r="H134" i="4"/>
  <c r="I134" i="4"/>
  <c r="J134" i="4" s="1"/>
  <c r="M134" i="4"/>
  <c r="H135" i="4"/>
  <c r="I135" i="4" s="1"/>
  <c r="M135" i="4"/>
  <c r="AA125" i="4"/>
  <c r="F126" i="4"/>
  <c r="G126" i="4"/>
  <c r="F127" i="4"/>
  <c r="G127" i="4"/>
  <c r="F128" i="4"/>
  <c r="G128" i="4"/>
  <c r="F129" i="4"/>
  <c r="G129" i="4"/>
  <c r="F130" i="4"/>
  <c r="G130" i="4"/>
  <c r="F131" i="4"/>
  <c r="G131" i="4"/>
  <c r="F132" i="4"/>
  <c r="G132" i="4"/>
  <c r="F133" i="4"/>
  <c r="G133" i="4"/>
  <c r="F134" i="4"/>
  <c r="G134" i="4"/>
  <c r="F135" i="4"/>
  <c r="G135" i="4"/>
  <c r="C136" i="4"/>
  <c r="E136" i="4"/>
  <c r="F136" i="4"/>
  <c r="G136" i="4"/>
  <c r="H136" i="4"/>
  <c r="I136" i="4"/>
  <c r="J136" i="4" s="1"/>
  <c r="M136" i="4"/>
  <c r="O136" i="4"/>
  <c r="P136" i="4"/>
  <c r="Q136" i="4" s="1"/>
  <c r="U136" i="4"/>
  <c r="H137" i="4"/>
  <c r="I137" i="4"/>
  <c r="J137" i="4" s="1"/>
  <c r="M137" i="4"/>
  <c r="H138" i="4"/>
  <c r="I138" i="4" s="1"/>
  <c r="M138" i="4"/>
  <c r="H139" i="4"/>
  <c r="I139" i="4" s="1"/>
  <c r="J139" i="4" s="1"/>
  <c r="M139" i="4"/>
  <c r="H140" i="4"/>
  <c r="I140" i="4"/>
  <c r="M140" i="4"/>
  <c r="H141" i="4"/>
  <c r="I141" i="4"/>
  <c r="J141" i="4" s="1"/>
  <c r="M141" i="4"/>
  <c r="H142" i="4"/>
  <c r="I142" i="4" s="1"/>
  <c r="J142" i="4" s="1"/>
  <c r="M142" i="4"/>
  <c r="H143" i="4"/>
  <c r="I143" i="4"/>
  <c r="J143" i="4" s="1"/>
  <c r="M143" i="4"/>
  <c r="H144" i="4"/>
  <c r="I144" i="4" s="1"/>
  <c r="J144" i="4" s="1"/>
  <c r="M144" i="4"/>
  <c r="H145" i="4"/>
  <c r="I145" i="4"/>
  <c r="J145" i="4" s="1"/>
  <c r="K145" i="4" s="1"/>
  <c r="L145" i="4" s="1"/>
  <c r="M145" i="4"/>
  <c r="H146" i="4"/>
  <c r="I146" i="4" s="1"/>
  <c r="J146" i="4" s="1"/>
  <c r="K146" i="4" s="1"/>
  <c r="L146" i="4" s="1"/>
  <c r="N146" i="4" s="1"/>
  <c r="M146" i="4"/>
  <c r="AA136" i="4"/>
  <c r="F137" i="4"/>
  <c r="G137" i="4"/>
  <c r="F138" i="4"/>
  <c r="G138" i="4"/>
  <c r="F139" i="4"/>
  <c r="G139" i="4"/>
  <c r="F140" i="4"/>
  <c r="G140" i="4"/>
  <c r="F141" i="4"/>
  <c r="G141" i="4"/>
  <c r="F142" i="4"/>
  <c r="G142" i="4"/>
  <c r="F143" i="4"/>
  <c r="G143" i="4"/>
  <c r="F144" i="4"/>
  <c r="G144" i="4"/>
  <c r="F145" i="4"/>
  <c r="G145" i="4"/>
  <c r="F146" i="4"/>
  <c r="G146" i="4"/>
  <c r="C147" i="4"/>
  <c r="E147" i="4"/>
  <c r="F147" i="4"/>
  <c r="G147" i="4"/>
  <c r="H147" i="4"/>
  <c r="I147" i="4"/>
  <c r="M147" i="4"/>
  <c r="O147" i="4"/>
  <c r="P147" i="4"/>
  <c r="Q147" i="4" s="1"/>
  <c r="R147" i="4" s="1"/>
  <c r="U147" i="4"/>
  <c r="H148" i="4"/>
  <c r="I148" i="4"/>
  <c r="J148" i="4" s="1"/>
  <c r="K148" i="4" s="1"/>
  <c r="L148" i="4" s="1"/>
  <c r="M148" i="4"/>
  <c r="H149" i="4"/>
  <c r="I149" i="4" s="1"/>
  <c r="J149" i="4" s="1"/>
  <c r="M149" i="4"/>
  <c r="H150" i="4"/>
  <c r="I150" i="4" s="1"/>
  <c r="J150" i="4" s="1"/>
  <c r="M150" i="4"/>
  <c r="H151" i="4"/>
  <c r="I151" i="4"/>
  <c r="M151" i="4"/>
  <c r="H152" i="4"/>
  <c r="I152" i="4"/>
  <c r="J152" i="4" s="1"/>
  <c r="M152" i="4"/>
  <c r="H153" i="4"/>
  <c r="I153" i="4" s="1"/>
  <c r="J153" i="4" s="1"/>
  <c r="K153" i="4" s="1"/>
  <c r="L153" i="4" s="1"/>
  <c r="N153" i="4" s="1"/>
  <c r="M153" i="4"/>
  <c r="H154" i="4"/>
  <c r="I154" i="4"/>
  <c r="M154" i="4"/>
  <c r="H155" i="4"/>
  <c r="I155" i="4" s="1"/>
  <c r="J155" i="4" s="1"/>
  <c r="M155" i="4"/>
  <c r="H156" i="4"/>
  <c r="I156" i="4"/>
  <c r="M156" i="4"/>
  <c r="H157" i="4"/>
  <c r="I157" i="4" s="1"/>
  <c r="J157" i="4" s="1"/>
  <c r="M157" i="4"/>
  <c r="AA147" i="4"/>
  <c r="F148" i="4"/>
  <c r="G148" i="4"/>
  <c r="F149" i="4"/>
  <c r="G149" i="4"/>
  <c r="F150" i="4"/>
  <c r="G150" i="4"/>
  <c r="F151" i="4"/>
  <c r="G151" i="4"/>
  <c r="F152" i="4"/>
  <c r="G152" i="4"/>
  <c r="F153" i="4"/>
  <c r="G153" i="4"/>
  <c r="F154" i="4"/>
  <c r="G154" i="4"/>
  <c r="F155" i="4"/>
  <c r="G155" i="4"/>
  <c r="F156" i="4"/>
  <c r="G156" i="4"/>
  <c r="F157" i="4"/>
  <c r="G157" i="4"/>
  <c r="C158" i="4"/>
  <c r="E158" i="4"/>
  <c r="F158" i="4"/>
  <c r="G158" i="4"/>
  <c r="H158" i="4"/>
  <c r="I158" i="4"/>
  <c r="J158" i="4" s="1"/>
  <c r="M158" i="4"/>
  <c r="O158" i="4"/>
  <c r="P158" i="4"/>
  <c r="Q158" i="4" s="1"/>
  <c r="R158" i="4" s="1"/>
  <c r="U158" i="4"/>
  <c r="H159" i="4"/>
  <c r="I159" i="4"/>
  <c r="J159" i="4" s="1"/>
  <c r="M159" i="4"/>
  <c r="H160" i="4"/>
  <c r="I160" i="4" s="1"/>
  <c r="J160" i="4" s="1"/>
  <c r="K160" i="4" s="1"/>
  <c r="L160" i="4" s="1"/>
  <c r="N160" i="4" s="1"/>
  <c r="M160" i="4"/>
  <c r="H161" i="4"/>
  <c r="I161" i="4"/>
  <c r="J161" i="4" s="1"/>
  <c r="M161" i="4"/>
  <c r="H162" i="4"/>
  <c r="I162" i="4" s="1"/>
  <c r="M162" i="4"/>
  <c r="H163" i="4"/>
  <c r="I163" i="4"/>
  <c r="J163" i="4" s="1"/>
  <c r="M163" i="4"/>
  <c r="H164" i="4"/>
  <c r="I164" i="4" s="1"/>
  <c r="M164" i="4"/>
  <c r="H165" i="4"/>
  <c r="I165" i="4" s="1"/>
  <c r="M165" i="4"/>
  <c r="H166" i="4"/>
  <c r="I166" i="4"/>
  <c r="J166" i="4" s="1"/>
  <c r="M166" i="4"/>
  <c r="H167" i="4"/>
  <c r="I167" i="4"/>
  <c r="J167" i="4" s="1"/>
  <c r="K167" i="4" s="1"/>
  <c r="L167" i="4" s="1"/>
  <c r="N167" i="4" s="1"/>
  <c r="M167" i="4"/>
  <c r="H168" i="4"/>
  <c r="I168" i="4" s="1"/>
  <c r="J168" i="4" s="1"/>
  <c r="M168" i="4"/>
  <c r="AA158" i="4"/>
  <c r="F159" i="4"/>
  <c r="G159" i="4"/>
  <c r="F160" i="4"/>
  <c r="G160" i="4"/>
  <c r="F161" i="4"/>
  <c r="G161" i="4"/>
  <c r="F162" i="4"/>
  <c r="G162" i="4"/>
  <c r="F163" i="4"/>
  <c r="G163" i="4"/>
  <c r="F164" i="4"/>
  <c r="G164" i="4"/>
  <c r="F165" i="4"/>
  <c r="G165" i="4"/>
  <c r="F166" i="4"/>
  <c r="G166" i="4"/>
  <c r="F167" i="4"/>
  <c r="G167" i="4"/>
  <c r="F168" i="4"/>
  <c r="G168" i="4"/>
  <c r="C169" i="4"/>
  <c r="E169" i="4"/>
  <c r="F169" i="4"/>
  <c r="G169" i="4"/>
  <c r="H169" i="4"/>
  <c r="I169" i="4" s="1"/>
  <c r="M169" i="4"/>
  <c r="O169" i="4"/>
  <c r="P169" i="4"/>
  <c r="Q169" i="4"/>
  <c r="R169" i="4" s="1"/>
  <c r="U169" i="4"/>
  <c r="H170" i="4"/>
  <c r="I170" i="4"/>
  <c r="J170" i="4" s="1"/>
  <c r="K170" i="4" s="1"/>
  <c r="L170" i="4" s="1"/>
  <c r="N170" i="4" s="1"/>
  <c r="M170" i="4"/>
  <c r="H171" i="4"/>
  <c r="I171" i="4" s="1"/>
  <c r="M171" i="4"/>
  <c r="H172" i="4"/>
  <c r="I172" i="4"/>
  <c r="J172" i="4" s="1"/>
  <c r="M172" i="4"/>
  <c r="H173" i="4"/>
  <c r="I173" i="4" s="1"/>
  <c r="M173" i="4"/>
  <c r="H174" i="4"/>
  <c r="I174" i="4"/>
  <c r="J174" i="4" s="1"/>
  <c r="K174" i="4" s="1"/>
  <c r="L174" i="4" s="1"/>
  <c r="N174" i="4" s="1"/>
  <c r="M174" i="4"/>
  <c r="H175" i="4"/>
  <c r="I175" i="4" s="1"/>
  <c r="J175" i="4" s="1"/>
  <c r="K175" i="4" s="1"/>
  <c r="L175" i="4" s="1"/>
  <c r="N175" i="4" s="1"/>
  <c r="M175" i="4"/>
  <c r="H176" i="4"/>
  <c r="I176" i="4" s="1"/>
  <c r="M176" i="4"/>
  <c r="H177" i="4"/>
  <c r="I177" i="4"/>
  <c r="J177" i="4" s="1"/>
  <c r="M177" i="4"/>
  <c r="H178" i="4"/>
  <c r="I178" i="4"/>
  <c r="M178" i="4"/>
  <c r="H179" i="4"/>
  <c r="I179" i="4" s="1"/>
  <c r="J179" i="4" s="1"/>
  <c r="K179" i="4" s="1"/>
  <c r="L179" i="4" s="1"/>
  <c r="N179" i="4" s="1"/>
  <c r="M179" i="4"/>
  <c r="AA169" i="4"/>
  <c r="F170" i="4"/>
  <c r="G170" i="4"/>
  <c r="F171" i="4"/>
  <c r="G171" i="4"/>
  <c r="F172" i="4"/>
  <c r="G172" i="4"/>
  <c r="F173" i="4"/>
  <c r="G173" i="4"/>
  <c r="F174" i="4"/>
  <c r="G174" i="4"/>
  <c r="F175" i="4"/>
  <c r="G175" i="4"/>
  <c r="F176" i="4"/>
  <c r="G176" i="4"/>
  <c r="F177" i="4"/>
  <c r="G177" i="4"/>
  <c r="F178" i="4"/>
  <c r="G178" i="4"/>
  <c r="F179" i="4"/>
  <c r="G179" i="4"/>
  <c r="C180" i="4"/>
  <c r="E180" i="4"/>
  <c r="F180" i="4"/>
  <c r="G180" i="4"/>
  <c r="H180" i="4"/>
  <c r="I180" i="4" s="1"/>
  <c r="M180" i="4"/>
  <c r="O180" i="4"/>
  <c r="P180" i="4"/>
  <c r="Q180" i="4"/>
  <c r="R180" i="4" s="1"/>
  <c r="U180" i="4"/>
  <c r="H181" i="4"/>
  <c r="I181" i="4"/>
  <c r="M181" i="4"/>
  <c r="H182" i="4"/>
  <c r="I182" i="4" s="1"/>
  <c r="J182" i="4" s="1"/>
  <c r="K182" i="4" s="1"/>
  <c r="L182" i="4" s="1"/>
  <c r="N182" i="4" s="1"/>
  <c r="M182" i="4"/>
  <c r="H183" i="4"/>
  <c r="I183" i="4"/>
  <c r="J183" i="4" s="1"/>
  <c r="M183" i="4"/>
  <c r="H184" i="4"/>
  <c r="I184" i="4" s="1"/>
  <c r="M184" i="4"/>
  <c r="H185" i="4"/>
  <c r="I185" i="4"/>
  <c r="J185" i="4" s="1"/>
  <c r="M185" i="4"/>
  <c r="H186" i="4"/>
  <c r="I186" i="4" s="1"/>
  <c r="M186" i="4"/>
  <c r="H187" i="4"/>
  <c r="I187" i="4" s="1"/>
  <c r="M187" i="4"/>
  <c r="H188" i="4"/>
  <c r="I188" i="4"/>
  <c r="J188" i="4" s="1"/>
  <c r="M188" i="4"/>
  <c r="H189" i="4"/>
  <c r="I189" i="4"/>
  <c r="J189" i="4" s="1"/>
  <c r="K189" i="4" s="1"/>
  <c r="L189" i="4" s="1"/>
  <c r="N189" i="4" s="1"/>
  <c r="M189" i="4"/>
  <c r="H190" i="4"/>
  <c r="I190" i="4" s="1"/>
  <c r="J190" i="4" s="1"/>
  <c r="M190" i="4"/>
  <c r="AA180" i="4"/>
  <c r="F181" i="4"/>
  <c r="G181" i="4"/>
  <c r="F182" i="4"/>
  <c r="G182" i="4"/>
  <c r="F183" i="4"/>
  <c r="G183" i="4"/>
  <c r="F184" i="4"/>
  <c r="G184" i="4"/>
  <c r="F185" i="4"/>
  <c r="G185" i="4"/>
  <c r="F186" i="4"/>
  <c r="G186" i="4"/>
  <c r="F187" i="4"/>
  <c r="G187" i="4"/>
  <c r="F188" i="4"/>
  <c r="G188" i="4"/>
  <c r="F189" i="4"/>
  <c r="G189" i="4"/>
  <c r="F190" i="4"/>
  <c r="G190" i="4"/>
  <c r="C191" i="4"/>
  <c r="E191" i="4"/>
  <c r="F191" i="4"/>
  <c r="G191" i="4"/>
  <c r="H191" i="4"/>
  <c r="I191" i="4" s="1"/>
  <c r="M191" i="4"/>
  <c r="O191" i="4"/>
  <c r="P191" i="4"/>
  <c r="Q191" i="4" s="1"/>
  <c r="U191" i="4"/>
  <c r="H192" i="4"/>
  <c r="I192" i="4"/>
  <c r="M192" i="4"/>
  <c r="H193" i="4"/>
  <c r="I193" i="4" s="1"/>
  <c r="M193" i="4"/>
  <c r="H194" i="4"/>
  <c r="I194" i="4"/>
  <c r="J194" i="4" s="1"/>
  <c r="K194" i="4" s="1"/>
  <c r="L194" i="4" s="1"/>
  <c r="N194" i="4" s="1"/>
  <c r="M194" i="4"/>
  <c r="H195" i="4"/>
  <c r="I195" i="4" s="1"/>
  <c r="M195" i="4"/>
  <c r="H196" i="4"/>
  <c r="I196" i="4"/>
  <c r="M196" i="4"/>
  <c r="H197" i="4"/>
  <c r="I197" i="4" s="1"/>
  <c r="M197" i="4"/>
  <c r="H198" i="4"/>
  <c r="I198" i="4"/>
  <c r="J198" i="4" s="1"/>
  <c r="K198" i="4" s="1"/>
  <c r="L198" i="4" s="1"/>
  <c r="N198" i="4" s="1"/>
  <c r="M198" i="4"/>
  <c r="H199" i="4"/>
  <c r="I199" i="4" s="1"/>
  <c r="M199" i="4"/>
  <c r="H200" i="4"/>
  <c r="I200" i="4"/>
  <c r="M200" i="4"/>
  <c r="H201" i="4"/>
  <c r="I201" i="4" s="1"/>
  <c r="M201" i="4"/>
  <c r="AA191" i="4"/>
  <c r="F192" i="4"/>
  <c r="G192" i="4"/>
  <c r="F193" i="4"/>
  <c r="G193" i="4"/>
  <c r="F194" i="4"/>
  <c r="G194" i="4"/>
  <c r="F195" i="4"/>
  <c r="G195" i="4"/>
  <c r="F196" i="4"/>
  <c r="G196" i="4"/>
  <c r="F197" i="4"/>
  <c r="G197" i="4"/>
  <c r="F198" i="4"/>
  <c r="G198" i="4"/>
  <c r="F199" i="4"/>
  <c r="G199" i="4"/>
  <c r="F200" i="4"/>
  <c r="G200" i="4"/>
  <c r="F201" i="4"/>
  <c r="G201" i="4"/>
  <c r="C202" i="4"/>
  <c r="E202" i="4"/>
  <c r="F202" i="4"/>
  <c r="G202" i="4"/>
  <c r="H202" i="4"/>
  <c r="I202" i="4" s="1"/>
  <c r="M202" i="4"/>
  <c r="O202" i="4"/>
  <c r="P202" i="4"/>
  <c r="Q202" i="4" s="1"/>
  <c r="U202" i="4"/>
  <c r="H203" i="4"/>
  <c r="I203" i="4"/>
  <c r="M203" i="4"/>
  <c r="H204" i="4"/>
  <c r="I204" i="4" s="1"/>
  <c r="M204" i="4"/>
  <c r="H205" i="4"/>
  <c r="I205" i="4"/>
  <c r="J205" i="4" s="1"/>
  <c r="K205" i="4" s="1"/>
  <c r="L205" i="4" s="1"/>
  <c r="N205" i="4" s="1"/>
  <c r="M205" i="4"/>
  <c r="H206" i="4"/>
  <c r="I206" i="4" s="1"/>
  <c r="M206" i="4"/>
  <c r="H207" i="4"/>
  <c r="I207" i="4"/>
  <c r="M207" i="4"/>
  <c r="H208" i="4"/>
  <c r="I208" i="4" s="1"/>
  <c r="M208" i="4"/>
  <c r="H209" i="4"/>
  <c r="I209" i="4"/>
  <c r="J209" i="4" s="1"/>
  <c r="K209" i="4" s="1"/>
  <c r="L209" i="4" s="1"/>
  <c r="N209" i="4" s="1"/>
  <c r="M209" i="4"/>
  <c r="H210" i="4"/>
  <c r="I210" i="4" s="1"/>
  <c r="M210" i="4"/>
  <c r="H211" i="4"/>
  <c r="I211" i="4"/>
  <c r="M211" i="4"/>
  <c r="H212" i="4"/>
  <c r="I212" i="4" s="1"/>
  <c r="M212" i="4"/>
  <c r="AA202" i="4"/>
  <c r="F203" i="4"/>
  <c r="G203" i="4"/>
  <c r="F204" i="4"/>
  <c r="G204" i="4"/>
  <c r="F205" i="4"/>
  <c r="G205" i="4"/>
  <c r="F206" i="4"/>
  <c r="G206" i="4"/>
  <c r="F207" i="4"/>
  <c r="G207" i="4"/>
  <c r="F208" i="4"/>
  <c r="G208" i="4"/>
  <c r="F209" i="4"/>
  <c r="G209" i="4"/>
  <c r="F210" i="4"/>
  <c r="G210" i="4"/>
  <c r="F211" i="4"/>
  <c r="G211" i="4"/>
  <c r="F212" i="4"/>
  <c r="G212" i="4"/>
  <c r="C213" i="4"/>
  <c r="E213" i="4"/>
  <c r="F213" i="4"/>
  <c r="G213" i="4"/>
  <c r="H213" i="4"/>
  <c r="I213" i="4" s="1"/>
  <c r="M213" i="4"/>
  <c r="O213" i="4"/>
  <c r="P213" i="4"/>
  <c r="Q213" i="4" s="1"/>
  <c r="U213" i="4"/>
  <c r="H214" i="4"/>
  <c r="I214" i="4"/>
  <c r="M214" i="4"/>
  <c r="H215" i="4"/>
  <c r="I215" i="4" s="1"/>
  <c r="M215" i="4"/>
  <c r="H216" i="4"/>
  <c r="I216" i="4"/>
  <c r="J216" i="4" s="1"/>
  <c r="K216" i="4" s="1"/>
  <c r="L216" i="4" s="1"/>
  <c r="N216" i="4" s="1"/>
  <c r="M216" i="4"/>
  <c r="H217" i="4"/>
  <c r="I217" i="4" s="1"/>
  <c r="M217" i="4"/>
  <c r="H218" i="4"/>
  <c r="I218" i="4"/>
  <c r="M218" i="4"/>
  <c r="H219" i="4"/>
  <c r="I219" i="4" s="1"/>
  <c r="M219" i="4"/>
  <c r="H220" i="4"/>
  <c r="I220" i="4"/>
  <c r="J220" i="4" s="1"/>
  <c r="K220" i="4" s="1"/>
  <c r="L220" i="4" s="1"/>
  <c r="N220" i="4" s="1"/>
  <c r="M220" i="4"/>
  <c r="H221" i="4"/>
  <c r="I221" i="4" s="1"/>
  <c r="M221" i="4"/>
  <c r="H222" i="4"/>
  <c r="I222" i="4"/>
  <c r="M222" i="4"/>
  <c r="H223" i="4"/>
  <c r="I223" i="4" s="1"/>
  <c r="M223" i="4"/>
  <c r="AA213" i="4"/>
  <c r="F214" i="4"/>
  <c r="G214" i="4"/>
  <c r="F215" i="4"/>
  <c r="G215" i="4"/>
  <c r="F216" i="4"/>
  <c r="G216" i="4"/>
  <c r="F217" i="4"/>
  <c r="G217" i="4"/>
  <c r="F218" i="4"/>
  <c r="G218" i="4"/>
  <c r="F219" i="4"/>
  <c r="G219" i="4"/>
  <c r="F220" i="4"/>
  <c r="G220" i="4"/>
  <c r="F221" i="4"/>
  <c r="G221" i="4"/>
  <c r="F222" i="4"/>
  <c r="G222" i="4"/>
  <c r="F223" i="4"/>
  <c r="G223" i="4"/>
  <c r="C224" i="4"/>
  <c r="E224" i="4"/>
  <c r="F224" i="4"/>
  <c r="G224" i="4"/>
  <c r="H224" i="4"/>
  <c r="I224" i="4" s="1"/>
  <c r="M224" i="4"/>
  <c r="O224" i="4"/>
  <c r="P224" i="4"/>
  <c r="Q224" i="4" s="1"/>
  <c r="U224" i="4"/>
  <c r="H225" i="4"/>
  <c r="I225" i="4"/>
  <c r="M225" i="4"/>
  <c r="H226" i="4"/>
  <c r="I226" i="4" s="1"/>
  <c r="M226" i="4"/>
  <c r="H227" i="4"/>
  <c r="I227" i="4"/>
  <c r="J227" i="4" s="1"/>
  <c r="K227" i="4" s="1"/>
  <c r="L227" i="4" s="1"/>
  <c r="N227" i="4" s="1"/>
  <c r="M227" i="4"/>
  <c r="H228" i="4"/>
  <c r="I228" i="4" s="1"/>
  <c r="M228" i="4"/>
  <c r="H229" i="4"/>
  <c r="I229" i="4"/>
  <c r="M229" i="4"/>
  <c r="H230" i="4"/>
  <c r="I230" i="4" s="1"/>
  <c r="M230" i="4"/>
  <c r="H231" i="4"/>
  <c r="I231" i="4"/>
  <c r="J231" i="4" s="1"/>
  <c r="K231" i="4" s="1"/>
  <c r="L231" i="4" s="1"/>
  <c r="N231" i="4" s="1"/>
  <c r="M231" i="4"/>
  <c r="H232" i="4"/>
  <c r="I232" i="4" s="1"/>
  <c r="M232" i="4"/>
  <c r="H233" i="4"/>
  <c r="I233" i="4"/>
  <c r="M233" i="4"/>
  <c r="H234" i="4"/>
  <c r="I234" i="4" s="1"/>
  <c r="J234" i="4" s="1"/>
  <c r="M234" i="4"/>
  <c r="AA224" i="4"/>
  <c r="F225" i="4"/>
  <c r="G225" i="4"/>
  <c r="F226" i="4"/>
  <c r="G226" i="4"/>
  <c r="F227" i="4"/>
  <c r="G227" i="4"/>
  <c r="F228" i="4"/>
  <c r="G228" i="4"/>
  <c r="F229" i="4"/>
  <c r="G229" i="4"/>
  <c r="F230" i="4"/>
  <c r="G230" i="4"/>
  <c r="F231" i="4"/>
  <c r="G231" i="4"/>
  <c r="F232" i="4"/>
  <c r="G232" i="4"/>
  <c r="F233" i="4"/>
  <c r="G233" i="4"/>
  <c r="F234" i="4"/>
  <c r="G234" i="4"/>
  <c r="C235" i="4"/>
  <c r="E235" i="4"/>
  <c r="F235" i="4"/>
  <c r="G235" i="4"/>
  <c r="H235" i="4"/>
  <c r="I235" i="4" s="1"/>
  <c r="M235" i="4"/>
  <c r="O235" i="4"/>
  <c r="P235" i="4"/>
  <c r="Q235" i="4" s="1"/>
  <c r="U235" i="4"/>
  <c r="H236" i="4"/>
  <c r="I236" i="4"/>
  <c r="M236" i="4"/>
  <c r="H237" i="4"/>
  <c r="I237" i="4" s="1"/>
  <c r="J237" i="4" s="1"/>
  <c r="M237" i="4"/>
  <c r="H238" i="4"/>
  <c r="I238" i="4"/>
  <c r="J238" i="4" s="1"/>
  <c r="M238" i="4"/>
  <c r="H239" i="4"/>
  <c r="I239" i="4" s="1"/>
  <c r="M239" i="4"/>
  <c r="H240" i="4"/>
  <c r="I240" i="4"/>
  <c r="M240" i="4"/>
  <c r="H241" i="4"/>
  <c r="I241" i="4" s="1"/>
  <c r="J241" i="4" s="1"/>
  <c r="M241" i="4"/>
  <c r="H242" i="4"/>
  <c r="I242" i="4"/>
  <c r="J242" i="4" s="1"/>
  <c r="K242" i="4" s="1"/>
  <c r="L242" i="4" s="1"/>
  <c r="N242" i="4" s="1"/>
  <c r="M242" i="4"/>
  <c r="H243" i="4"/>
  <c r="I243" i="4" s="1"/>
  <c r="J243" i="4" s="1"/>
  <c r="M243" i="4"/>
  <c r="H244" i="4"/>
  <c r="I244" i="4"/>
  <c r="J244" i="4" s="1"/>
  <c r="K244" i="4" s="1"/>
  <c r="L244" i="4" s="1"/>
  <c r="M244" i="4"/>
  <c r="H245" i="4"/>
  <c r="I245" i="4" s="1"/>
  <c r="J245" i="4" s="1"/>
  <c r="M245" i="4"/>
  <c r="AA235" i="4"/>
  <c r="F236" i="4"/>
  <c r="G236" i="4"/>
  <c r="F237" i="4"/>
  <c r="G237" i="4"/>
  <c r="F238" i="4"/>
  <c r="G238" i="4"/>
  <c r="F239" i="4"/>
  <c r="G239" i="4"/>
  <c r="F240" i="4"/>
  <c r="G240" i="4"/>
  <c r="F241" i="4"/>
  <c r="G241" i="4"/>
  <c r="F242" i="4"/>
  <c r="G242" i="4"/>
  <c r="F243" i="4"/>
  <c r="G243" i="4"/>
  <c r="F244" i="4"/>
  <c r="G244" i="4"/>
  <c r="F245" i="4"/>
  <c r="G245" i="4"/>
  <c r="C246" i="4"/>
  <c r="E246" i="4"/>
  <c r="F246" i="4"/>
  <c r="G246" i="4"/>
  <c r="H246" i="4"/>
  <c r="I246" i="4" s="1"/>
  <c r="J246" i="4" s="1"/>
  <c r="M246" i="4"/>
  <c r="O246" i="4"/>
  <c r="P246" i="4"/>
  <c r="Q246" i="4" s="1"/>
  <c r="R246" i="4" s="1"/>
  <c r="U246" i="4"/>
  <c r="H247" i="4"/>
  <c r="I247" i="4"/>
  <c r="J247" i="4" s="1"/>
  <c r="M247" i="4"/>
  <c r="H248" i="4"/>
  <c r="I248" i="4" s="1"/>
  <c r="J248" i="4" s="1"/>
  <c r="M248" i="4"/>
  <c r="H249" i="4"/>
  <c r="I249" i="4"/>
  <c r="J249" i="4" s="1"/>
  <c r="M249" i="4"/>
  <c r="H250" i="4"/>
  <c r="I250" i="4" s="1"/>
  <c r="J250" i="4" s="1"/>
  <c r="M250" i="4"/>
  <c r="H251" i="4"/>
  <c r="I251" i="4"/>
  <c r="J251" i="4" s="1"/>
  <c r="M251" i="4"/>
  <c r="H252" i="4"/>
  <c r="I252" i="4" s="1"/>
  <c r="J252" i="4" s="1"/>
  <c r="M252" i="4"/>
  <c r="H253" i="4"/>
  <c r="I253" i="4"/>
  <c r="J253" i="4" s="1"/>
  <c r="K253" i="4" s="1"/>
  <c r="L253" i="4" s="1"/>
  <c r="N253" i="4" s="1"/>
  <c r="M253" i="4"/>
  <c r="H254" i="4"/>
  <c r="I254" i="4" s="1"/>
  <c r="J254" i="4" s="1"/>
  <c r="M254" i="4"/>
  <c r="H255" i="4"/>
  <c r="I255" i="4"/>
  <c r="J255" i="4" s="1"/>
  <c r="M255" i="4"/>
  <c r="H256" i="4"/>
  <c r="I256" i="4" s="1"/>
  <c r="J256" i="4" s="1"/>
  <c r="M256" i="4"/>
  <c r="AA246" i="4"/>
  <c r="F247" i="4"/>
  <c r="G247" i="4"/>
  <c r="F248" i="4"/>
  <c r="G248" i="4"/>
  <c r="F249" i="4"/>
  <c r="G249" i="4"/>
  <c r="F250" i="4"/>
  <c r="G250" i="4"/>
  <c r="F251" i="4"/>
  <c r="G251" i="4"/>
  <c r="F252" i="4"/>
  <c r="G252" i="4"/>
  <c r="F253" i="4"/>
  <c r="G253" i="4"/>
  <c r="F254" i="4"/>
  <c r="G254" i="4"/>
  <c r="F255" i="4"/>
  <c r="G255" i="4"/>
  <c r="F256" i="4"/>
  <c r="G256" i="4"/>
  <c r="C257" i="4"/>
  <c r="E257" i="4"/>
  <c r="F257" i="4"/>
  <c r="G257" i="4"/>
  <c r="H257" i="4"/>
  <c r="I257" i="4" s="1"/>
  <c r="J257" i="4" s="1"/>
  <c r="M257" i="4"/>
  <c r="O257" i="4"/>
  <c r="P257" i="4"/>
  <c r="Q257" i="4" s="1"/>
  <c r="R257" i="4" s="1"/>
  <c r="U257" i="4"/>
  <c r="H258" i="4"/>
  <c r="I258" i="4"/>
  <c r="J258" i="4" s="1"/>
  <c r="M258" i="4"/>
  <c r="H259" i="4"/>
  <c r="I259" i="4" s="1"/>
  <c r="J259" i="4" s="1"/>
  <c r="M259" i="4"/>
  <c r="H260" i="4"/>
  <c r="I260" i="4"/>
  <c r="J260" i="4" s="1"/>
  <c r="M260" i="4"/>
  <c r="H261" i="4"/>
  <c r="I261" i="4" s="1"/>
  <c r="J261" i="4" s="1"/>
  <c r="M261" i="4"/>
  <c r="H262" i="4"/>
  <c r="I262" i="4"/>
  <c r="J262" i="4" s="1"/>
  <c r="M262" i="4"/>
  <c r="H263" i="4"/>
  <c r="I263" i="4" s="1"/>
  <c r="J263" i="4" s="1"/>
  <c r="M263" i="4"/>
  <c r="H264" i="4"/>
  <c r="I264" i="4"/>
  <c r="J264" i="4" s="1"/>
  <c r="M264" i="4"/>
  <c r="H265" i="4"/>
  <c r="I265" i="4" s="1"/>
  <c r="J265" i="4" s="1"/>
  <c r="M265" i="4"/>
  <c r="H266" i="4"/>
  <c r="I266" i="4"/>
  <c r="J266" i="4" s="1"/>
  <c r="M266" i="4"/>
  <c r="H267" i="4"/>
  <c r="I267" i="4" s="1"/>
  <c r="J267" i="4" s="1"/>
  <c r="M267" i="4"/>
  <c r="AA257" i="4"/>
  <c r="F258" i="4"/>
  <c r="G258" i="4"/>
  <c r="F259" i="4"/>
  <c r="G259" i="4"/>
  <c r="F260" i="4"/>
  <c r="G260" i="4"/>
  <c r="F261" i="4"/>
  <c r="G261" i="4"/>
  <c r="F262" i="4"/>
  <c r="G262" i="4"/>
  <c r="F263" i="4"/>
  <c r="G263" i="4"/>
  <c r="F264" i="4"/>
  <c r="G264" i="4"/>
  <c r="F265" i="4"/>
  <c r="G265" i="4"/>
  <c r="F266" i="4"/>
  <c r="G266" i="4"/>
  <c r="F267" i="4"/>
  <c r="G267" i="4"/>
  <c r="C268" i="4"/>
  <c r="E268" i="4"/>
  <c r="F268" i="4"/>
  <c r="G268" i="4"/>
  <c r="H268" i="4"/>
  <c r="I268" i="4" s="1"/>
  <c r="J268" i="4" s="1"/>
  <c r="M268" i="4"/>
  <c r="O268" i="4"/>
  <c r="P268" i="4"/>
  <c r="Q268" i="4" s="1"/>
  <c r="R268" i="4" s="1"/>
  <c r="U268" i="4"/>
  <c r="H269" i="4"/>
  <c r="I269" i="4"/>
  <c r="J269" i="4" s="1"/>
  <c r="M269" i="4"/>
  <c r="H270" i="4"/>
  <c r="I270" i="4" s="1"/>
  <c r="J270" i="4" s="1"/>
  <c r="M270" i="4"/>
  <c r="H271" i="4"/>
  <c r="I271" i="4"/>
  <c r="J271" i="4" s="1"/>
  <c r="M271" i="4"/>
  <c r="H272" i="4"/>
  <c r="I272" i="4" s="1"/>
  <c r="J272" i="4" s="1"/>
  <c r="M272" i="4"/>
  <c r="H273" i="4"/>
  <c r="I273" i="4"/>
  <c r="J273" i="4" s="1"/>
  <c r="M273" i="4"/>
  <c r="H274" i="4"/>
  <c r="I274" i="4" s="1"/>
  <c r="J274" i="4" s="1"/>
  <c r="M274" i="4"/>
  <c r="H275" i="4"/>
  <c r="I275" i="4"/>
  <c r="J275" i="4" s="1"/>
  <c r="K275" i="4" s="1"/>
  <c r="L275" i="4" s="1"/>
  <c r="N275" i="4" s="1"/>
  <c r="M275" i="4"/>
  <c r="H276" i="4"/>
  <c r="I276" i="4" s="1"/>
  <c r="J276" i="4" s="1"/>
  <c r="M276" i="4"/>
  <c r="H277" i="4"/>
  <c r="I277" i="4"/>
  <c r="J277" i="4" s="1"/>
  <c r="M277" i="4"/>
  <c r="H278" i="4"/>
  <c r="I278" i="4" s="1"/>
  <c r="J278" i="4" s="1"/>
  <c r="M278" i="4"/>
  <c r="AA268" i="4"/>
  <c r="F269" i="4"/>
  <c r="G269" i="4"/>
  <c r="F270" i="4"/>
  <c r="G270" i="4"/>
  <c r="F271" i="4"/>
  <c r="G271" i="4"/>
  <c r="F272" i="4"/>
  <c r="G272" i="4"/>
  <c r="F273" i="4"/>
  <c r="G273" i="4"/>
  <c r="F274" i="4"/>
  <c r="G274" i="4"/>
  <c r="F275" i="4"/>
  <c r="G275" i="4"/>
  <c r="F276" i="4"/>
  <c r="G276" i="4"/>
  <c r="F277" i="4"/>
  <c r="G277" i="4"/>
  <c r="F278" i="4"/>
  <c r="G278" i="4"/>
  <c r="C279" i="4"/>
  <c r="E279" i="4"/>
  <c r="F279" i="4"/>
  <c r="G279" i="4"/>
  <c r="H279" i="4"/>
  <c r="I279" i="4" s="1"/>
  <c r="J279" i="4" s="1"/>
  <c r="M279" i="4"/>
  <c r="O279" i="4"/>
  <c r="P279" i="4"/>
  <c r="Q279" i="4" s="1"/>
  <c r="R279" i="4" s="1"/>
  <c r="U279" i="4"/>
  <c r="H280" i="4"/>
  <c r="I280" i="4"/>
  <c r="J280" i="4" s="1"/>
  <c r="K280" i="4" s="1"/>
  <c r="L280" i="4" s="1"/>
  <c r="M280" i="4"/>
  <c r="H281" i="4"/>
  <c r="I281" i="4" s="1"/>
  <c r="J281" i="4" s="1"/>
  <c r="M281" i="4"/>
  <c r="H282" i="4"/>
  <c r="I282" i="4"/>
  <c r="J282" i="4" s="1"/>
  <c r="M282" i="4"/>
  <c r="H283" i="4"/>
  <c r="I283" i="4" s="1"/>
  <c r="J283" i="4" s="1"/>
  <c r="M283" i="4"/>
  <c r="H284" i="4"/>
  <c r="I284" i="4"/>
  <c r="J284" i="4" s="1"/>
  <c r="M284" i="4"/>
  <c r="H285" i="4"/>
  <c r="I285" i="4" s="1"/>
  <c r="J285" i="4" s="1"/>
  <c r="M285" i="4"/>
  <c r="H286" i="4"/>
  <c r="I286" i="4"/>
  <c r="J286" i="4" s="1"/>
  <c r="M286" i="4"/>
  <c r="H287" i="4"/>
  <c r="I287" i="4" s="1"/>
  <c r="J287" i="4" s="1"/>
  <c r="M287" i="4"/>
  <c r="H288" i="4"/>
  <c r="I288" i="4"/>
  <c r="J288" i="4" s="1"/>
  <c r="M288" i="4"/>
  <c r="H289" i="4"/>
  <c r="I289" i="4" s="1"/>
  <c r="J289" i="4" s="1"/>
  <c r="M289" i="4"/>
  <c r="AA279" i="4"/>
  <c r="F280" i="4"/>
  <c r="G280" i="4"/>
  <c r="F281" i="4"/>
  <c r="G281" i="4"/>
  <c r="F282" i="4"/>
  <c r="G282" i="4"/>
  <c r="F283" i="4"/>
  <c r="G283" i="4"/>
  <c r="F284" i="4"/>
  <c r="G284" i="4"/>
  <c r="F285" i="4"/>
  <c r="G285" i="4"/>
  <c r="F286" i="4"/>
  <c r="G286" i="4"/>
  <c r="F287" i="4"/>
  <c r="G287" i="4"/>
  <c r="F288" i="4"/>
  <c r="G288" i="4"/>
  <c r="F289" i="4"/>
  <c r="G289" i="4"/>
  <c r="C290" i="4"/>
  <c r="E290" i="4"/>
  <c r="F290" i="4"/>
  <c r="G290" i="4"/>
  <c r="H290" i="4"/>
  <c r="I290" i="4" s="1"/>
  <c r="J290" i="4" s="1"/>
  <c r="M290" i="4"/>
  <c r="O290" i="4"/>
  <c r="P290" i="4"/>
  <c r="Q290" i="4" s="1"/>
  <c r="U290" i="4"/>
  <c r="H291" i="4"/>
  <c r="I291" i="4" s="1"/>
  <c r="M291" i="4"/>
  <c r="H292" i="4"/>
  <c r="I292" i="4"/>
  <c r="J292" i="4" s="1"/>
  <c r="M292" i="4"/>
  <c r="H293" i="4"/>
  <c r="I293" i="4"/>
  <c r="J293" i="4" s="1"/>
  <c r="K293" i="4" s="1"/>
  <c r="L293" i="4" s="1"/>
  <c r="N293" i="4" s="1"/>
  <c r="M293" i="4"/>
  <c r="H294" i="4"/>
  <c r="I294" i="4" s="1"/>
  <c r="J294" i="4" s="1"/>
  <c r="M294" i="4"/>
  <c r="H295" i="4"/>
  <c r="I295" i="4" s="1"/>
  <c r="M295" i="4"/>
  <c r="H296" i="4"/>
  <c r="I296" i="4" s="1"/>
  <c r="M296" i="4"/>
  <c r="H297" i="4"/>
  <c r="I297" i="4"/>
  <c r="J297" i="4" s="1"/>
  <c r="M297" i="4"/>
  <c r="H298" i="4"/>
  <c r="I298" i="4" s="1"/>
  <c r="J298" i="4" s="1"/>
  <c r="K298" i="4" s="1"/>
  <c r="L298" i="4" s="1"/>
  <c r="N298" i="4" s="1"/>
  <c r="M298" i="4"/>
  <c r="H299" i="4"/>
  <c r="I299" i="4"/>
  <c r="J299" i="4" s="1"/>
  <c r="M299" i="4"/>
  <c r="H300" i="4"/>
  <c r="I300" i="4" s="1"/>
  <c r="M300" i="4"/>
  <c r="AA290" i="4"/>
  <c r="F291" i="4"/>
  <c r="G291" i="4"/>
  <c r="F292" i="4"/>
  <c r="G292" i="4"/>
  <c r="F293" i="4"/>
  <c r="G293" i="4"/>
  <c r="F294" i="4"/>
  <c r="G294" i="4"/>
  <c r="F295" i="4"/>
  <c r="G295" i="4"/>
  <c r="F296" i="4"/>
  <c r="G296" i="4"/>
  <c r="F297" i="4"/>
  <c r="G297" i="4"/>
  <c r="F298" i="4"/>
  <c r="G298" i="4"/>
  <c r="F299" i="4"/>
  <c r="G299" i="4"/>
  <c r="F300" i="4"/>
  <c r="G300" i="4"/>
  <c r="C301" i="4"/>
  <c r="E301" i="4"/>
  <c r="F301" i="4"/>
  <c r="G301" i="4"/>
  <c r="H301" i="4"/>
  <c r="I301" i="4" s="1"/>
  <c r="J301" i="4" s="1"/>
  <c r="M301" i="4"/>
  <c r="O301" i="4"/>
  <c r="P301" i="4"/>
  <c r="Q301" i="4" s="1"/>
  <c r="R301" i="4" s="1"/>
  <c r="U301" i="4"/>
  <c r="H302" i="4"/>
  <c r="I302" i="4" s="1"/>
  <c r="M302" i="4"/>
  <c r="H303" i="4"/>
  <c r="I303" i="4"/>
  <c r="J303" i="4" s="1"/>
  <c r="M303" i="4"/>
  <c r="H304" i="4"/>
  <c r="I304" i="4"/>
  <c r="J304" i="4" s="1"/>
  <c r="K304" i="4" s="1"/>
  <c r="L304" i="4" s="1"/>
  <c r="N304" i="4" s="1"/>
  <c r="M304" i="4"/>
  <c r="H305" i="4"/>
  <c r="I305" i="4" s="1"/>
  <c r="J305" i="4" s="1"/>
  <c r="K305" i="4" s="1"/>
  <c r="L305" i="4" s="1"/>
  <c r="N305" i="4" s="1"/>
  <c r="M305" i="4"/>
  <c r="H306" i="4"/>
  <c r="I306" i="4" s="1"/>
  <c r="M306" i="4"/>
  <c r="H307" i="4"/>
  <c r="I307" i="4" s="1"/>
  <c r="M307" i="4"/>
  <c r="H308" i="4"/>
  <c r="I308" i="4"/>
  <c r="J308" i="4" s="1"/>
  <c r="M308" i="4"/>
  <c r="H309" i="4"/>
  <c r="I309" i="4" s="1"/>
  <c r="J309" i="4" s="1"/>
  <c r="K309" i="4" s="1"/>
  <c r="L309" i="4" s="1"/>
  <c r="N309" i="4" s="1"/>
  <c r="M309" i="4"/>
  <c r="H310" i="4"/>
  <c r="I310" i="4"/>
  <c r="J310" i="4" s="1"/>
  <c r="M310" i="4"/>
  <c r="H311" i="4"/>
  <c r="I311" i="4" s="1"/>
  <c r="M311" i="4"/>
  <c r="AA301" i="4"/>
  <c r="F302" i="4"/>
  <c r="G302" i="4"/>
  <c r="F303" i="4"/>
  <c r="G303" i="4"/>
  <c r="F304" i="4"/>
  <c r="G304" i="4"/>
  <c r="F305" i="4"/>
  <c r="G305" i="4"/>
  <c r="F306" i="4"/>
  <c r="G306" i="4"/>
  <c r="F307" i="4"/>
  <c r="G307" i="4"/>
  <c r="F308" i="4"/>
  <c r="G308" i="4"/>
  <c r="F309" i="4"/>
  <c r="G309" i="4"/>
  <c r="F310" i="4"/>
  <c r="G310" i="4"/>
  <c r="F311" i="4"/>
  <c r="G311" i="4"/>
  <c r="C312" i="4"/>
  <c r="E312" i="4"/>
  <c r="F312" i="4"/>
  <c r="G312" i="4"/>
  <c r="H312" i="4"/>
  <c r="I312" i="4" s="1"/>
  <c r="J312" i="4" s="1"/>
  <c r="M312" i="4"/>
  <c r="O312" i="4"/>
  <c r="P312" i="4"/>
  <c r="Q312" i="4" s="1"/>
  <c r="U312" i="4"/>
  <c r="H313" i="4"/>
  <c r="I313" i="4" s="1"/>
  <c r="M313" i="4"/>
  <c r="H314" i="4"/>
  <c r="I314" i="4"/>
  <c r="J314" i="4" s="1"/>
  <c r="M314" i="4"/>
  <c r="H315" i="4"/>
  <c r="I315" i="4"/>
  <c r="J315" i="4" s="1"/>
  <c r="K315" i="4" s="1"/>
  <c r="L315" i="4" s="1"/>
  <c r="N315" i="4" s="1"/>
  <c r="M315" i="4"/>
  <c r="H316" i="4"/>
  <c r="I316" i="4" s="1"/>
  <c r="J316" i="4" s="1"/>
  <c r="M316" i="4"/>
  <c r="H317" i="4"/>
  <c r="I317" i="4" s="1"/>
  <c r="M317" i="4"/>
  <c r="H318" i="4"/>
  <c r="I318" i="4" s="1"/>
  <c r="M318" i="4"/>
  <c r="H319" i="4"/>
  <c r="I319" i="4"/>
  <c r="J319" i="4" s="1"/>
  <c r="M319" i="4"/>
  <c r="H320" i="4"/>
  <c r="I320" i="4" s="1"/>
  <c r="J320" i="4" s="1"/>
  <c r="K320" i="4" s="1"/>
  <c r="L320" i="4" s="1"/>
  <c r="N320" i="4" s="1"/>
  <c r="M320" i="4"/>
  <c r="H321" i="4"/>
  <c r="I321" i="4"/>
  <c r="J321" i="4" s="1"/>
  <c r="M321" i="4"/>
  <c r="H322" i="4"/>
  <c r="I322" i="4" s="1"/>
  <c r="M322" i="4"/>
  <c r="AA312" i="4"/>
  <c r="F313" i="4"/>
  <c r="G313" i="4"/>
  <c r="F314" i="4"/>
  <c r="G314" i="4"/>
  <c r="F315" i="4"/>
  <c r="G315" i="4"/>
  <c r="F316" i="4"/>
  <c r="G316" i="4"/>
  <c r="F317" i="4"/>
  <c r="G317" i="4"/>
  <c r="F318" i="4"/>
  <c r="G318" i="4"/>
  <c r="F319" i="4"/>
  <c r="G319" i="4"/>
  <c r="F320" i="4"/>
  <c r="G320" i="4"/>
  <c r="F321" i="4"/>
  <c r="G321" i="4"/>
  <c r="F322" i="4"/>
  <c r="G322" i="4"/>
  <c r="C323" i="4"/>
  <c r="E323" i="4"/>
  <c r="F323" i="4"/>
  <c r="G323" i="4"/>
  <c r="H323" i="4"/>
  <c r="I323" i="4" s="1"/>
  <c r="J323" i="4" s="1"/>
  <c r="M323" i="4"/>
  <c r="O323" i="4"/>
  <c r="P323" i="4"/>
  <c r="Q323" i="4" s="1"/>
  <c r="R323" i="4" s="1"/>
  <c r="U323" i="4"/>
  <c r="H324" i="4"/>
  <c r="I324" i="4" s="1"/>
  <c r="M324" i="4"/>
  <c r="H325" i="4"/>
  <c r="I325" i="4"/>
  <c r="J325" i="4" s="1"/>
  <c r="M325" i="4"/>
  <c r="H326" i="4"/>
  <c r="I326" i="4"/>
  <c r="J326" i="4" s="1"/>
  <c r="K326" i="4" s="1"/>
  <c r="L326" i="4" s="1"/>
  <c r="N326" i="4" s="1"/>
  <c r="M326" i="4"/>
  <c r="H327" i="4"/>
  <c r="I327" i="4" s="1"/>
  <c r="J327" i="4" s="1"/>
  <c r="K327" i="4" s="1"/>
  <c r="L327" i="4" s="1"/>
  <c r="N327" i="4" s="1"/>
  <c r="M327" i="4"/>
  <c r="H328" i="4"/>
  <c r="I328" i="4" s="1"/>
  <c r="M328" i="4"/>
  <c r="H329" i="4"/>
  <c r="I329" i="4" s="1"/>
  <c r="M329" i="4"/>
  <c r="H330" i="4"/>
  <c r="I330" i="4"/>
  <c r="J330" i="4" s="1"/>
  <c r="M330" i="4"/>
  <c r="H331" i="4"/>
  <c r="I331" i="4" s="1"/>
  <c r="J331" i="4" s="1"/>
  <c r="K331" i="4" s="1"/>
  <c r="L331" i="4" s="1"/>
  <c r="N331" i="4" s="1"/>
  <c r="M331" i="4"/>
  <c r="H332" i="4"/>
  <c r="I332" i="4"/>
  <c r="J332" i="4" s="1"/>
  <c r="M332" i="4"/>
  <c r="H333" i="4"/>
  <c r="I333" i="4" s="1"/>
  <c r="M333" i="4"/>
  <c r="AA323" i="4"/>
  <c r="F324" i="4"/>
  <c r="G324" i="4"/>
  <c r="F325" i="4"/>
  <c r="G325" i="4"/>
  <c r="F326" i="4"/>
  <c r="G326" i="4"/>
  <c r="F327" i="4"/>
  <c r="G327" i="4"/>
  <c r="F328" i="4"/>
  <c r="G328" i="4"/>
  <c r="F329" i="4"/>
  <c r="G329" i="4"/>
  <c r="F330" i="4"/>
  <c r="G330" i="4"/>
  <c r="F331" i="4"/>
  <c r="G331" i="4"/>
  <c r="F332" i="4"/>
  <c r="G332" i="4"/>
  <c r="F333" i="4"/>
  <c r="G333" i="4"/>
  <c r="C334" i="4"/>
  <c r="E334" i="4"/>
  <c r="F334" i="4"/>
  <c r="G334" i="4"/>
  <c r="H334" i="4"/>
  <c r="I334" i="4" s="1"/>
  <c r="J334" i="4" s="1"/>
  <c r="M334" i="4"/>
  <c r="O334" i="4"/>
  <c r="P334" i="4"/>
  <c r="Q334" i="4" s="1"/>
  <c r="U334" i="4"/>
  <c r="H335" i="4"/>
  <c r="I335" i="4" s="1"/>
  <c r="M335" i="4"/>
  <c r="H336" i="4"/>
  <c r="I336" i="4"/>
  <c r="J336" i="4" s="1"/>
  <c r="M336" i="4"/>
  <c r="H337" i="4"/>
  <c r="I337" i="4"/>
  <c r="J337" i="4" s="1"/>
  <c r="K337" i="4" s="1"/>
  <c r="L337" i="4" s="1"/>
  <c r="N337" i="4" s="1"/>
  <c r="M337" i="4"/>
  <c r="H338" i="4"/>
  <c r="I338" i="4" s="1"/>
  <c r="J338" i="4" s="1"/>
  <c r="M338" i="4"/>
  <c r="H339" i="4"/>
  <c r="I339" i="4" s="1"/>
  <c r="M339" i="4"/>
  <c r="H340" i="4"/>
  <c r="I340" i="4" s="1"/>
  <c r="M340" i="4"/>
  <c r="H341" i="4"/>
  <c r="I341" i="4"/>
  <c r="J341" i="4" s="1"/>
  <c r="M341" i="4"/>
  <c r="H342" i="4"/>
  <c r="I342" i="4" s="1"/>
  <c r="J342" i="4" s="1"/>
  <c r="K342" i="4" s="1"/>
  <c r="L342" i="4" s="1"/>
  <c r="N342" i="4" s="1"/>
  <c r="M342" i="4"/>
  <c r="H343" i="4"/>
  <c r="I343" i="4"/>
  <c r="J343" i="4" s="1"/>
  <c r="M343" i="4"/>
  <c r="H344" i="4"/>
  <c r="I344" i="4" s="1"/>
  <c r="M344" i="4"/>
  <c r="AA334" i="4"/>
  <c r="F335" i="4"/>
  <c r="G335" i="4"/>
  <c r="F336" i="4"/>
  <c r="G336" i="4"/>
  <c r="F337" i="4"/>
  <c r="G337" i="4"/>
  <c r="F338" i="4"/>
  <c r="G338" i="4"/>
  <c r="F339" i="4"/>
  <c r="G339" i="4"/>
  <c r="F340" i="4"/>
  <c r="G340" i="4"/>
  <c r="F341" i="4"/>
  <c r="G341" i="4"/>
  <c r="F342" i="4"/>
  <c r="G342" i="4"/>
  <c r="F343" i="4"/>
  <c r="G343" i="4"/>
  <c r="F344" i="4"/>
  <c r="G344" i="4"/>
  <c r="C345" i="4"/>
  <c r="D345" i="4"/>
  <c r="G345" i="4"/>
  <c r="O345" i="4"/>
  <c r="AA345" i="4"/>
  <c r="C346" i="4"/>
  <c r="D346" i="4"/>
  <c r="G346" i="4"/>
  <c r="O346" i="4"/>
  <c r="AA346" i="4"/>
  <c r="C347" i="4"/>
  <c r="D347" i="4"/>
  <c r="G347" i="4"/>
  <c r="O347" i="4"/>
  <c r="AA347" i="4"/>
  <c r="C348" i="4"/>
  <c r="D348" i="4"/>
  <c r="G348" i="4"/>
  <c r="O348" i="4"/>
  <c r="AA348" i="4"/>
  <c r="C349" i="4"/>
  <c r="D349" i="4"/>
  <c r="G349" i="4"/>
  <c r="O349" i="4"/>
  <c r="AA349" i="4"/>
  <c r="C350" i="4"/>
  <c r="D350" i="4"/>
  <c r="G350" i="4"/>
  <c r="O350" i="4"/>
  <c r="AA350" i="4"/>
  <c r="C351" i="4"/>
  <c r="D351" i="4"/>
  <c r="G351" i="4"/>
  <c r="O351" i="4"/>
  <c r="AA351" i="4"/>
  <c r="C352" i="4"/>
  <c r="D352" i="4"/>
  <c r="G352" i="4"/>
  <c r="O352" i="4"/>
  <c r="AA352" i="4"/>
  <c r="C353" i="4"/>
  <c r="D353" i="4"/>
  <c r="G353" i="4"/>
  <c r="O353" i="4"/>
  <c r="AA353" i="4"/>
  <c r="C354" i="4"/>
  <c r="D354" i="4"/>
  <c r="G354" i="4"/>
  <c r="O354" i="4"/>
  <c r="AA354" i="4"/>
  <c r="C355" i="4"/>
  <c r="D355" i="4"/>
  <c r="E355" i="4"/>
  <c r="G355" i="4"/>
  <c r="H355" i="4"/>
  <c r="I355" i="4"/>
  <c r="M355" i="4"/>
  <c r="O355" i="4"/>
  <c r="P355" i="4"/>
  <c r="Q355" i="4"/>
  <c r="U355" i="4"/>
  <c r="AA355" i="4"/>
  <c r="C356" i="4"/>
  <c r="D356" i="4"/>
  <c r="E356" i="4"/>
  <c r="G356" i="4"/>
  <c r="H356" i="4"/>
  <c r="I356" i="4" s="1"/>
  <c r="M356" i="4"/>
  <c r="O356" i="4"/>
  <c r="P356" i="4"/>
  <c r="Q356" i="4" s="1"/>
  <c r="U356" i="4"/>
  <c r="AA356" i="4"/>
  <c r="C357" i="4"/>
  <c r="D357" i="4"/>
  <c r="E357" i="4"/>
  <c r="G357" i="4"/>
  <c r="H357" i="4"/>
  <c r="I357" i="4" s="1"/>
  <c r="J357" i="4" s="1"/>
  <c r="M357" i="4"/>
  <c r="O357" i="4"/>
  <c r="P357" i="4"/>
  <c r="Q357" i="4" s="1"/>
  <c r="R357" i="4" s="1"/>
  <c r="U357" i="4"/>
  <c r="AA357" i="4"/>
  <c r="C358" i="4"/>
  <c r="D358" i="4"/>
  <c r="E358" i="4"/>
  <c r="G358" i="4"/>
  <c r="H358" i="4"/>
  <c r="I358" i="4"/>
  <c r="J358" i="4" s="1"/>
  <c r="M358" i="4"/>
  <c r="O358" i="4"/>
  <c r="P358" i="4"/>
  <c r="Q358" i="4"/>
  <c r="R358" i="4" s="1"/>
  <c r="U358" i="4"/>
  <c r="AA358" i="4"/>
  <c r="C359" i="4"/>
  <c r="D359" i="4"/>
  <c r="E359" i="4"/>
  <c r="G359" i="4"/>
  <c r="H359" i="4"/>
  <c r="I359" i="4"/>
  <c r="M359" i="4"/>
  <c r="O359" i="4"/>
  <c r="P359" i="4"/>
  <c r="Q359" i="4"/>
  <c r="U359" i="4"/>
  <c r="AA359" i="4"/>
  <c r="C360" i="4"/>
  <c r="D360" i="4"/>
  <c r="E360" i="4"/>
  <c r="G360" i="4"/>
  <c r="H360" i="4"/>
  <c r="I360" i="4" s="1"/>
  <c r="M360" i="4"/>
  <c r="O360" i="4"/>
  <c r="P360" i="4"/>
  <c r="Q360" i="4" s="1"/>
  <c r="U360" i="4"/>
  <c r="AA360" i="4"/>
  <c r="C361" i="4"/>
  <c r="D361" i="4"/>
  <c r="E361" i="4"/>
  <c r="G361" i="4"/>
  <c r="H361" i="4"/>
  <c r="I361" i="4" s="1"/>
  <c r="J361" i="4" s="1"/>
  <c r="M361" i="4"/>
  <c r="O361" i="4"/>
  <c r="P361" i="4"/>
  <c r="Q361" i="4" s="1"/>
  <c r="R361" i="4" s="1"/>
  <c r="U361" i="4"/>
  <c r="AA361" i="4"/>
  <c r="C362" i="4"/>
  <c r="D362" i="4"/>
  <c r="E362" i="4"/>
  <c r="G362" i="4"/>
  <c r="H362" i="4"/>
  <c r="I362" i="4"/>
  <c r="J362" i="4" s="1"/>
  <c r="M362" i="4"/>
  <c r="O362" i="4"/>
  <c r="P362" i="4"/>
  <c r="Q362" i="4"/>
  <c r="U362" i="4"/>
  <c r="AA362" i="4"/>
  <c r="C363" i="4"/>
  <c r="D363" i="4"/>
  <c r="E363" i="4"/>
  <c r="G363" i="4"/>
  <c r="H363" i="4"/>
  <c r="I363" i="4"/>
  <c r="M363" i="4"/>
  <c r="O363" i="4"/>
  <c r="P363" i="4"/>
  <c r="Q363" i="4"/>
  <c r="U363" i="4"/>
  <c r="AA363" i="4"/>
  <c r="C364" i="4"/>
  <c r="D364" i="4"/>
  <c r="E364" i="4"/>
  <c r="G364" i="4"/>
  <c r="H364" i="4"/>
  <c r="I364" i="4" s="1"/>
  <c r="M364" i="4"/>
  <c r="O364" i="4"/>
  <c r="P364" i="4"/>
  <c r="Q364" i="4" s="1"/>
  <c r="U364" i="4"/>
  <c r="AA364" i="4"/>
  <c r="C365" i="4"/>
  <c r="D365" i="4"/>
  <c r="E365" i="4"/>
  <c r="G365" i="4"/>
  <c r="H365" i="4"/>
  <c r="I365" i="4" s="1"/>
  <c r="J365" i="4" s="1"/>
  <c r="K365" i="4" s="1"/>
  <c r="L365" i="4" s="1"/>
  <c r="N365" i="4" s="1"/>
  <c r="M365" i="4"/>
  <c r="O365" i="4"/>
  <c r="P365" i="4"/>
  <c r="Q365" i="4" s="1"/>
  <c r="R365" i="4" s="1"/>
  <c r="U365" i="4"/>
  <c r="AA365" i="4"/>
  <c r="C366" i="4"/>
  <c r="D366" i="4"/>
  <c r="E366" i="4"/>
  <c r="G366" i="4"/>
  <c r="H366" i="4"/>
  <c r="I366" i="4"/>
  <c r="J366" i="4" s="1"/>
  <c r="M366" i="4"/>
  <c r="O366" i="4"/>
  <c r="P366" i="4"/>
  <c r="Q366" i="4"/>
  <c r="R366" i="4" s="1"/>
  <c r="U366" i="4"/>
  <c r="AA366" i="4"/>
  <c r="C367" i="4"/>
  <c r="D367" i="4"/>
  <c r="E367" i="4"/>
  <c r="G367" i="4"/>
  <c r="H367" i="4"/>
  <c r="I367" i="4"/>
  <c r="M367" i="4"/>
  <c r="O367" i="4"/>
  <c r="P367" i="4"/>
  <c r="Q367" i="4"/>
  <c r="U367" i="4"/>
  <c r="AA367" i="4"/>
  <c r="C368" i="4"/>
  <c r="D368" i="4"/>
  <c r="E368" i="4"/>
  <c r="G368" i="4"/>
  <c r="H368" i="4"/>
  <c r="I368" i="4" s="1"/>
  <c r="M368" i="4"/>
  <c r="O368" i="4"/>
  <c r="P368" i="4"/>
  <c r="Q368" i="4" s="1"/>
  <c r="U368" i="4"/>
  <c r="AA368" i="4"/>
  <c r="C369" i="4"/>
  <c r="D369" i="4"/>
  <c r="E369" i="4"/>
  <c r="G369" i="4"/>
  <c r="H369" i="4"/>
  <c r="I369" i="4" s="1"/>
  <c r="J369" i="4" s="1"/>
  <c r="M369" i="4"/>
  <c r="O369" i="4"/>
  <c r="P369" i="4"/>
  <c r="Q369" i="4" s="1"/>
  <c r="R369" i="4" s="1"/>
  <c r="U369" i="4"/>
  <c r="AA369" i="4"/>
  <c r="C370" i="4"/>
  <c r="D370" i="4"/>
  <c r="E370" i="4"/>
  <c r="G370" i="4"/>
  <c r="H370" i="4"/>
  <c r="I370" i="4"/>
  <c r="J370" i="4" s="1"/>
  <c r="M370" i="4"/>
  <c r="O370" i="4"/>
  <c r="P370" i="4"/>
  <c r="Q370" i="4"/>
  <c r="R370" i="4" s="1"/>
  <c r="U370" i="4"/>
  <c r="AA370" i="4"/>
  <c r="C371" i="4"/>
  <c r="D371" i="4"/>
  <c r="E371" i="4"/>
  <c r="G371" i="4"/>
  <c r="H371" i="4"/>
  <c r="I371" i="4"/>
  <c r="M371" i="4"/>
  <c r="O371" i="4"/>
  <c r="P371" i="4"/>
  <c r="Q371" i="4"/>
  <c r="U371" i="4"/>
  <c r="AA371" i="4"/>
  <c r="C372" i="4"/>
  <c r="D372" i="4"/>
  <c r="E372" i="4"/>
  <c r="G372" i="4"/>
  <c r="H372" i="4"/>
  <c r="I372" i="4" s="1"/>
  <c r="M372" i="4"/>
  <c r="O372" i="4"/>
  <c r="P372" i="4"/>
  <c r="Q372" i="4" s="1"/>
  <c r="U372" i="4"/>
  <c r="AA372" i="4"/>
  <c r="C373" i="4"/>
  <c r="D373" i="4"/>
  <c r="E373" i="4"/>
  <c r="G373" i="4"/>
  <c r="H373" i="4"/>
  <c r="I373" i="4" s="1"/>
  <c r="J373" i="4" s="1"/>
  <c r="M373" i="4"/>
  <c r="O373" i="4"/>
  <c r="P373" i="4"/>
  <c r="Q373" i="4" s="1"/>
  <c r="R373" i="4" s="1"/>
  <c r="U373" i="4"/>
  <c r="AA373" i="4"/>
  <c r="C374" i="4"/>
  <c r="D374" i="4"/>
  <c r="E374" i="4"/>
  <c r="G388" i="4" s="1"/>
  <c r="G374" i="4"/>
  <c r="H374" i="4"/>
  <c r="I374" i="4"/>
  <c r="J374" i="4" s="1"/>
  <c r="K374" i="4" s="1"/>
  <c r="L374" i="4" s="1"/>
  <c r="N374" i="4" s="1"/>
  <c r="M374" i="4"/>
  <c r="O374" i="4"/>
  <c r="P374" i="4"/>
  <c r="Q374" i="4"/>
  <c r="R374" i="4" s="1"/>
  <c r="S374" i="4" s="1"/>
  <c r="T374" i="4" s="1"/>
  <c r="V374" i="4" s="1"/>
  <c r="U374" i="4"/>
  <c r="AA374" i="4"/>
  <c r="C375" i="4"/>
  <c r="D375" i="4"/>
  <c r="E375" i="4"/>
  <c r="G375" i="4"/>
  <c r="H375" i="4"/>
  <c r="I375" i="4"/>
  <c r="M375" i="4"/>
  <c r="O375" i="4"/>
  <c r="P375" i="4"/>
  <c r="Q375" i="4"/>
  <c r="U375" i="4"/>
  <c r="AA375" i="4"/>
  <c r="C376" i="4"/>
  <c r="D376" i="4"/>
  <c r="E376" i="4"/>
  <c r="G376" i="4"/>
  <c r="H376" i="4"/>
  <c r="I376" i="4" s="1"/>
  <c r="M376" i="4"/>
  <c r="O376" i="4"/>
  <c r="P376" i="4"/>
  <c r="Q376" i="4" s="1"/>
  <c r="U376" i="4"/>
  <c r="AA376" i="4"/>
  <c r="C377" i="4"/>
  <c r="D377" i="4"/>
  <c r="E377" i="4"/>
  <c r="G377" i="4"/>
  <c r="H377" i="4"/>
  <c r="I377" i="4" s="1"/>
  <c r="J377" i="4" s="1"/>
  <c r="M377" i="4"/>
  <c r="O377" i="4"/>
  <c r="P377" i="4"/>
  <c r="Q377" i="4" s="1"/>
  <c r="R377" i="4" s="1"/>
  <c r="U377" i="4"/>
  <c r="AA377" i="4"/>
  <c r="C378" i="4"/>
  <c r="D378" i="4"/>
  <c r="E378" i="4"/>
  <c r="G378" i="4"/>
  <c r="H378" i="4"/>
  <c r="I378" i="4"/>
  <c r="J378" i="4" s="1"/>
  <c r="K378" i="4" s="1"/>
  <c r="L378" i="4" s="1"/>
  <c r="N378" i="4" s="1"/>
  <c r="M378" i="4"/>
  <c r="O378" i="4"/>
  <c r="P378" i="4"/>
  <c r="Q378" i="4"/>
  <c r="R378" i="4" s="1"/>
  <c r="S378" i="4" s="1"/>
  <c r="T378" i="4" s="1"/>
  <c r="V378" i="4" s="1"/>
  <c r="U378" i="4"/>
  <c r="AA378" i="4"/>
  <c r="C379" i="4"/>
  <c r="D379" i="4"/>
  <c r="E379" i="4"/>
  <c r="G379" i="4"/>
  <c r="H379" i="4"/>
  <c r="I379" i="4"/>
  <c r="M379" i="4"/>
  <c r="O379" i="4"/>
  <c r="P379" i="4"/>
  <c r="Q379" i="4"/>
  <c r="U379" i="4"/>
  <c r="AA379" i="4"/>
  <c r="C380" i="4"/>
  <c r="D380" i="4"/>
  <c r="E380" i="4"/>
  <c r="G380" i="4"/>
  <c r="H380" i="4"/>
  <c r="I380" i="4" s="1"/>
  <c r="M380" i="4"/>
  <c r="O380" i="4"/>
  <c r="P380" i="4"/>
  <c r="Q380" i="4"/>
  <c r="U380" i="4"/>
  <c r="AA380" i="4"/>
  <c r="C381" i="4"/>
  <c r="D381" i="4"/>
  <c r="E381" i="4"/>
  <c r="G381" i="4"/>
  <c r="H381" i="4"/>
  <c r="I381" i="4" s="1"/>
  <c r="J381" i="4" s="1"/>
  <c r="M381" i="4"/>
  <c r="O381" i="4"/>
  <c r="P381" i="4"/>
  <c r="Q381" i="4" s="1"/>
  <c r="R381" i="4" s="1"/>
  <c r="S381" i="4" s="1"/>
  <c r="T381" i="4" s="1"/>
  <c r="V381" i="4" s="1"/>
  <c r="U381" i="4"/>
  <c r="AA381" i="4"/>
  <c r="C382" i="4"/>
  <c r="D382" i="4"/>
  <c r="E382" i="4"/>
  <c r="G382" i="4"/>
  <c r="H382" i="4"/>
  <c r="I382" i="4"/>
  <c r="J382" i="4" s="1"/>
  <c r="M382" i="4"/>
  <c r="O382" i="4"/>
  <c r="P382" i="4"/>
  <c r="Q382" i="4"/>
  <c r="R382" i="4" s="1"/>
  <c r="S382" i="4" s="1"/>
  <c r="T382" i="4" s="1"/>
  <c r="V382" i="4" s="1"/>
  <c r="U382" i="4"/>
  <c r="AA382" i="4"/>
  <c r="C383" i="4"/>
  <c r="D383" i="4"/>
  <c r="E383" i="4"/>
  <c r="G383" i="4"/>
  <c r="H383" i="4"/>
  <c r="I383" i="4"/>
  <c r="J383" i="4" s="1"/>
  <c r="M383" i="4"/>
  <c r="O383" i="4"/>
  <c r="P383" i="4"/>
  <c r="Q383" i="4"/>
  <c r="R383" i="4" s="1"/>
  <c r="U383" i="4"/>
  <c r="AA383" i="4"/>
  <c r="C384" i="4"/>
  <c r="D384" i="4"/>
  <c r="E384" i="4"/>
  <c r="G384" i="4"/>
  <c r="H384" i="4"/>
  <c r="I384" i="4" s="1"/>
  <c r="M384" i="4"/>
  <c r="O384" i="4"/>
  <c r="P384" i="4"/>
  <c r="Q384" i="4"/>
  <c r="R384" i="4" s="1"/>
  <c r="U384" i="4"/>
  <c r="AA384" i="4"/>
  <c r="AA390" i="4"/>
  <c r="E405" i="4"/>
  <c r="E406" i="4"/>
  <c r="E407" i="4"/>
  <c r="K382" i="4" l="1"/>
  <c r="L382" i="4" s="1"/>
  <c r="N382" i="4" s="1"/>
  <c r="W382" i="4" s="1"/>
  <c r="K350" i="4"/>
  <c r="L350" i="4" s="1"/>
  <c r="N350" i="4" s="1"/>
  <c r="S357" i="4"/>
  <c r="T357" i="4" s="1"/>
  <c r="V357" i="4" s="1"/>
  <c r="K357" i="4"/>
  <c r="L357" i="4" s="1"/>
  <c r="N357" i="4" s="1"/>
  <c r="K141" i="4"/>
  <c r="L141" i="4" s="1"/>
  <c r="N141" i="4" s="1"/>
  <c r="K29" i="4"/>
  <c r="L29" i="4" s="1"/>
  <c r="N29" i="4" s="1"/>
  <c r="S365" i="4"/>
  <c r="T365" i="4" s="1"/>
  <c r="V365" i="4" s="1"/>
  <c r="W365" i="4" s="1"/>
  <c r="K288" i="4"/>
  <c r="L288" i="4" s="1"/>
  <c r="N288" i="4" s="1"/>
  <c r="K282" i="4"/>
  <c r="L282" i="4" s="1"/>
  <c r="N282" i="4" s="1"/>
  <c r="K260" i="4"/>
  <c r="L260" i="4" s="1"/>
  <c r="N260" i="4" s="1"/>
  <c r="K251" i="4"/>
  <c r="L251" i="4" s="1"/>
  <c r="N251" i="4" s="1"/>
  <c r="K139" i="4"/>
  <c r="L139" i="4" s="1"/>
  <c r="N139" i="4" s="1"/>
  <c r="K83" i="4"/>
  <c r="L83" i="4" s="1"/>
  <c r="N83" i="4" s="1"/>
  <c r="K43" i="4"/>
  <c r="L43" i="4" s="1"/>
  <c r="N43" i="4" s="1"/>
  <c r="W374" i="4"/>
  <c r="K362" i="4"/>
  <c r="L362" i="4" s="1"/>
  <c r="N362" i="4" s="1"/>
  <c r="S370" i="4"/>
  <c r="T370" i="4" s="1"/>
  <c r="V370" i="4" s="1"/>
  <c r="S373" i="4"/>
  <c r="T373" i="4" s="1"/>
  <c r="V373" i="4" s="1"/>
  <c r="K373" i="4"/>
  <c r="L373" i="4" s="1"/>
  <c r="N373" i="4" s="1"/>
  <c r="K370" i="4"/>
  <c r="L370" i="4" s="1"/>
  <c r="N370" i="4" s="1"/>
  <c r="R362" i="4"/>
  <c r="S362" i="4" s="1"/>
  <c r="T362" i="4" s="1"/>
  <c r="V362" i="4" s="1"/>
  <c r="S351" i="4"/>
  <c r="T351" i="4" s="1"/>
  <c r="V351" i="4" s="1"/>
  <c r="R349" i="4"/>
  <c r="S349" i="4" s="1"/>
  <c r="T349" i="4" s="1"/>
  <c r="V349" i="4" s="1"/>
  <c r="K338" i="4"/>
  <c r="L338" i="4" s="1"/>
  <c r="N338" i="4" s="1"/>
  <c r="R334" i="4"/>
  <c r="S334" i="4" s="1"/>
  <c r="T334" i="4" s="1"/>
  <c r="V334" i="4" s="1"/>
  <c r="S323" i="4"/>
  <c r="T323" i="4" s="1"/>
  <c r="V323" i="4" s="1"/>
  <c r="K316" i="4"/>
  <c r="L316" i="4" s="1"/>
  <c r="N316" i="4" s="1"/>
  <c r="R312" i="4"/>
  <c r="S312" i="4" s="1"/>
  <c r="T312" i="4" s="1"/>
  <c r="V312" i="4" s="1"/>
  <c r="S301" i="4"/>
  <c r="T301" i="4" s="1"/>
  <c r="V301" i="4" s="1"/>
  <c r="K294" i="4"/>
  <c r="L294" i="4" s="1"/>
  <c r="N294" i="4" s="1"/>
  <c r="R290" i="4"/>
  <c r="S290" i="4" s="1"/>
  <c r="T290" i="4" s="1"/>
  <c r="V290" i="4" s="1"/>
  <c r="K273" i="4"/>
  <c r="L273" i="4" s="1"/>
  <c r="N273" i="4" s="1"/>
  <c r="K266" i="4"/>
  <c r="L266" i="4" s="1"/>
  <c r="N266" i="4" s="1"/>
  <c r="K258" i="4"/>
  <c r="L258" i="4" s="1"/>
  <c r="N258" i="4" s="1"/>
  <c r="K238" i="4"/>
  <c r="L238" i="4" s="1"/>
  <c r="N238" i="4" s="1"/>
  <c r="K190" i="4"/>
  <c r="L190" i="4" s="1"/>
  <c r="N190" i="4" s="1"/>
  <c r="K185" i="4"/>
  <c r="L185" i="4" s="1"/>
  <c r="N185" i="4" s="1"/>
  <c r="J171" i="4"/>
  <c r="K171" i="4" s="1"/>
  <c r="L171" i="4" s="1"/>
  <c r="N171" i="4" s="1"/>
  <c r="K168" i="4"/>
  <c r="L168" i="4" s="1"/>
  <c r="N168" i="4" s="1"/>
  <c r="K163" i="4"/>
  <c r="L163" i="4" s="1"/>
  <c r="N163" i="4" s="1"/>
  <c r="K149" i="4"/>
  <c r="L149" i="4" s="1"/>
  <c r="N149" i="4" s="1"/>
  <c r="K157" i="4"/>
  <c r="L157" i="4" s="1"/>
  <c r="N157" i="4" s="1"/>
  <c r="J156" i="4"/>
  <c r="K156" i="4" s="1"/>
  <c r="L156" i="4" s="1"/>
  <c r="N156" i="4" s="1"/>
  <c r="K152" i="4"/>
  <c r="L152" i="4" s="1"/>
  <c r="N152" i="4" s="1"/>
  <c r="K137" i="4"/>
  <c r="L137" i="4" s="1"/>
  <c r="N137" i="4" s="1"/>
  <c r="K142" i="4"/>
  <c r="L142" i="4" s="1"/>
  <c r="N142" i="4" s="1"/>
  <c r="K134" i="4"/>
  <c r="L134" i="4" s="1"/>
  <c r="N134" i="4" s="1"/>
  <c r="K122" i="4"/>
  <c r="L122" i="4" s="1"/>
  <c r="N122" i="4" s="1"/>
  <c r="S103" i="4"/>
  <c r="T103" i="4" s="1"/>
  <c r="V103" i="4" s="1"/>
  <c r="J94" i="4"/>
  <c r="K94" i="4" s="1"/>
  <c r="L94" i="4" s="1"/>
  <c r="N94" i="4" s="1"/>
  <c r="J98" i="4"/>
  <c r="K98" i="4" s="1"/>
  <c r="L98" i="4" s="1"/>
  <c r="N98" i="4" s="1"/>
  <c r="K90" i="4"/>
  <c r="L90" i="4" s="1"/>
  <c r="N90" i="4" s="1"/>
  <c r="K91" i="4"/>
  <c r="L91" i="4" s="1"/>
  <c r="N91" i="4" s="1"/>
  <c r="J73" i="4"/>
  <c r="K73" i="4" s="1"/>
  <c r="L73" i="4" s="1"/>
  <c r="N73" i="4" s="1"/>
  <c r="K60" i="4"/>
  <c r="L60" i="4" s="1"/>
  <c r="N60" i="4" s="1"/>
  <c r="K53" i="4"/>
  <c r="L53" i="4" s="1"/>
  <c r="N53" i="4" s="1"/>
  <c r="K47" i="4"/>
  <c r="L47" i="4" s="1"/>
  <c r="N47" i="4" s="1"/>
  <c r="K41" i="4"/>
  <c r="L41" i="4" s="1"/>
  <c r="N41" i="4" s="1"/>
  <c r="K37" i="4"/>
  <c r="L37" i="4" s="1"/>
  <c r="N37" i="4" s="1"/>
  <c r="K23" i="4"/>
  <c r="L23" i="4" s="1"/>
  <c r="N23" i="4" s="1"/>
  <c r="K25" i="4"/>
  <c r="L25" i="4" s="1"/>
  <c r="N25" i="4" s="1"/>
  <c r="K17" i="4"/>
  <c r="L17" i="4" s="1"/>
  <c r="N17" i="4" s="1"/>
  <c r="J384" i="4"/>
  <c r="K384" i="4" s="1"/>
  <c r="L384" i="4" s="1"/>
  <c r="N384" i="4" s="1"/>
  <c r="R376" i="4"/>
  <c r="S376" i="4" s="1"/>
  <c r="T376" i="4" s="1"/>
  <c r="V376" i="4" s="1"/>
  <c r="J376" i="4"/>
  <c r="K376" i="4" s="1"/>
  <c r="L376" i="4" s="1"/>
  <c r="N376" i="4" s="1"/>
  <c r="R371" i="4"/>
  <c r="S371" i="4" s="1"/>
  <c r="T371" i="4" s="1"/>
  <c r="V371" i="4" s="1"/>
  <c r="J360" i="4"/>
  <c r="K360" i="4" s="1"/>
  <c r="L360" i="4" s="1"/>
  <c r="N360" i="4" s="1"/>
  <c r="J355" i="4"/>
  <c r="K355" i="4" s="1"/>
  <c r="L355" i="4" s="1"/>
  <c r="N355" i="4" s="1"/>
  <c r="S384" i="4"/>
  <c r="T384" i="4" s="1"/>
  <c r="V384" i="4" s="1"/>
  <c r="S383" i="4"/>
  <c r="T383" i="4" s="1"/>
  <c r="V383" i="4" s="1"/>
  <c r="K381" i="4"/>
  <c r="L381" i="4" s="1"/>
  <c r="N381" i="4" s="1"/>
  <c r="W381" i="4" s="1"/>
  <c r="R372" i="4"/>
  <c r="S372" i="4" s="1"/>
  <c r="T372" i="4" s="1"/>
  <c r="V372" i="4" s="1"/>
  <c r="J372" i="4"/>
  <c r="K372" i="4" s="1"/>
  <c r="L372" i="4" s="1"/>
  <c r="N372" i="4" s="1"/>
  <c r="S369" i="4"/>
  <c r="T369" i="4" s="1"/>
  <c r="V369" i="4" s="1"/>
  <c r="K369" i="4"/>
  <c r="L369" i="4" s="1"/>
  <c r="N369" i="4" s="1"/>
  <c r="R367" i="4"/>
  <c r="S367" i="4" s="1"/>
  <c r="T367" i="4" s="1"/>
  <c r="V367" i="4" s="1"/>
  <c r="J367" i="4"/>
  <c r="K367" i="4" s="1"/>
  <c r="L367" i="4" s="1"/>
  <c r="N367" i="4" s="1"/>
  <c r="K366" i="4"/>
  <c r="L366" i="4" s="1"/>
  <c r="N366" i="4" s="1"/>
  <c r="S358" i="4"/>
  <c r="T358" i="4" s="1"/>
  <c r="V358" i="4" s="1"/>
  <c r="R356" i="4"/>
  <c r="S356" i="4" s="1"/>
  <c r="T356" i="4" s="1"/>
  <c r="V356" i="4" s="1"/>
  <c r="J356" i="4"/>
  <c r="K356" i="4" s="1"/>
  <c r="L356" i="4" s="1"/>
  <c r="N356" i="4" s="1"/>
  <c r="J324" i="4"/>
  <c r="K324" i="4" s="1"/>
  <c r="L324" i="4" s="1"/>
  <c r="N324" i="4" s="1"/>
  <c r="J302" i="4"/>
  <c r="K302" i="4" s="1"/>
  <c r="L302" i="4" s="1"/>
  <c r="N302" i="4" s="1"/>
  <c r="R380" i="4"/>
  <c r="S380" i="4" s="1"/>
  <c r="T380" i="4" s="1"/>
  <c r="V380" i="4" s="1"/>
  <c r="J368" i="4"/>
  <c r="K368" i="4" s="1"/>
  <c r="L368" i="4" s="1"/>
  <c r="N368" i="4" s="1"/>
  <c r="R363" i="4"/>
  <c r="S363" i="4" s="1"/>
  <c r="T363" i="4" s="1"/>
  <c r="V363" i="4" s="1"/>
  <c r="J363" i="4"/>
  <c r="K363" i="4" s="1"/>
  <c r="L363" i="4" s="1"/>
  <c r="N363" i="4" s="1"/>
  <c r="J344" i="4"/>
  <c r="K344" i="4" s="1"/>
  <c r="L344" i="4" s="1"/>
  <c r="N344" i="4" s="1"/>
  <c r="J339" i="4"/>
  <c r="K339" i="4" s="1"/>
  <c r="L339" i="4" s="1"/>
  <c r="N339" i="4" s="1"/>
  <c r="J329" i="4"/>
  <c r="K329" i="4" s="1"/>
  <c r="L329" i="4" s="1"/>
  <c r="N329" i="4" s="1"/>
  <c r="J322" i="4"/>
  <c r="K322" i="4" s="1"/>
  <c r="L322" i="4" s="1"/>
  <c r="N322" i="4" s="1"/>
  <c r="J317" i="4"/>
  <c r="K317" i="4" s="1"/>
  <c r="L317" i="4" s="1"/>
  <c r="N317" i="4" s="1"/>
  <c r="J307" i="4"/>
  <c r="K307" i="4" s="1"/>
  <c r="L307" i="4" s="1"/>
  <c r="N307" i="4" s="1"/>
  <c r="J300" i="4"/>
  <c r="K300" i="4" s="1"/>
  <c r="L300" i="4" s="1"/>
  <c r="N300" i="4" s="1"/>
  <c r="J295" i="4"/>
  <c r="K295" i="4" s="1"/>
  <c r="L295" i="4" s="1"/>
  <c r="N295" i="4" s="1"/>
  <c r="J379" i="4"/>
  <c r="K379" i="4" s="1"/>
  <c r="L379" i="4" s="1"/>
  <c r="N379" i="4" s="1"/>
  <c r="R368" i="4"/>
  <c r="S368" i="4" s="1"/>
  <c r="T368" i="4" s="1"/>
  <c r="V368" i="4" s="1"/>
  <c r="K383" i="4"/>
  <c r="L383" i="4" s="1"/>
  <c r="N383" i="4" s="1"/>
  <c r="W383" i="4" s="1"/>
  <c r="J380" i="4"/>
  <c r="K380" i="4" s="1"/>
  <c r="L380" i="4" s="1"/>
  <c r="N380" i="4" s="1"/>
  <c r="W378" i="4"/>
  <c r="S377" i="4"/>
  <c r="T377" i="4" s="1"/>
  <c r="V377" i="4" s="1"/>
  <c r="K377" i="4"/>
  <c r="L377" i="4" s="1"/>
  <c r="N377" i="4" s="1"/>
  <c r="R375" i="4"/>
  <c r="S375" i="4" s="1"/>
  <c r="T375" i="4" s="1"/>
  <c r="V375" i="4" s="1"/>
  <c r="J375" i="4"/>
  <c r="K375" i="4" s="1"/>
  <c r="L375" i="4" s="1"/>
  <c r="N375" i="4" s="1"/>
  <c r="S366" i="4"/>
  <c r="T366" i="4" s="1"/>
  <c r="V366" i="4" s="1"/>
  <c r="R364" i="4"/>
  <c r="S364" i="4" s="1"/>
  <c r="T364" i="4" s="1"/>
  <c r="V364" i="4" s="1"/>
  <c r="J364" i="4"/>
  <c r="K364" i="4" s="1"/>
  <c r="L364" i="4" s="1"/>
  <c r="N364" i="4" s="1"/>
  <c r="S361" i="4"/>
  <c r="T361" i="4" s="1"/>
  <c r="V361" i="4" s="1"/>
  <c r="K361" i="4"/>
  <c r="L361" i="4" s="1"/>
  <c r="N361" i="4" s="1"/>
  <c r="R359" i="4"/>
  <c r="S359" i="4" s="1"/>
  <c r="T359" i="4" s="1"/>
  <c r="V359" i="4" s="1"/>
  <c r="J359" i="4"/>
  <c r="K359" i="4" s="1"/>
  <c r="L359" i="4" s="1"/>
  <c r="N359" i="4" s="1"/>
  <c r="K358" i="4"/>
  <c r="L358" i="4" s="1"/>
  <c r="N358" i="4" s="1"/>
  <c r="J335" i="4"/>
  <c r="K335" i="4" s="1"/>
  <c r="L335" i="4" s="1"/>
  <c r="N335" i="4" s="1"/>
  <c r="J313" i="4"/>
  <c r="K313" i="4" s="1"/>
  <c r="L313" i="4" s="1"/>
  <c r="N313" i="4" s="1"/>
  <c r="J291" i="4"/>
  <c r="K291" i="4" s="1"/>
  <c r="L291" i="4" s="1"/>
  <c r="N291" i="4" s="1"/>
  <c r="R379" i="4"/>
  <c r="S379" i="4" s="1"/>
  <c r="T379" i="4" s="1"/>
  <c r="V379" i="4" s="1"/>
  <c r="J371" i="4"/>
  <c r="K371" i="4" s="1"/>
  <c r="L371" i="4" s="1"/>
  <c r="N371" i="4" s="1"/>
  <c r="R360" i="4"/>
  <c r="S360" i="4" s="1"/>
  <c r="T360" i="4" s="1"/>
  <c r="V360" i="4" s="1"/>
  <c r="R355" i="4"/>
  <c r="S355" i="4" s="1"/>
  <c r="T355" i="4" s="1"/>
  <c r="V355" i="4" s="1"/>
  <c r="J340" i="4"/>
  <c r="K340" i="4" s="1"/>
  <c r="L340" i="4" s="1"/>
  <c r="N340" i="4" s="1"/>
  <c r="J333" i="4"/>
  <c r="K333" i="4" s="1"/>
  <c r="L333" i="4" s="1"/>
  <c r="N333" i="4" s="1"/>
  <c r="J328" i="4"/>
  <c r="K328" i="4" s="1"/>
  <c r="L328" i="4" s="1"/>
  <c r="N328" i="4" s="1"/>
  <c r="J318" i="4"/>
  <c r="K318" i="4" s="1"/>
  <c r="L318" i="4" s="1"/>
  <c r="N318" i="4" s="1"/>
  <c r="J311" i="4"/>
  <c r="K311" i="4" s="1"/>
  <c r="L311" i="4" s="1"/>
  <c r="N311" i="4" s="1"/>
  <c r="J306" i="4"/>
  <c r="K306" i="4" s="1"/>
  <c r="L306" i="4" s="1"/>
  <c r="N306" i="4" s="1"/>
  <c r="J296" i="4"/>
  <c r="K296" i="4" s="1"/>
  <c r="L296" i="4" s="1"/>
  <c r="N296" i="4" s="1"/>
  <c r="K341" i="4"/>
  <c r="L341" i="4" s="1"/>
  <c r="N341" i="4" s="1"/>
  <c r="K334" i="4"/>
  <c r="L334" i="4" s="1"/>
  <c r="N334" i="4" s="1"/>
  <c r="K330" i="4"/>
  <c r="L330" i="4" s="1"/>
  <c r="N330" i="4" s="1"/>
  <c r="K323" i="4"/>
  <c r="L323" i="4" s="1"/>
  <c r="N323" i="4" s="1"/>
  <c r="K319" i="4"/>
  <c r="L319" i="4" s="1"/>
  <c r="N319" i="4" s="1"/>
  <c r="K312" i="4"/>
  <c r="L312" i="4" s="1"/>
  <c r="N312" i="4" s="1"/>
  <c r="K308" i="4"/>
  <c r="L308" i="4" s="1"/>
  <c r="N308" i="4" s="1"/>
  <c r="K301" i="4"/>
  <c r="L301" i="4" s="1"/>
  <c r="N301" i="4" s="1"/>
  <c r="K297" i="4"/>
  <c r="L297" i="4" s="1"/>
  <c r="N297" i="4" s="1"/>
  <c r="K290" i="4"/>
  <c r="L290" i="4" s="1"/>
  <c r="N290" i="4" s="1"/>
  <c r="K286" i="4"/>
  <c r="L286" i="4" s="1"/>
  <c r="N286" i="4" s="1"/>
  <c r="K283" i="4"/>
  <c r="L283" i="4" s="1"/>
  <c r="N283" i="4" s="1"/>
  <c r="K279" i="4"/>
  <c r="L279" i="4" s="1"/>
  <c r="N279" i="4" s="1"/>
  <c r="K276" i="4"/>
  <c r="L276" i="4" s="1"/>
  <c r="N276" i="4" s="1"/>
  <c r="K271" i="4"/>
  <c r="L271" i="4" s="1"/>
  <c r="N271" i="4" s="1"/>
  <c r="S268" i="4"/>
  <c r="T268" i="4" s="1"/>
  <c r="V268" i="4" s="1"/>
  <c r="K264" i="4"/>
  <c r="L264" i="4" s="1"/>
  <c r="N264" i="4" s="1"/>
  <c r="K261" i="4"/>
  <c r="L261" i="4" s="1"/>
  <c r="N261" i="4" s="1"/>
  <c r="K257" i="4"/>
  <c r="L257" i="4" s="1"/>
  <c r="N257" i="4" s="1"/>
  <c r="K254" i="4"/>
  <c r="L254" i="4" s="1"/>
  <c r="N254" i="4" s="1"/>
  <c r="K249" i="4"/>
  <c r="L249" i="4" s="1"/>
  <c r="N249" i="4" s="1"/>
  <c r="S246" i="4"/>
  <c r="T246" i="4" s="1"/>
  <c r="V246" i="4" s="1"/>
  <c r="J240" i="4"/>
  <c r="K240" i="4" s="1"/>
  <c r="L240" i="4" s="1"/>
  <c r="N240" i="4" s="1"/>
  <c r="J239" i="4"/>
  <c r="K239" i="4" s="1"/>
  <c r="L239" i="4" s="1"/>
  <c r="N239" i="4" s="1"/>
  <c r="K237" i="4"/>
  <c r="L237" i="4" s="1"/>
  <c r="N237" i="4" s="1"/>
  <c r="J226" i="4"/>
  <c r="K226" i="4" s="1"/>
  <c r="L226" i="4" s="1"/>
  <c r="N226" i="4" s="1"/>
  <c r="J224" i="4"/>
  <c r="K224" i="4" s="1"/>
  <c r="L224" i="4" s="1"/>
  <c r="N224" i="4" s="1"/>
  <c r="J221" i="4"/>
  <c r="K221" i="4" s="1"/>
  <c r="L221" i="4" s="1"/>
  <c r="N221" i="4" s="1"/>
  <c r="R213" i="4"/>
  <c r="S213" i="4" s="1"/>
  <c r="T213" i="4" s="1"/>
  <c r="V213" i="4" s="1"/>
  <c r="J208" i="4"/>
  <c r="K208" i="4" s="1"/>
  <c r="L208" i="4" s="1"/>
  <c r="N208" i="4" s="1"/>
  <c r="J195" i="4"/>
  <c r="K195" i="4" s="1"/>
  <c r="L195" i="4" s="1"/>
  <c r="N195" i="4" s="1"/>
  <c r="J180" i="4"/>
  <c r="K180" i="4" s="1"/>
  <c r="L180" i="4" s="1"/>
  <c r="N180" i="4" s="1"/>
  <c r="J176" i="4"/>
  <c r="K176" i="4" s="1"/>
  <c r="L176" i="4" s="1"/>
  <c r="N176" i="4" s="1"/>
  <c r="J173" i="4"/>
  <c r="K173" i="4" s="1"/>
  <c r="L173" i="4" s="1"/>
  <c r="N173" i="4" s="1"/>
  <c r="K343" i="4"/>
  <c r="L343" i="4" s="1"/>
  <c r="N343" i="4" s="1"/>
  <c r="K332" i="4"/>
  <c r="L332" i="4" s="1"/>
  <c r="N332" i="4" s="1"/>
  <c r="K321" i="4"/>
  <c r="L321" i="4" s="1"/>
  <c r="N321" i="4" s="1"/>
  <c r="K310" i="4"/>
  <c r="L310" i="4" s="1"/>
  <c r="N310" i="4" s="1"/>
  <c r="K299" i="4"/>
  <c r="L299" i="4" s="1"/>
  <c r="N299" i="4" s="1"/>
  <c r="K289" i="4"/>
  <c r="L289" i="4" s="1"/>
  <c r="N289" i="4" s="1"/>
  <c r="K284" i="4"/>
  <c r="L284" i="4" s="1"/>
  <c r="N284" i="4" s="1"/>
  <c r="K281" i="4"/>
  <c r="L281" i="4" s="1"/>
  <c r="N281" i="4" s="1"/>
  <c r="K277" i="4"/>
  <c r="L277" i="4" s="1"/>
  <c r="N277" i="4" s="1"/>
  <c r="K274" i="4"/>
  <c r="L274" i="4" s="1"/>
  <c r="N274" i="4" s="1"/>
  <c r="K269" i="4"/>
  <c r="L269" i="4" s="1"/>
  <c r="N269" i="4" s="1"/>
  <c r="K267" i="4"/>
  <c r="L267" i="4" s="1"/>
  <c r="N267" i="4" s="1"/>
  <c r="K262" i="4"/>
  <c r="L262" i="4" s="1"/>
  <c r="N262" i="4" s="1"/>
  <c r="K259" i="4"/>
  <c r="L259" i="4" s="1"/>
  <c r="N259" i="4" s="1"/>
  <c r="K255" i="4"/>
  <c r="L255" i="4" s="1"/>
  <c r="N255" i="4" s="1"/>
  <c r="K252" i="4"/>
  <c r="L252" i="4" s="1"/>
  <c r="N252" i="4" s="1"/>
  <c r="K247" i="4"/>
  <c r="L247" i="4" s="1"/>
  <c r="N247" i="4" s="1"/>
  <c r="K245" i="4"/>
  <c r="L245" i="4" s="1"/>
  <c r="N245" i="4" s="1"/>
  <c r="J233" i="4"/>
  <c r="K233" i="4" s="1"/>
  <c r="L233" i="4" s="1"/>
  <c r="N233" i="4" s="1"/>
  <c r="J232" i="4"/>
  <c r="K232" i="4" s="1"/>
  <c r="L232" i="4" s="1"/>
  <c r="N232" i="4" s="1"/>
  <c r="R224" i="4"/>
  <c r="S224" i="4" s="1"/>
  <c r="T224" i="4" s="1"/>
  <c r="V224" i="4" s="1"/>
  <c r="J219" i="4"/>
  <c r="K219" i="4" s="1"/>
  <c r="L219" i="4" s="1"/>
  <c r="N219" i="4" s="1"/>
  <c r="J206" i="4"/>
  <c r="K206" i="4" s="1"/>
  <c r="L206" i="4" s="1"/>
  <c r="N206" i="4" s="1"/>
  <c r="J201" i="4"/>
  <c r="K201" i="4" s="1"/>
  <c r="L201" i="4" s="1"/>
  <c r="N201" i="4" s="1"/>
  <c r="J193" i="4"/>
  <c r="K193" i="4" s="1"/>
  <c r="L193" i="4" s="1"/>
  <c r="N193" i="4" s="1"/>
  <c r="J191" i="4"/>
  <c r="K191" i="4" s="1"/>
  <c r="L191" i="4" s="1"/>
  <c r="N191" i="4" s="1"/>
  <c r="J187" i="4"/>
  <c r="K187" i="4" s="1"/>
  <c r="L187" i="4" s="1"/>
  <c r="N187" i="4" s="1"/>
  <c r="J184" i="4"/>
  <c r="K184" i="4" s="1"/>
  <c r="L184" i="4" s="1"/>
  <c r="N184" i="4" s="1"/>
  <c r="K287" i="4"/>
  <c r="L287" i="4" s="1"/>
  <c r="N287" i="4" s="1"/>
  <c r="S279" i="4"/>
  <c r="T279" i="4" s="1"/>
  <c r="V279" i="4" s="1"/>
  <c r="K272" i="4"/>
  <c r="L272" i="4" s="1"/>
  <c r="N272" i="4" s="1"/>
  <c r="K268" i="4"/>
  <c r="L268" i="4" s="1"/>
  <c r="N268" i="4" s="1"/>
  <c r="K265" i="4"/>
  <c r="L265" i="4" s="1"/>
  <c r="N265" i="4" s="1"/>
  <c r="S257" i="4"/>
  <c r="T257" i="4" s="1"/>
  <c r="V257" i="4" s="1"/>
  <c r="K250" i="4"/>
  <c r="L250" i="4" s="1"/>
  <c r="N250" i="4" s="1"/>
  <c r="K246" i="4"/>
  <c r="L246" i="4" s="1"/>
  <c r="N246" i="4" s="1"/>
  <c r="K243" i="4"/>
  <c r="L243" i="4" s="1"/>
  <c r="N243" i="4" s="1"/>
  <c r="K241" i="4"/>
  <c r="L241" i="4" s="1"/>
  <c r="N241" i="4" s="1"/>
  <c r="J236" i="4"/>
  <c r="K236" i="4" s="1"/>
  <c r="L236" i="4" s="1"/>
  <c r="N236" i="4" s="1"/>
  <c r="R235" i="4"/>
  <c r="S235" i="4" s="1"/>
  <c r="T235" i="4" s="1"/>
  <c r="V235" i="4" s="1"/>
  <c r="J235" i="4"/>
  <c r="K235" i="4" s="1"/>
  <c r="L235" i="4" s="1"/>
  <c r="N235" i="4" s="1"/>
  <c r="J230" i="4"/>
  <c r="K230" i="4" s="1"/>
  <c r="L230" i="4" s="1"/>
  <c r="N230" i="4" s="1"/>
  <c r="J217" i="4"/>
  <c r="K217" i="4" s="1"/>
  <c r="L217" i="4" s="1"/>
  <c r="N217" i="4" s="1"/>
  <c r="J212" i="4"/>
  <c r="K212" i="4" s="1"/>
  <c r="L212" i="4" s="1"/>
  <c r="N212" i="4" s="1"/>
  <c r="J204" i="4"/>
  <c r="K204" i="4" s="1"/>
  <c r="L204" i="4" s="1"/>
  <c r="N204" i="4" s="1"/>
  <c r="J202" i="4"/>
  <c r="K202" i="4" s="1"/>
  <c r="L202" i="4" s="1"/>
  <c r="N202" i="4" s="1"/>
  <c r="J199" i="4"/>
  <c r="K199" i="4" s="1"/>
  <c r="L199" i="4" s="1"/>
  <c r="N199" i="4" s="1"/>
  <c r="R191" i="4"/>
  <c r="S191" i="4" s="1"/>
  <c r="T191" i="4" s="1"/>
  <c r="V191" i="4" s="1"/>
  <c r="K336" i="4"/>
  <c r="L336" i="4" s="1"/>
  <c r="N336" i="4" s="1"/>
  <c r="K325" i="4"/>
  <c r="L325" i="4" s="1"/>
  <c r="N325" i="4" s="1"/>
  <c r="K314" i="4"/>
  <c r="L314" i="4" s="1"/>
  <c r="N314" i="4" s="1"/>
  <c r="K303" i="4"/>
  <c r="L303" i="4" s="1"/>
  <c r="N303" i="4" s="1"/>
  <c r="K292" i="4"/>
  <c r="L292" i="4" s="1"/>
  <c r="N292" i="4" s="1"/>
  <c r="K285" i="4"/>
  <c r="L285" i="4" s="1"/>
  <c r="N285" i="4" s="1"/>
  <c r="N280" i="4"/>
  <c r="K278" i="4"/>
  <c r="L278" i="4" s="1"/>
  <c r="N278" i="4" s="1"/>
  <c r="K270" i="4"/>
  <c r="L270" i="4" s="1"/>
  <c r="N270" i="4" s="1"/>
  <c r="K263" i="4"/>
  <c r="L263" i="4" s="1"/>
  <c r="N263" i="4" s="1"/>
  <c r="K256" i="4"/>
  <c r="L256" i="4" s="1"/>
  <c r="N256" i="4" s="1"/>
  <c r="K248" i="4"/>
  <c r="L248" i="4" s="1"/>
  <c r="N248" i="4" s="1"/>
  <c r="N244" i="4"/>
  <c r="K234" i="4"/>
  <c r="L234" i="4" s="1"/>
  <c r="N234" i="4" s="1"/>
  <c r="J228" i="4"/>
  <c r="K228" i="4" s="1"/>
  <c r="L228" i="4" s="1"/>
  <c r="N228" i="4" s="1"/>
  <c r="J223" i="4"/>
  <c r="K223" i="4" s="1"/>
  <c r="L223" i="4" s="1"/>
  <c r="N223" i="4" s="1"/>
  <c r="J215" i="4"/>
  <c r="K215" i="4" s="1"/>
  <c r="L215" i="4" s="1"/>
  <c r="N215" i="4" s="1"/>
  <c r="J213" i="4"/>
  <c r="K213" i="4" s="1"/>
  <c r="L213" i="4" s="1"/>
  <c r="N213" i="4" s="1"/>
  <c r="J210" i="4"/>
  <c r="K210" i="4" s="1"/>
  <c r="L210" i="4" s="1"/>
  <c r="N210" i="4" s="1"/>
  <c r="R202" i="4"/>
  <c r="S202" i="4" s="1"/>
  <c r="T202" i="4" s="1"/>
  <c r="V202" i="4" s="1"/>
  <c r="J197" i="4"/>
  <c r="K197" i="4" s="1"/>
  <c r="L197" i="4" s="1"/>
  <c r="N197" i="4" s="1"/>
  <c r="J169" i="4"/>
  <c r="K169" i="4" s="1"/>
  <c r="L169" i="4" s="1"/>
  <c r="N169" i="4" s="1"/>
  <c r="J165" i="4"/>
  <c r="K165" i="4" s="1"/>
  <c r="L165" i="4" s="1"/>
  <c r="N165" i="4" s="1"/>
  <c r="J162" i="4"/>
  <c r="K162" i="4" s="1"/>
  <c r="L162" i="4" s="1"/>
  <c r="N162" i="4" s="1"/>
  <c r="J229" i="4"/>
  <c r="K229" i="4" s="1"/>
  <c r="L229" i="4" s="1"/>
  <c r="N229" i="4" s="1"/>
  <c r="J225" i="4"/>
  <c r="K225" i="4" s="1"/>
  <c r="L225" i="4" s="1"/>
  <c r="N225" i="4" s="1"/>
  <c r="J222" i="4"/>
  <c r="K222" i="4" s="1"/>
  <c r="L222" i="4" s="1"/>
  <c r="N222" i="4" s="1"/>
  <c r="J218" i="4"/>
  <c r="K218" i="4" s="1"/>
  <c r="L218" i="4" s="1"/>
  <c r="N218" i="4" s="1"/>
  <c r="J214" i="4"/>
  <c r="K214" i="4" s="1"/>
  <c r="L214" i="4" s="1"/>
  <c r="N214" i="4" s="1"/>
  <c r="J211" i="4"/>
  <c r="K211" i="4" s="1"/>
  <c r="L211" i="4" s="1"/>
  <c r="N211" i="4" s="1"/>
  <c r="J207" i="4"/>
  <c r="K207" i="4" s="1"/>
  <c r="L207" i="4" s="1"/>
  <c r="N207" i="4" s="1"/>
  <c r="J203" i="4"/>
  <c r="K203" i="4" s="1"/>
  <c r="L203" i="4" s="1"/>
  <c r="N203" i="4" s="1"/>
  <c r="J200" i="4"/>
  <c r="K200" i="4" s="1"/>
  <c r="L200" i="4" s="1"/>
  <c r="N200" i="4" s="1"/>
  <c r="J196" i="4"/>
  <c r="K196" i="4" s="1"/>
  <c r="L196" i="4" s="1"/>
  <c r="N196" i="4" s="1"/>
  <c r="J192" i="4"/>
  <c r="K192" i="4" s="1"/>
  <c r="L192" i="4" s="1"/>
  <c r="N192" i="4" s="1"/>
  <c r="J186" i="4"/>
  <c r="K186" i="4" s="1"/>
  <c r="L186" i="4" s="1"/>
  <c r="N186" i="4" s="1"/>
  <c r="K183" i="4"/>
  <c r="L183" i="4" s="1"/>
  <c r="N183" i="4" s="1"/>
  <c r="J181" i="4"/>
  <c r="K181" i="4" s="1"/>
  <c r="L181" i="4" s="1"/>
  <c r="N181" i="4" s="1"/>
  <c r="J178" i="4"/>
  <c r="K178" i="4" s="1"/>
  <c r="L178" i="4" s="1"/>
  <c r="N178" i="4" s="1"/>
  <c r="J164" i="4"/>
  <c r="K164" i="4" s="1"/>
  <c r="L164" i="4" s="1"/>
  <c r="N164" i="4" s="1"/>
  <c r="K161" i="4"/>
  <c r="L161" i="4" s="1"/>
  <c r="N161" i="4" s="1"/>
  <c r="K159" i="4"/>
  <c r="L159" i="4" s="1"/>
  <c r="N159" i="4" s="1"/>
  <c r="J154" i="4"/>
  <c r="K154" i="4" s="1"/>
  <c r="L154" i="4" s="1"/>
  <c r="N154" i="4" s="1"/>
  <c r="N148" i="4"/>
  <c r="J138" i="4"/>
  <c r="K138" i="4" s="1"/>
  <c r="L138" i="4" s="1"/>
  <c r="N138" i="4" s="1"/>
  <c r="J133" i="4"/>
  <c r="K133" i="4" s="1"/>
  <c r="L133" i="4" s="1"/>
  <c r="N133" i="4" s="1"/>
  <c r="R345" i="4"/>
  <c r="S345" i="4" s="1"/>
  <c r="T345" i="4" s="1"/>
  <c r="V345" i="4" s="1"/>
  <c r="R92" i="4"/>
  <c r="S92" i="4" s="1"/>
  <c r="T92" i="4" s="1"/>
  <c r="V92" i="4" s="1"/>
  <c r="K188" i="4"/>
  <c r="L188" i="4" s="1"/>
  <c r="N188" i="4" s="1"/>
  <c r="S169" i="4"/>
  <c r="T169" i="4" s="1"/>
  <c r="V169" i="4" s="1"/>
  <c r="K166" i="4"/>
  <c r="L166" i="4" s="1"/>
  <c r="N166" i="4" s="1"/>
  <c r="S158" i="4"/>
  <c r="T158" i="4" s="1"/>
  <c r="V158" i="4" s="1"/>
  <c r="K155" i="4"/>
  <c r="L155" i="4" s="1"/>
  <c r="N155" i="4" s="1"/>
  <c r="S147" i="4"/>
  <c r="T147" i="4" s="1"/>
  <c r="V147" i="4" s="1"/>
  <c r="J124" i="4"/>
  <c r="K124" i="4" s="1"/>
  <c r="L124" i="4" s="1"/>
  <c r="N124" i="4" s="1"/>
  <c r="J121" i="4"/>
  <c r="K121" i="4" s="1"/>
  <c r="L121" i="4" s="1"/>
  <c r="N121" i="4" s="1"/>
  <c r="J113" i="4"/>
  <c r="K113" i="4" s="1"/>
  <c r="L113" i="4" s="1"/>
  <c r="N113" i="4" s="1"/>
  <c r="J100" i="4"/>
  <c r="K100" i="4" s="1"/>
  <c r="L100" i="4" s="1"/>
  <c r="N100" i="4" s="1"/>
  <c r="J97" i="4"/>
  <c r="K97" i="4" s="1"/>
  <c r="L97" i="4" s="1"/>
  <c r="N97" i="4" s="1"/>
  <c r="J88" i="4"/>
  <c r="K88" i="4" s="1"/>
  <c r="L88" i="4" s="1"/>
  <c r="N88" i="4" s="1"/>
  <c r="K172" i="4"/>
  <c r="L172" i="4" s="1"/>
  <c r="N172" i="4" s="1"/>
  <c r="K150" i="4"/>
  <c r="L150" i="4" s="1"/>
  <c r="N150" i="4" s="1"/>
  <c r="J147" i="4"/>
  <c r="K147" i="4" s="1"/>
  <c r="L147" i="4" s="1"/>
  <c r="N147" i="4" s="1"/>
  <c r="N145" i="4"/>
  <c r="J140" i="4"/>
  <c r="K140" i="4" s="1"/>
  <c r="L140" i="4" s="1"/>
  <c r="N140" i="4" s="1"/>
  <c r="R136" i="4"/>
  <c r="S136" i="4" s="1"/>
  <c r="T136" i="4" s="1"/>
  <c r="V136" i="4" s="1"/>
  <c r="J135" i="4"/>
  <c r="K135" i="4" s="1"/>
  <c r="L135" i="4" s="1"/>
  <c r="N135" i="4" s="1"/>
  <c r="J128" i="4"/>
  <c r="K128" i="4" s="1"/>
  <c r="L128" i="4" s="1"/>
  <c r="N128" i="4" s="1"/>
  <c r="R125" i="4"/>
  <c r="S125" i="4" s="1"/>
  <c r="T125" i="4" s="1"/>
  <c r="V125" i="4" s="1"/>
  <c r="S180" i="4"/>
  <c r="T180" i="4" s="1"/>
  <c r="V180" i="4" s="1"/>
  <c r="K177" i="4"/>
  <c r="L177" i="4" s="1"/>
  <c r="N177" i="4" s="1"/>
  <c r="K158" i="4"/>
  <c r="L158" i="4" s="1"/>
  <c r="N158" i="4" s="1"/>
  <c r="J151" i="4"/>
  <c r="K151" i="4" s="1"/>
  <c r="L151" i="4" s="1"/>
  <c r="N151" i="4" s="1"/>
  <c r="K144" i="4"/>
  <c r="L144" i="4" s="1"/>
  <c r="N144" i="4" s="1"/>
  <c r="J116" i="4"/>
  <c r="K116" i="4" s="1"/>
  <c r="L116" i="4" s="1"/>
  <c r="N116" i="4" s="1"/>
  <c r="J345" i="4"/>
  <c r="K345" i="4" s="1"/>
  <c r="L345" i="4" s="1"/>
  <c r="N345" i="4" s="1"/>
  <c r="J108" i="4"/>
  <c r="K108" i="4" s="1"/>
  <c r="L108" i="4" s="1"/>
  <c r="N108" i="4" s="1"/>
  <c r="J105" i="4"/>
  <c r="K105" i="4" s="1"/>
  <c r="L105" i="4" s="1"/>
  <c r="N105" i="4" s="1"/>
  <c r="K132" i="4"/>
  <c r="L132" i="4" s="1"/>
  <c r="N132" i="4" s="1"/>
  <c r="J130" i="4"/>
  <c r="K130" i="4" s="1"/>
  <c r="L130" i="4" s="1"/>
  <c r="N130" i="4" s="1"/>
  <c r="J123" i="4"/>
  <c r="K123" i="4" s="1"/>
  <c r="L123" i="4" s="1"/>
  <c r="N123" i="4" s="1"/>
  <c r="K120" i="4"/>
  <c r="L120" i="4" s="1"/>
  <c r="N120" i="4" s="1"/>
  <c r="J118" i="4"/>
  <c r="K118" i="4" s="1"/>
  <c r="L118" i="4" s="1"/>
  <c r="N118" i="4" s="1"/>
  <c r="K112" i="4"/>
  <c r="L112" i="4" s="1"/>
  <c r="N112" i="4" s="1"/>
  <c r="J110" i="4"/>
  <c r="K110" i="4" s="1"/>
  <c r="L110" i="4" s="1"/>
  <c r="N110" i="4" s="1"/>
  <c r="J103" i="4"/>
  <c r="K103" i="4" s="1"/>
  <c r="L103" i="4" s="1"/>
  <c r="N103" i="4" s="1"/>
  <c r="R346" i="4"/>
  <c r="S346" i="4" s="1"/>
  <c r="T346" i="4" s="1"/>
  <c r="V346" i="4" s="1"/>
  <c r="K346" i="4"/>
  <c r="L346" i="4" s="1"/>
  <c r="N346" i="4" s="1"/>
  <c r="J99" i="4"/>
  <c r="K99" i="4" s="1"/>
  <c r="L99" i="4" s="1"/>
  <c r="N99" i="4" s="1"/>
  <c r="K96" i="4"/>
  <c r="L96" i="4" s="1"/>
  <c r="N96" i="4" s="1"/>
  <c r="K89" i="4"/>
  <c r="L89" i="4" s="1"/>
  <c r="N89" i="4" s="1"/>
  <c r="K87" i="4"/>
  <c r="L87" i="4" s="1"/>
  <c r="N87" i="4" s="1"/>
  <c r="J76" i="4"/>
  <c r="K76" i="4" s="1"/>
  <c r="L76" i="4" s="1"/>
  <c r="N76" i="4" s="1"/>
  <c r="J75" i="4"/>
  <c r="K75" i="4" s="1"/>
  <c r="L75" i="4" s="1"/>
  <c r="N75" i="4" s="1"/>
  <c r="R70" i="4"/>
  <c r="S70" i="4" s="1"/>
  <c r="T70" i="4" s="1"/>
  <c r="V70" i="4" s="1"/>
  <c r="J349" i="4"/>
  <c r="K349" i="4" s="1"/>
  <c r="L349" i="4" s="1"/>
  <c r="N349" i="4" s="1"/>
  <c r="J66" i="4"/>
  <c r="K66" i="4" s="1"/>
  <c r="L66" i="4" s="1"/>
  <c r="N66" i="4" s="1"/>
  <c r="K125" i="4"/>
  <c r="L125" i="4" s="1"/>
  <c r="N125" i="4" s="1"/>
  <c r="K101" i="4"/>
  <c r="L101" i="4" s="1"/>
  <c r="N101" i="4" s="1"/>
  <c r="J78" i="4"/>
  <c r="K78" i="4" s="1"/>
  <c r="L78" i="4" s="1"/>
  <c r="N78" i="4" s="1"/>
  <c r="J58" i="4"/>
  <c r="K58" i="4" s="1"/>
  <c r="L58" i="4" s="1"/>
  <c r="N58" i="4" s="1"/>
  <c r="K143" i="4"/>
  <c r="L143" i="4" s="1"/>
  <c r="N143" i="4" s="1"/>
  <c r="K104" i="4"/>
  <c r="L104" i="4" s="1"/>
  <c r="N104" i="4" s="1"/>
  <c r="K93" i="4"/>
  <c r="L93" i="4" s="1"/>
  <c r="N93" i="4" s="1"/>
  <c r="S347" i="4"/>
  <c r="T347" i="4" s="1"/>
  <c r="V347" i="4" s="1"/>
  <c r="K347" i="4"/>
  <c r="L347" i="4" s="1"/>
  <c r="N347" i="4" s="1"/>
  <c r="J74" i="4"/>
  <c r="K74" i="4" s="1"/>
  <c r="L74" i="4" s="1"/>
  <c r="N74" i="4" s="1"/>
  <c r="J68" i="4"/>
  <c r="K68" i="4" s="1"/>
  <c r="L68" i="4" s="1"/>
  <c r="N68" i="4" s="1"/>
  <c r="J67" i="4"/>
  <c r="K67" i="4" s="1"/>
  <c r="L67" i="4" s="1"/>
  <c r="N67" i="4" s="1"/>
  <c r="J65" i="4"/>
  <c r="K65" i="4" s="1"/>
  <c r="L65" i="4" s="1"/>
  <c r="N65" i="4" s="1"/>
  <c r="K136" i="4"/>
  <c r="L136" i="4" s="1"/>
  <c r="N136" i="4" s="1"/>
  <c r="K129" i="4"/>
  <c r="L129" i="4" s="1"/>
  <c r="N129" i="4" s="1"/>
  <c r="K117" i="4"/>
  <c r="L117" i="4" s="1"/>
  <c r="N117" i="4" s="1"/>
  <c r="K109" i="4"/>
  <c r="L109" i="4" s="1"/>
  <c r="N109" i="4" s="1"/>
  <c r="J92" i="4"/>
  <c r="K92" i="4" s="1"/>
  <c r="L92" i="4" s="1"/>
  <c r="N92" i="4" s="1"/>
  <c r="K85" i="4"/>
  <c r="L85" i="4" s="1"/>
  <c r="N85" i="4" s="1"/>
  <c r="J84" i="4"/>
  <c r="K84" i="4" s="1"/>
  <c r="L84" i="4" s="1"/>
  <c r="N84" i="4" s="1"/>
  <c r="R81" i="4"/>
  <c r="S81" i="4" s="1"/>
  <c r="T81" i="4" s="1"/>
  <c r="V81" i="4" s="1"/>
  <c r="J79" i="4"/>
  <c r="K79" i="4" s="1"/>
  <c r="L79" i="4" s="1"/>
  <c r="N79" i="4" s="1"/>
  <c r="J70" i="4"/>
  <c r="K70" i="4" s="1"/>
  <c r="L70" i="4" s="1"/>
  <c r="N70" i="4" s="1"/>
  <c r="J57" i="4"/>
  <c r="K57" i="4" s="1"/>
  <c r="L57" i="4" s="1"/>
  <c r="N57" i="4" s="1"/>
  <c r="J81" i="4"/>
  <c r="K81" i="4" s="1"/>
  <c r="L81" i="4" s="1"/>
  <c r="N81" i="4" s="1"/>
  <c r="R348" i="4"/>
  <c r="S348" i="4" s="1"/>
  <c r="T348" i="4" s="1"/>
  <c r="V348" i="4" s="1"/>
  <c r="K348" i="4"/>
  <c r="L348" i="4" s="1"/>
  <c r="N348" i="4" s="1"/>
  <c r="J77" i="4"/>
  <c r="K77" i="4" s="1"/>
  <c r="L77" i="4" s="1"/>
  <c r="N77" i="4" s="1"/>
  <c r="J72" i="4"/>
  <c r="K72" i="4" s="1"/>
  <c r="L72" i="4" s="1"/>
  <c r="N72" i="4" s="1"/>
  <c r="J69" i="4"/>
  <c r="K69" i="4" s="1"/>
  <c r="L69" i="4" s="1"/>
  <c r="N69" i="4" s="1"/>
  <c r="S59" i="4"/>
  <c r="T59" i="4" s="1"/>
  <c r="V59" i="4" s="1"/>
  <c r="K56" i="4"/>
  <c r="L56" i="4" s="1"/>
  <c r="N56" i="4" s="1"/>
  <c r="J51" i="4"/>
  <c r="K51" i="4" s="1"/>
  <c r="L51" i="4" s="1"/>
  <c r="N51" i="4" s="1"/>
  <c r="K49" i="4"/>
  <c r="L49" i="4" s="1"/>
  <c r="N49" i="4" s="1"/>
  <c r="K46" i="4"/>
  <c r="L46" i="4" s="1"/>
  <c r="N46" i="4" s="1"/>
  <c r="K44" i="4"/>
  <c r="L44" i="4" s="1"/>
  <c r="N44" i="4" s="1"/>
  <c r="J40" i="4"/>
  <c r="K40" i="4" s="1"/>
  <c r="L40" i="4" s="1"/>
  <c r="N40" i="4" s="1"/>
  <c r="K38" i="4"/>
  <c r="L38" i="4" s="1"/>
  <c r="N38" i="4" s="1"/>
  <c r="J35" i="4"/>
  <c r="K35" i="4" s="1"/>
  <c r="L35" i="4" s="1"/>
  <c r="N35" i="4" s="1"/>
  <c r="K33" i="4"/>
  <c r="L33" i="4" s="1"/>
  <c r="N33" i="4" s="1"/>
  <c r="K31" i="4"/>
  <c r="L31" i="4" s="1"/>
  <c r="N31" i="4" s="1"/>
  <c r="J27" i="4"/>
  <c r="K27" i="4" s="1"/>
  <c r="L27" i="4" s="1"/>
  <c r="N27" i="4" s="1"/>
  <c r="S353" i="4"/>
  <c r="T353" i="4" s="1"/>
  <c r="V353" i="4" s="1"/>
  <c r="J22" i="4"/>
  <c r="K22" i="4" s="1"/>
  <c r="L22" i="4" s="1"/>
  <c r="N22" i="4" s="1"/>
  <c r="J19" i="4"/>
  <c r="K19" i="4" s="1"/>
  <c r="L19" i="4" s="1"/>
  <c r="N19" i="4" s="1"/>
  <c r="K64" i="4"/>
  <c r="L64" i="4" s="1"/>
  <c r="N64" i="4" s="1"/>
  <c r="K55" i="4"/>
  <c r="L55" i="4" s="1"/>
  <c r="N55" i="4" s="1"/>
  <c r="J352" i="4"/>
  <c r="K352" i="4" s="1"/>
  <c r="L352" i="4" s="1"/>
  <c r="N352" i="4" s="1"/>
  <c r="W352" i="4" s="1"/>
  <c r="K63" i="4"/>
  <c r="L63" i="4" s="1"/>
  <c r="N63" i="4" s="1"/>
  <c r="J61" i="4"/>
  <c r="K61" i="4" s="1"/>
  <c r="L61" i="4" s="1"/>
  <c r="N61" i="4" s="1"/>
  <c r="R350" i="4"/>
  <c r="S350" i="4" s="1"/>
  <c r="T350" i="4" s="1"/>
  <c r="V350" i="4" s="1"/>
  <c r="W350" i="4" s="1"/>
  <c r="K54" i="4"/>
  <c r="L54" i="4" s="1"/>
  <c r="N54" i="4" s="1"/>
  <c r="K52" i="4"/>
  <c r="L52" i="4" s="1"/>
  <c r="N52" i="4" s="1"/>
  <c r="K50" i="4"/>
  <c r="L50" i="4" s="1"/>
  <c r="N50" i="4" s="1"/>
  <c r="K351" i="4"/>
  <c r="L351" i="4" s="1"/>
  <c r="N351" i="4" s="1"/>
  <c r="J45" i="4"/>
  <c r="K45" i="4" s="1"/>
  <c r="L45" i="4" s="1"/>
  <c r="N45" i="4" s="1"/>
  <c r="R37" i="4"/>
  <c r="S37" i="4" s="1"/>
  <c r="T37" i="4" s="1"/>
  <c r="V37" i="4" s="1"/>
  <c r="K36" i="4"/>
  <c r="L36" i="4" s="1"/>
  <c r="N36" i="4" s="1"/>
  <c r="K34" i="4"/>
  <c r="L34" i="4" s="1"/>
  <c r="N34" i="4" s="1"/>
  <c r="J30" i="4"/>
  <c r="K30" i="4" s="1"/>
  <c r="L30" i="4" s="1"/>
  <c r="N30" i="4" s="1"/>
  <c r="K28" i="4"/>
  <c r="L28" i="4" s="1"/>
  <c r="N28" i="4" s="1"/>
  <c r="S26" i="4"/>
  <c r="T26" i="4" s="1"/>
  <c r="V26" i="4" s="1"/>
  <c r="J353" i="4"/>
  <c r="K353" i="4" s="1"/>
  <c r="L353" i="4" s="1"/>
  <c r="N353" i="4" s="1"/>
  <c r="W353" i="4" s="1"/>
  <c r="J354" i="4"/>
  <c r="K354" i="4" s="1"/>
  <c r="L354" i="4" s="1"/>
  <c r="N354" i="4" s="1"/>
  <c r="W354" i="4" s="1"/>
  <c r="K71" i="4"/>
  <c r="L71" i="4" s="1"/>
  <c r="N71" i="4" s="1"/>
  <c r="K62" i="4"/>
  <c r="L62" i="4" s="1"/>
  <c r="N62" i="4" s="1"/>
  <c r="K48" i="4"/>
  <c r="L48" i="4" s="1"/>
  <c r="N48" i="4" s="1"/>
  <c r="S48" i="4"/>
  <c r="T48" i="4" s="1"/>
  <c r="V48" i="4" s="1"/>
  <c r="K42" i="4"/>
  <c r="L42" i="4" s="1"/>
  <c r="N42" i="4" s="1"/>
  <c r="J39" i="4"/>
  <c r="K39" i="4" s="1"/>
  <c r="L39" i="4" s="1"/>
  <c r="N39" i="4" s="1"/>
  <c r="K32" i="4"/>
  <c r="L32" i="4" s="1"/>
  <c r="N32" i="4" s="1"/>
  <c r="J26" i="4"/>
  <c r="K26" i="4" s="1"/>
  <c r="L26" i="4" s="1"/>
  <c r="N26" i="4" s="1"/>
  <c r="K21" i="4"/>
  <c r="L21" i="4" s="1"/>
  <c r="N21" i="4" s="1"/>
  <c r="K18" i="4"/>
  <c r="L18" i="4" s="1"/>
  <c r="N18" i="4" s="1"/>
  <c r="K16" i="4"/>
  <c r="L16" i="4" s="1"/>
  <c r="N16" i="4" s="1"/>
  <c r="K24" i="4"/>
  <c r="L24" i="4" s="1"/>
  <c r="N24" i="4" s="1"/>
  <c r="R15" i="4"/>
  <c r="S15" i="4" s="1"/>
  <c r="T15" i="4" s="1"/>
  <c r="V15" i="4" s="1"/>
  <c r="K20" i="4"/>
  <c r="L20" i="4" s="1"/>
  <c r="N20" i="4" s="1"/>
  <c r="K15" i="4"/>
  <c r="L15" i="4" s="1"/>
  <c r="N15" i="4" s="1"/>
  <c r="W357" i="4" l="1"/>
  <c r="W349" i="4"/>
  <c r="W370" i="4"/>
  <c r="W361" i="4"/>
  <c r="W347" i="4"/>
  <c r="W373" i="4"/>
  <c r="W376" i="4"/>
  <c r="W362" i="4"/>
  <c r="W358" i="4"/>
  <c r="W279" i="4"/>
  <c r="Y279" i="4" s="1"/>
  <c r="W375" i="4"/>
  <c r="W366" i="4"/>
  <c r="W360" i="4"/>
  <c r="W384" i="4"/>
  <c r="W368" i="4"/>
  <c r="W367" i="4"/>
  <c r="W345" i="4"/>
  <c r="W355" i="4"/>
  <c r="W356" i="4"/>
  <c r="W334" i="4"/>
  <c r="Y334" i="4" s="1"/>
  <c r="W323" i="4"/>
  <c r="Y323" i="4" s="1"/>
  <c r="W312" i="4"/>
  <c r="Y312" i="4" s="1"/>
  <c r="W301" i="4"/>
  <c r="Y301" i="4" s="1"/>
  <c r="W136" i="4"/>
  <c r="Y136" i="4" s="1"/>
  <c r="W114" i="4"/>
  <c r="W103" i="4"/>
  <c r="X15" i="4"/>
  <c r="X26" i="4"/>
  <c r="W191" i="4"/>
  <c r="Y191" i="4" s="1"/>
  <c r="W290" i="4"/>
  <c r="Y290" i="4" s="1"/>
  <c r="W379" i="4"/>
  <c r="W372" i="4"/>
  <c r="W26" i="4"/>
  <c r="W81" i="4"/>
  <c r="W351" i="4"/>
  <c r="X59" i="4" s="1"/>
  <c r="W348" i="4"/>
  <c r="W169" i="4"/>
  <c r="Y169" i="4" s="1"/>
  <c r="W180" i="4"/>
  <c r="Y180" i="4" s="1"/>
  <c r="W369" i="4"/>
  <c r="W346" i="4"/>
  <c r="AA396" i="4" s="1"/>
  <c r="W158" i="4"/>
  <c r="Y158" i="4" s="1"/>
  <c r="W246" i="4"/>
  <c r="Y246" i="4" s="1"/>
  <c r="W364" i="4"/>
  <c r="W377" i="4"/>
  <c r="W380" i="4"/>
  <c r="W125" i="4"/>
  <c r="W92" i="4"/>
  <c r="W235" i="4"/>
  <c r="Y235" i="4" s="1"/>
  <c r="W257" i="4"/>
  <c r="Y257" i="4" s="1"/>
  <c r="W359" i="4"/>
  <c r="W363" i="4"/>
  <c r="W15" i="4"/>
  <c r="W70" i="4"/>
  <c r="W48" i="4"/>
  <c r="W37" i="4"/>
  <c r="W59" i="4"/>
  <c r="W147" i="4"/>
  <c r="Y147" i="4" s="1"/>
  <c r="W202" i="4"/>
  <c r="Y202" i="4" s="1"/>
  <c r="W224" i="4"/>
  <c r="Y224" i="4" s="1"/>
  <c r="W213" i="4"/>
  <c r="Y213" i="4" s="1"/>
  <c r="W268" i="4"/>
  <c r="Y268" i="4" s="1"/>
  <c r="W371" i="4"/>
  <c r="X81" i="4" l="1"/>
  <c r="Y81" i="4" s="1"/>
  <c r="Y26" i="4"/>
  <c r="X92" i="4"/>
  <c r="Y92" i="4" s="1"/>
  <c r="X37" i="4"/>
  <c r="Y37" i="4" s="1"/>
  <c r="X70" i="4"/>
  <c r="Y70" i="4" s="1"/>
  <c r="Y114" i="4"/>
  <c r="X48" i="4"/>
  <c r="Y48" i="4" s="1"/>
  <c r="Y59" i="4"/>
  <c r="Y15" i="4"/>
  <c r="Y103" i="4"/>
  <c r="Y345" i="4" l="1"/>
  <c r="G391" i="4" l="1"/>
  <c r="G390" i="4" s="1"/>
  <c r="J402" i="4"/>
  <c r="G399" i="4" l="1"/>
</calcChain>
</file>

<file path=xl/sharedStrings.xml><?xml version="1.0" encoding="utf-8"?>
<sst xmlns="http://schemas.openxmlformats.org/spreadsheetml/2006/main" count="82" uniqueCount="50">
  <si>
    <t xml:space="preserve">Affaire : </t>
  </si>
  <si>
    <t>Cellules à renseigner</t>
  </si>
  <si>
    <t>Calcul des pertes de charge</t>
  </si>
  <si>
    <t>Majoration PDC singulières (%) :</t>
  </si>
  <si>
    <t>Réseau Aller</t>
  </si>
  <si>
    <t>Réseau Retour</t>
  </si>
  <si>
    <t>Total
(réseau d'alimentation
+ recyclage)</t>
  </si>
  <si>
    <t>Perte de
charge du collecteur</t>
  </si>
  <si>
    <t>Perte de
charge totale</t>
  </si>
  <si>
    <t>Désignation</t>
  </si>
  <si>
    <t>Débit</t>
  </si>
  <si>
    <t>niveau</t>
  </si>
  <si>
    <t>Nature du tube</t>
  </si>
  <si>
    <t>Diamètre
du tube
(De/Di)</t>
  </si>
  <si>
    <t>Diamètre intérieur</t>
  </si>
  <si>
    <t>vitesse</t>
  </si>
  <si>
    <t>Perte de charge linéaire</t>
  </si>
  <si>
    <t>Perte de charge linéaire majorée</t>
  </si>
  <si>
    <t>Longueur</t>
  </si>
  <si>
    <t>Perte de charge</t>
  </si>
  <si>
    <t>(L/h)</t>
  </si>
  <si>
    <t>(mm)</t>
  </si>
  <si>
    <t>(m/s)</t>
  </si>
  <si>
    <t>(mCE/ml)</t>
  </si>
  <si>
    <t>(ml)</t>
  </si>
  <si>
    <t>(mCE)</t>
  </si>
  <si>
    <t>Nombre de niveaux</t>
  </si>
  <si>
    <t>Collecteur   </t>
  </si>
  <si>
    <t>Perte de charge maximale</t>
  </si>
  <si>
    <t>Circuit défavorisé</t>
  </si>
  <si>
    <t>Calcul de la pompe de bouclage ECS</t>
  </si>
  <si>
    <t>Nombre de tronçons</t>
  </si>
  <si>
    <t>Hauteur manométrique</t>
  </si>
  <si>
    <t>Perte de charge du collecteur</t>
  </si>
  <si>
    <t>Perte de charge de la colonne montante</t>
  </si>
  <si>
    <t>Perte de charge de la production ECS</t>
  </si>
  <si>
    <t>Perte de charge de la robinetterie :</t>
  </si>
  <si>
    <t>Perte de charge circuit défavorisé</t>
  </si>
  <si>
    <t>Vanne d'équilibrage générale</t>
  </si>
  <si>
    <t>Clapet anti-retour</t>
  </si>
  <si>
    <t>Filtre</t>
  </si>
  <si>
    <t>Vanne de régulation ou mitigeur thermostatique</t>
  </si>
  <si>
    <t>Autre</t>
  </si>
  <si>
    <t>Total HMT</t>
  </si>
  <si>
    <t>Colonne montante prise en compte dans le calcul des pertes de charge du circuit le plus défavorisé :</t>
  </si>
  <si>
    <t>Nom du fichier :</t>
  </si>
  <si>
    <t>Nom de l'onglet :</t>
  </si>
  <si>
    <t>Edité le :</t>
  </si>
  <si>
    <r>
      <t>Colonnes montantes</t>
    </r>
    <r>
      <rPr>
        <b/>
        <sz val="11"/>
        <color indexed="9"/>
        <rFont val="Arial"/>
        <family val="2"/>
      </rPr>
      <t>  </t>
    </r>
  </si>
  <si>
    <r>
      <t>(m</t>
    </r>
    <r>
      <rPr>
        <b/>
        <vertAlign val="superscript"/>
        <sz val="10"/>
        <rFont val="Arial"/>
        <family val="2"/>
      </rPr>
      <t>3</t>
    </r>
    <r>
      <rPr>
        <b/>
        <sz val="10"/>
        <rFont val="Arial"/>
        <family val="2"/>
      </rPr>
      <t>/h)</t>
    </r>
  </si>
</sst>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0.00\ [$€-1]_-;\-* #,##0.00\ [$€-1]_-;_-* &quot;-&quot;??\ [$€-1]_-"/>
    <numFmt numFmtId="165" formatCode="0.00;\-0.00;"/>
    <numFmt numFmtId="166" formatCode="0;\-0;"/>
    <numFmt numFmtId="167" formatCode="0.000;\-0.000;"/>
    <numFmt numFmtId="168" formatCode="0.0;\-0.0;"/>
    <numFmt numFmtId="169" formatCode="0.00000;\-0.00000;"/>
    <numFmt numFmtId="170" formatCode="#,##0.00;\(#.##0.00\);"/>
  </numFmts>
  <fonts count="31" x14ac:knownFonts="1">
    <font>
      <sz val="10"/>
      <name val="Arial"/>
    </font>
    <font>
      <sz val="10"/>
      <name val="Arial"/>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2"/>
      <name val="Times New Roman"/>
      <family val="1"/>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8"/>
      <name val="Arial"/>
      <family val="2"/>
    </font>
    <font>
      <sz val="10"/>
      <name val="Arial Narrow"/>
      <family val="2"/>
    </font>
    <font>
      <b/>
      <sz val="10"/>
      <name val="Arial"/>
      <family val="2"/>
    </font>
    <font>
      <b/>
      <sz val="10"/>
      <name val="Arial"/>
      <family val="2"/>
    </font>
    <font>
      <b/>
      <sz val="11"/>
      <name val="Arial"/>
      <family val="2"/>
    </font>
    <font>
      <sz val="10"/>
      <name val="Arial"/>
      <family val="2"/>
    </font>
    <font>
      <b/>
      <sz val="10"/>
      <color indexed="9"/>
      <name val="Arial Narrow"/>
      <family val="2"/>
    </font>
    <font>
      <b/>
      <sz val="11"/>
      <color indexed="9"/>
      <name val="Arial"/>
      <family val="2"/>
    </font>
    <font>
      <b/>
      <sz val="11"/>
      <color indexed="9"/>
      <name val="Arial"/>
      <family val="2"/>
    </font>
    <font>
      <sz val="10"/>
      <color indexed="9"/>
      <name val="Arial"/>
      <family val="2"/>
    </font>
    <font>
      <b/>
      <vertAlign val="superscript"/>
      <sz val="10"/>
      <name val="Arial"/>
      <family val="2"/>
    </font>
  </fonts>
  <fills count="28">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indexed="55"/>
        <bgColor indexed="64"/>
      </patternFill>
    </fill>
    <fill>
      <patternFill patternType="solid">
        <fgColor indexed="65"/>
        <bgColor indexed="64"/>
      </patternFill>
    </fill>
    <fill>
      <patternFill patternType="solid">
        <fgColor indexed="43"/>
        <bgColor indexed="64"/>
      </patternFill>
    </fill>
    <fill>
      <patternFill patternType="solid">
        <fgColor indexed="47"/>
        <bgColor indexed="64"/>
      </patternFill>
    </fill>
  </fills>
  <borders count="61">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medium">
        <color indexed="64"/>
      </right>
      <top style="thin">
        <color indexed="64"/>
      </top>
      <bottom/>
      <diagonal/>
    </border>
    <border>
      <left/>
      <right style="thin">
        <color indexed="64"/>
      </right>
      <top/>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hair">
        <color indexed="64"/>
      </top>
      <bottom style="thin">
        <color indexed="64"/>
      </bottom>
      <diagonal/>
    </border>
    <border>
      <left style="thin">
        <color indexed="64"/>
      </left>
      <right style="medium">
        <color indexed="64"/>
      </right>
      <top style="thin">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bottom style="medium">
        <color indexed="64"/>
      </bottom>
      <diagonal/>
    </border>
    <border>
      <left style="thin">
        <color indexed="64"/>
      </left>
      <right style="medium">
        <color indexed="64"/>
      </right>
      <top style="hair">
        <color indexed="64"/>
      </top>
      <bottom style="medium">
        <color indexed="64"/>
      </bottom>
      <diagonal/>
    </border>
    <border>
      <left/>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hair">
        <color indexed="64"/>
      </top>
      <bottom style="hair">
        <color indexed="64"/>
      </bottom>
      <diagonal/>
    </border>
    <border>
      <left/>
      <right/>
      <top style="hair">
        <color indexed="64"/>
      </top>
      <bottom/>
      <diagonal/>
    </border>
    <border>
      <left style="thin">
        <color indexed="64"/>
      </left>
      <right style="medium">
        <color indexed="64"/>
      </right>
      <top style="hair">
        <color indexed="64"/>
      </top>
      <bottom/>
      <diagonal/>
    </border>
    <border>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style="thin">
        <color indexed="64"/>
      </right>
      <top style="medium">
        <color indexed="64"/>
      </top>
      <bottom/>
      <diagonal/>
    </border>
    <border>
      <left style="medium">
        <color indexed="64"/>
      </left>
      <right/>
      <top/>
      <bottom style="thin">
        <color indexed="64"/>
      </bottom>
      <diagonal/>
    </border>
    <border>
      <left style="medium">
        <color indexed="64"/>
      </left>
      <right/>
      <top style="hair">
        <color indexed="64"/>
      </top>
      <bottom style="hair">
        <color indexed="64"/>
      </bottom>
      <diagonal/>
    </border>
    <border>
      <left style="medium">
        <color indexed="64"/>
      </left>
      <right/>
      <top style="hair">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medium">
        <color indexed="64"/>
      </left>
      <right/>
      <top style="thin">
        <color indexed="64"/>
      </top>
      <bottom style="hair">
        <color indexed="64"/>
      </bottom>
      <diagonal/>
    </border>
    <border>
      <left/>
      <right/>
      <top style="thin">
        <color indexed="64"/>
      </top>
      <bottom style="hair">
        <color indexed="64"/>
      </bottom>
      <diagonal/>
    </border>
    <border>
      <left style="medium">
        <color indexed="64"/>
      </left>
      <right/>
      <top style="thin">
        <color indexed="64"/>
      </top>
      <bottom style="medium">
        <color indexed="64"/>
      </bottom>
      <diagonal/>
    </border>
    <border>
      <left/>
      <right/>
      <top style="medium">
        <color indexed="64"/>
      </top>
      <bottom style="medium">
        <color indexed="64"/>
      </bottom>
      <diagonal/>
    </border>
    <border>
      <left style="thin">
        <color indexed="64"/>
      </left>
      <right style="medium">
        <color indexed="64"/>
      </right>
      <top style="medium">
        <color indexed="64"/>
      </top>
      <bottom/>
      <diagonal/>
    </border>
    <border>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thin">
        <color indexed="64"/>
      </bottom>
      <diagonal/>
    </border>
  </borders>
  <cellStyleXfs count="43">
    <xf numFmtId="0" fontId="0"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5" fillId="20" borderId="1" applyNumberFormat="0" applyAlignment="0" applyProtection="0"/>
    <xf numFmtId="0" fontId="6" fillId="0" borderId="2" applyNumberFormat="0" applyFill="0" applyAlignment="0" applyProtection="0"/>
    <xf numFmtId="0" fontId="1" fillId="21" borderId="3" applyNumberFormat="0" applyFont="0" applyAlignment="0" applyProtection="0"/>
    <xf numFmtId="0" fontId="7" fillId="7" borderId="1" applyNumberFormat="0" applyAlignment="0" applyProtection="0"/>
    <xf numFmtId="164" fontId="8" fillId="0" borderId="0" applyFont="0" applyFill="0" applyBorder="0" applyAlignment="0" applyProtection="0"/>
    <xf numFmtId="0" fontId="9" fillId="3" borderId="0" applyNumberFormat="0" applyBorder="0" applyAlignment="0" applyProtection="0"/>
    <xf numFmtId="0" fontId="10" fillId="22" borderId="0" applyNumberFormat="0" applyBorder="0" applyAlignment="0" applyProtection="0"/>
    <xf numFmtId="0" fontId="11" fillId="4" borderId="0" applyNumberFormat="0" applyBorder="0" applyAlignment="0" applyProtection="0"/>
    <xf numFmtId="0" fontId="12" fillId="20"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23" borderId="9" applyNumberFormat="0" applyAlignment="0" applyProtection="0"/>
  </cellStyleXfs>
  <cellXfs count="144">
    <xf numFmtId="0" fontId="0" fillId="0" borderId="0" xfId="0"/>
    <xf numFmtId="0" fontId="0" fillId="0" borderId="0" xfId="0" applyProtection="1">
      <protection hidden="1"/>
    </xf>
    <xf numFmtId="14" fontId="21" fillId="0" borderId="0" xfId="0" applyNumberFormat="1" applyFont="1" applyProtection="1">
      <protection locked="0"/>
    </xf>
    <xf numFmtId="0" fontId="22" fillId="0" borderId="0" xfId="0" applyFont="1" applyAlignment="1" applyProtection="1">
      <alignment horizontal="right"/>
      <protection hidden="1"/>
    </xf>
    <xf numFmtId="0" fontId="0" fillId="0" borderId="0" xfId="0" applyAlignment="1" applyProtection="1">
      <alignment horizontal="right" indent="1"/>
      <protection hidden="1"/>
    </xf>
    <xf numFmtId="0" fontId="1" fillId="0" borderId="0" xfId="0" applyFont="1" applyProtection="1">
      <protection hidden="1"/>
    </xf>
    <xf numFmtId="0" fontId="23" fillId="0" borderId="0" xfId="0" applyFont="1" applyAlignment="1" applyProtection="1">
      <alignment horizontal="right"/>
      <protection hidden="1"/>
    </xf>
    <xf numFmtId="9" fontId="1" fillId="0" borderId="0" xfId="0" applyNumberFormat="1" applyFont="1" applyAlignment="1" applyProtection="1">
      <alignment horizontal="left"/>
      <protection locked="0" hidden="1"/>
    </xf>
    <xf numFmtId="1" fontId="25" fillId="0" borderId="0" xfId="0" applyNumberFormat="1" applyFont="1" applyFill="1" applyBorder="1" applyAlignment="1" applyProtection="1">
      <alignment horizontal="left"/>
      <protection locked="0"/>
    </xf>
    <xf numFmtId="0" fontId="26" fillId="24" borderId="10" xfId="0" applyFont="1" applyFill="1" applyBorder="1" applyAlignment="1" applyProtection="1">
      <alignment horizontal="center" vertical="center" wrapText="1"/>
      <protection hidden="1"/>
    </xf>
    <xf numFmtId="0" fontId="26" fillId="24" borderId="11" xfId="0" applyFont="1" applyFill="1" applyBorder="1" applyAlignment="1" applyProtection="1">
      <alignment horizontal="center" vertical="center" wrapText="1"/>
      <protection hidden="1"/>
    </xf>
    <xf numFmtId="0" fontId="26" fillId="24" borderId="12" xfId="0" applyFont="1" applyFill="1" applyBorder="1" applyAlignment="1" applyProtection="1">
      <alignment horizontal="center" vertical="center" wrapText="1"/>
      <protection hidden="1"/>
    </xf>
    <xf numFmtId="0" fontId="26" fillId="24" borderId="13" xfId="0" applyFont="1" applyFill="1" applyBorder="1" applyAlignment="1" applyProtection="1">
      <alignment horizontal="center" vertical="center" wrapText="1"/>
      <protection hidden="1"/>
    </xf>
    <xf numFmtId="0" fontId="26" fillId="24" borderId="13" xfId="0" applyFont="1" applyFill="1" applyBorder="1" applyAlignment="1" applyProtection="1">
      <alignment horizontal="center" vertical="center"/>
      <protection hidden="1"/>
    </xf>
    <xf numFmtId="0" fontId="26" fillId="24" borderId="14" xfId="0" applyFont="1" applyFill="1" applyBorder="1" applyAlignment="1" applyProtection="1">
      <alignment horizontal="center" vertical="center" wrapText="1"/>
      <protection hidden="1"/>
    </xf>
    <xf numFmtId="0" fontId="26" fillId="24" borderId="15" xfId="0" applyFont="1" applyFill="1" applyBorder="1" applyAlignment="1" applyProtection="1">
      <alignment horizontal="center"/>
      <protection hidden="1"/>
    </xf>
    <xf numFmtId="166" fontId="0" fillId="25" borderId="12" xfId="0" applyNumberFormat="1" applyFill="1" applyBorder="1" applyAlignment="1" applyProtection="1">
      <alignment horizontal="center"/>
      <protection hidden="1"/>
    </xf>
    <xf numFmtId="166" fontId="0" fillId="0" borderId="16" xfId="0" applyNumberFormat="1" applyBorder="1" applyAlignment="1" applyProtection="1">
      <alignment horizontal="center"/>
      <protection hidden="1"/>
    </xf>
    <xf numFmtId="168" fontId="0" fillId="0" borderId="16" xfId="0" applyNumberFormat="1" applyBorder="1" applyAlignment="1" applyProtection="1">
      <alignment horizontal="center"/>
      <protection hidden="1"/>
    </xf>
    <xf numFmtId="165" fontId="0" fillId="0" borderId="16" xfId="0" applyNumberFormat="1" applyBorder="1" applyAlignment="1" applyProtection="1">
      <alignment horizontal="center"/>
      <protection hidden="1"/>
    </xf>
    <xf numFmtId="169" fontId="0" fillId="0" borderId="16" xfId="0" applyNumberFormat="1" applyBorder="1" applyAlignment="1" applyProtection="1">
      <alignment horizontal="center"/>
      <protection hidden="1"/>
    </xf>
    <xf numFmtId="165" fontId="0" fillId="0" borderId="16" xfId="0" applyNumberFormat="1" applyBorder="1" applyAlignment="1" applyProtection="1">
      <alignment horizontal="right" indent="1"/>
      <protection hidden="1"/>
    </xf>
    <xf numFmtId="168" fontId="0" fillId="25" borderId="12" xfId="0" applyNumberFormat="1" applyFill="1" applyBorder="1" applyAlignment="1" applyProtection="1">
      <alignment horizontal="center"/>
      <protection hidden="1"/>
    </xf>
    <xf numFmtId="165" fontId="0" fillId="25" borderId="12" xfId="0" applyNumberFormat="1" applyFill="1" applyBorder="1" applyAlignment="1" applyProtection="1">
      <alignment horizontal="center"/>
      <protection hidden="1"/>
    </xf>
    <xf numFmtId="169" fontId="0" fillId="25" borderId="12" xfId="0" applyNumberFormat="1" applyFill="1" applyBorder="1" applyAlignment="1" applyProtection="1">
      <alignment horizontal="center"/>
      <protection hidden="1"/>
    </xf>
    <xf numFmtId="165" fontId="0" fillId="25" borderId="12" xfId="0" applyNumberFormat="1" applyFill="1" applyBorder="1" applyAlignment="1" applyProtection="1">
      <alignment horizontal="right" indent="1"/>
      <protection hidden="1"/>
    </xf>
    <xf numFmtId="169" fontId="0" fillId="25" borderId="17" xfId="0" applyNumberFormat="1" applyFill="1" applyBorder="1" applyAlignment="1" applyProtection="1">
      <alignment horizontal="center"/>
      <protection hidden="1"/>
    </xf>
    <xf numFmtId="166" fontId="0" fillId="0" borderId="15" xfId="0" applyNumberFormat="1" applyBorder="1" applyAlignment="1" applyProtection="1">
      <alignment horizontal="center"/>
      <protection hidden="1"/>
    </xf>
    <xf numFmtId="166" fontId="0" fillId="25" borderId="0" xfId="0" applyNumberFormat="1" applyFill="1" applyAlignment="1" applyProtection="1">
      <alignment horizontal="center" vertical="center"/>
      <protection hidden="1"/>
    </xf>
    <xf numFmtId="166" fontId="0" fillId="25" borderId="18" xfId="0" applyNumberFormat="1" applyFill="1" applyBorder="1" applyAlignment="1" applyProtection="1">
      <alignment horizontal="center" vertical="center"/>
      <protection hidden="1"/>
    </xf>
    <xf numFmtId="166" fontId="0" fillId="25" borderId="11" xfId="0" applyNumberFormat="1" applyFill="1" applyBorder="1" applyAlignment="1" applyProtection="1">
      <alignment horizontal="center"/>
      <protection hidden="1"/>
    </xf>
    <xf numFmtId="166" fontId="0" fillId="0" borderId="19" xfId="0" applyNumberFormat="1" applyBorder="1" applyAlignment="1" applyProtection="1">
      <alignment horizontal="center"/>
      <protection hidden="1"/>
    </xf>
    <xf numFmtId="168" fontId="0" fillId="0" borderId="19" xfId="0" applyNumberFormat="1" applyBorder="1" applyAlignment="1" applyProtection="1">
      <alignment horizontal="center"/>
      <protection hidden="1"/>
    </xf>
    <xf numFmtId="165" fontId="0" fillId="0" borderId="19" xfId="0" applyNumberFormat="1" applyBorder="1" applyAlignment="1" applyProtection="1">
      <alignment horizontal="center"/>
      <protection hidden="1"/>
    </xf>
    <xf numFmtId="169" fontId="0" fillId="0" borderId="19" xfId="0" applyNumberFormat="1" applyBorder="1" applyAlignment="1" applyProtection="1">
      <alignment horizontal="center"/>
      <protection hidden="1"/>
    </xf>
    <xf numFmtId="165" fontId="0" fillId="0" borderId="19" xfId="0" applyNumberFormat="1" applyBorder="1" applyAlignment="1" applyProtection="1">
      <alignment horizontal="right" indent="1"/>
      <protection hidden="1"/>
    </xf>
    <xf numFmtId="0" fontId="0" fillId="25" borderId="11" xfId="0" applyFill="1" applyBorder="1" applyAlignment="1" applyProtection="1">
      <alignment horizontal="center"/>
      <protection hidden="1"/>
    </xf>
    <xf numFmtId="0" fontId="0" fillId="25" borderId="11" xfId="0" applyFill="1" applyBorder="1" applyAlignment="1" applyProtection="1">
      <alignment horizontal="right" indent="1"/>
      <protection hidden="1"/>
    </xf>
    <xf numFmtId="0" fontId="0" fillId="25" borderId="20" xfId="0" applyFill="1" applyBorder="1" applyAlignment="1" applyProtection="1">
      <alignment horizontal="center"/>
      <protection hidden="1"/>
    </xf>
    <xf numFmtId="166" fontId="0" fillId="25" borderId="21" xfId="0" applyNumberFormat="1" applyFill="1" applyBorder="1" applyAlignment="1" applyProtection="1">
      <alignment horizontal="center" vertical="center"/>
      <protection hidden="1"/>
    </xf>
    <xf numFmtId="166" fontId="0" fillId="25" borderId="22" xfId="0" applyNumberFormat="1" applyFill="1" applyBorder="1" applyAlignment="1" applyProtection="1">
      <alignment horizontal="center" vertical="center"/>
      <protection hidden="1"/>
    </xf>
    <xf numFmtId="166" fontId="0" fillId="25" borderId="13" xfId="0" applyNumberFormat="1" applyFill="1" applyBorder="1" applyAlignment="1" applyProtection="1">
      <alignment horizontal="center"/>
      <protection hidden="1"/>
    </xf>
    <xf numFmtId="166" fontId="0" fillId="0" borderId="23" xfId="0" applyNumberFormat="1" applyBorder="1" applyAlignment="1" applyProtection="1">
      <alignment horizontal="center"/>
      <protection hidden="1"/>
    </xf>
    <xf numFmtId="168" fontId="0" fillId="0" borderId="23" xfId="0" applyNumberFormat="1" applyBorder="1" applyAlignment="1" applyProtection="1">
      <alignment horizontal="center"/>
      <protection hidden="1"/>
    </xf>
    <xf numFmtId="165" fontId="0" fillId="0" borderId="23" xfId="0" applyNumberFormat="1" applyBorder="1" applyAlignment="1" applyProtection="1">
      <alignment horizontal="center"/>
      <protection hidden="1"/>
    </xf>
    <xf numFmtId="169" fontId="0" fillId="0" borderId="23" xfId="0" applyNumberFormat="1" applyBorder="1" applyAlignment="1" applyProtection="1">
      <alignment horizontal="center"/>
      <protection hidden="1"/>
    </xf>
    <xf numFmtId="165" fontId="0" fillId="0" borderId="23" xfId="0" applyNumberFormat="1" applyBorder="1" applyAlignment="1" applyProtection="1">
      <alignment horizontal="right" indent="1"/>
      <protection hidden="1"/>
    </xf>
    <xf numFmtId="0" fontId="0" fillId="25" borderId="13" xfId="0" applyFill="1" applyBorder="1" applyAlignment="1" applyProtection="1">
      <alignment horizontal="center"/>
      <protection hidden="1"/>
    </xf>
    <xf numFmtId="0" fontId="0" fillId="25" borderId="13" xfId="0" applyFill="1" applyBorder="1" applyAlignment="1" applyProtection="1">
      <alignment horizontal="right" indent="1"/>
      <protection hidden="1"/>
    </xf>
    <xf numFmtId="0" fontId="0" fillId="25" borderId="14" xfId="0" applyFill="1" applyBorder="1" applyAlignment="1" applyProtection="1">
      <alignment horizontal="center"/>
      <protection hidden="1"/>
    </xf>
    <xf numFmtId="166" fontId="25" fillId="0" borderId="16" xfId="0" applyNumberFormat="1" applyFont="1" applyFill="1" applyBorder="1" applyAlignment="1" applyProtection="1">
      <alignment horizontal="center" vertical="center"/>
      <protection hidden="1"/>
    </xf>
    <xf numFmtId="166" fontId="0" fillId="0" borderId="16" xfId="0" applyNumberFormat="1" applyBorder="1" applyAlignment="1" applyProtection="1">
      <alignment horizontal="left" indent="1"/>
      <protection hidden="1"/>
    </xf>
    <xf numFmtId="166" fontId="0" fillId="0" borderId="16" xfId="0" applyNumberFormat="1" applyBorder="1" applyAlignment="1" applyProtection="1">
      <alignment horizontal="right" indent="1"/>
      <protection hidden="1"/>
    </xf>
    <xf numFmtId="0" fontId="0" fillId="24" borderId="12" xfId="0" applyFill="1" applyBorder="1" applyAlignment="1" applyProtection="1">
      <alignment horizontal="center"/>
      <protection hidden="1"/>
    </xf>
    <xf numFmtId="165" fontId="0" fillId="25" borderId="16" xfId="0" applyNumberFormat="1" applyFill="1" applyBorder="1" applyAlignment="1" applyProtection="1">
      <alignment horizontal="center"/>
      <protection hidden="1"/>
    </xf>
    <xf numFmtId="169" fontId="0" fillId="0" borderId="24" xfId="0" applyNumberFormat="1" applyBorder="1" applyAlignment="1" applyProtection="1">
      <alignment horizontal="center"/>
      <protection hidden="1"/>
    </xf>
    <xf numFmtId="166" fontId="25" fillId="0" borderId="19" xfId="0" applyNumberFormat="1" applyFont="1" applyFill="1" applyBorder="1" applyAlignment="1" applyProtection="1">
      <alignment horizontal="center" vertical="center"/>
      <protection hidden="1"/>
    </xf>
    <xf numFmtId="166" fontId="0" fillId="0" borderId="19" xfId="0" applyNumberFormat="1" applyBorder="1" applyAlignment="1" applyProtection="1">
      <alignment horizontal="left" indent="1"/>
      <protection hidden="1"/>
    </xf>
    <xf numFmtId="166" fontId="0" fillId="0" borderId="19" xfId="0" applyNumberFormat="1" applyBorder="1" applyAlignment="1" applyProtection="1">
      <alignment horizontal="right" indent="1"/>
      <protection hidden="1"/>
    </xf>
    <xf numFmtId="0" fontId="0" fillId="24" borderId="11" xfId="0" applyFill="1" applyBorder="1" applyProtection="1">
      <protection hidden="1"/>
    </xf>
    <xf numFmtId="165" fontId="0" fillId="25" borderId="19" xfId="0" applyNumberFormat="1" applyFill="1" applyBorder="1" applyAlignment="1" applyProtection="1">
      <alignment horizontal="center"/>
      <protection hidden="1"/>
    </xf>
    <xf numFmtId="169" fontId="0" fillId="0" borderId="25" xfId="0" applyNumberFormat="1" applyBorder="1" applyAlignment="1" applyProtection="1">
      <alignment horizontal="center"/>
      <protection hidden="1"/>
    </xf>
    <xf numFmtId="169" fontId="0" fillId="0" borderId="0" xfId="0" applyNumberFormat="1" applyFill="1" applyBorder="1" applyAlignment="1" applyProtection="1">
      <alignment horizontal="center"/>
      <protection hidden="1"/>
    </xf>
    <xf numFmtId="0" fontId="0" fillId="24" borderId="26" xfId="0" applyFill="1" applyBorder="1" applyProtection="1">
      <protection hidden="1"/>
    </xf>
    <xf numFmtId="169" fontId="0" fillId="0" borderId="27" xfId="0" applyNumberFormat="1" applyBorder="1" applyAlignment="1" applyProtection="1">
      <alignment horizontal="center"/>
      <protection hidden="1"/>
    </xf>
    <xf numFmtId="0" fontId="0" fillId="0" borderId="28" xfId="0" applyBorder="1" applyProtection="1">
      <protection hidden="1"/>
    </xf>
    <xf numFmtId="0" fontId="0" fillId="0" borderId="28" xfId="0" applyBorder="1" applyAlignment="1" applyProtection="1">
      <alignment horizontal="left" indent="1"/>
      <protection hidden="1"/>
    </xf>
    <xf numFmtId="0" fontId="0" fillId="0" borderId="0" xfId="0" applyBorder="1" applyProtection="1">
      <protection hidden="1"/>
    </xf>
    <xf numFmtId="0" fontId="24" fillId="0" borderId="0" xfId="0" applyFont="1" applyBorder="1" applyAlignment="1" applyProtection="1">
      <protection hidden="1"/>
    </xf>
    <xf numFmtId="0" fontId="0" fillId="0" borderId="0" xfId="0" applyAlignment="1" applyProtection="1">
      <alignment horizontal="left" indent="1"/>
      <protection hidden="1"/>
    </xf>
    <xf numFmtId="0" fontId="22" fillId="25" borderId="29" xfId="0" applyFont="1" applyFill="1" applyBorder="1" applyAlignment="1" applyProtection="1">
      <alignment horizontal="left" indent="1"/>
      <protection hidden="1"/>
    </xf>
    <xf numFmtId="0" fontId="22" fillId="25" borderId="30" xfId="0" applyFont="1" applyFill="1" applyBorder="1" applyAlignment="1" applyProtection="1">
      <alignment horizontal="left" indent="1"/>
      <protection hidden="1"/>
    </xf>
    <xf numFmtId="0" fontId="22" fillId="25" borderId="30" xfId="0" applyFont="1" applyFill="1" applyBorder="1" applyProtection="1">
      <protection hidden="1"/>
    </xf>
    <xf numFmtId="0" fontId="22" fillId="25" borderId="30" xfId="0" applyFont="1" applyFill="1" applyBorder="1" applyAlignment="1" applyProtection="1">
      <alignment horizontal="right" indent="1"/>
      <protection hidden="1"/>
    </xf>
    <xf numFmtId="167" fontId="22" fillId="0" borderId="31" xfId="0" applyNumberFormat="1" applyFont="1" applyBorder="1" applyAlignment="1" applyProtection="1">
      <alignment horizontal="right" indent="2"/>
      <protection hidden="1"/>
    </xf>
    <xf numFmtId="0" fontId="0" fillId="0" borderId="24" xfId="0" applyBorder="1" applyProtection="1">
      <protection hidden="1"/>
    </xf>
    <xf numFmtId="0" fontId="0" fillId="25" borderId="32" xfId="0" applyFill="1" applyBorder="1" applyAlignment="1" applyProtection="1">
      <alignment horizontal="right" indent="1"/>
      <protection hidden="1"/>
    </xf>
    <xf numFmtId="165" fontId="0" fillId="0" borderId="25" xfId="0" applyNumberFormat="1" applyBorder="1" applyAlignment="1" applyProtection="1">
      <alignment horizontal="right" indent="2"/>
      <protection hidden="1"/>
    </xf>
    <xf numFmtId="166" fontId="0" fillId="0" borderId="0" xfId="0" applyNumberFormat="1" applyProtection="1">
      <protection hidden="1"/>
    </xf>
    <xf numFmtId="170" fontId="0" fillId="0" borderId="25" xfId="0" applyNumberFormat="1" applyBorder="1" applyAlignment="1" applyProtection="1">
      <alignment horizontal="right" indent="2"/>
      <protection locked="0"/>
    </xf>
    <xf numFmtId="2" fontId="0" fillId="0" borderId="25" xfId="0" applyNumberFormat="1" applyBorder="1" applyAlignment="1" applyProtection="1">
      <alignment horizontal="right" indent="2"/>
      <protection locked="0"/>
    </xf>
    <xf numFmtId="0" fontId="0" fillId="0" borderId="25" xfId="0" applyBorder="1" applyAlignment="1" applyProtection="1">
      <alignment horizontal="right" indent="2"/>
      <protection hidden="1"/>
    </xf>
    <xf numFmtId="0" fontId="0" fillId="0" borderId="0" xfId="0" quotePrefix="1" applyProtection="1">
      <protection hidden="1"/>
    </xf>
    <xf numFmtId="0" fontId="26" fillId="24" borderId="13" xfId="0" applyFont="1" applyFill="1" applyBorder="1" applyAlignment="1" applyProtection="1">
      <alignment horizontal="center"/>
      <protection hidden="1"/>
    </xf>
    <xf numFmtId="169" fontId="0" fillId="0" borderId="15" xfId="0" applyNumberFormat="1" applyBorder="1" applyAlignment="1" applyProtection="1">
      <alignment horizontal="center"/>
      <protection hidden="1"/>
    </xf>
    <xf numFmtId="0" fontId="0" fillId="25" borderId="33" xfId="0" applyFill="1" applyBorder="1" applyAlignment="1" applyProtection="1">
      <alignment horizontal="right" indent="1"/>
      <protection hidden="1"/>
    </xf>
    <xf numFmtId="2" fontId="0" fillId="0" borderId="34" xfId="0" applyNumberFormat="1" applyBorder="1" applyAlignment="1" applyProtection="1">
      <alignment horizontal="right" indent="2"/>
      <protection locked="0"/>
    </xf>
    <xf numFmtId="0" fontId="22" fillId="25" borderId="35" xfId="0" applyFont="1" applyFill="1" applyBorder="1" applyAlignment="1" applyProtection="1">
      <alignment horizontal="right" indent="1"/>
      <protection hidden="1"/>
    </xf>
    <xf numFmtId="165" fontId="22" fillId="0" borderId="36" xfId="0" applyNumberFormat="1" applyFont="1" applyBorder="1" applyAlignment="1" applyProtection="1">
      <alignment horizontal="right" indent="2"/>
      <protection hidden="1"/>
    </xf>
    <xf numFmtId="166" fontId="22" fillId="0" borderId="0" xfId="0" quotePrefix="1" applyNumberFormat="1" applyFont="1" applyProtection="1">
      <protection hidden="1"/>
    </xf>
    <xf numFmtId="0" fontId="0" fillId="0" borderId="0" xfId="0" applyAlignment="1" applyProtection="1">
      <alignment horizontal="right"/>
      <protection hidden="1"/>
    </xf>
    <xf numFmtId="0" fontId="26" fillId="24" borderId="37" xfId="0" applyFont="1" applyFill="1" applyBorder="1" applyAlignment="1" applyProtection="1">
      <alignment horizontal="center" vertical="center"/>
      <protection hidden="1"/>
    </xf>
    <xf numFmtId="0" fontId="26" fillId="24" borderId="28" xfId="0" applyFont="1" applyFill="1" applyBorder="1" applyAlignment="1" applyProtection="1">
      <alignment horizontal="center" vertical="center"/>
      <protection hidden="1"/>
    </xf>
    <xf numFmtId="0" fontId="0" fillId="0" borderId="38" xfId="0" applyBorder="1" applyAlignment="1" applyProtection="1">
      <alignment horizontal="center" vertical="center"/>
      <protection hidden="1"/>
    </xf>
    <xf numFmtId="0" fontId="26" fillId="24" borderId="39" xfId="0" applyFont="1" applyFill="1" applyBorder="1" applyAlignment="1" applyProtection="1">
      <alignment horizontal="center" vertical="center"/>
      <protection hidden="1"/>
    </xf>
    <xf numFmtId="0" fontId="26" fillId="24" borderId="21" xfId="0" applyFont="1" applyFill="1" applyBorder="1" applyAlignment="1" applyProtection="1">
      <alignment horizontal="center" vertical="center"/>
      <protection hidden="1"/>
    </xf>
    <xf numFmtId="0" fontId="0" fillId="0" borderId="22" xfId="0" applyBorder="1" applyAlignment="1" applyProtection="1">
      <alignment horizontal="center" vertical="center"/>
      <protection hidden="1"/>
    </xf>
    <xf numFmtId="0" fontId="0" fillId="25" borderId="40" xfId="0" applyFill="1" applyBorder="1" applyAlignment="1" applyProtection="1">
      <alignment horizontal="left" indent="3"/>
      <protection hidden="1"/>
    </xf>
    <xf numFmtId="0" fontId="0" fillId="0" borderId="32" xfId="0" applyBorder="1" applyAlignment="1" applyProtection="1">
      <alignment horizontal="left" indent="1"/>
      <protection hidden="1"/>
    </xf>
    <xf numFmtId="0" fontId="0" fillId="25" borderId="41" xfId="0" applyFill="1" applyBorder="1" applyAlignment="1" applyProtection="1">
      <alignment horizontal="left" indent="3"/>
      <protection locked="0"/>
    </xf>
    <xf numFmtId="0" fontId="0" fillId="0" borderId="33" xfId="0" applyBorder="1" applyAlignment="1" applyProtection="1">
      <alignment horizontal="left" indent="1"/>
      <protection locked="0"/>
    </xf>
    <xf numFmtId="166" fontId="0" fillId="25" borderId="42" xfId="0" applyNumberFormat="1" applyFill="1" applyBorder="1" applyAlignment="1" applyProtection="1">
      <alignment horizontal="left" indent="1"/>
      <protection hidden="1"/>
    </xf>
    <xf numFmtId="0" fontId="0" fillId="0" borderId="43" xfId="0" applyBorder="1" applyAlignment="1">
      <alignment horizontal="left" indent="1"/>
    </xf>
    <xf numFmtId="0" fontId="26" fillId="24" borderId="12" xfId="0" applyFont="1" applyFill="1" applyBorder="1" applyAlignment="1" applyProtection="1">
      <alignment horizontal="center" vertical="center" wrapText="1"/>
      <protection hidden="1"/>
    </xf>
    <xf numFmtId="0" fontId="0" fillId="0" borderId="11" xfId="0" applyBorder="1" applyAlignment="1">
      <alignment horizontal="center" wrapText="1"/>
    </xf>
    <xf numFmtId="0" fontId="0" fillId="26" borderId="44" xfId="0" applyFill="1" applyBorder="1" applyAlignment="1" applyProtection="1">
      <alignment horizontal="center" vertical="center"/>
      <protection hidden="1"/>
    </xf>
    <xf numFmtId="0" fontId="0" fillId="26" borderId="45" xfId="0" applyFill="1" applyBorder="1" applyAlignment="1" applyProtection="1">
      <alignment horizontal="center" vertical="center"/>
      <protection hidden="1"/>
    </xf>
    <xf numFmtId="0" fontId="22" fillId="26" borderId="0" xfId="0" applyFont="1" applyFill="1" applyAlignment="1" applyProtection="1">
      <protection locked="0"/>
    </xf>
    <xf numFmtId="0" fontId="22" fillId="0" borderId="0" xfId="0" applyFont="1" applyAlignment="1" applyProtection="1">
      <protection locked="0"/>
    </xf>
    <xf numFmtId="0" fontId="0" fillId="25" borderId="40" xfId="0" applyFill="1" applyBorder="1" applyAlignment="1" applyProtection="1">
      <alignment horizontal="left" indent="2"/>
      <protection hidden="1"/>
    </xf>
    <xf numFmtId="0" fontId="0" fillId="0" borderId="32" xfId="0" applyBorder="1" applyAlignment="1" applyProtection="1">
      <alignment horizontal="left"/>
      <protection hidden="1"/>
    </xf>
    <xf numFmtId="0" fontId="24" fillId="0" borderId="46" xfId="0" applyFont="1" applyBorder="1" applyAlignment="1" applyProtection="1">
      <alignment horizontal="center"/>
      <protection hidden="1"/>
    </xf>
    <xf numFmtId="0" fontId="0" fillId="0" borderId="47" xfId="0" applyBorder="1" applyAlignment="1" applyProtection="1">
      <alignment horizontal="center"/>
      <protection hidden="1"/>
    </xf>
    <xf numFmtId="0" fontId="26" fillId="24" borderId="48" xfId="0" applyFont="1" applyFill="1" applyBorder="1" applyAlignment="1" applyProtection="1">
      <alignment horizontal="center"/>
      <protection hidden="1"/>
    </xf>
    <xf numFmtId="0" fontId="26" fillId="24" borderId="49" xfId="0" applyFont="1" applyFill="1" applyBorder="1" applyAlignment="1" applyProtection="1">
      <alignment horizontal="center"/>
      <protection hidden="1"/>
    </xf>
    <xf numFmtId="14" fontId="0" fillId="0" borderId="0" xfId="0" applyNumberFormat="1" applyAlignment="1" applyProtection="1">
      <alignment horizontal="left"/>
      <protection hidden="1"/>
    </xf>
    <xf numFmtId="0" fontId="0" fillId="0" borderId="0" xfId="0" applyAlignment="1" applyProtection="1">
      <protection hidden="1"/>
    </xf>
    <xf numFmtId="0" fontId="28" fillId="24" borderId="50" xfId="0" applyFont="1" applyFill="1" applyBorder="1" applyAlignment="1" applyProtection="1">
      <alignment horizontal="center" vertical="top" textRotation="90"/>
      <protection hidden="1"/>
    </xf>
    <xf numFmtId="0" fontId="28" fillId="24" borderId="51" xfId="0" applyFont="1" applyFill="1" applyBorder="1" applyAlignment="1" applyProtection="1">
      <alignment horizontal="center" vertical="top" textRotation="90"/>
      <protection hidden="1"/>
    </xf>
    <xf numFmtId="0" fontId="28" fillId="24" borderId="52" xfId="0" applyFont="1" applyFill="1" applyBorder="1" applyAlignment="1" applyProtection="1">
      <alignment horizontal="center" vertical="top" textRotation="90"/>
      <protection hidden="1"/>
    </xf>
    <xf numFmtId="0" fontId="22" fillId="25" borderId="53" xfId="0" applyFont="1" applyFill="1" applyBorder="1" applyAlignment="1" applyProtection="1">
      <alignment horizontal="left" indent="1"/>
      <protection hidden="1"/>
    </xf>
    <xf numFmtId="0" fontId="22" fillId="0" borderId="54" xfId="0" applyFont="1" applyBorder="1" applyAlignment="1" applyProtection="1">
      <alignment horizontal="left" indent="1"/>
      <protection hidden="1"/>
    </xf>
    <xf numFmtId="0" fontId="22" fillId="0" borderId="55" xfId="0" applyFont="1" applyBorder="1" applyAlignment="1" applyProtection="1">
      <alignment horizontal="left" indent="1"/>
      <protection hidden="1"/>
    </xf>
    <xf numFmtId="0" fontId="0" fillId="0" borderId="35" xfId="0" applyBorder="1" applyAlignment="1" applyProtection="1">
      <alignment horizontal="left"/>
      <protection hidden="1"/>
    </xf>
    <xf numFmtId="0" fontId="24" fillId="0" borderId="56" xfId="0" applyFont="1" applyBorder="1" applyAlignment="1" applyProtection="1">
      <alignment horizontal="center"/>
      <protection hidden="1"/>
    </xf>
    <xf numFmtId="0" fontId="24" fillId="0" borderId="47" xfId="0" applyFont="1" applyBorder="1" applyAlignment="1" applyProtection="1">
      <alignment horizontal="center"/>
      <protection hidden="1"/>
    </xf>
    <xf numFmtId="0" fontId="26" fillId="24" borderId="57" xfId="0" applyFont="1" applyFill="1" applyBorder="1" applyAlignment="1" applyProtection="1">
      <alignment horizontal="center" vertical="center" wrapText="1"/>
      <protection hidden="1"/>
    </xf>
    <xf numFmtId="0" fontId="0" fillId="0" borderId="20" xfId="0" applyBorder="1" applyAlignment="1" applyProtection="1">
      <alignment horizontal="center" vertical="center" wrapText="1"/>
      <protection hidden="1"/>
    </xf>
    <xf numFmtId="0" fontId="26" fillId="24" borderId="15" xfId="0" applyFont="1" applyFill="1" applyBorder="1" applyAlignment="1" applyProtection="1">
      <alignment horizontal="center" vertical="center" wrapText="1"/>
      <protection hidden="1"/>
    </xf>
    <xf numFmtId="0" fontId="0" fillId="0" borderId="15" xfId="0" applyBorder="1" applyAlignment="1">
      <alignment horizontal="center" wrapText="1"/>
    </xf>
    <xf numFmtId="0" fontId="26" fillId="24" borderId="10" xfId="0" applyFont="1" applyFill="1" applyBorder="1" applyAlignment="1" applyProtection="1">
      <alignment horizontal="center" vertical="center" wrapText="1"/>
      <protection hidden="1"/>
    </xf>
    <xf numFmtId="0" fontId="0" fillId="0" borderId="11" xfId="0" applyBorder="1" applyAlignment="1" applyProtection="1">
      <alignment horizontal="center" vertical="center" wrapText="1"/>
      <protection hidden="1"/>
    </xf>
    <xf numFmtId="0" fontId="26" fillId="24" borderId="38" xfId="0" applyFont="1" applyFill="1" applyBorder="1" applyAlignment="1" applyProtection="1">
      <alignment horizontal="center" wrapText="1"/>
    </xf>
    <xf numFmtId="0" fontId="0" fillId="0" borderId="58" xfId="0" applyBorder="1" applyAlignment="1" applyProtection="1">
      <alignment horizontal="center" wrapText="1"/>
    </xf>
    <xf numFmtId="169" fontId="0" fillId="0" borderId="57" xfId="0" applyNumberFormat="1" applyBorder="1" applyAlignment="1" applyProtection="1">
      <alignment horizontal="center"/>
      <protection hidden="1"/>
    </xf>
    <xf numFmtId="0" fontId="0" fillId="0" borderId="59" xfId="0" applyBorder="1" applyAlignment="1" applyProtection="1">
      <alignment horizontal="center"/>
      <protection hidden="1"/>
    </xf>
    <xf numFmtId="0" fontId="1" fillId="27" borderId="44" xfId="0" applyFont="1" applyFill="1" applyBorder="1" applyAlignment="1" applyProtection="1">
      <alignment horizontal="center"/>
      <protection hidden="1"/>
    </xf>
    <xf numFmtId="0" fontId="1" fillId="27" borderId="45" xfId="0" applyFont="1" applyFill="1" applyBorder="1" applyAlignment="1" applyProtection="1">
      <alignment horizontal="center"/>
      <protection hidden="1"/>
    </xf>
    <xf numFmtId="0" fontId="0" fillId="0" borderId="43" xfId="0" applyBorder="1" applyAlignment="1">
      <alignment horizontal="left"/>
    </xf>
    <xf numFmtId="0" fontId="29" fillId="24" borderId="51" xfId="0" applyFont="1" applyFill="1" applyBorder="1" applyAlignment="1"/>
    <xf numFmtId="0" fontId="29" fillId="24" borderId="60" xfId="0" applyFont="1" applyFill="1" applyBorder="1" applyAlignment="1"/>
    <xf numFmtId="169" fontId="0" fillId="0" borderId="12" xfId="0" applyNumberFormat="1" applyFill="1" applyBorder="1" applyAlignment="1" applyProtection="1">
      <alignment horizontal="center"/>
      <protection locked="0"/>
    </xf>
    <xf numFmtId="0" fontId="0" fillId="0" borderId="11" xfId="0" applyFill="1" applyBorder="1" applyAlignment="1" applyProtection="1">
      <alignment horizontal="center"/>
      <protection hidden="1"/>
    </xf>
    <xf numFmtId="0" fontId="0" fillId="0" borderId="13" xfId="0" applyFill="1" applyBorder="1" applyAlignment="1" applyProtection="1">
      <alignment horizontal="center"/>
      <protection hidden="1"/>
    </xf>
  </cellXfs>
  <cellStyles count="43">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Euro" xfId="30"/>
    <cellStyle name="Insatisfaisant" xfId="31" builtinId="27" customBuiltin="1"/>
    <cellStyle name="Neutre" xfId="32" builtinId="28" customBuiltin="1"/>
    <cellStyle name="Normal" xfId="0" builtinId="0"/>
    <cellStyle name="Satisfaisant" xfId="33" builtinId="26" customBuiltin="1"/>
    <cellStyle name="Sortie" xfId="34" builtinId="21" customBuiltin="1"/>
    <cellStyle name="Texte explicatif" xfId="35" builtinId="53" customBuiltin="1"/>
    <cellStyle name="Titre" xfId="36" builtinId="15" customBuiltin="1"/>
    <cellStyle name="Titre 1" xfId="37" builtinId="16" customBuiltin="1"/>
    <cellStyle name="Titre 2" xfId="38" builtinId="17" customBuiltin="1"/>
    <cellStyle name="Titre 3" xfId="39" builtinId="18" customBuiltin="1"/>
    <cellStyle name="Titre 4" xfId="40" builtinId="19" customBuiltin="1"/>
    <cellStyle name="Total" xfId="41" builtinId="25" customBuiltin="1"/>
    <cellStyle name="Vérification" xfId="42" builtinId="23" customBuiltin="1"/>
  </cellStyles>
  <dxfs count="12">
    <dxf>
      <font>
        <condense val="0"/>
        <extend val="0"/>
        <color indexed="10"/>
      </font>
    </dxf>
    <dxf>
      <font>
        <condense val="0"/>
        <extend val="0"/>
        <color indexed="10"/>
      </font>
    </dxf>
    <dxf>
      <fill>
        <patternFill patternType="none">
          <bgColor indexed="65"/>
        </patternFill>
      </fill>
    </dxf>
    <dxf>
      <font>
        <condense val="0"/>
        <extend val="0"/>
        <color indexed="10"/>
      </font>
    </dxf>
    <dxf>
      <fill>
        <patternFill patternType="solid">
          <bgColor indexed="43"/>
        </patternFill>
      </fill>
    </dxf>
    <dxf>
      <fill>
        <patternFill>
          <bgColor indexed="43"/>
        </patternFill>
      </fill>
    </dxf>
    <dxf>
      <font>
        <condense val="0"/>
        <extend val="0"/>
        <color indexed="10"/>
      </font>
      <fill>
        <patternFill patternType="none">
          <bgColor indexed="65"/>
        </patternFill>
      </fill>
    </dxf>
    <dxf>
      <font>
        <condense val="0"/>
        <extend val="0"/>
        <color indexed="10"/>
      </font>
    </dxf>
    <dxf>
      <fill>
        <patternFill>
          <bgColor indexed="43"/>
        </patternFill>
      </fill>
    </dxf>
    <dxf>
      <fill>
        <patternFill>
          <bgColor indexed="47"/>
        </patternFill>
      </fill>
    </dxf>
    <dxf>
      <font>
        <condense val="0"/>
        <extend val="0"/>
        <color indexed="10"/>
      </font>
    </dxf>
    <dxf>
      <fill>
        <patternFill>
          <bgColor indexed="47"/>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nphil001\AppData\Local\Microsoft\Windows\Temporary%20Internet%20Files\Content.IE5\IA5DMS5S\Calcul%20bouclage%20ECS%20en%20modif%20-%20message%20(2016-11-2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lonne ECS 27"/>
      <sheetName val="Colonne ECS 31"/>
      <sheetName val="Colonne ECS 23"/>
      <sheetName val="Colonne ECS 20"/>
      <sheetName val="Colonne ECS 19"/>
      <sheetName val="Colonne ECS 14"/>
      <sheetName val="Colonne ECS 11"/>
      <sheetName val="Colonne ECS 10"/>
      <sheetName val="Colonne ECS 05"/>
      <sheetName val="Colonne ECS 02"/>
      <sheetName val="Colonne ECS (_11)"/>
      <sheetName val="Colonne ECS (_12)"/>
      <sheetName val="Colonne ECS (_13)"/>
      <sheetName val="Colonne ECS (_14)"/>
      <sheetName val="Colonne ECS (_15)"/>
      <sheetName val="Colonne ECS (_16)"/>
      <sheetName val="Colonne ECS (_17)"/>
      <sheetName val="Colonne ECS (_18)"/>
      <sheetName val="Colonne ECS (_19)"/>
      <sheetName val="Colonne ECS (_20)"/>
      <sheetName val="Colonne ECS (_21)"/>
      <sheetName val="Colonne ECS (_22)"/>
      <sheetName val="Colonne ECS (_23)"/>
      <sheetName val="Colonne ECS (_24)"/>
      <sheetName val="Colonne ECS (_25)"/>
      <sheetName val="Colonne ECS (_26)"/>
      <sheetName val="Colonne ECS (_27)"/>
      <sheetName val="Colonne ECS (_28)"/>
      <sheetName val="Colonne ECS (_29)"/>
      <sheetName val="Colonne ECS (_30)"/>
      <sheetName val="Collecteur"/>
      <sheetName val="Calculs débits-diamètres"/>
      <sheetName val="Températures"/>
      <sheetName val="Calcul PDC et pompe"/>
      <sheetName val="Equilibrage"/>
      <sheetName val="Tableaux"/>
      <sheetName val="Feuil2"/>
    </sheetNames>
    <sheetDataSet>
      <sheetData sheetId="0">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25 / 20</v>
          </cell>
        </row>
        <row r="108">
          <cell r="B108" t="str">
            <v>R+1</v>
          </cell>
        </row>
        <row r="117">
          <cell r="J117" t="str">
            <v>Multicouche</v>
          </cell>
          <cell r="L117" t="str">
            <v xml:space="preserve"> 25 / 20</v>
          </cell>
        </row>
        <row r="118">
          <cell r="B118" t="str">
            <v>RDC</v>
          </cell>
        </row>
        <row r="127">
          <cell r="J127" t="str">
            <v>Multicouche</v>
          </cell>
          <cell r="L127" t="str">
            <v xml:space="preserve"> 25 / 20</v>
          </cell>
        </row>
        <row r="137">
          <cell r="I137">
            <v>5.5</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25 / 20</v>
          </cell>
        </row>
        <row r="108">
          <cell r="B108" t="str">
            <v>R+1</v>
          </cell>
        </row>
        <row r="117">
          <cell r="J117" t="str">
            <v>Multicouche</v>
          </cell>
          <cell r="L117" t="str">
            <v xml:space="preserve"> 25 / 20</v>
          </cell>
        </row>
        <row r="118">
          <cell r="B118" t="str">
            <v>RDC</v>
          </cell>
        </row>
        <row r="127">
          <cell r="J127" t="str">
            <v>Multicouche</v>
          </cell>
          <cell r="L127" t="str">
            <v xml:space="preserve"> 25 / 20</v>
          </cell>
        </row>
        <row r="137">
          <cell r="I137">
            <v>4.5</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32 / 26</v>
          </cell>
        </row>
        <row r="108">
          <cell r="B108" t="str">
            <v>R+1</v>
          </cell>
        </row>
        <row r="117">
          <cell r="J117" t="str">
            <v>Multicouche</v>
          </cell>
          <cell r="L117" t="str">
            <v xml:space="preserve"> 32 / 26</v>
          </cell>
        </row>
        <row r="118">
          <cell r="B118" t="str">
            <v>RDC</v>
          </cell>
        </row>
        <row r="127">
          <cell r="J127" t="str">
            <v>Multicouche</v>
          </cell>
          <cell r="L127" t="str">
            <v xml:space="preserve"> 32 / 26</v>
          </cell>
        </row>
        <row r="137">
          <cell r="I137">
            <v>16</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3">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32 / 26</v>
          </cell>
        </row>
        <row r="108">
          <cell r="B108" t="str">
            <v>R+1</v>
          </cell>
        </row>
        <row r="117">
          <cell r="J117" t="str">
            <v>Multicouche</v>
          </cell>
          <cell r="L117" t="str">
            <v xml:space="preserve"> 32 / 26</v>
          </cell>
        </row>
        <row r="118">
          <cell r="B118" t="str">
            <v>RDC</v>
          </cell>
        </row>
        <row r="127">
          <cell r="J127" t="str">
            <v>Multicouche</v>
          </cell>
          <cell r="L127" t="str">
            <v xml:space="preserve"> 32 / 26</v>
          </cell>
        </row>
        <row r="137">
          <cell r="I137">
            <v>13.5</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4">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32 / 26</v>
          </cell>
        </row>
        <row r="108">
          <cell r="B108" t="str">
            <v>R+1</v>
          </cell>
        </row>
        <row r="117">
          <cell r="J117" t="str">
            <v>Multicouche</v>
          </cell>
          <cell r="L117" t="str">
            <v xml:space="preserve"> 32 / 26</v>
          </cell>
        </row>
        <row r="118">
          <cell r="B118" t="str">
            <v>RDC</v>
          </cell>
        </row>
        <row r="127">
          <cell r="J127" t="str">
            <v>Multicouche</v>
          </cell>
          <cell r="L127" t="str">
            <v xml:space="preserve"> 32 / 26</v>
          </cell>
        </row>
        <row r="137">
          <cell r="I137">
            <v>13.5</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5">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32 / 26</v>
          </cell>
        </row>
        <row r="108">
          <cell r="B108" t="str">
            <v>R+1</v>
          </cell>
        </row>
        <row r="117">
          <cell r="J117" t="str">
            <v>Multicouche</v>
          </cell>
          <cell r="L117" t="str">
            <v xml:space="preserve"> 32 / 26</v>
          </cell>
        </row>
        <row r="118">
          <cell r="B118" t="str">
            <v>RDC</v>
          </cell>
        </row>
        <row r="127">
          <cell r="J127" t="str">
            <v>Multicouche</v>
          </cell>
          <cell r="L127" t="str">
            <v xml:space="preserve"> 32 / 26</v>
          </cell>
        </row>
        <row r="137">
          <cell r="I137">
            <v>16</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6">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32 / 26</v>
          </cell>
        </row>
        <row r="108">
          <cell r="B108" t="str">
            <v>R+1</v>
          </cell>
        </row>
        <row r="117">
          <cell r="J117" t="str">
            <v>Multicouche</v>
          </cell>
          <cell r="L117" t="str">
            <v xml:space="preserve"> 32 / 26</v>
          </cell>
        </row>
        <row r="118">
          <cell r="B118" t="str">
            <v>RDC</v>
          </cell>
        </row>
        <row r="127">
          <cell r="J127" t="str">
            <v>Multicouche</v>
          </cell>
          <cell r="L127" t="str">
            <v xml:space="preserve"> 32 / 26</v>
          </cell>
        </row>
        <row r="137">
          <cell r="I137">
            <v>14</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7">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32 / 26</v>
          </cell>
        </row>
        <row r="108">
          <cell r="B108" t="str">
            <v>R+1</v>
          </cell>
        </row>
        <row r="117">
          <cell r="J117" t="str">
            <v>Multicouche</v>
          </cell>
          <cell r="L117" t="str">
            <v xml:space="preserve"> 32 / 26</v>
          </cell>
        </row>
        <row r="118">
          <cell r="B118" t="str">
            <v>RDC</v>
          </cell>
        </row>
        <row r="127">
          <cell r="J127" t="str">
            <v>Multicouche</v>
          </cell>
          <cell r="L127" t="str">
            <v xml:space="preserve"> 32 / 26</v>
          </cell>
        </row>
        <row r="137">
          <cell r="I137">
            <v>14</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8">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32 / 26</v>
          </cell>
        </row>
        <row r="108">
          <cell r="B108" t="str">
            <v>R+1</v>
          </cell>
        </row>
        <row r="117">
          <cell r="J117" t="str">
            <v>Multicouche</v>
          </cell>
          <cell r="L117" t="str">
            <v xml:space="preserve"> 32 / 26</v>
          </cell>
        </row>
        <row r="118">
          <cell r="B118" t="str">
            <v>RDC</v>
          </cell>
        </row>
        <row r="127">
          <cell r="J127" t="str">
            <v>Multicouche</v>
          </cell>
          <cell r="L127" t="str">
            <v xml:space="preserve"> 32 / 26</v>
          </cell>
        </row>
        <row r="137">
          <cell r="I137">
            <v>16</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9">
        <row r="13">
          <cell r="E13">
            <v>3</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7">
          <cell r="J107" t="str">
            <v>Multicouche</v>
          </cell>
          <cell r="L107" t="str">
            <v xml:space="preserve"> 32 / 26</v>
          </cell>
        </row>
        <row r="108">
          <cell r="B108" t="str">
            <v>R+1</v>
          </cell>
        </row>
        <row r="117">
          <cell r="J117" t="str">
            <v>Multicouche</v>
          </cell>
          <cell r="L117" t="str">
            <v xml:space="preserve"> 32 / 26</v>
          </cell>
        </row>
        <row r="118">
          <cell r="B118" t="str">
            <v>RDC</v>
          </cell>
        </row>
        <row r="127">
          <cell r="J127" t="str">
            <v>Multicouche</v>
          </cell>
          <cell r="L127" t="str">
            <v xml:space="preserve"> 32 / 26</v>
          </cell>
        </row>
        <row r="137">
          <cell r="I137">
            <v>18</v>
          </cell>
        </row>
        <row r="138">
          <cell r="I138">
            <v>2.7</v>
          </cell>
        </row>
        <row r="139">
          <cell r="I139">
            <v>2</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0">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1">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2">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3">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4">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5">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6">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7">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8">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19">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0">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1">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2">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3">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4">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5">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6">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7">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8">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29">
        <row r="13">
          <cell r="E13">
            <v>0</v>
          </cell>
        </row>
        <row r="18">
          <cell r="B18" t="str">
            <v>R+10</v>
          </cell>
        </row>
        <row r="28">
          <cell r="B28" t="str">
            <v>R+9</v>
          </cell>
        </row>
        <row r="38">
          <cell r="B38" t="str">
            <v>R+8</v>
          </cell>
        </row>
        <row r="48">
          <cell r="B48" t="str">
            <v>R+7</v>
          </cell>
        </row>
        <row r="58">
          <cell r="B58" t="str">
            <v>R+6</v>
          </cell>
        </row>
        <row r="68">
          <cell r="B68" t="str">
            <v>R+5</v>
          </cell>
        </row>
        <row r="78">
          <cell r="B78" t="str">
            <v>R+4</v>
          </cell>
        </row>
        <row r="88">
          <cell r="B88" t="str">
            <v>R+3</v>
          </cell>
        </row>
        <row r="98">
          <cell r="B98" t="str">
            <v>R+2</v>
          </cell>
        </row>
        <row r="108">
          <cell r="B108" t="str">
            <v>R+1</v>
          </cell>
        </row>
        <row r="118">
          <cell r="B118" t="str">
            <v>RDC</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sheetData>
      <sheetData sheetId="30">
        <row r="11">
          <cell r="D11">
            <v>15</v>
          </cell>
        </row>
        <row r="15">
          <cell r="H15" t="str">
            <v>Pré-isolé PE-Xa</v>
          </cell>
          <cell r="J15" t="str">
            <v xml:space="preserve">  40 / 29</v>
          </cell>
          <cell r="N15">
            <v>11.5</v>
          </cell>
          <cell r="O15" t="str">
            <v>Oui</v>
          </cell>
        </row>
        <row r="16">
          <cell r="H16" t="str">
            <v>Pré-isolé PE-Xa</v>
          </cell>
          <cell r="J16" t="str">
            <v xml:space="preserve">  50 / 36.2</v>
          </cell>
          <cell r="N16">
            <v>2</v>
          </cell>
          <cell r="O16" t="str">
            <v>Oui</v>
          </cell>
        </row>
        <row r="17">
          <cell r="H17" t="str">
            <v>Pré-isolé PE-Xa</v>
          </cell>
          <cell r="J17" t="str">
            <v xml:space="preserve">  50 / 36.2</v>
          </cell>
          <cell r="N17">
            <v>7</v>
          </cell>
          <cell r="O17" t="str">
            <v>Oui</v>
          </cell>
        </row>
        <row r="18">
          <cell r="H18" t="str">
            <v>Pré-isolé PE-Xa</v>
          </cell>
          <cell r="J18" t="str">
            <v xml:space="preserve">  50 / 36.2</v>
          </cell>
          <cell r="N18">
            <v>11.5</v>
          </cell>
          <cell r="O18" t="str">
            <v>Oui</v>
          </cell>
        </row>
        <row r="19">
          <cell r="H19" t="str">
            <v>Pré-isolé PE-Xa</v>
          </cell>
          <cell r="J19" t="str">
            <v xml:space="preserve">  50 / 36.2</v>
          </cell>
          <cell r="N19">
            <v>2</v>
          </cell>
          <cell r="O19" t="str">
            <v>Oui</v>
          </cell>
        </row>
        <row r="20">
          <cell r="H20" t="str">
            <v>Pré-isolé PE-Xa</v>
          </cell>
          <cell r="J20" t="str">
            <v xml:space="preserve">  50 / 36.2</v>
          </cell>
          <cell r="N20">
            <v>7.5</v>
          </cell>
          <cell r="O20" t="str">
            <v>Oui</v>
          </cell>
        </row>
        <row r="21">
          <cell r="H21" t="str">
            <v>Pré-isolé PE-Xa</v>
          </cell>
          <cell r="J21" t="str">
            <v xml:space="preserve">  50 / 36.2</v>
          </cell>
          <cell r="N21">
            <v>5</v>
          </cell>
          <cell r="O21" t="str">
            <v>Oui</v>
          </cell>
        </row>
        <row r="22">
          <cell r="H22" t="str">
            <v>Pré-isolé PE-Xa</v>
          </cell>
          <cell r="J22" t="str">
            <v xml:space="preserve">  50 / 36.2</v>
          </cell>
          <cell r="N22">
            <v>14</v>
          </cell>
          <cell r="O22" t="str">
            <v>Non</v>
          </cell>
        </row>
        <row r="23">
          <cell r="H23" t="str">
            <v>Pré-isolé PE-Xa</v>
          </cell>
          <cell r="J23" t="str">
            <v xml:space="preserve">  50 / 36.2</v>
          </cell>
          <cell r="N23">
            <v>5.5</v>
          </cell>
          <cell r="O23" t="str">
            <v>Oui</v>
          </cell>
        </row>
        <row r="24">
          <cell r="H24" t="str">
            <v>Cuivre</v>
          </cell>
          <cell r="J24" t="str">
            <v xml:space="preserve"> 42 / 40</v>
          </cell>
          <cell r="N24">
            <v>12</v>
          </cell>
          <cell r="O24" t="str">
            <v>Oui</v>
          </cell>
        </row>
      </sheetData>
      <sheetData sheetId="31">
        <row r="13">
          <cell r="C13" t="str">
            <v>Colonne ECS 27</v>
          </cell>
        </row>
        <row r="14">
          <cell r="C14" t="str">
            <v>Colonne ECS 31</v>
          </cell>
        </row>
        <row r="15">
          <cell r="C15" t="str">
            <v>Colonne ECS 23</v>
          </cell>
        </row>
        <row r="16">
          <cell r="C16" t="str">
            <v>Colonne ECS 20</v>
          </cell>
        </row>
        <row r="17">
          <cell r="C17" t="str">
            <v>Colonne ECS 19</v>
          </cell>
        </row>
        <row r="18">
          <cell r="C18" t="str">
            <v>Colonne ECS 14</v>
          </cell>
        </row>
        <row r="19">
          <cell r="C19" t="str">
            <v>Colonne ECS 11</v>
          </cell>
        </row>
        <row r="20">
          <cell r="C20" t="str">
            <v>Colonne ECS 10</v>
          </cell>
        </row>
        <row r="21">
          <cell r="C21" t="str">
            <v>Colonne ECS 05</v>
          </cell>
        </row>
        <row r="22">
          <cell r="C22" t="str">
            <v>Colonne ECS 02</v>
          </cell>
        </row>
        <row r="23">
          <cell r="C23">
            <v>0</v>
          </cell>
        </row>
        <row r="24">
          <cell r="C24">
            <v>0</v>
          </cell>
        </row>
        <row r="25">
          <cell r="C25">
            <v>0</v>
          </cell>
        </row>
        <row r="26">
          <cell r="C26">
            <v>0</v>
          </cell>
        </row>
        <row r="27">
          <cell r="C27">
            <v>0</v>
          </cell>
        </row>
        <row r="28">
          <cell r="C28">
            <v>0</v>
          </cell>
        </row>
        <row r="29">
          <cell r="C29">
            <v>0</v>
          </cell>
        </row>
        <row r="30">
          <cell r="C30">
            <v>0</v>
          </cell>
        </row>
        <row r="31">
          <cell r="C31">
            <v>0</v>
          </cell>
        </row>
        <row r="32">
          <cell r="C32">
            <v>0</v>
          </cell>
        </row>
        <row r="33">
          <cell r="C33">
            <v>0</v>
          </cell>
        </row>
        <row r="34">
          <cell r="C34">
            <v>0</v>
          </cell>
        </row>
        <row r="35">
          <cell r="C35">
            <v>0</v>
          </cell>
        </row>
        <row r="36">
          <cell r="C36">
            <v>0</v>
          </cell>
        </row>
        <row r="37">
          <cell r="C37">
            <v>0</v>
          </cell>
        </row>
        <row r="38">
          <cell r="C38">
            <v>0</v>
          </cell>
        </row>
        <row r="39">
          <cell r="C39">
            <v>0</v>
          </cell>
        </row>
        <row r="40">
          <cell r="C40">
            <v>0</v>
          </cell>
        </row>
        <row r="41">
          <cell r="C41">
            <v>0</v>
          </cell>
        </row>
        <row r="42">
          <cell r="C42">
            <v>0</v>
          </cell>
        </row>
        <row r="43">
          <cell r="C43">
            <v>1</v>
          </cell>
          <cell r="D43" t="str">
            <v>Colonnes ECS 02+05</v>
          </cell>
        </row>
        <row r="44">
          <cell r="C44">
            <v>2</v>
          </cell>
          <cell r="D44" t="str">
            <v>Tronçon 1+Colonne ECS 10</v>
          </cell>
        </row>
        <row r="45">
          <cell r="C45">
            <v>3</v>
          </cell>
          <cell r="D45" t="str">
            <v>Tronçon 2+Colonne ECS 11</v>
          </cell>
        </row>
        <row r="46">
          <cell r="C46">
            <v>4</v>
          </cell>
          <cell r="D46" t="str">
            <v>Tronçon 3+Colonne ECS 14</v>
          </cell>
        </row>
        <row r="47">
          <cell r="C47">
            <v>5</v>
          </cell>
          <cell r="D47" t="str">
            <v>Tronçon 4+Colonne ECS 19</v>
          </cell>
        </row>
        <row r="48">
          <cell r="C48">
            <v>6</v>
          </cell>
          <cell r="D48" t="str">
            <v>Tronçon 5+Colonne ECS 20</v>
          </cell>
        </row>
        <row r="49">
          <cell r="C49">
            <v>7</v>
          </cell>
          <cell r="D49" t="str">
            <v>Tronçon 6+Colonne ECS 23</v>
          </cell>
        </row>
        <row r="50">
          <cell r="C50">
            <v>8</v>
          </cell>
          <cell r="D50" t="str">
            <v>Colonnes ECS 27+31</v>
          </cell>
        </row>
        <row r="51">
          <cell r="C51">
            <v>9</v>
          </cell>
          <cell r="D51" t="str">
            <v>Tronçons 7+8</v>
          </cell>
        </row>
        <row r="52">
          <cell r="C52">
            <v>10</v>
          </cell>
          <cell r="D52" t="str">
            <v>Chaufferie</v>
          </cell>
        </row>
        <row r="53">
          <cell r="C53">
            <v>0</v>
          </cell>
          <cell r="D53">
            <v>0</v>
          </cell>
        </row>
        <row r="54">
          <cell r="C54">
            <v>0</v>
          </cell>
          <cell r="D54">
            <v>0</v>
          </cell>
        </row>
        <row r="55">
          <cell r="C55">
            <v>0</v>
          </cell>
          <cell r="D55">
            <v>0</v>
          </cell>
        </row>
        <row r="56">
          <cell r="C56">
            <v>0</v>
          </cell>
          <cell r="D56">
            <v>0</v>
          </cell>
        </row>
        <row r="57">
          <cell r="C57">
            <v>0</v>
          </cell>
          <cell r="D57">
            <v>0</v>
          </cell>
        </row>
        <row r="58">
          <cell r="C58">
            <v>0</v>
          </cell>
          <cell r="D58">
            <v>0</v>
          </cell>
        </row>
        <row r="59">
          <cell r="C59">
            <v>0</v>
          </cell>
          <cell r="D59">
            <v>0</v>
          </cell>
        </row>
        <row r="60">
          <cell r="C60">
            <v>0</v>
          </cell>
          <cell r="D60">
            <v>0</v>
          </cell>
        </row>
        <row r="61">
          <cell r="C61">
            <v>0</v>
          </cell>
          <cell r="D61">
            <v>0</v>
          </cell>
        </row>
        <row r="62">
          <cell r="C62">
            <v>0</v>
          </cell>
          <cell r="D62">
            <v>0</v>
          </cell>
        </row>
        <row r="63">
          <cell r="C63">
            <v>0</v>
          </cell>
          <cell r="D63">
            <v>0</v>
          </cell>
        </row>
        <row r="64">
          <cell r="C64">
            <v>0</v>
          </cell>
          <cell r="D64">
            <v>0</v>
          </cell>
        </row>
        <row r="65">
          <cell r="C65">
            <v>0</v>
          </cell>
          <cell r="D65">
            <v>0</v>
          </cell>
        </row>
        <row r="66">
          <cell r="C66">
            <v>0</v>
          </cell>
          <cell r="D66">
            <v>0</v>
          </cell>
        </row>
        <row r="67">
          <cell r="C67">
            <v>0</v>
          </cell>
          <cell r="D67">
            <v>0</v>
          </cell>
        </row>
        <row r="68">
          <cell r="C68">
            <v>0</v>
          </cell>
          <cell r="D68">
            <v>0</v>
          </cell>
        </row>
        <row r="69">
          <cell r="C69">
            <v>0</v>
          </cell>
          <cell r="D69">
            <v>0</v>
          </cell>
        </row>
        <row r="70">
          <cell r="C70">
            <v>0</v>
          </cell>
          <cell r="D70">
            <v>0</v>
          </cell>
        </row>
        <row r="71">
          <cell r="C71">
            <v>0</v>
          </cell>
          <cell r="D71">
            <v>0</v>
          </cell>
        </row>
        <row r="72">
          <cell r="C72">
            <v>0</v>
          </cell>
          <cell r="D72">
            <v>0</v>
          </cell>
        </row>
        <row r="73">
          <cell r="C73">
            <v>0</v>
          </cell>
          <cell r="D73">
            <v>0</v>
          </cell>
        </row>
        <row r="74">
          <cell r="C74">
            <v>0</v>
          </cell>
          <cell r="D74">
            <v>0</v>
          </cell>
        </row>
        <row r="75">
          <cell r="C75">
            <v>0</v>
          </cell>
          <cell r="D75">
            <v>0</v>
          </cell>
        </row>
        <row r="76">
          <cell r="C76">
            <v>0</v>
          </cell>
          <cell r="D76">
            <v>0</v>
          </cell>
        </row>
        <row r="77">
          <cell r="C77">
            <v>0</v>
          </cell>
          <cell r="D77">
            <v>0</v>
          </cell>
        </row>
        <row r="78">
          <cell r="C78">
            <v>0</v>
          </cell>
          <cell r="D78">
            <v>0</v>
          </cell>
        </row>
        <row r="79">
          <cell r="C79">
            <v>0</v>
          </cell>
          <cell r="D79">
            <v>0</v>
          </cell>
        </row>
        <row r="80">
          <cell r="C80">
            <v>0</v>
          </cell>
          <cell r="D80">
            <v>0</v>
          </cell>
        </row>
        <row r="81">
          <cell r="C81">
            <v>0</v>
          </cell>
          <cell r="D81">
            <v>0</v>
          </cell>
        </row>
        <row r="82">
          <cell r="C82">
            <v>0</v>
          </cell>
          <cell r="D82">
            <v>0</v>
          </cell>
        </row>
        <row r="90">
          <cell r="J90" t="str">
            <v>Multicouche</v>
          </cell>
          <cell r="O90" t="str">
            <v xml:space="preserve"> 16 / 12</v>
          </cell>
          <cell r="U90">
            <v>10.199999999999999</v>
          </cell>
          <cell r="Z90">
            <v>100.9</v>
          </cell>
        </row>
        <row r="91">
          <cell r="J91" t="str">
            <v>Multicouche</v>
          </cell>
          <cell r="O91" t="str">
            <v xml:space="preserve"> 16 / 12</v>
          </cell>
          <cell r="U91">
            <v>9.1999999999999993</v>
          </cell>
          <cell r="Z91">
            <v>95.9</v>
          </cell>
        </row>
        <row r="92">
          <cell r="J92" t="str">
            <v>Multicouche</v>
          </cell>
          <cell r="O92" t="str">
            <v xml:space="preserve"> 16 / 12</v>
          </cell>
          <cell r="U92">
            <v>20.7</v>
          </cell>
          <cell r="Z92">
            <v>159.19999999999999</v>
          </cell>
        </row>
        <row r="93">
          <cell r="J93" t="str">
            <v>Multicouche</v>
          </cell>
          <cell r="O93" t="str">
            <v xml:space="preserve"> 16 / 12</v>
          </cell>
          <cell r="U93">
            <v>18.2</v>
          </cell>
          <cell r="Z93">
            <v>96</v>
          </cell>
        </row>
        <row r="94">
          <cell r="J94" t="str">
            <v>Multicouche</v>
          </cell>
          <cell r="O94" t="str">
            <v xml:space="preserve"> 16 / 12</v>
          </cell>
          <cell r="U94">
            <v>18.2</v>
          </cell>
          <cell r="Z94">
            <v>111</v>
          </cell>
        </row>
        <row r="95">
          <cell r="J95" t="str">
            <v>Multicouche</v>
          </cell>
          <cell r="O95" t="str">
            <v xml:space="preserve"> 16 / 12</v>
          </cell>
          <cell r="U95">
            <v>20.7</v>
          </cell>
          <cell r="Z95">
            <v>121</v>
          </cell>
        </row>
        <row r="96">
          <cell r="J96" t="str">
            <v>Multicouche</v>
          </cell>
          <cell r="O96" t="str">
            <v xml:space="preserve"> 16 / 12</v>
          </cell>
          <cell r="U96">
            <v>18.7</v>
          </cell>
          <cell r="Z96">
            <v>97</v>
          </cell>
        </row>
        <row r="97">
          <cell r="J97" t="str">
            <v>Multicouche</v>
          </cell>
          <cell r="O97" t="str">
            <v xml:space="preserve"> 16 / 12</v>
          </cell>
          <cell r="U97">
            <v>18.7</v>
          </cell>
          <cell r="Z97">
            <v>113</v>
          </cell>
        </row>
        <row r="98">
          <cell r="J98" t="str">
            <v>Multicouche</v>
          </cell>
          <cell r="O98" t="str">
            <v xml:space="preserve"> 16 / 12</v>
          </cell>
          <cell r="U98">
            <v>20.7</v>
          </cell>
          <cell r="Z98">
            <v>97</v>
          </cell>
        </row>
        <row r="99">
          <cell r="J99" t="str">
            <v>Multicouche</v>
          </cell>
          <cell r="O99" t="str">
            <v xml:space="preserve"> 16 / 12</v>
          </cell>
          <cell r="U99">
            <v>22.7</v>
          </cell>
          <cell r="Z99">
            <v>105</v>
          </cell>
        </row>
        <row r="100">
          <cell r="U100">
            <v>0</v>
          </cell>
          <cell r="Z100">
            <v>0</v>
          </cell>
        </row>
        <row r="101">
          <cell r="U101">
            <v>0</v>
          </cell>
          <cell r="Z101">
            <v>0</v>
          </cell>
        </row>
        <row r="102">
          <cell r="U102">
            <v>0</v>
          </cell>
          <cell r="Z102">
            <v>0</v>
          </cell>
        </row>
        <row r="103">
          <cell r="U103">
            <v>0</v>
          </cell>
          <cell r="Z103">
            <v>0</v>
          </cell>
        </row>
        <row r="104">
          <cell r="U104">
            <v>0</v>
          </cell>
          <cell r="Z104">
            <v>0</v>
          </cell>
        </row>
        <row r="105">
          <cell r="U105">
            <v>0</v>
          </cell>
          <cell r="Z105">
            <v>0</v>
          </cell>
        </row>
        <row r="106">
          <cell r="U106">
            <v>0</v>
          </cell>
          <cell r="Z106">
            <v>0</v>
          </cell>
        </row>
        <row r="107">
          <cell r="U107">
            <v>0</v>
          </cell>
          <cell r="Z107">
            <v>0</v>
          </cell>
        </row>
        <row r="108">
          <cell r="U108">
            <v>0</v>
          </cell>
          <cell r="Z108">
            <v>0</v>
          </cell>
        </row>
        <row r="109">
          <cell r="U109">
            <v>0</v>
          </cell>
          <cell r="Z109">
            <v>0</v>
          </cell>
        </row>
        <row r="110">
          <cell r="U110">
            <v>0</v>
          </cell>
          <cell r="Z110">
            <v>0</v>
          </cell>
        </row>
        <row r="111">
          <cell r="U111">
            <v>0</v>
          </cell>
          <cell r="Z111">
            <v>0</v>
          </cell>
        </row>
        <row r="112">
          <cell r="U112">
            <v>0</v>
          </cell>
          <cell r="Z112">
            <v>0</v>
          </cell>
        </row>
        <row r="113">
          <cell r="U113">
            <v>0</v>
          </cell>
          <cell r="Z113">
            <v>0</v>
          </cell>
        </row>
        <row r="114">
          <cell r="U114">
            <v>0</v>
          </cell>
          <cell r="Z114">
            <v>0</v>
          </cell>
        </row>
        <row r="115">
          <cell r="U115">
            <v>0</v>
          </cell>
          <cell r="Z115">
            <v>0</v>
          </cell>
        </row>
        <row r="116">
          <cell r="U116">
            <v>0</v>
          </cell>
          <cell r="Z116">
            <v>0</v>
          </cell>
        </row>
        <row r="117">
          <cell r="U117">
            <v>0</v>
          </cell>
          <cell r="Z117">
            <v>0</v>
          </cell>
        </row>
        <row r="118">
          <cell r="U118">
            <v>0</v>
          </cell>
          <cell r="Z118">
            <v>0</v>
          </cell>
        </row>
        <row r="119">
          <cell r="U119">
            <v>0</v>
          </cell>
          <cell r="Z119">
            <v>0</v>
          </cell>
        </row>
        <row r="126">
          <cell r="J126" t="str">
            <v>Pré-isolé PE-Xa</v>
          </cell>
          <cell r="O126" t="str">
            <v xml:space="preserve">  25 / 18</v>
          </cell>
          <cell r="V126">
            <v>11.5</v>
          </cell>
          <cell r="AA126">
            <v>202</v>
          </cell>
        </row>
        <row r="127">
          <cell r="J127" t="str">
            <v>Pré-isolé PE-Xa</v>
          </cell>
          <cell r="O127" t="str">
            <v xml:space="preserve">  25 / 18</v>
          </cell>
          <cell r="V127">
            <v>2</v>
          </cell>
          <cell r="AA127">
            <v>315</v>
          </cell>
        </row>
        <row r="128">
          <cell r="J128" t="str">
            <v>Pré-isolé PE-Xa</v>
          </cell>
          <cell r="O128" t="str">
            <v xml:space="preserve">  25 / 18</v>
          </cell>
          <cell r="V128">
            <v>7</v>
          </cell>
          <cell r="AA128">
            <v>412</v>
          </cell>
        </row>
        <row r="129">
          <cell r="J129" t="str">
            <v>Pré-isolé PE-Xa</v>
          </cell>
          <cell r="O129" t="str">
            <v xml:space="preserve">  25 / 18</v>
          </cell>
          <cell r="V129">
            <v>11.5</v>
          </cell>
          <cell r="AA129">
            <v>533</v>
          </cell>
        </row>
        <row r="130">
          <cell r="J130" t="str">
            <v>Pré-isolé PE-Xa</v>
          </cell>
          <cell r="O130" t="str">
            <v xml:space="preserve">  25 / 18</v>
          </cell>
          <cell r="V130">
            <v>2</v>
          </cell>
          <cell r="AA130">
            <v>644</v>
          </cell>
        </row>
        <row r="131">
          <cell r="J131" t="str">
            <v>Pré-isolé PE-Xa</v>
          </cell>
          <cell r="O131" t="str">
            <v xml:space="preserve">  32 / 23.2</v>
          </cell>
          <cell r="V131">
            <v>7.5</v>
          </cell>
          <cell r="AA131">
            <v>740</v>
          </cell>
        </row>
        <row r="132">
          <cell r="J132" t="str">
            <v>Pré-isolé PE-Xa</v>
          </cell>
          <cell r="O132" t="str">
            <v xml:space="preserve">  40 / 29</v>
          </cell>
          <cell r="V132">
            <v>5</v>
          </cell>
          <cell r="AA132">
            <v>899.2</v>
          </cell>
        </row>
        <row r="133">
          <cell r="J133" t="str">
            <v>Pré-isolé PE-Xa</v>
          </cell>
          <cell r="O133" t="str">
            <v xml:space="preserve">  25 / 18</v>
          </cell>
          <cell r="V133">
            <v>14</v>
          </cell>
          <cell r="AA133">
            <v>196.8</v>
          </cell>
        </row>
        <row r="134">
          <cell r="J134" t="str">
            <v>Pré-isolé PE-Xa</v>
          </cell>
          <cell r="O134" t="str">
            <v xml:space="preserve">  40 / 29</v>
          </cell>
          <cell r="V134">
            <v>5.5</v>
          </cell>
          <cell r="AA134">
            <v>1096</v>
          </cell>
        </row>
        <row r="135">
          <cell r="J135" t="str">
            <v>Cuivre</v>
          </cell>
          <cell r="O135" t="str">
            <v xml:space="preserve"> 28 / 26</v>
          </cell>
          <cell r="V135">
            <v>12</v>
          </cell>
          <cell r="AA135">
            <v>1096</v>
          </cell>
        </row>
        <row r="136">
          <cell r="V136">
            <v>0</v>
          </cell>
          <cell r="AA136">
            <v>0</v>
          </cell>
        </row>
        <row r="137">
          <cell r="V137">
            <v>0</v>
          </cell>
          <cell r="AA137">
            <v>0</v>
          </cell>
        </row>
        <row r="138">
          <cell r="V138">
            <v>0</v>
          </cell>
          <cell r="AA138">
            <v>0</v>
          </cell>
        </row>
        <row r="139">
          <cell r="V139">
            <v>0</v>
          </cell>
          <cell r="AA139">
            <v>0</v>
          </cell>
        </row>
        <row r="140">
          <cell r="V140">
            <v>0</v>
          </cell>
          <cell r="AA140">
            <v>0</v>
          </cell>
        </row>
        <row r="141">
          <cell r="V141">
            <v>0</v>
          </cell>
          <cell r="AA141">
            <v>0</v>
          </cell>
        </row>
        <row r="142">
          <cell r="V142">
            <v>0</v>
          </cell>
          <cell r="AA142">
            <v>0</v>
          </cell>
        </row>
        <row r="143">
          <cell r="V143">
            <v>0</v>
          </cell>
          <cell r="AA143">
            <v>0</v>
          </cell>
        </row>
        <row r="144">
          <cell r="V144">
            <v>0</v>
          </cell>
          <cell r="AA144">
            <v>0</v>
          </cell>
        </row>
        <row r="145">
          <cell r="V145">
            <v>0</v>
          </cell>
          <cell r="AA145">
            <v>0</v>
          </cell>
        </row>
        <row r="146">
          <cell r="V146">
            <v>0</v>
          </cell>
          <cell r="AA146">
            <v>0</v>
          </cell>
        </row>
        <row r="147">
          <cell r="V147">
            <v>0</v>
          </cell>
          <cell r="AA147">
            <v>0</v>
          </cell>
        </row>
        <row r="148">
          <cell r="V148">
            <v>0</v>
          </cell>
          <cell r="AA148">
            <v>0</v>
          </cell>
        </row>
        <row r="149">
          <cell r="V149">
            <v>0</v>
          </cell>
          <cell r="AA149">
            <v>0</v>
          </cell>
        </row>
        <row r="150">
          <cell r="V150">
            <v>0</v>
          </cell>
          <cell r="AA150">
            <v>0</v>
          </cell>
        </row>
        <row r="151">
          <cell r="V151">
            <v>0</v>
          </cell>
          <cell r="AA151">
            <v>0</v>
          </cell>
        </row>
        <row r="152">
          <cell r="V152">
            <v>0</v>
          </cell>
          <cell r="AA152">
            <v>0</v>
          </cell>
        </row>
        <row r="153">
          <cell r="V153">
            <v>0</v>
          </cell>
          <cell r="AA153">
            <v>0</v>
          </cell>
        </row>
        <row r="154">
          <cell r="V154">
            <v>0</v>
          </cell>
          <cell r="AA154">
            <v>0</v>
          </cell>
        </row>
        <row r="155">
          <cell r="V155">
            <v>0</v>
          </cell>
          <cell r="AA155">
            <v>0</v>
          </cell>
        </row>
        <row r="156">
          <cell r="V156">
            <v>0</v>
          </cell>
          <cell r="AA156">
            <v>0</v>
          </cell>
        </row>
        <row r="157">
          <cell r="V157">
            <v>0</v>
          </cell>
          <cell r="AA157">
            <v>0</v>
          </cell>
        </row>
        <row r="158">
          <cell r="V158">
            <v>0</v>
          </cell>
          <cell r="AA158">
            <v>0</v>
          </cell>
        </row>
        <row r="159">
          <cell r="V159">
            <v>0</v>
          </cell>
          <cell r="AA159">
            <v>0</v>
          </cell>
        </row>
        <row r="160">
          <cell r="V160">
            <v>0</v>
          </cell>
          <cell r="AA160">
            <v>0</v>
          </cell>
        </row>
        <row r="161">
          <cell r="V161">
            <v>0</v>
          </cell>
          <cell r="AA161">
            <v>0</v>
          </cell>
        </row>
        <row r="162">
          <cell r="V162">
            <v>0</v>
          </cell>
          <cell r="AA162">
            <v>0</v>
          </cell>
        </row>
        <row r="163">
          <cell r="V163">
            <v>0</v>
          </cell>
          <cell r="AA163">
            <v>0</v>
          </cell>
        </row>
        <row r="164">
          <cell r="V164">
            <v>0</v>
          </cell>
          <cell r="AA164">
            <v>0</v>
          </cell>
        </row>
        <row r="165">
          <cell r="V165">
            <v>0</v>
          </cell>
          <cell r="AA165">
            <v>0</v>
          </cell>
        </row>
      </sheetData>
      <sheetData sheetId="32"/>
      <sheetData sheetId="33"/>
      <sheetData sheetId="34"/>
      <sheetData sheetId="35"/>
      <sheetData sheetId="3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AA407"/>
  <sheetViews>
    <sheetView tabSelected="1" topLeftCell="V12" workbookViewId="0">
      <selection activeCell="X115" sqref="X115"/>
    </sheetView>
  </sheetViews>
  <sheetFormatPr baseColWidth="10" defaultRowHeight="12.75" outlineLevelCol="1" x14ac:dyDescent="0.2"/>
  <cols>
    <col min="1" max="3" width="4.7109375" style="1" customWidth="1"/>
    <col min="4" max="4" width="32.7109375" style="1" customWidth="1"/>
    <col min="5" max="6" width="8.7109375" style="1" customWidth="1"/>
    <col min="7" max="7" width="14.7109375" style="1" customWidth="1"/>
    <col min="8" max="14" width="10.7109375" style="1" customWidth="1"/>
    <col min="15" max="15" width="14.7109375" style="1" customWidth="1"/>
    <col min="16" max="22" width="10.7109375" style="1" customWidth="1"/>
    <col min="23" max="25" width="12.7109375" style="1" customWidth="1"/>
    <col min="26" max="26" width="11.42578125" style="1"/>
    <col min="27" max="27" width="15.7109375" style="1" customWidth="1" outlineLevel="1"/>
    <col min="28" max="16384" width="11.42578125" style="1"/>
  </cols>
  <sheetData>
    <row r="1" spans="2:27" x14ac:dyDescent="0.2">
      <c r="X1" s="2"/>
      <c r="Y1" s="2">
        <v>42653</v>
      </c>
    </row>
    <row r="3" spans="2:27" ht="15" customHeight="1" x14ac:dyDescent="0.2">
      <c r="B3" s="3"/>
      <c r="C3" s="3" t="s">
        <v>0</v>
      </c>
      <c r="D3" s="107"/>
      <c r="E3" s="107"/>
      <c r="F3" s="108"/>
      <c r="G3" s="108"/>
      <c r="X3" s="105" t="s">
        <v>1</v>
      </c>
      <c r="Y3" s="106"/>
    </row>
    <row r="4" spans="2:27" ht="15" customHeight="1" x14ac:dyDescent="0.2">
      <c r="B4" s="4"/>
      <c r="C4" s="4"/>
      <c r="D4" s="107"/>
      <c r="E4" s="107"/>
      <c r="F4" s="108"/>
      <c r="G4" s="108"/>
    </row>
    <row r="5" spans="2:27" s="5" customFormat="1" x14ac:dyDescent="0.2">
      <c r="F5" s="6"/>
      <c r="G5" s="7"/>
    </row>
    <row r="6" spans="2:27" s="5" customFormat="1" ht="13.5" thickBot="1" x14ac:dyDescent="0.25">
      <c r="F6" s="6"/>
      <c r="G6" s="7"/>
    </row>
    <row r="7" spans="2:27" s="5" customFormat="1" ht="15.75" thickBot="1" x14ac:dyDescent="0.3">
      <c r="C7" s="111" t="s">
        <v>2</v>
      </c>
      <c r="D7" s="112"/>
      <c r="F7" s="6"/>
      <c r="G7" s="7"/>
    </row>
    <row r="10" spans="2:27" ht="15" customHeight="1" x14ac:dyDescent="0.2">
      <c r="D10" s="3" t="s">
        <v>3</v>
      </c>
      <c r="E10" s="8">
        <v>10</v>
      </c>
    </row>
    <row r="11" spans="2:27" ht="13.5" thickBot="1" x14ac:dyDescent="0.25"/>
    <row r="12" spans="2:27" ht="13.5" thickBot="1" x14ac:dyDescent="0.25">
      <c r="F12" s="113" t="s">
        <v>4</v>
      </c>
      <c r="G12" s="114"/>
      <c r="H12" s="114"/>
      <c r="I12" s="114"/>
      <c r="J12" s="114"/>
      <c r="K12" s="114"/>
      <c r="L12" s="114"/>
      <c r="M12" s="114"/>
      <c r="N12" s="114"/>
      <c r="O12" s="114" t="s">
        <v>5</v>
      </c>
      <c r="P12" s="114"/>
      <c r="Q12" s="114"/>
      <c r="R12" s="114"/>
      <c r="S12" s="114"/>
      <c r="T12" s="114"/>
      <c r="U12" s="114"/>
      <c r="V12" s="114"/>
      <c r="W12" s="130" t="s">
        <v>6</v>
      </c>
      <c r="X12" s="130" t="s">
        <v>7</v>
      </c>
      <c r="Y12" s="126" t="s">
        <v>8</v>
      </c>
    </row>
    <row r="13" spans="2:27" ht="51" x14ac:dyDescent="0.2">
      <c r="B13" s="91" t="s">
        <v>9</v>
      </c>
      <c r="C13" s="92"/>
      <c r="D13" s="93"/>
      <c r="E13" s="9" t="s">
        <v>10</v>
      </c>
      <c r="F13" s="10" t="s">
        <v>11</v>
      </c>
      <c r="G13" s="10" t="s">
        <v>12</v>
      </c>
      <c r="H13" s="10" t="s">
        <v>13</v>
      </c>
      <c r="I13" s="10" t="s">
        <v>14</v>
      </c>
      <c r="J13" s="10" t="s">
        <v>15</v>
      </c>
      <c r="K13" s="10" t="s">
        <v>16</v>
      </c>
      <c r="L13" s="10" t="s">
        <v>17</v>
      </c>
      <c r="M13" s="11" t="s">
        <v>18</v>
      </c>
      <c r="N13" s="10" t="s">
        <v>19</v>
      </c>
      <c r="O13" s="11" t="s">
        <v>12</v>
      </c>
      <c r="P13" s="10" t="s">
        <v>13</v>
      </c>
      <c r="Q13" s="11" t="s">
        <v>14</v>
      </c>
      <c r="R13" s="11" t="s">
        <v>15</v>
      </c>
      <c r="S13" s="11" t="s">
        <v>16</v>
      </c>
      <c r="T13" s="11" t="s">
        <v>17</v>
      </c>
      <c r="U13" s="11" t="s">
        <v>18</v>
      </c>
      <c r="V13" s="11" t="s">
        <v>19</v>
      </c>
      <c r="W13" s="131"/>
      <c r="X13" s="131"/>
      <c r="Y13" s="127"/>
    </row>
    <row r="14" spans="2:27" x14ac:dyDescent="0.2">
      <c r="B14" s="94"/>
      <c r="C14" s="95"/>
      <c r="D14" s="96"/>
      <c r="E14" s="12" t="s">
        <v>20</v>
      </c>
      <c r="F14" s="12"/>
      <c r="G14" s="12"/>
      <c r="H14" s="12" t="s">
        <v>21</v>
      </c>
      <c r="I14" s="12" t="s">
        <v>21</v>
      </c>
      <c r="J14" s="12" t="s">
        <v>22</v>
      </c>
      <c r="K14" s="13" t="s">
        <v>23</v>
      </c>
      <c r="L14" s="13" t="s">
        <v>23</v>
      </c>
      <c r="M14" s="12" t="s">
        <v>24</v>
      </c>
      <c r="N14" s="12" t="s">
        <v>25</v>
      </c>
      <c r="O14" s="12"/>
      <c r="P14" s="12" t="s">
        <v>21</v>
      </c>
      <c r="Q14" s="12" t="s">
        <v>21</v>
      </c>
      <c r="R14" s="12" t="s">
        <v>22</v>
      </c>
      <c r="S14" s="13" t="s">
        <v>23</v>
      </c>
      <c r="T14" s="13" t="s">
        <v>23</v>
      </c>
      <c r="U14" s="12" t="s">
        <v>24</v>
      </c>
      <c r="V14" s="12" t="s">
        <v>25</v>
      </c>
      <c r="W14" s="12" t="s">
        <v>25</v>
      </c>
      <c r="X14" s="12" t="s">
        <v>25</v>
      </c>
      <c r="Y14" s="14" t="s">
        <v>25</v>
      </c>
      <c r="AA14" s="15" t="s">
        <v>26</v>
      </c>
    </row>
    <row r="15" spans="2:27" ht="15" customHeight="1" x14ac:dyDescent="0.2">
      <c r="B15" s="117" t="s">
        <v>48</v>
      </c>
      <c r="C15" s="101" t="str">
        <f>'[1]Calculs débits-diamètres'!C13</f>
        <v>Colonne ECS 27</v>
      </c>
      <c r="D15" s="102"/>
      <c r="E15" s="16">
        <f>'[1]Calculs débits-diamètres'!Z90</f>
        <v>100.9</v>
      </c>
      <c r="F15" s="17" t="str">
        <f>'[1]Colonne ECS 27'!$B$118</f>
        <v>RDC</v>
      </c>
      <c r="G15" s="17" t="str">
        <f>'[1]Colonne ECS 27'!$J$127</f>
        <v>Multicouche</v>
      </c>
      <c r="H15" s="17" t="str">
        <f>'[1]Colonne ECS 27'!$L$127</f>
        <v xml:space="preserve"> 25 / 20</v>
      </c>
      <c r="I15" s="18">
        <f t="shared" ref="I15:I78" si="0">IF(H15=0,0,REPLACE(H15,1,6,)*1)</f>
        <v>20</v>
      </c>
      <c r="J15" s="19">
        <f t="shared" ref="J15:J25" si="1">IF(I15=0,"",$E$15/(3.6*PI()*(I15^2/4)))</f>
        <v>8.9215187544290225E-2</v>
      </c>
      <c r="K15" s="20">
        <f t="shared" ref="K15:K78" si="2">IF(OR(I15=0,J15=0),0,(3.8*J15^1.896)/(I15^1.276))</f>
        <v>8.5055278951930559E-4</v>
      </c>
      <c r="L15" s="20">
        <f t="shared" ref="L15:L78" si="3">IF(K15=0,0,IF($E$10=0,"Majoration ?",K15*(1+$E$10/100)))</f>
        <v>9.3560806847123627E-4</v>
      </c>
      <c r="M15" s="21">
        <f>'[1]Colonne ECS 27'!$I$137</f>
        <v>5.5</v>
      </c>
      <c r="N15" s="20">
        <f t="shared" ref="N15:N78" si="4">IF(ISERROR(L15*M15),0,L15*M15)</f>
        <v>5.1458443765917995E-3</v>
      </c>
      <c r="O15" s="16" t="str">
        <f>'[1]Calculs débits-diamètres'!J90</f>
        <v>Multicouche</v>
      </c>
      <c r="P15" s="16" t="str">
        <f>'[1]Calculs débits-diamètres'!O90</f>
        <v xml:space="preserve"> 16 / 12</v>
      </c>
      <c r="Q15" s="22">
        <f>IF(P15=0,0,REPLACE(P15,1,6,)*1)</f>
        <v>12</v>
      </c>
      <c r="R15" s="23">
        <f>IF(Q15=0,"",E15/(3.6*PI()*(Q15^2/4)))</f>
        <v>0.24781996540080617</v>
      </c>
      <c r="S15" s="24">
        <f>IF(OR(Q15=0,R15=0),0,(3.8*R15^1.896)/(Q15^1.276))</f>
        <v>1.1324805094013875E-2</v>
      </c>
      <c r="T15" s="24">
        <f>IF(S15=0,0,IF($E$10=0,"Majoration ?",S15*(1+$E$10/100)))</f>
        <v>1.2457285603415264E-2</v>
      </c>
      <c r="U15" s="25">
        <f>'[1]Calculs débits-diamètres'!U90</f>
        <v>10.199999999999999</v>
      </c>
      <c r="V15" s="24">
        <f>IF(ISERROR(T15*U15),0,T15*U15)</f>
        <v>0.12706431315483568</v>
      </c>
      <c r="W15" s="24">
        <f>SUM(N15:N25)+V15</f>
        <v>0.13660751545324229</v>
      </c>
      <c r="X15" s="141">
        <f>W354+W353+W352</f>
        <v>0.45564516719911086</v>
      </c>
      <c r="Y15" s="26">
        <f>W15+X15</f>
        <v>0.59225268265235309</v>
      </c>
      <c r="AA15" s="27">
        <f>'[1]Colonne ECS 27'!$E$13</f>
        <v>3</v>
      </c>
    </row>
    <row r="16" spans="2:27" ht="15" customHeight="1" x14ac:dyDescent="0.2">
      <c r="B16" s="118"/>
      <c r="C16" s="28"/>
      <c r="D16" s="29"/>
      <c r="E16" s="30"/>
      <c r="F16" s="31" t="str">
        <f>'[1]Colonne ECS 27'!$B$108</f>
        <v>R+1</v>
      </c>
      <c r="G16" s="31" t="str">
        <f>'[1]Colonne ECS 27'!$J$117</f>
        <v>Multicouche</v>
      </c>
      <c r="H16" s="31" t="str">
        <f>'[1]Colonne ECS 27'!$L$117</f>
        <v xml:space="preserve"> 25 / 20</v>
      </c>
      <c r="I16" s="32">
        <f t="shared" si="0"/>
        <v>20</v>
      </c>
      <c r="J16" s="33">
        <f t="shared" si="1"/>
        <v>8.9215187544290225E-2</v>
      </c>
      <c r="K16" s="34">
        <f t="shared" si="2"/>
        <v>8.5055278951930559E-4</v>
      </c>
      <c r="L16" s="34">
        <f t="shared" si="3"/>
        <v>9.3560806847123627E-4</v>
      </c>
      <c r="M16" s="35">
        <f>'[1]Colonne ECS 27'!$I$138</f>
        <v>2.7</v>
      </c>
      <c r="N16" s="34">
        <f t="shared" si="4"/>
        <v>2.5261417848723381E-3</v>
      </c>
      <c r="O16" s="30"/>
      <c r="P16" s="30"/>
      <c r="Q16" s="36"/>
      <c r="R16" s="36"/>
      <c r="S16" s="36"/>
      <c r="T16" s="36"/>
      <c r="U16" s="37"/>
      <c r="V16" s="36"/>
      <c r="W16" s="36"/>
      <c r="X16" s="142"/>
      <c r="Y16" s="38"/>
    </row>
    <row r="17" spans="2:27" ht="15" customHeight="1" x14ac:dyDescent="0.2">
      <c r="B17" s="118"/>
      <c r="C17" s="28"/>
      <c r="D17" s="29"/>
      <c r="E17" s="30"/>
      <c r="F17" s="31" t="str">
        <f>'[1]Colonne ECS 27'!$B$98</f>
        <v>R+2</v>
      </c>
      <c r="G17" s="31" t="str">
        <f>'[1]Colonne ECS 27'!$J$107</f>
        <v>Multicouche</v>
      </c>
      <c r="H17" s="31" t="str">
        <f>'[1]Colonne ECS 27'!$L$107</f>
        <v xml:space="preserve"> 25 / 20</v>
      </c>
      <c r="I17" s="32">
        <f t="shared" si="0"/>
        <v>20</v>
      </c>
      <c r="J17" s="33">
        <f t="shared" si="1"/>
        <v>8.9215187544290225E-2</v>
      </c>
      <c r="K17" s="34">
        <f t="shared" si="2"/>
        <v>8.5055278951930559E-4</v>
      </c>
      <c r="L17" s="34">
        <f t="shared" si="3"/>
        <v>9.3560806847123627E-4</v>
      </c>
      <c r="M17" s="35">
        <f>'[1]Colonne ECS 27'!$I$139</f>
        <v>2</v>
      </c>
      <c r="N17" s="34">
        <f t="shared" si="4"/>
        <v>1.8712161369424725E-3</v>
      </c>
      <c r="O17" s="30"/>
      <c r="P17" s="30"/>
      <c r="Q17" s="36"/>
      <c r="R17" s="36"/>
      <c r="S17" s="36"/>
      <c r="T17" s="36"/>
      <c r="U17" s="37"/>
      <c r="V17" s="36"/>
      <c r="W17" s="36"/>
      <c r="X17" s="142"/>
      <c r="Y17" s="38"/>
    </row>
    <row r="18" spans="2:27" ht="15" hidden="1" customHeight="1" x14ac:dyDescent="0.2">
      <c r="B18" s="118"/>
      <c r="C18" s="28"/>
      <c r="D18" s="29"/>
      <c r="E18" s="30"/>
      <c r="F18" s="31" t="str">
        <f>'[1]Colonne ECS 27'!$B$88</f>
        <v>R+3</v>
      </c>
      <c r="G18" s="31">
        <f>'[1]Colonne ECS 27'!$J$97</f>
        <v>0</v>
      </c>
      <c r="H18" s="31">
        <f>'[1]Colonne ECS 27'!$L$97</f>
        <v>0</v>
      </c>
      <c r="I18" s="32">
        <f t="shared" si="0"/>
        <v>0</v>
      </c>
      <c r="J18" s="33" t="str">
        <f t="shared" si="1"/>
        <v/>
      </c>
      <c r="K18" s="34">
        <f t="shared" si="2"/>
        <v>0</v>
      </c>
      <c r="L18" s="34">
        <f t="shared" si="3"/>
        <v>0</v>
      </c>
      <c r="M18" s="35">
        <f>'[1]Colonne ECS 27'!$I$140</f>
        <v>0</v>
      </c>
      <c r="N18" s="34">
        <f t="shared" si="4"/>
        <v>0</v>
      </c>
      <c r="O18" s="30"/>
      <c r="P18" s="30"/>
      <c r="Q18" s="36"/>
      <c r="R18" s="36"/>
      <c r="S18" s="36"/>
      <c r="T18" s="36"/>
      <c r="U18" s="37"/>
      <c r="V18" s="36"/>
      <c r="W18" s="36"/>
      <c r="X18" s="142"/>
      <c r="Y18" s="38"/>
    </row>
    <row r="19" spans="2:27" ht="15" hidden="1" customHeight="1" x14ac:dyDescent="0.2">
      <c r="B19" s="118"/>
      <c r="C19" s="28"/>
      <c r="D19" s="29"/>
      <c r="E19" s="30"/>
      <c r="F19" s="31" t="str">
        <f>'[1]Colonne ECS 27'!$B$78</f>
        <v>R+4</v>
      </c>
      <c r="G19" s="31">
        <f>'[1]Colonne ECS 27'!$J$87</f>
        <v>0</v>
      </c>
      <c r="H19" s="31">
        <f>'[1]Colonne ECS 27'!$L$87</f>
        <v>0</v>
      </c>
      <c r="I19" s="32">
        <f t="shared" si="0"/>
        <v>0</v>
      </c>
      <c r="J19" s="33" t="str">
        <f t="shared" si="1"/>
        <v/>
      </c>
      <c r="K19" s="34">
        <f t="shared" si="2"/>
        <v>0</v>
      </c>
      <c r="L19" s="34">
        <f t="shared" si="3"/>
        <v>0</v>
      </c>
      <c r="M19" s="35">
        <f>'[1]Colonne ECS 27'!$I$141</f>
        <v>0</v>
      </c>
      <c r="N19" s="34">
        <f t="shared" si="4"/>
        <v>0</v>
      </c>
      <c r="O19" s="30"/>
      <c r="P19" s="30"/>
      <c r="Q19" s="36"/>
      <c r="R19" s="36"/>
      <c r="S19" s="36"/>
      <c r="T19" s="36"/>
      <c r="U19" s="37"/>
      <c r="V19" s="36"/>
      <c r="W19" s="36"/>
      <c r="X19" s="142"/>
      <c r="Y19" s="38"/>
    </row>
    <row r="20" spans="2:27" ht="15" hidden="1" customHeight="1" x14ac:dyDescent="0.2">
      <c r="B20" s="118"/>
      <c r="C20" s="28"/>
      <c r="D20" s="29"/>
      <c r="E20" s="30"/>
      <c r="F20" s="31" t="str">
        <f>'[1]Colonne ECS 27'!$B$68</f>
        <v>R+5</v>
      </c>
      <c r="G20" s="31">
        <f>'[1]Colonne ECS 27'!$J$77</f>
        <v>0</v>
      </c>
      <c r="H20" s="31">
        <f>'[1]Colonne ECS 27'!$L$77</f>
        <v>0</v>
      </c>
      <c r="I20" s="32">
        <f t="shared" si="0"/>
        <v>0</v>
      </c>
      <c r="J20" s="33" t="str">
        <f t="shared" si="1"/>
        <v/>
      </c>
      <c r="K20" s="34">
        <f t="shared" si="2"/>
        <v>0</v>
      </c>
      <c r="L20" s="34">
        <f t="shared" si="3"/>
        <v>0</v>
      </c>
      <c r="M20" s="35">
        <f>'[1]Colonne ECS 27'!$I$142</f>
        <v>0</v>
      </c>
      <c r="N20" s="34">
        <f t="shared" si="4"/>
        <v>0</v>
      </c>
      <c r="O20" s="30"/>
      <c r="P20" s="30"/>
      <c r="Q20" s="36"/>
      <c r="R20" s="36"/>
      <c r="S20" s="36"/>
      <c r="T20" s="36"/>
      <c r="U20" s="37"/>
      <c r="V20" s="36"/>
      <c r="W20" s="36"/>
      <c r="X20" s="142"/>
      <c r="Y20" s="38"/>
    </row>
    <row r="21" spans="2:27" ht="15" hidden="1" customHeight="1" x14ac:dyDescent="0.2">
      <c r="B21" s="118"/>
      <c r="C21" s="28"/>
      <c r="D21" s="29"/>
      <c r="E21" s="30"/>
      <c r="F21" s="31" t="str">
        <f>'[1]Colonne ECS 27'!$B$58</f>
        <v>R+6</v>
      </c>
      <c r="G21" s="31">
        <f>'[1]Colonne ECS 27'!$J$67</f>
        <v>0</v>
      </c>
      <c r="H21" s="31">
        <f>'[1]Colonne ECS 27'!$L$67</f>
        <v>0</v>
      </c>
      <c r="I21" s="32">
        <f t="shared" si="0"/>
        <v>0</v>
      </c>
      <c r="J21" s="33" t="str">
        <f t="shared" si="1"/>
        <v/>
      </c>
      <c r="K21" s="34">
        <f t="shared" si="2"/>
        <v>0</v>
      </c>
      <c r="L21" s="34">
        <f t="shared" si="3"/>
        <v>0</v>
      </c>
      <c r="M21" s="35">
        <f>'[1]Colonne ECS 27'!$I$143</f>
        <v>0</v>
      </c>
      <c r="N21" s="34">
        <f t="shared" si="4"/>
        <v>0</v>
      </c>
      <c r="O21" s="30"/>
      <c r="P21" s="30"/>
      <c r="Q21" s="36"/>
      <c r="R21" s="36"/>
      <c r="S21" s="36"/>
      <c r="T21" s="36"/>
      <c r="U21" s="37"/>
      <c r="V21" s="36"/>
      <c r="W21" s="36"/>
      <c r="X21" s="142"/>
      <c r="Y21" s="38"/>
    </row>
    <row r="22" spans="2:27" ht="15" hidden="1" customHeight="1" x14ac:dyDescent="0.2">
      <c r="B22" s="118"/>
      <c r="C22" s="28"/>
      <c r="D22" s="29"/>
      <c r="E22" s="30"/>
      <c r="F22" s="31" t="str">
        <f>'[1]Colonne ECS 27'!$B$48</f>
        <v>R+7</v>
      </c>
      <c r="G22" s="31">
        <f>'[1]Colonne ECS 27'!$J$57</f>
        <v>0</v>
      </c>
      <c r="H22" s="31">
        <f>'[1]Colonne ECS 27'!$L$57</f>
        <v>0</v>
      </c>
      <c r="I22" s="32">
        <f t="shared" si="0"/>
        <v>0</v>
      </c>
      <c r="J22" s="33" t="str">
        <f t="shared" si="1"/>
        <v/>
      </c>
      <c r="K22" s="34">
        <f t="shared" si="2"/>
        <v>0</v>
      </c>
      <c r="L22" s="34">
        <f t="shared" si="3"/>
        <v>0</v>
      </c>
      <c r="M22" s="35">
        <f>'[1]Colonne ECS 27'!$I$144</f>
        <v>0</v>
      </c>
      <c r="N22" s="34">
        <f t="shared" si="4"/>
        <v>0</v>
      </c>
      <c r="O22" s="30"/>
      <c r="P22" s="30"/>
      <c r="Q22" s="36"/>
      <c r="R22" s="36"/>
      <c r="S22" s="36"/>
      <c r="T22" s="36"/>
      <c r="U22" s="37"/>
      <c r="V22" s="36"/>
      <c r="W22" s="36"/>
      <c r="X22" s="142"/>
      <c r="Y22" s="38"/>
    </row>
    <row r="23" spans="2:27" ht="15" hidden="1" customHeight="1" x14ac:dyDescent="0.2">
      <c r="B23" s="118"/>
      <c r="C23" s="28"/>
      <c r="D23" s="29"/>
      <c r="E23" s="30"/>
      <c r="F23" s="31" t="str">
        <f>'[1]Colonne ECS 27'!$B$38</f>
        <v>R+8</v>
      </c>
      <c r="G23" s="31">
        <f>'[1]Colonne ECS 27'!$J$47</f>
        <v>0</v>
      </c>
      <c r="H23" s="31">
        <f>'[1]Colonne ECS 27'!$L$47</f>
        <v>0</v>
      </c>
      <c r="I23" s="32">
        <f t="shared" si="0"/>
        <v>0</v>
      </c>
      <c r="J23" s="33" t="str">
        <f t="shared" si="1"/>
        <v/>
      </c>
      <c r="K23" s="34">
        <f t="shared" si="2"/>
        <v>0</v>
      </c>
      <c r="L23" s="34">
        <f t="shared" si="3"/>
        <v>0</v>
      </c>
      <c r="M23" s="35">
        <f>'[1]Colonne ECS 27'!$I$145</f>
        <v>0</v>
      </c>
      <c r="N23" s="34">
        <f t="shared" si="4"/>
        <v>0</v>
      </c>
      <c r="O23" s="30"/>
      <c r="P23" s="30"/>
      <c r="Q23" s="36"/>
      <c r="R23" s="36"/>
      <c r="S23" s="36"/>
      <c r="T23" s="36"/>
      <c r="U23" s="37"/>
      <c r="V23" s="36"/>
      <c r="W23" s="36"/>
      <c r="X23" s="142"/>
      <c r="Y23" s="38"/>
    </row>
    <row r="24" spans="2:27" ht="15" hidden="1" customHeight="1" x14ac:dyDescent="0.2">
      <c r="B24" s="118"/>
      <c r="C24" s="28"/>
      <c r="D24" s="29"/>
      <c r="E24" s="30"/>
      <c r="F24" s="31" t="str">
        <f>'[1]Colonne ECS 27'!$B$28</f>
        <v>R+9</v>
      </c>
      <c r="G24" s="31">
        <f>'[1]Colonne ECS 27'!$J$37</f>
        <v>0</v>
      </c>
      <c r="H24" s="31">
        <f>'[1]Colonne ECS 27'!$L$37</f>
        <v>0</v>
      </c>
      <c r="I24" s="32">
        <f t="shared" si="0"/>
        <v>0</v>
      </c>
      <c r="J24" s="33" t="str">
        <f t="shared" si="1"/>
        <v/>
      </c>
      <c r="K24" s="34">
        <f t="shared" si="2"/>
        <v>0</v>
      </c>
      <c r="L24" s="34">
        <f t="shared" si="3"/>
        <v>0</v>
      </c>
      <c r="M24" s="35">
        <f>'[1]Colonne ECS 27'!$I$146</f>
        <v>0</v>
      </c>
      <c r="N24" s="34">
        <f t="shared" si="4"/>
        <v>0</v>
      </c>
      <c r="O24" s="30"/>
      <c r="P24" s="30"/>
      <c r="Q24" s="36"/>
      <c r="R24" s="36"/>
      <c r="S24" s="36"/>
      <c r="T24" s="36"/>
      <c r="U24" s="37"/>
      <c r="V24" s="36"/>
      <c r="W24" s="36"/>
      <c r="X24" s="142"/>
      <c r="Y24" s="38"/>
    </row>
    <row r="25" spans="2:27" ht="15" hidden="1" customHeight="1" thickBot="1" x14ac:dyDescent="0.25">
      <c r="B25" s="118"/>
      <c r="C25" s="39"/>
      <c r="D25" s="40"/>
      <c r="E25" s="41"/>
      <c r="F25" s="42" t="str">
        <f>'[1]Colonne ECS 27'!$B$18</f>
        <v>R+10</v>
      </c>
      <c r="G25" s="42">
        <f>'[1]Colonne ECS 27'!$J$27</f>
        <v>0</v>
      </c>
      <c r="H25" s="42">
        <f>'[1]Colonne ECS 27'!$L$27</f>
        <v>0</v>
      </c>
      <c r="I25" s="43">
        <f t="shared" si="0"/>
        <v>0</v>
      </c>
      <c r="J25" s="44" t="str">
        <f t="shared" si="1"/>
        <v/>
      </c>
      <c r="K25" s="45">
        <f t="shared" si="2"/>
        <v>0</v>
      </c>
      <c r="L25" s="45">
        <f t="shared" si="3"/>
        <v>0</v>
      </c>
      <c r="M25" s="46">
        <f>'[1]Colonne ECS 27'!$I$147</f>
        <v>0</v>
      </c>
      <c r="N25" s="45">
        <f t="shared" si="4"/>
        <v>0</v>
      </c>
      <c r="O25" s="41"/>
      <c r="P25" s="41"/>
      <c r="Q25" s="47"/>
      <c r="R25" s="47"/>
      <c r="S25" s="47"/>
      <c r="T25" s="47"/>
      <c r="U25" s="48"/>
      <c r="V25" s="47"/>
      <c r="W25" s="36"/>
      <c r="X25" s="142"/>
      <c r="Y25" s="38"/>
    </row>
    <row r="26" spans="2:27" ht="15" customHeight="1" x14ac:dyDescent="0.2">
      <c r="B26" s="118"/>
      <c r="C26" s="101" t="str">
        <f>'[1]Calculs débits-diamètres'!C14</f>
        <v>Colonne ECS 31</v>
      </c>
      <c r="D26" s="138"/>
      <c r="E26" s="16">
        <f>'[1]Calculs débits-diamètres'!Z91</f>
        <v>95.9</v>
      </c>
      <c r="F26" s="17" t="str">
        <f>'[1]Colonne ECS 31'!$B$118</f>
        <v>RDC</v>
      </c>
      <c r="G26" s="17" t="str">
        <f>'[1]Colonne ECS 31'!$J$127</f>
        <v>Multicouche</v>
      </c>
      <c r="H26" s="17" t="str">
        <f>'[1]Colonne ECS 31'!$L$127</f>
        <v xml:space="preserve"> 25 / 20</v>
      </c>
      <c r="I26" s="18">
        <f t="shared" si="0"/>
        <v>20</v>
      </c>
      <c r="J26" s="19">
        <f t="shared" ref="J26:J36" si="5">IF(I26=0,"",$E$26/(3.6*PI()*(I26^2/4)))</f>
        <v>8.479421690284869E-2</v>
      </c>
      <c r="K26" s="20">
        <f t="shared" si="2"/>
        <v>7.7241678254170412E-4</v>
      </c>
      <c r="L26" s="20">
        <f t="shared" si="3"/>
        <v>8.4965846079587464E-4</v>
      </c>
      <c r="M26" s="21">
        <f>'[1]Colonne ECS 31'!$I$137</f>
        <v>4.5</v>
      </c>
      <c r="N26" s="20">
        <f t="shared" si="4"/>
        <v>3.8234630735814361E-3</v>
      </c>
      <c r="O26" s="16" t="str">
        <f>'[1]Calculs débits-diamètres'!J91</f>
        <v>Multicouche</v>
      </c>
      <c r="P26" s="16" t="str">
        <f>'[1]Calculs débits-diamètres'!O91</f>
        <v xml:space="preserve"> 16 / 12</v>
      </c>
      <c r="Q26" s="22">
        <f>IF(P26=0,0,REPLACE(P26,1,6,)*1)</f>
        <v>12</v>
      </c>
      <c r="R26" s="23">
        <f>IF(Q26=0,"",E26/(3.6*PI()*(Q26^2/4)))</f>
        <v>0.23553949139680189</v>
      </c>
      <c r="S26" s="24">
        <f>IF(OR(Q26=0,R26=0),0,(3.8*R26^1.896)/(Q26^1.276))</f>
        <v>1.0284452207338911E-2</v>
      </c>
      <c r="T26" s="24">
        <f>IF(S26=0,0,IF($E$10=0,"Majoration ?",S26*(1+$E$10/100)))</f>
        <v>1.1312897428072803E-2</v>
      </c>
      <c r="U26" s="25">
        <f>'[1]Calculs débits-diamètres'!U91</f>
        <v>9.1999999999999993</v>
      </c>
      <c r="V26" s="24">
        <f>IF(ISERROR(T26*U26),0,T26*U26)</f>
        <v>0.10407865633826978</v>
      </c>
      <c r="W26" s="24">
        <f>SUM(N26:N36)+V26</f>
        <v>0.11189551417759183</v>
      </c>
      <c r="X26" s="141">
        <f>W354+W353+W352</f>
        <v>0.45564516719911086</v>
      </c>
      <c r="Y26" s="26">
        <f>W26+X26</f>
        <v>0.56754068137670266</v>
      </c>
      <c r="AA26" s="27">
        <f>'[1]Colonne ECS 31'!$E$13</f>
        <v>3</v>
      </c>
    </row>
    <row r="27" spans="2:27" ht="15" customHeight="1" x14ac:dyDescent="0.2">
      <c r="B27" s="118"/>
      <c r="C27" s="28"/>
      <c r="D27" s="29"/>
      <c r="E27" s="30"/>
      <c r="F27" s="31" t="str">
        <f>'[1]Colonne ECS 31'!$B$108</f>
        <v>R+1</v>
      </c>
      <c r="G27" s="31" t="str">
        <f>'[1]Colonne ECS 31'!$J$117</f>
        <v>Multicouche</v>
      </c>
      <c r="H27" s="31" t="str">
        <f>'[1]Colonne ECS 31'!$L$117</f>
        <v xml:space="preserve"> 25 / 20</v>
      </c>
      <c r="I27" s="32">
        <f t="shared" si="0"/>
        <v>20</v>
      </c>
      <c r="J27" s="33">
        <f t="shared" si="5"/>
        <v>8.479421690284869E-2</v>
      </c>
      <c r="K27" s="34">
        <f t="shared" si="2"/>
        <v>7.7241678254170412E-4</v>
      </c>
      <c r="L27" s="34">
        <f t="shared" si="3"/>
        <v>8.4965846079587464E-4</v>
      </c>
      <c r="M27" s="35">
        <f>'[1]Colonne ECS 31'!$I$138</f>
        <v>2.7</v>
      </c>
      <c r="N27" s="34">
        <f t="shared" si="4"/>
        <v>2.2940778441488618E-3</v>
      </c>
      <c r="O27" s="30"/>
      <c r="P27" s="30"/>
      <c r="Q27" s="36"/>
      <c r="R27" s="36"/>
      <c r="S27" s="36"/>
      <c r="T27" s="36"/>
      <c r="U27" s="37"/>
      <c r="V27" s="36"/>
      <c r="W27" s="36"/>
      <c r="X27" s="142"/>
      <c r="Y27" s="38"/>
    </row>
    <row r="28" spans="2:27" ht="15" customHeight="1" x14ac:dyDescent="0.2">
      <c r="B28" s="118"/>
      <c r="C28" s="28"/>
      <c r="D28" s="29"/>
      <c r="E28" s="30"/>
      <c r="F28" s="31" t="str">
        <f>'[1]Colonne ECS 31'!$B$98</f>
        <v>R+2</v>
      </c>
      <c r="G28" s="31" t="str">
        <f>'[1]Colonne ECS 31'!$J$107</f>
        <v>Multicouche</v>
      </c>
      <c r="H28" s="31" t="str">
        <f>'[1]Colonne ECS 31'!$L$107</f>
        <v xml:space="preserve"> 25 / 20</v>
      </c>
      <c r="I28" s="32">
        <f t="shared" si="0"/>
        <v>20</v>
      </c>
      <c r="J28" s="33">
        <f t="shared" si="5"/>
        <v>8.479421690284869E-2</v>
      </c>
      <c r="K28" s="34">
        <f t="shared" si="2"/>
        <v>7.7241678254170412E-4</v>
      </c>
      <c r="L28" s="34">
        <f t="shared" si="3"/>
        <v>8.4965846079587464E-4</v>
      </c>
      <c r="M28" s="35">
        <f>'[1]Colonne ECS 31'!$I$139</f>
        <v>2</v>
      </c>
      <c r="N28" s="34">
        <f t="shared" si="4"/>
        <v>1.6993169215917493E-3</v>
      </c>
      <c r="O28" s="30"/>
      <c r="P28" s="30"/>
      <c r="Q28" s="36"/>
      <c r="R28" s="36"/>
      <c r="S28" s="36"/>
      <c r="T28" s="36"/>
      <c r="U28" s="37"/>
      <c r="V28" s="36"/>
      <c r="W28" s="36"/>
      <c r="X28" s="142"/>
      <c r="Y28" s="38"/>
    </row>
    <row r="29" spans="2:27" ht="15" hidden="1" customHeight="1" x14ac:dyDescent="0.2">
      <c r="B29" s="118"/>
      <c r="C29" s="28"/>
      <c r="D29" s="29"/>
      <c r="E29" s="30"/>
      <c r="F29" s="31" t="str">
        <f>'[1]Colonne ECS 31'!$B$88</f>
        <v>R+3</v>
      </c>
      <c r="G29" s="31">
        <f>'[1]Colonne ECS 31'!$J$97</f>
        <v>0</v>
      </c>
      <c r="H29" s="31">
        <f>'[1]Colonne ECS 31'!$L$97</f>
        <v>0</v>
      </c>
      <c r="I29" s="32">
        <f t="shared" si="0"/>
        <v>0</v>
      </c>
      <c r="J29" s="33" t="str">
        <f t="shared" si="5"/>
        <v/>
      </c>
      <c r="K29" s="34">
        <f t="shared" si="2"/>
        <v>0</v>
      </c>
      <c r="L29" s="34">
        <f t="shared" si="3"/>
        <v>0</v>
      </c>
      <c r="M29" s="35">
        <f>'[1]Colonne ECS 31'!$I$140</f>
        <v>0</v>
      </c>
      <c r="N29" s="34">
        <f t="shared" si="4"/>
        <v>0</v>
      </c>
      <c r="O29" s="30"/>
      <c r="P29" s="30"/>
      <c r="Q29" s="36"/>
      <c r="R29" s="36"/>
      <c r="S29" s="36"/>
      <c r="T29" s="36"/>
      <c r="U29" s="37"/>
      <c r="V29" s="36"/>
      <c r="W29" s="36"/>
      <c r="X29" s="142"/>
      <c r="Y29" s="38"/>
    </row>
    <row r="30" spans="2:27" ht="15" hidden="1" customHeight="1" x14ac:dyDescent="0.2">
      <c r="B30" s="118"/>
      <c r="C30" s="28"/>
      <c r="D30" s="29"/>
      <c r="E30" s="30"/>
      <c r="F30" s="31" t="str">
        <f>'[1]Colonne ECS 31'!$B$78</f>
        <v>R+4</v>
      </c>
      <c r="G30" s="31">
        <f>'[1]Colonne ECS 31'!$J$87</f>
        <v>0</v>
      </c>
      <c r="H30" s="31">
        <f>'[1]Colonne ECS 31'!$L$87</f>
        <v>0</v>
      </c>
      <c r="I30" s="32">
        <f t="shared" si="0"/>
        <v>0</v>
      </c>
      <c r="J30" s="33" t="str">
        <f t="shared" si="5"/>
        <v/>
      </c>
      <c r="K30" s="34">
        <f t="shared" si="2"/>
        <v>0</v>
      </c>
      <c r="L30" s="34">
        <f t="shared" si="3"/>
        <v>0</v>
      </c>
      <c r="M30" s="35">
        <f>'[1]Colonne ECS 31'!$I$141</f>
        <v>0</v>
      </c>
      <c r="N30" s="34">
        <f t="shared" si="4"/>
        <v>0</v>
      </c>
      <c r="O30" s="30"/>
      <c r="P30" s="30"/>
      <c r="Q30" s="36"/>
      <c r="R30" s="36"/>
      <c r="S30" s="36"/>
      <c r="T30" s="36"/>
      <c r="U30" s="37"/>
      <c r="V30" s="36"/>
      <c r="W30" s="36"/>
      <c r="X30" s="142"/>
      <c r="Y30" s="38"/>
    </row>
    <row r="31" spans="2:27" ht="15" hidden="1" customHeight="1" x14ac:dyDescent="0.2">
      <c r="B31" s="118"/>
      <c r="C31" s="28"/>
      <c r="D31" s="29"/>
      <c r="E31" s="30"/>
      <c r="F31" s="31" t="str">
        <f>'[1]Colonne ECS 31'!$B$68</f>
        <v>R+5</v>
      </c>
      <c r="G31" s="31">
        <f>'[1]Colonne ECS 31'!$J$77</f>
        <v>0</v>
      </c>
      <c r="H31" s="31">
        <f>'[1]Colonne ECS 31'!$L$77</f>
        <v>0</v>
      </c>
      <c r="I31" s="32">
        <f t="shared" si="0"/>
        <v>0</v>
      </c>
      <c r="J31" s="33" t="str">
        <f t="shared" si="5"/>
        <v/>
      </c>
      <c r="K31" s="34">
        <f t="shared" si="2"/>
        <v>0</v>
      </c>
      <c r="L31" s="34">
        <f t="shared" si="3"/>
        <v>0</v>
      </c>
      <c r="M31" s="35">
        <f>'[1]Colonne ECS 31'!$I$142</f>
        <v>0</v>
      </c>
      <c r="N31" s="34">
        <f t="shared" si="4"/>
        <v>0</v>
      </c>
      <c r="O31" s="30"/>
      <c r="P31" s="30"/>
      <c r="Q31" s="36"/>
      <c r="R31" s="36"/>
      <c r="S31" s="36"/>
      <c r="T31" s="36"/>
      <c r="U31" s="37"/>
      <c r="V31" s="36"/>
      <c r="W31" s="36"/>
      <c r="X31" s="142"/>
      <c r="Y31" s="38"/>
    </row>
    <row r="32" spans="2:27" ht="15" hidden="1" customHeight="1" x14ac:dyDescent="0.2">
      <c r="B32" s="118"/>
      <c r="C32" s="28"/>
      <c r="D32" s="29"/>
      <c r="E32" s="30"/>
      <c r="F32" s="31" t="str">
        <f>'[1]Colonne ECS 31'!$B$58</f>
        <v>R+6</v>
      </c>
      <c r="G32" s="31">
        <f>'[1]Colonne ECS 31'!$J$67</f>
        <v>0</v>
      </c>
      <c r="H32" s="31">
        <f>'[1]Colonne ECS 31'!$L$67</f>
        <v>0</v>
      </c>
      <c r="I32" s="32">
        <f t="shared" si="0"/>
        <v>0</v>
      </c>
      <c r="J32" s="33" t="str">
        <f t="shared" si="5"/>
        <v/>
      </c>
      <c r="K32" s="34">
        <f t="shared" si="2"/>
        <v>0</v>
      </c>
      <c r="L32" s="34">
        <f t="shared" si="3"/>
        <v>0</v>
      </c>
      <c r="M32" s="35">
        <f>'[1]Colonne ECS 31'!$I$143</f>
        <v>0</v>
      </c>
      <c r="N32" s="34">
        <f t="shared" si="4"/>
        <v>0</v>
      </c>
      <c r="O32" s="30"/>
      <c r="P32" s="30"/>
      <c r="Q32" s="36"/>
      <c r="R32" s="36"/>
      <c r="S32" s="36"/>
      <c r="T32" s="36"/>
      <c r="U32" s="37"/>
      <c r="V32" s="36"/>
      <c r="W32" s="36"/>
      <c r="X32" s="142"/>
      <c r="Y32" s="38"/>
    </row>
    <row r="33" spans="2:27" ht="15" hidden="1" customHeight="1" x14ac:dyDescent="0.2">
      <c r="B33" s="118"/>
      <c r="C33" s="28"/>
      <c r="D33" s="29"/>
      <c r="E33" s="30"/>
      <c r="F33" s="31" t="str">
        <f>'[1]Colonne ECS 31'!$B$48</f>
        <v>R+7</v>
      </c>
      <c r="G33" s="31">
        <f>'[1]Colonne ECS 31'!$J$57</f>
        <v>0</v>
      </c>
      <c r="H33" s="31">
        <f>'[1]Colonne ECS 31'!$L$57</f>
        <v>0</v>
      </c>
      <c r="I33" s="32">
        <f t="shared" si="0"/>
        <v>0</v>
      </c>
      <c r="J33" s="33" t="str">
        <f t="shared" si="5"/>
        <v/>
      </c>
      <c r="K33" s="34">
        <f t="shared" si="2"/>
        <v>0</v>
      </c>
      <c r="L33" s="34">
        <f t="shared" si="3"/>
        <v>0</v>
      </c>
      <c r="M33" s="35">
        <f>'[1]Colonne ECS 31'!$I$144</f>
        <v>0</v>
      </c>
      <c r="N33" s="34">
        <f t="shared" si="4"/>
        <v>0</v>
      </c>
      <c r="O33" s="30"/>
      <c r="P33" s="30"/>
      <c r="Q33" s="36"/>
      <c r="R33" s="36"/>
      <c r="S33" s="36"/>
      <c r="T33" s="36"/>
      <c r="U33" s="37"/>
      <c r="V33" s="36"/>
      <c r="W33" s="36"/>
      <c r="X33" s="142"/>
      <c r="Y33" s="38"/>
    </row>
    <row r="34" spans="2:27" ht="15" hidden="1" customHeight="1" x14ac:dyDescent="0.2">
      <c r="B34" s="118"/>
      <c r="C34" s="28"/>
      <c r="D34" s="29"/>
      <c r="E34" s="30"/>
      <c r="F34" s="31" t="str">
        <f>'[1]Colonne ECS 31'!$B$38</f>
        <v>R+8</v>
      </c>
      <c r="G34" s="31">
        <f>'[1]Colonne ECS 31'!$J$47</f>
        <v>0</v>
      </c>
      <c r="H34" s="31">
        <f>'[1]Colonne ECS 31'!$L$47</f>
        <v>0</v>
      </c>
      <c r="I34" s="32">
        <f t="shared" si="0"/>
        <v>0</v>
      </c>
      <c r="J34" s="33" t="str">
        <f t="shared" si="5"/>
        <v/>
      </c>
      <c r="K34" s="34">
        <f t="shared" si="2"/>
        <v>0</v>
      </c>
      <c r="L34" s="34">
        <f t="shared" si="3"/>
        <v>0</v>
      </c>
      <c r="M34" s="35">
        <f>'[1]Colonne ECS 31'!$I$145</f>
        <v>0</v>
      </c>
      <c r="N34" s="34">
        <f t="shared" si="4"/>
        <v>0</v>
      </c>
      <c r="O34" s="30"/>
      <c r="P34" s="30"/>
      <c r="Q34" s="36"/>
      <c r="R34" s="36"/>
      <c r="S34" s="36"/>
      <c r="T34" s="36"/>
      <c r="U34" s="37"/>
      <c r="V34" s="36"/>
      <c r="W34" s="36"/>
      <c r="X34" s="142"/>
      <c r="Y34" s="38"/>
    </row>
    <row r="35" spans="2:27" ht="15" hidden="1" customHeight="1" x14ac:dyDescent="0.2">
      <c r="B35" s="118"/>
      <c r="C35" s="28"/>
      <c r="D35" s="29"/>
      <c r="E35" s="30"/>
      <c r="F35" s="31" t="str">
        <f>'[1]Colonne ECS 31'!$B$28</f>
        <v>R+9</v>
      </c>
      <c r="G35" s="31">
        <f>'[1]Colonne ECS 31'!$J$37</f>
        <v>0</v>
      </c>
      <c r="H35" s="31">
        <f>'[1]Colonne ECS 31'!$L$37</f>
        <v>0</v>
      </c>
      <c r="I35" s="32">
        <f t="shared" si="0"/>
        <v>0</v>
      </c>
      <c r="J35" s="33" t="str">
        <f t="shared" si="5"/>
        <v/>
      </c>
      <c r="K35" s="34">
        <f t="shared" si="2"/>
        <v>0</v>
      </c>
      <c r="L35" s="34">
        <f t="shared" si="3"/>
        <v>0</v>
      </c>
      <c r="M35" s="35">
        <f>'[1]Colonne ECS 31'!$I$146</f>
        <v>0</v>
      </c>
      <c r="N35" s="34">
        <f t="shared" si="4"/>
        <v>0</v>
      </c>
      <c r="O35" s="30"/>
      <c r="P35" s="30"/>
      <c r="Q35" s="36"/>
      <c r="R35" s="36"/>
      <c r="S35" s="36"/>
      <c r="T35" s="36"/>
      <c r="U35" s="37"/>
      <c r="V35" s="36"/>
      <c r="W35" s="36"/>
      <c r="X35" s="142"/>
      <c r="Y35" s="38"/>
    </row>
    <row r="36" spans="2:27" ht="15" hidden="1" customHeight="1" thickBot="1" x14ac:dyDescent="0.25">
      <c r="B36" s="118"/>
      <c r="C36" s="39"/>
      <c r="D36" s="40"/>
      <c r="E36" s="41"/>
      <c r="F36" s="42" t="str">
        <f>'[1]Colonne ECS 31'!$B$18</f>
        <v>R+10</v>
      </c>
      <c r="G36" s="42">
        <f>'[1]Colonne ECS 31'!$J$27</f>
        <v>0</v>
      </c>
      <c r="H36" s="42">
        <f>'[1]Colonne ECS 31'!$L$27</f>
        <v>0</v>
      </c>
      <c r="I36" s="43">
        <f t="shared" si="0"/>
        <v>0</v>
      </c>
      <c r="J36" s="44" t="str">
        <f t="shared" si="5"/>
        <v/>
      </c>
      <c r="K36" s="45">
        <f t="shared" si="2"/>
        <v>0</v>
      </c>
      <c r="L36" s="45">
        <f t="shared" si="3"/>
        <v>0</v>
      </c>
      <c r="M36" s="46">
        <f>'[1]Colonne ECS 31'!$I$147</f>
        <v>0</v>
      </c>
      <c r="N36" s="45">
        <f t="shared" si="4"/>
        <v>0</v>
      </c>
      <c r="O36" s="41"/>
      <c r="P36" s="41"/>
      <c r="Q36" s="47"/>
      <c r="R36" s="47"/>
      <c r="S36" s="47"/>
      <c r="T36" s="47"/>
      <c r="U36" s="48"/>
      <c r="V36" s="47"/>
      <c r="W36" s="36"/>
      <c r="X36" s="142"/>
      <c r="Y36" s="38"/>
    </row>
    <row r="37" spans="2:27" ht="15" customHeight="1" x14ac:dyDescent="0.2">
      <c r="B37" s="118"/>
      <c r="C37" s="101" t="str">
        <f>'[1]Calculs débits-diamètres'!C15</f>
        <v>Colonne ECS 23</v>
      </c>
      <c r="D37" s="138"/>
      <c r="E37" s="16">
        <f>'[1]Calculs débits-diamètres'!Z92</f>
        <v>159.19999999999999</v>
      </c>
      <c r="F37" s="17" t="str">
        <f>'[1]Colonne ECS 23'!$B$118</f>
        <v>RDC</v>
      </c>
      <c r="G37" s="17" t="str">
        <f>'[1]Colonne ECS 23'!$J$127</f>
        <v>Multicouche</v>
      </c>
      <c r="H37" s="17" t="str">
        <f>'[1]Colonne ECS 23'!$L$127</f>
        <v xml:space="preserve"> 32 / 26</v>
      </c>
      <c r="I37" s="18">
        <f t="shared" si="0"/>
        <v>26</v>
      </c>
      <c r="J37" s="19">
        <f t="shared" ref="J37:J47" si="6">IF(I37=0,"",$E$37/(3.6*PI()*(I37^2/4)))</f>
        <v>8.3292133268342325E-2</v>
      </c>
      <c r="K37" s="20">
        <f t="shared" si="2"/>
        <v>5.342478225655368E-4</v>
      </c>
      <c r="L37" s="20">
        <f t="shared" si="3"/>
        <v>5.8767260482209054E-4</v>
      </c>
      <c r="M37" s="21">
        <f>'[1]Colonne ECS 23'!$I$137</f>
        <v>16</v>
      </c>
      <c r="N37" s="20">
        <f t="shared" si="4"/>
        <v>9.4027616771534487E-3</v>
      </c>
      <c r="O37" s="16" t="str">
        <f>'[1]Calculs débits-diamètres'!J92</f>
        <v>Multicouche</v>
      </c>
      <c r="P37" s="16" t="str">
        <f>'[1]Calculs débits-diamètres'!O92</f>
        <v xml:space="preserve"> 16 / 12</v>
      </c>
      <c r="Q37" s="22">
        <f>IF(P37=0,0,REPLACE(P37,1,6,)*1)</f>
        <v>12</v>
      </c>
      <c r="R37" s="23">
        <f>IF(Q37=0,"",E37/(3.6*PI()*(Q37^2/4)))</f>
        <v>0.3910102922874959</v>
      </c>
      <c r="S37" s="24">
        <f>IF(OR(Q37=0,R37=0),0,(3.8*R37^1.896)/(Q37^1.276))</f>
        <v>2.6886677214696588E-2</v>
      </c>
      <c r="T37" s="24">
        <f>IF(S37=0,0,IF($E$10=0,"Majoration ?",S37*(1+$E$10/100)))</f>
        <v>2.9575344936166249E-2</v>
      </c>
      <c r="U37" s="25">
        <f>'[1]Calculs débits-diamètres'!U92</f>
        <v>20.7</v>
      </c>
      <c r="V37" s="24">
        <f>IF(ISERROR(T37*U37),0,T37*U37)</f>
        <v>0.61220964017864132</v>
      </c>
      <c r="W37" s="24">
        <f>SUM(N37:N47)+V37</f>
        <v>0.62437446309845857</v>
      </c>
      <c r="X37" s="141">
        <f>W354+W353+W351</f>
        <v>0.42137366951460697</v>
      </c>
      <c r="Y37" s="26">
        <f>W37+X37</f>
        <v>1.0457481326130655</v>
      </c>
      <c r="AA37" s="27">
        <f>'[1]Colonne ECS 23'!$E$13</f>
        <v>3</v>
      </c>
    </row>
    <row r="38" spans="2:27" ht="15" customHeight="1" x14ac:dyDescent="0.2">
      <c r="B38" s="118"/>
      <c r="C38" s="28"/>
      <c r="D38" s="29"/>
      <c r="E38" s="30"/>
      <c r="F38" s="31" t="str">
        <f>'[1]Colonne ECS 23'!$B$108</f>
        <v>R+1</v>
      </c>
      <c r="G38" s="31" t="str">
        <f>'[1]Colonne ECS 23'!$J$117</f>
        <v>Multicouche</v>
      </c>
      <c r="H38" s="31" t="str">
        <f>'[1]Colonne ECS 23'!$L$117</f>
        <v xml:space="preserve"> 32 / 26</v>
      </c>
      <c r="I38" s="32">
        <f t="shared" si="0"/>
        <v>26</v>
      </c>
      <c r="J38" s="33">
        <f t="shared" si="6"/>
        <v>8.3292133268342325E-2</v>
      </c>
      <c r="K38" s="34">
        <f t="shared" si="2"/>
        <v>5.342478225655368E-4</v>
      </c>
      <c r="L38" s="34">
        <f t="shared" si="3"/>
        <v>5.8767260482209054E-4</v>
      </c>
      <c r="M38" s="35">
        <f>'[1]Colonne ECS 23'!$I$138</f>
        <v>2.7</v>
      </c>
      <c r="N38" s="34">
        <f t="shared" si="4"/>
        <v>1.5867160330196445E-3</v>
      </c>
      <c r="O38" s="30"/>
      <c r="P38" s="30"/>
      <c r="Q38" s="36"/>
      <c r="R38" s="36"/>
      <c r="S38" s="36"/>
      <c r="T38" s="36"/>
      <c r="U38" s="37"/>
      <c r="V38" s="36"/>
      <c r="W38" s="36"/>
      <c r="X38" s="142"/>
      <c r="Y38" s="38"/>
    </row>
    <row r="39" spans="2:27" ht="15" customHeight="1" x14ac:dyDescent="0.2">
      <c r="B39" s="118"/>
      <c r="C39" s="28"/>
      <c r="D39" s="29"/>
      <c r="E39" s="30"/>
      <c r="F39" s="31" t="str">
        <f>'[1]Colonne ECS 23'!$B$98</f>
        <v>R+2</v>
      </c>
      <c r="G39" s="31" t="str">
        <f>'[1]Colonne ECS 23'!$J$107</f>
        <v>Multicouche</v>
      </c>
      <c r="H39" s="31" t="str">
        <f>'[1]Colonne ECS 23'!$L$107</f>
        <v xml:space="preserve"> 32 / 26</v>
      </c>
      <c r="I39" s="32">
        <f t="shared" si="0"/>
        <v>26</v>
      </c>
      <c r="J39" s="33">
        <f t="shared" si="6"/>
        <v>8.3292133268342325E-2</v>
      </c>
      <c r="K39" s="34">
        <f t="shared" si="2"/>
        <v>5.342478225655368E-4</v>
      </c>
      <c r="L39" s="34">
        <f t="shared" si="3"/>
        <v>5.8767260482209054E-4</v>
      </c>
      <c r="M39" s="35">
        <f>'[1]Colonne ECS 23'!$I$139</f>
        <v>2</v>
      </c>
      <c r="N39" s="34">
        <f t="shared" si="4"/>
        <v>1.1753452096441811E-3</v>
      </c>
      <c r="O39" s="30"/>
      <c r="P39" s="30"/>
      <c r="Q39" s="36"/>
      <c r="R39" s="36"/>
      <c r="S39" s="36"/>
      <c r="T39" s="36"/>
      <c r="U39" s="37"/>
      <c r="V39" s="36"/>
      <c r="W39" s="36"/>
      <c r="X39" s="142"/>
      <c r="Y39" s="38"/>
    </row>
    <row r="40" spans="2:27" ht="15" hidden="1" customHeight="1" x14ac:dyDescent="0.2">
      <c r="B40" s="118"/>
      <c r="C40" s="28"/>
      <c r="D40" s="29"/>
      <c r="E40" s="30"/>
      <c r="F40" s="31" t="str">
        <f>'[1]Colonne ECS 23'!$B$88</f>
        <v>R+3</v>
      </c>
      <c r="G40" s="31">
        <f>'[1]Colonne ECS 23'!$J$97</f>
        <v>0</v>
      </c>
      <c r="H40" s="31">
        <f>'[1]Colonne ECS 23'!$L$97</f>
        <v>0</v>
      </c>
      <c r="I40" s="32">
        <f t="shared" si="0"/>
        <v>0</v>
      </c>
      <c r="J40" s="33" t="str">
        <f t="shared" si="6"/>
        <v/>
      </c>
      <c r="K40" s="34">
        <f t="shared" si="2"/>
        <v>0</v>
      </c>
      <c r="L40" s="34">
        <f t="shared" si="3"/>
        <v>0</v>
      </c>
      <c r="M40" s="35">
        <f>'[1]Colonne ECS 23'!$I$140</f>
        <v>0</v>
      </c>
      <c r="N40" s="34">
        <f t="shared" si="4"/>
        <v>0</v>
      </c>
      <c r="O40" s="30"/>
      <c r="P40" s="30"/>
      <c r="Q40" s="36"/>
      <c r="R40" s="36"/>
      <c r="S40" s="36"/>
      <c r="T40" s="36"/>
      <c r="U40" s="37"/>
      <c r="V40" s="36"/>
      <c r="W40" s="36"/>
      <c r="X40" s="142"/>
      <c r="Y40" s="38"/>
    </row>
    <row r="41" spans="2:27" ht="15" hidden="1" customHeight="1" x14ac:dyDescent="0.2">
      <c r="B41" s="118"/>
      <c r="C41" s="28"/>
      <c r="D41" s="29"/>
      <c r="E41" s="30"/>
      <c r="F41" s="31" t="str">
        <f>'[1]Colonne ECS 23'!$B$78</f>
        <v>R+4</v>
      </c>
      <c r="G41" s="31">
        <f>'[1]Colonne ECS 23'!$J$87</f>
        <v>0</v>
      </c>
      <c r="H41" s="31">
        <f>'[1]Colonne ECS 23'!$L$87</f>
        <v>0</v>
      </c>
      <c r="I41" s="32">
        <f t="shared" si="0"/>
        <v>0</v>
      </c>
      <c r="J41" s="33" t="str">
        <f t="shared" si="6"/>
        <v/>
      </c>
      <c r="K41" s="34">
        <f t="shared" si="2"/>
        <v>0</v>
      </c>
      <c r="L41" s="34">
        <f t="shared" si="3"/>
        <v>0</v>
      </c>
      <c r="M41" s="35">
        <f>'[1]Colonne ECS 23'!$I$141</f>
        <v>0</v>
      </c>
      <c r="N41" s="34">
        <f t="shared" si="4"/>
        <v>0</v>
      </c>
      <c r="O41" s="30"/>
      <c r="P41" s="30"/>
      <c r="Q41" s="36"/>
      <c r="R41" s="36"/>
      <c r="S41" s="36"/>
      <c r="T41" s="36"/>
      <c r="U41" s="37"/>
      <c r="V41" s="36"/>
      <c r="W41" s="36"/>
      <c r="X41" s="142"/>
      <c r="Y41" s="38"/>
    </row>
    <row r="42" spans="2:27" ht="15" hidden="1" customHeight="1" x14ac:dyDescent="0.2">
      <c r="B42" s="118"/>
      <c r="C42" s="28"/>
      <c r="D42" s="29"/>
      <c r="E42" s="30"/>
      <c r="F42" s="31" t="str">
        <f>'[1]Colonne ECS 23'!$B$68</f>
        <v>R+5</v>
      </c>
      <c r="G42" s="31">
        <f>'[1]Colonne ECS 23'!$J$77</f>
        <v>0</v>
      </c>
      <c r="H42" s="31">
        <f>'[1]Colonne ECS 23'!$L$77</f>
        <v>0</v>
      </c>
      <c r="I42" s="32">
        <f t="shared" si="0"/>
        <v>0</v>
      </c>
      <c r="J42" s="33" t="str">
        <f t="shared" si="6"/>
        <v/>
      </c>
      <c r="K42" s="34">
        <f t="shared" si="2"/>
        <v>0</v>
      </c>
      <c r="L42" s="34">
        <f t="shared" si="3"/>
        <v>0</v>
      </c>
      <c r="M42" s="35">
        <f>'[1]Colonne ECS 23'!$I$142</f>
        <v>0</v>
      </c>
      <c r="N42" s="34">
        <f t="shared" si="4"/>
        <v>0</v>
      </c>
      <c r="O42" s="30"/>
      <c r="P42" s="30"/>
      <c r="Q42" s="36"/>
      <c r="R42" s="36"/>
      <c r="S42" s="36"/>
      <c r="T42" s="36"/>
      <c r="U42" s="37"/>
      <c r="V42" s="36"/>
      <c r="W42" s="36"/>
      <c r="X42" s="142"/>
      <c r="Y42" s="38"/>
    </row>
    <row r="43" spans="2:27" ht="15" hidden="1" customHeight="1" x14ac:dyDescent="0.2">
      <c r="B43" s="118"/>
      <c r="C43" s="28"/>
      <c r="D43" s="29"/>
      <c r="E43" s="30"/>
      <c r="F43" s="31" t="str">
        <f>'[1]Colonne ECS 23'!$B$58</f>
        <v>R+6</v>
      </c>
      <c r="G43" s="31">
        <f>'[1]Colonne ECS 23'!$J$67</f>
        <v>0</v>
      </c>
      <c r="H43" s="31">
        <f>'[1]Colonne ECS 23'!$L$67</f>
        <v>0</v>
      </c>
      <c r="I43" s="32">
        <f t="shared" si="0"/>
        <v>0</v>
      </c>
      <c r="J43" s="33" t="str">
        <f t="shared" si="6"/>
        <v/>
      </c>
      <c r="K43" s="34">
        <f t="shared" si="2"/>
        <v>0</v>
      </c>
      <c r="L43" s="34">
        <f t="shared" si="3"/>
        <v>0</v>
      </c>
      <c r="M43" s="35">
        <f>'[1]Colonne ECS 23'!$I$143</f>
        <v>0</v>
      </c>
      <c r="N43" s="34">
        <f t="shared" si="4"/>
        <v>0</v>
      </c>
      <c r="O43" s="30"/>
      <c r="P43" s="30"/>
      <c r="Q43" s="36"/>
      <c r="R43" s="36"/>
      <c r="S43" s="36"/>
      <c r="T43" s="36"/>
      <c r="U43" s="37"/>
      <c r="V43" s="36"/>
      <c r="W43" s="36"/>
      <c r="X43" s="142"/>
      <c r="Y43" s="38"/>
    </row>
    <row r="44" spans="2:27" ht="15" hidden="1" customHeight="1" x14ac:dyDescent="0.2">
      <c r="B44" s="118"/>
      <c r="C44" s="28"/>
      <c r="D44" s="29"/>
      <c r="E44" s="30"/>
      <c r="F44" s="31" t="str">
        <f>'[1]Colonne ECS 23'!$B$48</f>
        <v>R+7</v>
      </c>
      <c r="G44" s="31">
        <f>'[1]Colonne ECS 23'!$J$57</f>
        <v>0</v>
      </c>
      <c r="H44" s="31">
        <f>'[1]Colonne ECS 23'!$L$57</f>
        <v>0</v>
      </c>
      <c r="I44" s="32">
        <f t="shared" si="0"/>
        <v>0</v>
      </c>
      <c r="J44" s="33" t="str">
        <f t="shared" si="6"/>
        <v/>
      </c>
      <c r="K44" s="34">
        <f t="shared" si="2"/>
        <v>0</v>
      </c>
      <c r="L44" s="34">
        <f t="shared" si="3"/>
        <v>0</v>
      </c>
      <c r="M44" s="35">
        <f>'[1]Colonne ECS 23'!$I$144</f>
        <v>0</v>
      </c>
      <c r="N44" s="34">
        <f t="shared" si="4"/>
        <v>0</v>
      </c>
      <c r="O44" s="30"/>
      <c r="P44" s="30"/>
      <c r="Q44" s="36"/>
      <c r="R44" s="36"/>
      <c r="S44" s="36"/>
      <c r="T44" s="36"/>
      <c r="U44" s="37"/>
      <c r="V44" s="36"/>
      <c r="W44" s="36"/>
      <c r="X44" s="142"/>
      <c r="Y44" s="38"/>
    </row>
    <row r="45" spans="2:27" ht="15" hidden="1" customHeight="1" x14ac:dyDescent="0.2">
      <c r="B45" s="118"/>
      <c r="C45" s="28"/>
      <c r="D45" s="29"/>
      <c r="E45" s="30"/>
      <c r="F45" s="31" t="str">
        <f>'[1]Colonne ECS 23'!$B$38</f>
        <v>R+8</v>
      </c>
      <c r="G45" s="31">
        <f>'[1]Colonne ECS 23'!$J$47</f>
        <v>0</v>
      </c>
      <c r="H45" s="31">
        <f>'[1]Colonne ECS 23'!$L$47</f>
        <v>0</v>
      </c>
      <c r="I45" s="32">
        <f t="shared" si="0"/>
        <v>0</v>
      </c>
      <c r="J45" s="33" t="str">
        <f t="shared" si="6"/>
        <v/>
      </c>
      <c r="K45" s="34">
        <f t="shared" si="2"/>
        <v>0</v>
      </c>
      <c r="L45" s="34">
        <f t="shared" si="3"/>
        <v>0</v>
      </c>
      <c r="M45" s="35">
        <f>'[1]Colonne ECS 23'!$I$145</f>
        <v>0</v>
      </c>
      <c r="N45" s="34">
        <f t="shared" si="4"/>
        <v>0</v>
      </c>
      <c r="O45" s="30"/>
      <c r="P45" s="30"/>
      <c r="Q45" s="36"/>
      <c r="R45" s="36"/>
      <c r="S45" s="36"/>
      <c r="T45" s="36"/>
      <c r="U45" s="37"/>
      <c r="V45" s="36"/>
      <c r="W45" s="36"/>
      <c r="X45" s="142"/>
      <c r="Y45" s="38"/>
    </row>
    <row r="46" spans="2:27" ht="15" hidden="1" customHeight="1" x14ac:dyDescent="0.2">
      <c r="B46" s="118"/>
      <c r="C46" s="28"/>
      <c r="D46" s="29"/>
      <c r="E46" s="30"/>
      <c r="F46" s="31" t="str">
        <f>'[1]Colonne ECS 23'!$B$28</f>
        <v>R+9</v>
      </c>
      <c r="G46" s="31">
        <f>'[1]Colonne ECS 23'!$J$37</f>
        <v>0</v>
      </c>
      <c r="H46" s="31">
        <f>'[1]Colonne ECS 23'!$L$37</f>
        <v>0</v>
      </c>
      <c r="I46" s="32">
        <f t="shared" si="0"/>
        <v>0</v>
      </c>
      <c r="J46" s="33" t="str">
        <f t="shared" si="6"/>
        <v/>
      </c>
      <c r="K46" s="34">
        <f t="shared" si="2"/>
        <v>0</v>
      </c>
      <c r="L46" s="34">
        <f t="shared" si="3"/>
        <v>0</v>
      </c>
      <c r="M46" s="35">
        <f>'[1]Colonne ECS 23'!$I$146</f>
        <v>0</v>
      </c>
      <c r="N46" s="34">
        <f t="shared" si="4"/>
        <v>0</v>
      </c>
      <c r="O46" s="30"/>
      <c r="P46" s="30"/>
      <c r="Q46" s="36"/>
      <c r="R46" s="36"/>
      <c r="S46" s="36"/>
      <c r="T46" s="36"/>
      <c r="U46" s="37"/>
      <c r="V46" s="36"/>
      <c r="W46" s="36"/>
      <c r="X46" s="142"/>
      <c r="Y46" s="38"/>
    </row>
    <row r="47" spans="2:27" ht="15" hidden="1" customHeight="1" thickBot="1" x14ac:dyDescent="0.25">
      <c r="B47" s="118"/>
      <c r="C47" s="39"/>
      <c r="D47" s="40"/>
      <c r="E47" s="41"/>
      <c r="F47" s="42" t="str">
        <f>'[1]Colonne ECS 23'!$B$18</f>
        <v>R+10</v>
      </c>
      <c r="G47" s="42">
        <f>'[1]Colonne ECS 23'!$J$27</f>
        <v>0</v>
      </c>
      <c r="H47" s="42">
        <f>'[1]Colonne ECS 23'!$L$27</f>
        <v>0</v>
      </c>
      <c r="I47" s="43">
        <f t="shared" si="0"/>
        <v>0</v>
      </c>
      <c r="J47" s="44" t="str">
        <f t="shared" si="6"/>
        <v/>
      </c>
      <c r="K47" s="45">
        <f t="shared" si="2"/>
        <v>0</v>
      </c>
      <c r="L47" s="45">
        <f t="shared" si="3"/>
        <v>0</v>
      </c>
      <c r="M47" s="46">
        <f>'[1]Colonne ECS 23'!$I$147</f>
        <v>0</v>
      </c>
      <c r="N47" s="45">
        <f t="shared" si="4"/>
        <v>0</v>
      </c>
      <c r="O47" s="41"/>
      <c r="P47" s="41"/>
      <c r="Q47" s="47"/>
      <c r="R47" s="47"/>
      <c r="S47" s="47"/>
      <c r="T47" s="47"/>
      <c r="U47" s="48"/>
      <c r="V47" s="47"/>
      <c r="W47" s="36"/>
      <c r="X47" s="142"/>
      <c r="Y47" s="38"/>
    </row>
    <row r="48" spans="2:27" ht="15" customHeight="1" x14ac:dyDescent="0.2">
      <c r="B48" s="118"/>
      <c r="C48" s="101" t="str">
        <f>'[1]Calculs débits-diamètres'!C16</f>
        <v>Colonne ECS 20</v>
      </c>
      <c r="D48" s="102"/>
      <c r="E48" s="16">
        <f>'[1]Calculs débits-diamètres'!Z93</f>
        <v>96</v>
      </c>
      <c r="F48" s="17" t="str">
        <f>'[1]Colonne ECS 20'!$B$118</f>
        <v>RDC</v>
      </c>
      <c r="G48" s="17" t="str">
        <f>'[1]Colonne ECS 20'!$J$127</f>
        <v>Multicouche</v>
      </c>
      <c r="H48" s="17" t="str">
        <f>'[1]Colonne ECS 20'!$L$127</f>
        <v xml:space="preserve"> 32 / 26</v>
      </c>
      <c r="I48" s="18">
        <f t="shared" si="0"/>
        <v>26</v>
      </c>
      <c r="J48" s="19">
        <f t="shared" ref="J48:J58" si="7">IF(I48=0,"",$E$48/(3.6*PI()*(I48^2/4)))</f>
        <v>5.0226412021110951E-2</v>
      </c>
      <c r="K48" s="20">
        <f t="shared" si="2"/>
        <v>2.0475992906176098E-4</v>
      </c>
      <c r="L48" s="20">
        <f t="shared" si="3"/>
        <v>2.2523592196793709E-4</v>
      </c>
      <c r="M48" s="21">
        <f>'[1]Colonne ECS 20'!$I$137</f>
        <v>13.5</v>
      </c>
      <c r="N48" s="20">
        <f t="shared" si="4"/>
        <v>3.0406849465671507E-3</v>
      </c>
      <c r="O48" s="16" t="str">
        <f>'[1]Calculs débits-diamètres'!J93</f>
        <v>Multicouche</v>
      </c>
      <c r="P48" s="16" t="str">
        <f>'[1]Calculs débits-diamètres'!O93</f>
        <v xml:space="preserve"> 16 / 12</v>
      </c>
      <c r="Q48" s="22">
        <f>IF(P48=0,0,REPLACE(P48,1,6,)*1)</f>
        <v>12</v>
      </c>
      <c r="R48" s="23">
        <f>IF(Q48=0,"",E48/(3.6*PI()*(Q48^2/4)))</f>
        <v>0.23578510087688198</v>
      </c>
      <c r="S48" s="24">
        <f>IF(OR(Q48=0,R48=0),0,(3.8*R48^1.896)/(Q48^1.276))</f>
        <v>1.0304794678900914E-2</v>
      </c>
      <c r="T48" s="24">
        <f>IF(S48=0,0,IF($E$10=0,"Majoration ?",S48*(1+$E$10/100)))</f>
        <v>1.1335274146791006E-2</v>
      </c>
      <c r="U48" s="25">
        <f>'[1]Calculs débits-diamètres'!U93</f>
        <v>18.2</v>
      </c>
      <c r="V48" s="24">
        <f>IF(ISERROR(T48*U48),0,T48*U48)</f>
        <v>0.20630198947159631</v>
      </c>
      <c r="W48" s="24">
        <f>SUM(N48:N58)+V48</f>
        <v>0.21040128325141277</v>
      </c>
      <c r="X48" s="141">
        <f>W354+W353+W351+W350</f>
        <v>0.42137366951460697</v>
      </c>
      <c r="Y48" s="26">
        <f>W48+X48</f>
        <v>0.63177495276601969</v>
      </c>
      <c r="AA48" s="27">
        <f>'[1]Colonne ECS 20'!$E$13</f>
        <v>3</v>
      </c>
    </row>
    <row r="49" spans="2:27" ht="15" customHeight="1" x14ac:dyDescent="0.2">
      <c r="B49" s="118"/>
      <c r="C49" s="28"/>
      <c r="D49" s="29"/>
      <c r="E49" s="30"/>
      <c r="F49" s="31" t="str">
        <f>'[1]Colonne ECS 20'!$B$108</f>
        <v>R+1</v>
      </c>
      <c r="G49" s="31" t="str">
        <f>'[1]Colonne ECS 20'!$J$117</f>
        <v>Multicouche</v>
      </c>
      <c r="H49" s="31" t="str">
        <f>'[1]Colonne ECS 20'!$L$117</f>
        <v xml:space="preserve"> 32 / 26</v>
      </c>
      <c r="I49" s="32">
        <f t="shared" si="0"/>
        <v>26</v>
      </c>
      <c r="J49" s="33">
        <f t="shared" si="7"/>
        <v>5.0226412021110951E-2</v>
      </c>
      <c r="K49" s="34">
        <f t="shared" si="2"/>
        <v>2.0475992906176098E-4</v>
      </c>
      <c r="L49" s="34">
        <f t="shared" si="3"/>
        <v>2.2523592196793709E-4</v>
      </c>
      <c r="M49" s="35">
        <f>'[1]Colonne ECS 20'!$I$138</f>
        <v>2.7</v>
      </c>
      <c r="N49" s="34">
        <f t="shared" si="4"/>
        <v>6.0813698931343023E-4</v>
      </c>
      <c r="O49" s="30"/>
      <c r="P49" s="30"/>
      <c r="Q49" s="36"/>
      <c r="R49" s="36"/>
      <c r="S49" s="36"/>
      <c r="T49" s="36"/>
      <c r="U49" s="37"/>
      <c r="V49" s="36"/>
      <c r="W49" s="36"/>
      <c r="X49" s="142"/>
      <c r="Y49" s="38"/>
    </row>
    <row r="50" spans="2:27" ht="15" customHeight="1" x14ac:dyDescent="0.2">
      <c r="B50" s="118"/>
      <c r="C50" s="28"/>
      <c r="D50" s="29"/>
      <c r="E50" s="30"/>
      <c r="F50" s="31" t="str">
        <f>'[1]Colonne ECS 20'!$B$98</f>
        <v>R+2</v>
      </c>
      <c r="G50" s="31" t="str">
        <f>'[1]Colonne ECS 20'!$J$107</f>
        <v>Multicouche</v>
      </c>
      <c r="H50" s="31" t="str">
        <f>'[1]Colonne ECS 20'!$L$107</f>
        <v xml:space="preserve"> 32 / 26</v>
      </c>
      <c r="I50" s="32">
        <f t="shared" si="0"/>
        <v>26</v>
      </c>
      <c r="J50" s="33">
        <f t="shared" si="7"/>
        <v>5.0226412021110951E-2</v>
      </c>
      <c r="K50" s="34">
        <f t="shared" si="2"/>
        <v>2.0475992906176098E-4</v>
      </c>
      <c r="L50" s="34">
        <f t="shared" si="3"/>
        <v>2.2523592196793709E-4</v>
      </c>
      <c r="M50" s="35">
        <f>'[1]Colonne ECS 20'!$I$139</f>
        <v>2</v>
      </c>
      <c r="N50" s="34">
        <f t="shared" si="4"/>
        <v>4.5047184393587418E-4</v>
      </c>
      <c r="O50" s="30"/>
      <c r="P50" s="30"/>
      <c r="Q50" s="36"/>
      <c r="R50" s="36"/>
      <c r="S50" s="36"/>
      <c r="T50" s="36"/>
      <c r="U50" s="37"/>
      <c r="V50" s="36"/>
      <c r="W50" s="36"/>
      <c r="X50" s="142"/>
      <c r="Y50" s="38"/>
    </row>
    <row r="51" spans="2:27" ht="15" hidden="1" customHeight="1" x14ac:dyDescent="0.2">
      <c r="B51" s="118"/>
      <c r="C51" s="28"/>
      <c r="D51" s="29"/>
      <c r="E51" s="30"/>
      <c r="F51" s="31" t="str">
        <f>'[1]Colonne ECS 20'!$B$88</f>
        <v>R+3</v>
      </c>
      <c r="G51" s="31">
        <f>'[1]Colonne ECS 20'!$J$97</f>
        <v>0</v>
      </c>
      <c r="H51" s="31">
        <f>'[1]Colonne ECS 20'!$L$97</f>
        <v>0</v>
      </c>
      <c r="I51" s="32">
        <f t="shared" si="0"/>
        <v>0</v>
      </c>
      <c r="J51" s="33" t="str">
        <f t="shared" si="7"/>
        <v/>
      </c>
      <c r="K51" s="34">
        <f t="shared" si="2"/>
        <v>0</v>
      </c>
      <c r="L51" s="34">
        <f t="shared" si="3"/>
        <v>0</v>
      </c>
      <c r="M51" s="35">
        <f>'[1]Colonne ECS 20'!$I$140</f>
        <v>0</v>
      </c>
      <c r="N51" s="34">
        <f t="shared" si="4"/>
        <v>0</v>
      </c>
      <c r="O51" s="30"/>
      <c r="P51" s="30"/>
      <c r="Q51" s="36"/>
      <c r="R51" s="36"/>
      <c r="S51" s="36"/>
      <c r="T51" s="36"/>
      <c r="U51" s="37"/>
      <c r="V51" s="36"/>
      <c r="W51" s="36"/>
      <c r="X51" s="142"/>
      <c r="Y51" s="38"/>
    </row>
    <row r="52" spans="2:27" ht="15" hidden="1" customHeight="1" x14ac:dyDescent="0.2">
      <c r="B52" s="118"/>
      <c r="C52" s="28"/>
      <c r="D52" s="29"/>
      <c r="E52" s="30"/>
      <c r="F52" s="31" t="str">
        <f>'[1]Colonne ECS 20'!$B$78</f>
        <v>R+4</v>
      </c>
      <c r="G52" s="31">
        <f>'[1]Colonne ECS 20'!$J$87</f>
        <v>0</v>
      </c>
      <c r="H52" s="31">
        <f>'[1]Colonne ECS 20'!$L$87</f>
        <v>0</v>
      </c>
      <c r="I52" s="32">
        <f t="shared" si="0"/>
        <v>0</v>
      </c>
      <c r="J52" s="33" t="str">
        <f t="shared" si="7"/>
        <v/>
      </c>
      <c r="K52" s="34">
        <f t="shared" si="2"/>
        <v>0</v>
      </c>
      <c r="L52" s="34">
        <f t="shared" si="3"/>
        <v>0</v>
      </c>
      <c r="M52" s="35">
        <f>'[1]Colonne ECS 20'!$I$141</f>
        <v>0</v>
      </c>
      <c r="N52" s="34">
        <f t="shared" si="4"/>
        <v>0</v>
      </c>
      <c r="O52" s="30"/>
      <c r="P52" s="30"/>
      <c r="Q52" s="36"/>
      <c r="R52" s="36"/>
      <c r="S52" s="36"/>
      <c r="T52" s="36"/>
      <c r="U52" s="37"/>
      <c r="V52" s="36"/>
      <c r="W52" s="36"/>
      <c r="X52" s="142"/>
      <c r="Y52" s="38"/>
    </row>
    <row r="53" spans="2:27" ht="15" hidden="1" customHeight="1" x14ac:dyDescent="0.2">
      <c r="B53" s="118"/>
      <c r="C53" s="28"/>
      <c r="D53" s="29"/>
      <c r="E53" s="30"/>
      <c r="F53" s="31" t="str">
        <f>'[1]Colonne ECS 20'!$B$68</f>
        <v>R+5</v>
      </c>
      <c r="G53" s="31">
        <f>'[1]Colonne ECS 20'!$J$77</f>
        <v>0</v>
      </c>
      <c r="H53" s="31">
        <f>'[1]Colonne ECS 20'!$L$77</f>
        <v>0</v>
      </c>
      <c r="I53" s="32">
        <f t="shared" si="0"/>
        <v>0</v>
      </c>
      <c r="J53" s="33" t="str">
        <f t="shared" si="7"/>
        <v/>
      </c>
      <c r="K53" s="34">
        <f t="shared" si="2"/>
        <v>0</v>
      </c>
      <c r="L53" s="34">
        <f t="shared" si="3"/>
        <v>0</v>
      </c>
      <c r="M53" s="35">
        <f>'[1]Colonne ECS 20'!$I$142</f>
        <v>0</v>
      </c>
      <c r="N53" s="34">
        <f t="shared" si="4"/>
        <v>0</v>
      </c>
      <c r="O53" s="30"/>
      <c r="P53" s="30"/>
      <c r="Q53" s="36"/>
      <c r="R53" s="36"/>
      <c r="S53" s="36"/>
      <c r="T53" s="36"/>
      <c r="U53" s="37"/>
      <c r="V53" s="36"/>
      <c r="W53" s="36"/>
      <c r="X53" s="142"/>
      <c r="Y53" s="38"/>
    </row>
    <row r="54" spans="2:27" ht="15" hidden="1" customHeight="1" x14ac:dyDescent="0.2">
      <c r="B54" s="118"/>
      <c r="C54" s="28"/>
      <c r="D54" s="29"/>
      <c r="E54" s="30"/>
      <c r="F54" s="31" t="str">
        <f>'[1]Colonne ECS 20'!$B$58</f>
        <v>R+6</v>
      </c>
      <c r="G54" s="31">
        <f>'[1]Colonne ECS 20'!$J$67</f>
        <v>0</v>
      </c>
      <c r="H54" s="31">
        <f>'[1]Colonne ECS 20'!$L$67</f>
        <v>0</v>
      </c>
      <c r="I54" s="32">
        <f t="shared" si="0"/>
        <v>0</v>
      </c>
      <c r="J54" s="33" t="str">
        <f t="shared" si="7"/>
        <v/>
      </c>
      <c r="K54" s="34">
        <f t="shared" si="2"/>
        <v>0</v>
      </c>
      <c r="L54" s="34">
        <f t="shared" si="3"/>
        <v>0</v>
      </c>
      <c r="M54" s="35">
        <f>'[1]Colonne ECS 20'!$I$143</f>
        <v>0</v>
      </c>
      <c r="N54" s="34">
        <f t="shared" si="4"/>
        <v>0</v>
      </c>
      <c r="O54" s="30"/>
      <c r="P54" s="30"/>
      <c r="Q54" s="36"/>
      <c r="R54" s="36"/>
      <c r="S54" s="36"/>
      <c r="T54" s="36"/>
      <c r="U54" s="37"/>
      <c r="V54" s="36"/>
      <c r="W54" s="36"/>
      <c r="X54" s="142"/>
      <c r="Y54" s="38"/>
    </row>
    <row r="55" spans="2:27" ht="15" hidden="1" customHeight="1" x14ac:dyDescent="0.2">
      <c r="B55" s="139"/>
      <c r="C55" s="28"/>
      <c r="D55" s="29"/>
      <c r="E55" s="30"/>
      <c r="F55" s="31" t="str">
        <f>'[1]Colonne ECS 20'!$B$48</f>
        <v>R+7</v>
      </c>
      <c r="G55" s="31">
        <f>'[1]Colonne ECS 20'!$J$57</f>
        <v>0</v>
      </c>
      <c r="H55" s="31">
        <f>'[1]Colonne ECS 20'!$L$57</f>
        <v>0</v>
      </c>
      <c r="I55" s="32">
        <f t="shared" si="0"/>
        <v>0</v>
      </c>
      <c r="J55" s="33" t="str">
        <f t="shared" si="7"/>
        <v/>
      </c>
      <c r="K55" s="34">
        <f t="shared" si="2"/>
        <v>0</v>
      </c>
      <c r="L55" s="34">
        <f t="shared" si="3"/>
        <v>0</v>
      </c>
      <c r="M55" s="35">
        <f>'[1]Colonne ECS 20'!$I$144</f>
        <v>0</v>
      </c>
      <c r="N55" s="34">
        <f t="shared" si="4"/>
        <v>0</v>
      </c>
      <c r="O55" s="30"/>
      <c r="P55" s="30"/>
      <c r="Q55" s="36"/>
      <c r="R55" s="36"/>
      <c r="S55" s="36"/>
      <c r="T55" s="36"/>
      <c r="U55" s="37"/>
      <c r="V55" s="36"/>
      <c r="W55" s="36"/>
      <c r="X55" s="142"/>
      <c r="Y55" s="38"/>
    </row>
    <row r="56" spans="2:27" ht="15" hidden="1" customHeight="1" x14ac:dyDescent="0.2">
      <c r="B56" s="139"/>
      <c r="C56" s="28"/>
      <c r="D56" s="29"/>
      <c r="E56" s="30"/>
      <c r="F56" s="31" t="str">
        <f>'[1]Colonne ECS 20'!$B$38</f>
        <v>R+8</v>
      </c>
      <c r="G56" s="31">
        <f>'[1]Colonne ECS 20'!$J$47</f>
        <v>0</v>
      </c>
      <c r="H56" s="31">
        <f>'[1]Colonne ECS 20'!$L$47</f>
        <v>0</v>
      </c>
      <c r="I56" s="32">
        <f t="shared" si="0"/>
        <v>0</v>
      </c>
      <c r="J56" s="33" t="str">
        <f t="shared" si="7"/>
        <v/>
      </c>
      <c r="K56" s="34">
        <f t="shared" si="2"/>
        <v>0</v>
      </c>
      <c r="L56" s="34">
        <f t="shared" si="3"/>
        <v>0</v>
      </c>
      <c r="M56" s="35">
        <f>'[1]Colonne ECS 20'!$I$145</f>
        <v>0</v>
      </c>
      <c r="N56" s="34">
        <f t="shared" si="4"/>
        <v>0</v>
      </c>
      <c r="O56" s="30"/>
      <c r="P56" s="30"/>
      <c r="Q56" s="36"/>
      <c r="R56" s="36"/>
      <c r="S56" s="36"/>
      <c r="T56" s="36"/>
      <c r="U56" s="37"/>
      <c r="V56" s="36"/>
      <c r="W56" s="36"/>
      <c r="X56" s="142"/>
      <c r="Y56" s="38"/>
    </row>
    <row r="57" spans="2:27" ht="15" hidden="1" customHeight="1" x14ac:dyDescent="0.2">
      <c r="B57" s="139"/>
      <c r="C57" s="28"/>
      <c r="D57" s="29"/>
      <c r="E57" s="30"/>
      <c r="F57" s="31" t="str">
        <f>'[1]Colonne ECS 20'!$B$28</f>
        <v>R+9</v>
      </c>
      <c r="G57" s="31">
        <f>'[1]Colonne ECS 20'!$J$37</f>
        <v>0</v>
      </c>
      <c r="H57" s="31">
        <f>'[1]Colonne ECS 20'!$L$37</f>
        <v>0</v>
      </c>
      <c r="I57" s="32">
        <f t="shared" si="0"/>
        <v>0</v>
      </c>
      <c r="J57" s="33" t="str">
        <f t="shared" si="7"/>
        <v/>
      </c>
      <c r="K57" s="34">
        <f t="shared" si="2"/>
        <v>0</v>
      </c>
      <c r="L57" s="34">
        <f t="shared" si="3"/>
        <v>0</v>
      </c>
      <c r="M57" s="35">
        <f>'[1]Colonne ECS 20'!$I$146</f>
        <v>0</v>
      </c>
      <c r="N57" s="34">
        <f t="shared" si="4"/>
        <v>0</v>
      </c>
      <c r="O57" s="30"/>
      <c r="P57" s="30"/>
      <c r="Q57" s="36"/>
      <c r="R57" s="36"/>
      <c r="S57" s="36"/>
      <c r="T57" s="36"/>
      <c r="U57" s="37"/>
      <c r="V57" s="36"/>
      <c r="W57" s="36"/>
      <c r="X57" s="142"/>
      <c r="Y57" s="38"/>
    </row>
    <row r="58" spans="2:27" ht="15" hidden="1" customHeight="1" thickBot="1" x14ac:dyDescent="0.25">
      <c r="B58" s="139"/>
      <c r="C58" s="39"/>
      <c r="D58" s="40"/>
      <c r="E58" s="41"/>
      <c r="F58" s="42" t="str">
        <f>'[1]Colonne ECS 20'!$B$18</f>
        <v>R+10</v>
      </c>
      <c r="G58" s="42">
        <f>'[1]Colonne ECS 20'!$J$27</f>
        <v>0</v>
      </c>
      <c r="H58" s="42">
        <f>'[1]Colonne ECS 20'!$L$27</f>
        <v>0</v>
      </c>
      <c r="I58" s="43">
        <f t="shared" si="0"/>
        <v>0</v>
      </c>
      <c r="J58" s="44" t="str">
        <f t="shared" si="7"/>
        <v/>
      </c>
      <c r="K58" s="45">
        <f t="shared" si="2"/>
        <v>0</v>
      </c>
      <c r="L58" s="45">
        <f t="shared" si="3"/>
        <v>0</v>
      </c>
      <c r="M58" s="46">
        <f>'[1]Colonne ECS 20'!$I$147</f>
        <v>0</v>
      </c>
      <c r="N58" s="45">
        <f t="shared" si="4"/>
        <v>0</v>
      </c>
      <c r="O58" s="41"/>
      <c r="P58" s="41"/>
      <c r="Q58" s="47"/>
      <c r="R58" s="47"/>
      <c r="S58" s="47"/>
      <c r="T58" s="47"/>
      <c r="U58" s="48"/>
      <c r="V58" s="47"/>
      <c r="W58" s="36"/>
      <c r="X58" s="142"/>
      <c r="Y58" s="38"/>
    </row>
    <row r="59" spans="2:27" ht="15" customHeight="1" x14ac:dyDescent="0.2">
      <c r="B59" s="139"/>
      <c r="C59" s="101" t="str">
        <f>'[1]Calculs débits-diamètres'!C17</f>
        <v>Colonne ECS 19</v>
      </c>
      <c r="D59" s="102"/>
      <c r="E59" s="16">
        <f>'[1]Calculs débits-diamètres'!Z94</f>
        <v>111</v>
      </c>
      <c r="F59" s="17" t="str">
        <f>'[1]Colonne ECS 19'!$B$118</f>
        <v>RDC</v>
      </c>
      <c r="G59" s="17" t="str">
        <f>'[1]Colonne ECS 19'!$J$127</f>
        <v>Multicouche</v>
      </c>
      <c r="H59" s="17" t="str">
        <f>'[1]Colonne ECS 19'!$L$127</f>
        <v xml:space="preserve"> 32 / 26</v>
      </c>
      <c r="I59" s="18">
        <f t="shared" si="0"/>
        <v>26</v>
      </c>
      <c r="J59" s="19">
        <f t="shared" ref="J59:J69" si="8">IF(I59=0,"",$E$59/(3.6*PI()*(I59^2/4)))</f>
        <v>5.8074288899409542E-2</v>
      </c>
      <c r="K59" s="20">
        <f t="shared" si="2"/>
        <v>2.6964419827988278E-4</v>
      </c>
      <c r="L59" s="20">
        <f t="shared" si="3"/>
        <v>2.9660861810787111E-4</v>
      </c>
      <c r="M59" s="21">
        <f>'[1]Colonne ECS 19'!$I$137</f>
        <v>13.5</v>
      </c>
      <c r="N59" s="20">
        <f t="shared" si="4"/>
        <v>4.0042163444562601E-3</v>
      </c>
      <c r="O59" s="16" t="str">
        <f>'[1]Calculs débits-diamètres'!J94</f>
        <v>Multicouche</v>
      </c>
      <c r="P59" s="16" t="str">
        <f>'[1]Calculs débits-diamètres'!O94</f>
        <v xml:space="preserve"> 16 / 12</v>
      </c>
      <c r="Q59" s="22">
        <f>IF(P59=0,0,REPLACE(P59,1,6,)*1)</f>
        <v>12</v>
      </c>
      <c r="R59" s="23">
        <f>IF(Q59=0,"",E59/(3.6*PI()*(Q59^2/4)))</f>
        <v>0.27262652288889477</v>
      </c>
      <c r="S59" s="24">
        <f>IF(OR(Q59=0,R59=0),0,(3.8*R59^1.896)/(Q59^1.276))</f>
        <v>1.3570175142974051E-2</v>
      </c>
      <c r="T59" s="24">
        <f>IF(S59=0,0,IF($E$10=0,"Majoration ?",S59*(1+$E$10/100)))</f>
        <v>1.4927192657271458E-2</v>
      </c>
      <c r="U59" s="25">
        <f>'[1]Calculs débits-diamètres'!U94</f>
        <v>18.2</v>
      </c>
      <c r="V59" s="24">
        <f>IF(ISERROR(T59*U59),0,T59*U59)</f>
        <v>0.27167490636234054</v>
      </c>
      <c r="W59" s="24">
        <f>SUM(N59:N69)+V59</f>
        <v>0.27707318321190377</v>
      </c>
      <c r="X59" s="141">
        <f>W354+W353+W351+W350+W349</f>
        <v>0.52859788307236932</v>
      </c>
      <c r="Y59" s="26">
        <f>W59+X59</f>
        <v>0.8056710662842731</v>
      </c>
      <c r="AA59" s="27">
        <f>'[1]Colonne ECS 19'!$E$13</f>
        <v>3</v>
      </c>
    </row>
    <row r="60" spans="2:27" ht="15" customHeight="1" x14ac:dyDescent="0.2">
      <c r="B60" s="139"/>
      <c r="C60" s="28"/>
      <c r="D60" s="29"/>
      <c r="E60" s="30"/>
      <c r="F60" s="31" t="str">
        <f>'[1]Colonne ECS 19'!$B$108</f>
        <v>R+1</v>
      </c>
      <c r="G60" s="31" t="str">
        <f>'[1]Colonne ECS 19'!$J$117</f>
        <v>Multicouche</v>
      </c>
      <c r="H60" s="31" t="str">
        <f>'[1]Colonne ECS 19'!$L$117</f>
        <v xml:space="preserve"> 32 / 26</v>
      </c>
      <c r="I60" s="32">
        <f t="shared" si="0"/>
        <v>26</v>
      </c>
      <c r="J60" s="33">
        <f t="shared" si="8"/>
        <v>5.8074288899409542E-2</v>
      </c>
      <c r="K60" s="34">
        <f t="shared" si="2"/>
        <v>2.6964419827988278E-4</v>
      </c>
      <c r="L60" s="34">
        <f t="shared" si="3"/>
        <v>2.9660861810787111E-4</v>
      </c>
      <c r="M60" s="35">
        <f>'[1]Colonne ECS 19'!$I$138</f>
        <v>2.7</v>
      </c>
      <c r="N60" s="34">
        <f t="shared" si="4"/>
        <v>8.0084326889125201E-4</v>
      </c>
      <c r="O60" s="30"/>
      <c r="P60" s="30"/>
      <c r="Q60" s="36"/>
      <c r="R60" s="36"/>
      <c r="S60" s="36"/>
      <c r="T60" s="36"/>
      <c r="U60" s="37"/>
      <c r="V60" s="36"/>
      <c r="W60" s="36"/>
      <c r="X60" s="142"/>
      <c r="Y60" s="38"/>
    </row>
    <row r="61" spans="2:27" ht="15" customHeight="1" x14ac:dyDescent="0.2">
      <c r="B61" s="139"/>
      <c r="C61" s="28"/>
      <c r="D61" s="29"/>
      <c r="E61" s="30"/>
      <c r="F61" s="31" t="str">
        <f>'[1]Colonne ECS 19'!$B$98</f>
        <v>R+2</v>
      </c>
      <c r="G61" s="31" t="str">
        <f>'[1]Colonne ECS 19'!$J$107</f>
        <v>Multicouche</v>
      </c>
      <c r="H61" s="31" t="str">
        <f>'[1]Colonne ECS 19'!$L$107</f>
        <v xml:space="preserve"> 32 / 26</v>
      </c>
      <c r="I61" s="32">
        <f t="shared" si="0"/>
        <v>26</v>
      </c>
      <c r="J61" s="33">
        <f t="shared" si="8"/>
        <v>5.8074288899409542E-2</v>
      </c>
      <c r="K61" s="34">
        <f t="shared" si="2"/>
        <v>2.6964419827988278E-4</v>
      </c>
      <c r="L61" s="34">
        <f t="shared" si="3"/>
        <v>2.9660861810787111E-4</v>
      </c>
      <c r="M61" s="35">
        <f>'[1]Colonne ECS 19'!$I$139</f>
        <v>2</v>
      </c>
      <c r="N61" s="34">
        <f t="shared" si="4"/>
        <v>5.9321723621574222E-4</v>
      </c>
      <c r="O61" s="30"/>
      <c r="P61" s="30"/>
      <c r="Q61" s="36"/>
      <c r="R61" s="36"/>
      <c r="S61" s="36"/>
      <c r="T61" s="36"/>
      <c r="U61" s="37"/>
      <c r="V61" s="36"/>
      <c r="W61" s="36"/>
      <c r="X61" s="142"/>
      <c r="Y61" s="38"/>
    </row>
    <row r="62" spans="2:27" ht="15" hidden="1" customHeight="1" x14ac:dyDescent="0.2">
      <c r="B62" s="139"/>
      <c r="C62" s="28"/>
      <c r="D62" s="29"/>
      <c r="E62" s="30"/>
      <c r="F62" s="31" t="str">
        <f>'[1]Colonne ECS 19'!$B$88</f>
        <v>R+3</v>
      </c>
      <c r="G62" s="31">
        <f>'[1]Colonne ECS 19'!$J$97</f>
        <v>0</v>
      </c>
      <c r="H62" s="31">
        <f>'[1]Colonne ECS 19'!$L$97</f>
        <v>0</v>
      </c>
      <c r="I62" s="32">
        <f t="shared" si="0"/>
        <v>0</v>
      </c>
      <c r="J62" s="33" t="str">
        <f t="shared" si="8"/>
        <v/>
      </c>
      <c r="K62" s="34">
        <f t="shared" si="2"/>
        <v>0</v>
      </c>
      <c r="L62" s="34">
        <f t="shared" si="3"/>
        <v>0</v>
      </c>
      <c r="M62" s="35">
        <f>'[1]Colonne ECS 19'!$I$140</f>
        <v>0</v>
      </c>
      <c r="N62" s="34">
        <f t="shared" si="4"/>
        <v>0</v>
      </c>
      <c r="O62" s="30"/>
      <c r="P62" s="30"/>
      <c r="Q62" s="36"/>
      <c r="R62" s="36"/>
      <c r="S62" s="36"/>
      <c r="T62" s="36"/>
      <c r="U62" s="37"/>
      <c r="V62" s="36"/>
      <c r="W62" s="36"/>
      <c r="X62" s="142"/>
      <c r="Y62" s="38"/>
    </row>
    <row r="63" spans="2:27" ht="15" hidden="1" customHeight="1" x14ac:dyDescent="0.2">
      <c r="B63" s="139"/>
      <c r="C63" s="28"/>
      <c r="D63" s="29"/>
      <c r="E63" s="30"/>
      <c r="F63" s="31" t="str">
        <f>'[1]Colonne ECS 19'!$B$78</f>
        <v>R+4</v>
      </c>
      <c r="G63" s="31">
        <f>'[1]Colonne ECS 19'!$J$87</f>
        <v>0</v>
      </c>
      <c r="H63" s="31">
        <f>'[1]Colonne ECS 19'!$L$87</f>
        <v>0</v>
      </c>
      <c r="I63" s="32">
        <f t="shared" si="0"/>
        <v>0</v>
      </c>
      <c r="J63" s="33" t="str">
        <f t="shared" si="8"/>
        <v/>
      </c>
      <c r="K63" s="34">
        <f t="shared" si="2"/>
        <v>0</v>
      </c>
      <c r="L63" s="34">
        <f t="shared" si="3"/>
        <v>0</v>
      </c>
      <c r="M63" s="35">
        <f>'[1]Colonne ECS 19'!$I$141</f>
        <v>0</v>
      </c>
      <c r="N63" s="34">
        <f t="shared" si="4"/>
        <v>0</v>
      </c>
      <c r="O63" s="30"/>
      <c r="P63" s="30"/>
      <c r="Q63" s="36"/>
      <c r="R63" s="36"/>
      <c r="S63" s="36"/>
      <c r="T63" s="36"/>
      <c r="U63" s="37"/>
      <c r="V63" s="36"/>
      <c r="W63" s="36"/>
      <c r="X63" s="142"/>
      <c r="Y63" s="38"/>
    </row>
    <row r="64" spans="2:27" ht="15" hidden="1" customHeight="1" x14ac:dyDescent="0.2">
      <c r="B64" s="139"/>
      <c r="C64" s="28"/>
      <c r="D64" s="29"/>
      <c r="E64" s="30"/>
      <c r="F64" s="31" t="str">
        <f>'[1]Colonne ECS 19'!$B$68</f>
        <v>R+5</v>
      </c>
      <c r="G64" s="31">
        <f>'[1]Colonne ECS 19'!$J$77</f>
        <v>0</v>
      </c>
      <c r="H64" s="31">
        <f>'[1]Colonne ECS 19'!$L$77</f>
        <v>0</v>
      </c>
      <c r="I64" s="32">
        <f t="shared" si="0"/>
        <v>0</v>
      </c>
      <c r="J64" s="33" t="str">
        <f t="shared" si="8"/>
        <v/>
      </c>
      <c r="K64" s="34">
        <f t="shared" si="2"/>
        <v>0</v>
      </c>
      <c r="L64" s="34">
        <f t="shared" si="3"/>
        <v>0</v>
      </c>
      <c r="M64" s="35">
        <f>'[1]Colonne ECS 19'!$I$142</f>
        <v>0</v>
      </c>
      <c r="N64" s="34">
        <f t="shared" si="4"/>
        <v>0</v>
      </c>
      <c r="O64" s="30"/>
      <c r="P64" s="30"/>
      <c r="Q64" s="36"/>
      <c r="R64" s="36"/>
      <c r="S64" s="36"/>
      <c r="T64" s="36"/>
      <c r="U64" s="37"/>
      <c r="V64" s="36"/>
      <c r="W64" s="36"/>
      <c r="X64" s="142"/>
      <c r="Y64" s="38"/>
    </row>
    <row r="65" spans="2:27" ht="15" hidden="1" customHeight="1" x14ac:dyDescent="0.2">
      <c r="B65" s="139"/>
      <c r="C65" s="28"/>
      <c r="D65" s="29"/>
      <c r="E65" s="30"/>
      <c r="F65" s="31" t="str">
        <f>'[1]Colonne ECS 19'!$B$58</f>
        <v>R+6</v>
      </c>
      <c r="G65" s="31">
        <f>'[1]Colonne ECS 19'!$J$67</f>
        <v>0</v>
      </c>
      <c r="H65" s="31">
        <f>'[1]Colonne ECS 19'!$L$67</f>
        <v>0</v>
      </c>
      <c r="I65" s="32">
        <f t="shared" si="0"/>
        <v>0</v>
      </c>
      <c r="J65" s="33" t="str">
        <f t="shared" si="8"/>
        <v/>
      </c>
      <c r="K65" s="34">
        <f t="shared" si="2"/>
        <v>0</v>
      </c>
      <c r="L65" s="34">
        <f t="shared" si="3"/>
        <v>0</v>
      </c>
      <c r="M65" s="35">
        <f>'[1]Colonne ECS 19'!$I$143</f>
        <v>0</v>
      </c>
      <c r="N65" s="34">
        <f t="shared" si="4"/>
        <v>0</v>
      </c>
      <c r="O65" s="30"/>
      <c r="P65" s="30"/>
      <c r="Q65" s="36"/>
      <c r="R65" s="36"/>
      <c r="S65" s="36"/>
      <c r="T65" s="36"/>
      <c r="U65" s="37"/>
      <c r="V65" s="36"/>
      <c r="W65" s="36"/>
      <c r="X65" s="142"/>
      <c r="Y65" s="38"/>
    </row>
    <row r="66" spans="2:27" ht="15" hidden="1" customHeight="1" x14ac:dyDescent="0.2">
      <c r="B66" s="139"/>
      <c r="C66" s="28"/>
      <c r="D66" s="29"/>
      <c r="E66" s="30"/>
      <c r="F66" s="31" t="str">
        <f>'[1]Colonne ECS 19'!$B$48</f>
        <v>R+7</v>
      </c>
      <c r="G66" s="31">
        <f>'[1]Colonne ECS 19'!$J$57</f>
        <v>0</v>
      </c>
      <c r="H66" s="31">
        <f>'[1]Colonne ECS 19'!$L$57</f>
        <v>0</v>
      </c>
      <c r="I66" s="32">
        <f t="shared" si="0"/>
        <v>0</v>
      </c>
      <c r="J66" s="33" t="str">
        <f t="shared" si="8"/>
        <v/>
      </c>
      <c r="K66" s="34">
        <f t="shared" si="2"/>
        <v>0</v>
      </c>
      <c r="L66" s="34">
        <f t="shared" si="3"/>
        <v>0</v>
      </c>
      <c r="M66" s="35">
        <f>'[1]Colonne ECS 19'!$I$144</f>
        <v>0</v>
      </c>
      <c r="N66" s="34">
        <f t="shared" si="4"/>
        <v>0</v>
      </c>
      <c r="O66" s="30"/>
      <c r="P66" s="30"/>
      <c r="Q66" s="36"/>
      <c r="R66" s="36"/>
      <c r="S66" s="36"/>
      <c r="T66" s="36"/>
      <c r="U66" s="37"/>
      <c r="V66" s="36"/>
      <c r="W66" s="36"/>
      <c r="X66" s="142"/>
      <c r="Y66" s="38"/>
    </row>
    <row r="67" spans="2:27" ht="15" hidden="1" customHeight="1" x14ac:dyDescent="0.2">
      <c r="B67" s="139"/>
      <c r="C67" s="28"/>
      <c r="D67" s="29"/>
      <c r="E67" s="30"/>
      <c r="F67" s="31" t="str">
        <f>'[1]Colonne ECS 19'!$B$38</f>
        <v>R+8</v>
      </c>
      <c r="G67" s="31">
        <f>'[1]Colonne ECS 19'!$J$47</f>
        <v>0</v>
      </c>
      <c r="H67" s="31">
        <f>'[1]Colonne ECS 19'!$L$47</f>
        <v>0</v>
      </c>
      <c r="I67" s="32">
        <f t="shared" si="0"/>
        <v>0</v>
      </c>
      <c r="J67" s="33" t="str">
        <f t="shared" si="8"/>
        <v/>
      </c>
      <c r="K67" s="34">
        <f t="shared" si="2"/>
        <v>0</v>
      </c>
      <c r="L67" s="34">
        <f t="shared" si="3"/>
        <v>0</v>
      </c>
      <c r="M67" s="35">
        <f>'[1]Colonne ECS 19'!$I$145</f>
        <v>0</v>
      </c>
      <c r="N67" s="34">
        <f t="shared" si="4"/>
        <v>0</v>
      </c>
      <c r="O67" s="30"/>
      <c r="P67" s="30"/>
      <c r="Q67" s="36"/>
      <c r="R67" s="36"/>
      <c r="S67" s="36"/>
      <c r="T67" s="36"/>
      <c r="U67" s="37"/>
      <c r="V67" s="36"/>
      <c r="W67" s="36"/>
      <c r="X67" s="142"/>
      <c r="Y67" s="38"/>
    </row>
    <row r="68" spans="2:27" ht="15" hidden="1" customHeight="1" x14ac:dyDescent="0.2">
      <c r="B68" s="139"/>
      <c r="C68" s="28"/>
      <c r="D68" s="29"/>
      <c r="E68" s="30"/>
      <c r="F68" s="31" t="str">
        <f>'[1]Colonne ECS 19'!$B$28</f>
        <v>R+9</v>
      </c>
      <c r="G68" s="31">
        <f>'[1]Colonne ECS 19'!$J$37</f>
        <v>0</v>
      </c>
      <c r="H68" s="31">
        <f>'[1]Colonne ECS 19'!$L$37</f>
        <v>0</v>
      </c>
      <c r="I68" s="32">
        <f t="shared" si="0"/>
        <v>0</v>
      </c>
      <c r="J68" s="33" t="str">
        <f t="shared" si="8"/>
        <v/>
      </c>
      <c r="K68" s="34">
        <f t="shared" si="2"/>
        <v>0</v>
      </c>
      <c r="L68" s="34">
        <f t="shared" si="3"/>
        <v>0</v>
      </c>
      <c r="M68" s="35">
        <f>'[1]Colonne ECS 19'!$I$146</f>
        <v>0</v>
      </c>
      <c r="N68" s="34">
        <f t="shared" si="4"/>
        <v>0</v>
      </c>
      <c r="O68" s="30"/>
      <c r="P68" s="30"/>
      <c r="Q68" s="36"/>
      <c r="R68" s="36"/>
      <c r="S68" s="36"/>
      <c r="T68" s="36"/>
      <c r="U68" s="37"/>
      <c r="V68" s="36"/>
      <c r="W68" s="36"/>
      <c r="X68" s="142"/>
      <c r="Y68" s="38"/>
    </row>
    <row r="69" spans="2:27" ht="15" hidden="1" customHeight="1" thickBot="1" x14ac:dyDescent="0.25">
      <c r="B69" s="139"/>
      <c r="C69" s="39"/>
      <c r="D69" s="40"/>
      <c r="E69" s="41"/>
      <c r="F69" s="42" t="str">
        <f>'[1]Colonne ECS 19'!$B$18</f>
        <v>R+10</v>
      </c>
      <c r="G69" s="42">
        <f>'[1]Colonne ECS 19'!$J$27</f>
        <v>0</v>
      </c>
      <c r="H69" s="42">
        <f>'[1]Colonne ECS 19'!$L$27</f>
        <v>0</v>
      </c>
      <c r="I69" s="43">
        <f t="shared" si="0"/>
        <v>0</v>
      </c>
      <c r="J69" s="44" t="str">
        <f t="shared" si="8"/>
        <v/>
      </c>
      <c r="K69" s="45">
        <f t="shared" si="2"/>
        <v>0</v>
      </c>
      <c r="L69" s="45">
        <f t="shared" si="3"/>
        <v>0</v>
      </c>
      <c r="M69" s="46">
        <f>'[1]Colonne ECS 19'!$I$147</f>
        <v>0</v>
      </c>
      <c r="N69" s="45">
        <f t="shared" si="4"/>
        <v>0</v>
      </c>
      <c r="O69" s="41"/>
      <c r="P69" s="41"/>
      <c r="Q69" s="47"/>
      <c r="R69" s="47"/>
      <c r="S69" s="47"/>
      <c r="T69" s="47"/>
      <c r="U69" s="48"/>
      <c r="V69" s="47"/>
      <c r="W69" s="36"/>
      <c r="X69" s="142"/>
      <c r="Y69" s="38"/>
    </row>
    <row r="70" spans="2:27" ht="15" customHeight="1" x14ac:dyDescent="0.2">
      <c r="B70" s="139"/>
      <c r="C70" s="101" t="str">
        <f>'[1]Calculs débits-diamètres'!C18</f>
        <v>Colonne ECS 14</v>
      </c>
      <c r="D70" s="102"/>
      <c r="E70" s="16">
        <f>'[1]Calculs débits-diamètres'!Z95</f>
        <v>121</v>
      </c>
      <c r="F70" s="17" t="str">
        <f>'[1]Colonne ECS 14'!$B$118</f>
        <v>RDC</v>
      </c>
      <c r="G70" s="17" t="str">
        <f>'[1]Colonne ECS 14'!$J$127</f>
        <v>Multicouche</v>
      </c>
      <c r="H70" s="17" t="str">
        <f>'[1]Colonne ECS 14'!$L$127</f>
        <v xml:space="preserve"> 32 / 26</v>
      </c>
      <c r="I70" s="18">
        <f t="shared" si="0"/>
        <v>26</v>
      </c>
      <c r="J70" s="19">
        <f t="shared" ref="J70:J80" si="9">IF(I70=0,"",$E$70/(3.6*PI()*(I70^2/4)))</f>
        <v>6.3306206818275271E-2</v>
      </c>
      <c r="K70" s="20">
        <f t="shared" si="2"/>
        <v>3.1755559919351806E-4</v>
      </c>
      <c r="L70" s="20">
        <f t="shared" si="3"/>
        <v>3.493111591128699E-4</v>
      </c>
      <c r="M70" s="21">
        <f>'[1]Colonne ECS 14'!$I$137</f>
        <v>16</v>
      </c>
      <c r="N70" s="20">
        <f t="shared" si="4"/>
        <v>5.5889785458059183E-3</v>
      </c>
      <c r="O70" s="16" t="str">
        <f>'[1]Calculs débits-diamètres'!J95</f>
        <v>Multicouche</v>
      </c>
      <c r="P70" s="16" t="str">
        <f>'[1]Calculs débits-diamètres'!O95</f>
        <v xml:space="preserve"> 16 / 12</v>
      </c>
      <c r="Q70" s="22">
        <f>IF(P70=0,0,REPLACE(P70,1,6,)*1)</f>
        <v>12</v>
      </c>
      <c r="R70" s="23">
        <f>IF(Q70=0,"",E70/(3.6*PI()*(Q70^2/4)))</f>
        <v>0.29718747089690334</v>
      </c>
      <c r="S70" s="24">
        <f>IF(OR(Q70=0,R70=0),0,(3.8*R70^1.896)/(Q70^1.276))</f>
        <v>1.598137518321532E-2</v>
      </c>
      <c r="T70" s="24">
        <f>IF(S70=0,0,IF($E$10=0,"Majoration ?",S70*(1+$E$10/100)))</f>
        <v>1.7579512701536855E-2</v>
      </c>
      <c r="U70" s="25">
        <f>'[1]Calculs débits-diamètres'!U95</f>
        <v>20.7</v>
      </c>
      <c r="V70" s="24">
        <f>IF(ISERROR(T70*U70),0,T70*U70)</f>
        <v>0.36389591292181289</v>
      </c>
      <c r="W70" s="24">
        <f>SUM(N70:N80)+V70</f>
        <v>0.3711266539154493</v>
      </c>
      <c r="X70" s="141">
        <f>W354+W353+W351+W350+W349+W348</f>
        <v>0.95931080174453287</v>
      </c>
      <c r="Y70" s="26">
        <f>W70+X70</f>
        <v>1.3304374556599821</v>
      </c>
      <c r="AA70" s="27">
        <f>'[1]Colonne ECS 14'!$E$13</f>
        <v>3</v>
      </c>
    </row>
    <row r="71" spans="2:27" ht="15" customHeight="1" x14ac:dyDescent="0.2">
      <c r="B71" s="139"/>
      <c r="C71" s="28"/>
      <c r="D71" s="29"/>
      <c r="E71" s="30"/>
      <c r="F71" s="31" t="str">
        <f>'[1]Colonne ECS 14'!$B$108</f>
        <v>R+1</v>
      </c>
      <c r="G71" s="31" t="str">
        <f>'[1]Colonne ECS 14'!$J$117</f>
        <v>Multicouche</v>
      </c>
      <c r="H71" s="31" t="str">
        <f>'[1]Colonne ECS 14'!$L$117</f>
        <v xml:space="preserve"> 32 / 26</v>
      </c>
      <c r="I71" s="32">
        <f t="shared" si="0"/>
        <v>26</v>
      </c>
      <c r="J71" s="33">
        <f t="shared" si="9"/>
        <v>6.3306206818275271E-2</v>
      </c>
      <c r="K71" s="34">
        <f t="shared" si="2"/>
        <v>3.1755559919351806E-4</v>
      </c>
      <c r="L71" s="34">
        <f t="shared" si="3"/>
        <v>3.493111591128699E-4</v>
      </c>
      <c r="M71" s="35">
        <f>'[1]Colonne ECS 14'!$I$138</f>
        <v>2.7</v>
      </c>
      <c r="N71" s="34">
        <f t="shared" si="4"/>
        <v>9.4314012960474878E-4</v>
      </c>
      <c r="O71" s="30"/>
      <c r="P71" s="30"/>
      <c r="Q71" s="36"/>
      <c r="R71" s="36"/>
      <c r="S71" s="36"/>
      <c r="T71" s="36"/>
      <c r="U71" s="37"/>
      <c r="V71" s="36"/>
      <c r="W71" s="36"/>
      <c r="X71" s="142"/>
      <c r="Y71" s="38"/>
    </row>
    <row r="72" spans="2:27" ht="15" customHeight="1" x14ac:dyDescent="0.2">
      <c r="B72" s="139"/>
      <c r="C72" s="28"/>
      <c r="D72" s="29"/>
      <c r="E72" s="30"/>
      <c r="F72" s="31" t="str">
        <f>'[1]Colonne ECS 14'!$B$98</f>
        <v>R+2</v>
      </c>
      <c r="G72" s="31" t="str">
        <f>'[1]Colonne ECS 14'!$J$107</f>
        <v>Multicouche</v>
      </c>
      <c r="H72" s="31" t="str">
        <f>'[1]Colonne ECS 14'!$L$107</f>
        <v xml:space="preserve"> 32 / 26</v>
      </c>
      <c r="I72" s="32">
        <f t="shared" si="0"/>
        <v>26</v>
      </c>
      <c r="J72" s="33">
        <f t="shared" si="9"/>
        <v>6.3306206818275271E-2</v>
      </c>
      <c r="K72" s="34">
        <f t="shared" si="2"/>
        <v>3.1755559919351806E-4</v>
      </c>
      <c r="L72" s="34">
        <f t="shared" si="3"/>
        <v>3.493111591128699E-4</v>
      </c>
      <c r="M72" s="35">
        <f>'[1]Colonne ECS 14'!$I$139</f>
        <v>2</v>
      </c>
      <c r="N72" s="34">
        <f t="shared" si="4"/>
        <v>6.9862231822573979E-4</v>
      </c>
      <c r="O72" s="30"/>
      <c r="P72" s="30"/>
      <c r="Q72" s="36"/>
      <c r="R72" s="36"/>
      <c r="S72" s="36"/>
      <c r="T72" s="36"/>
      <c r="U72" s="37"/>
      <c r="V72" s="36"/>
      <c r="W72" s="36"/>
      <c r="X72" s="142"/>
      <c r="Y72" s="38"/>
    </row>
    <row r="73" spans="2:27" ht="15" hidden="1" customHeight="1" x14ac:dyDescent="0.2">
      <c r="B73" s="139"/>
      <c r="C73" s="28"/>
      <c r="D73" s="29"/>
      <c r="E73" s="30"/>
      <c r="F73" s="31" t="str">
        <f>'[1]Colonne ECS 14'!$B$88</f>
        <v>R+3</v>
      </c>
      <c r="G73" s="31">
        <f>'[1]Colonne ECS 14'!$J$97</f>
        <v>0</v>
      </c>
      <c r="H73" s="31">
        <f>'[1]Colonne ECS 14'!$L$97</f>
        <v>0</v>
      </c>
      <c r="I73" s="32">
        <f t="shared" si="0"/>
        <v>0</v>
      </c>
      <c r="J73" s="33" t="str">
        <f t="shared" si="9"/>
        <v/>
      </c>
      <c r="K73" s="34">
        <f t="shared" si="2"/>
        <v>0</v>
      </c>
      <c r="L73" s="34">
        <f t="shared" si="3"/>
        <v>0</v>
      </c>
      <c r="M73" s="35">
        <f>'[1]Colonne ECS 14'!$I$140</f>
        <v>0</v>
      </c>
      <c r="N73" s="34">
        <f t="shared" si="4"/>
        <v>0</v>
      </c>
      <c r="O73" s="30"/>
      <c r="P73" s="30"/>
      <c r="Q73" s="36"/>
      <c r="R73" s="36"/>
      <c r="S73" s="36"/>
      <c r="T73" s="36"/>
      <c r="U73" s="37"/>
      <c r="V73" s="36"/>
      <c r="W73" s="36"/>
      <c r="X73" s="142"/>
      <c r="Y73" s="38"/>
    </row>
    <row r="74" spans="2:27" ht="15" hidden="1" customHeight="1" x14ac:dyDescent="0.2">
      <c r="B74" s="139"/>
      <c r="C74" s="28"/>
      <c r="D74" s="29"/>
      <c r="E74" s="30"/>
      <c r="F74" s="31" t="str">
        <f>'[1]Colonne ECS 14'!$B$78</f>
        <v>R+4</v>
      </c>
      <c r="G74" s="31">
        <f>'[1]Colonne ECS 14'!$J$87</f>
        <v>0</v>
      </c>
      <c r="H74" s="31">
        <f>'[1]Colonne ECS 14'!$L$87</f>
        <v>0</v>
      </c>
      <c r="I74" s="32">
        <f t="shared" si="0"/>
        <v>0</v>
      </c>
      <c r="J74" s="33" t="str">
        <f t="shared" si="9"/>
        <v/>
      </c>
      <c r="K74" s="34">
        <f t="shared" si="2"/>
        <v>0</v>
      </c>
      <c r="L74" s="34">
        <f t="shared" si="3"/>
        <v>0</v>
      </c>
      <c r="M74" s="35">
        <f>'[1]Colonne ECS 14'!$I$141</f>
        <v>0</v>
      </c>
      <c r="N74" s="34">
        <f t="shared" si="4"/>
        <v>0</v>
      </c>
      <c r="O74" s="30"/>
      <c r="P74" s="30"/>
      <c r="Q74" s="36"/>
      <c r="R74" s="36"/>
      <c r="S74" s="36"/>
      <c r="T74" s="36"/>
      <c r="U74" s="37"/>
      <c r="V74" s="36"/>
      <c r="W74" s="36"/>
      <c r="X74" s="142"/>
      <c r="Y74" s="38"/>
    </row>
    <row r="75" spans="2:27" ht="15" hidden="1" customHeight="1" x14ac:dyDescent="0.2">
      <c r="B75" s="139"/>
      <c r="C75" s="28"/>
      <c r="D75" s="29"/>
      <c r="E75" s="30"/>
      <c r="F75" s="31" t="str">
        <f>'[1]Colonne ECS 14'!$B$68</f>
        <v>R+5</v>
      </c>
      <c r="G75" s="31">
        <f>'[1]Colonne ECS 14'!$J$77</f>
        <v>0</v>
      </c>
      <c r="H75" s="31">
        <f>'[1]Colonne ECS 14'!$L$77</f>
        <v>0</v>
      </c>
      <c r="I75" s="32">
        <f t="shared" si="0"/>
        <v>0</v>
      </c>
      <c r="J75" s="33" t="str">
        <f t="shared" si="9"/>
        <v/>
      </c>
      <c r="K75" s="34">
        <f t="shared" si="2"/>
        <v>0</v>
      </c>
      <c r="L75" s="34">
        <f t="shared" si="3"/>
        <v>0</v>
      </c>
      <c r="M75" s="35">
        <f>'[1]Colonne ECS 14'!$I$142</f>
        <v>0</v>
      </c>
      <c r="N75" s="34">
        <f t="shared" si="4"/>
        <v>0</v>
      </c>
      <c r="O75" s="30"/>
      <c r="P75" s="30"/>
      <c r="Q75" s="36"/>
      <c r="R75" s="36"/>
      <c r="S75" s="36"/>
      <c r="T75" s="36"/>
      <c r="U75" s="37"/>
      <c r="V75" s="36"/>
      <c r="W75" s="36"/>
      <c r="X75" s="142"/>
      <c r="Y75" s="38"/>
    </row>
    <row r="76" spans="2:27" ht="15" hidden="1" customHeight="1" x14ac:dyDescent="0.2">
      <c r="B76" s="139"/>
      <c r="C76" s="28"/>
      <c r="D76" s="29"/>
      <c r="E76" s="30"/>
      <c r="F76" s="31" t="str">
        <f>'[1]Colonne ECS 14'!$B$58</f>
        <v>R+6</v>
      </c>
      <c r="G76" s="31">
        <f>'[1]Colonne ECS 14'!$J$67</f>
        <v>0</v>
      </c>
      <c r="H76" s="31">
        <f>'[1]Colonne ECS 14'!$L$67</f>
        <v>0</v>
      </c>
      <c r="I76" s="32">
        <f t="shared" si="0"/>
        <v>0</v>
      </c>
      <c r="J76" s="33" t="str">
        <f t="shared" si="9"/>
        <v/>
      </c>
      <c r="K76" s="34">
        <f t="shared" si="2"/>
        <v>0</v>
      </c>
      <c r="L76" s="34">
        <f t="shared" si="3"/>
        <v>0</v>
      </c>
      <c r="M76" s="35">
        <f>'[1]Colonne ECS 14'!$I$143</f>
        <v>0</v>
      </c>
      <c r="N76" s="34">
        <f t="shared" si="4"/>
        <v>0</v>
      </c>
      <c r="O76" s="30"/>
      <c r="P76" s="30"/>
      <c r="Q76" s="36"/>
      <c r="R76" s="36"/>
      <c r="S76" s="36"/>
      <c r="T76" s="36"/>
      <c r="U76" s="37"/>
      <c r="V76" s="36"/>
      <c r="W76" s="36"/>
      <c r="X76" s="142"/>
      <c r="Y76" s="38"/>
    </row>
    <row r="77" spans="2:27" ht="15" hidden="1" customHeight="1" x14ac:dyDescent="0.2">
      <c r="B77" s="139"/>
      <c r="C77" s="28"/>
      <c r="D77" s="29"/>
      <c r="E77" s="30"/>
      <c r="F77" s="31" t="str">
        <f>'[1]Colonne ECS 14'!$B$48</f>
        <v>R+7</v>
      </c>
      <c r="G77" s="31">
        <f>'[1]Colonne ECS 14'!$J$57</f>
        <v>0</v>
      </c>
      <c r="H77" s="31">
        <f>'[1]Colonne ECS 14'!$L$57</f>
        <v>0</v>
      </c>
      <c r="I77" s="32">
        <f t="shared" si="0"/>
        <v>0</v>
      </c>
      <c r="J77" s="33" t="str">
        <f t="shared" si="9"/>
        <v/>
      </c>
      <c r="K77" s="34">
        <f t="shared" si="2"/>
        <v>0</v>
      </c>
      <c r="L77" s="34">
        <f t="shared" si="3"/>
        <v>0</v>
      </c>
      <c r="M77" s="35">
        <f>'[1]Colonne ECS 14'!$I$144</f>
        <v>0</v>
      </c>
      <c r="N77" s="34">
        <f t="shared" si="4"/>
        <v>0</v>
      </c>
      <c r="O77" s="30"/>
      <c r="P77" s="30"/>
      <c r="Q77" s="36"/>
      <c r="R77" s="36"/>
      <c r="S77" s="36"/>
      <c r="T77" s="36"/>
      <c r="U77" s="37"/>
      <c r="V77" s="36"/>
      <c r="W77" s="36"/>
      <c r="X77" s="142"/>
      <c r="Y77" s="38"/>
    </row>
    <row r="78" spans="2:27" ht="15" hidden="1" customHeight="1" x14ac:dyDescent="0.2">
      <c r="B78" s="139"/>
      <c r="C78" s="28"/>
      <c r="D78" s="29"/>
      <c r="E78" s="30"/>
      <c r="F78" s="31" t="str">
        <f>'[1]Colonne ECS 14'!$B$38</f>
        <v>R+8</v>
      </c>
      <c r="G78" s="31">
        <f>'[1]Colonne ECS 14'!$J$47</f>
        <v>0</v>
      </c>
      <c r="H78" s="31">
        <f>'[1]Colonne ECS 14'!$L$47</f>
        <v>0</v>
      </c>
      <c r="I78" s="32">
        <f t="shared" si="0"/>
        <v>0</v>
      </c>
      <c r="J78" s="33" t="str">
        <f t="shared" si="9"/>
        <v/>
      </c>
      <c r="K78" s="34">
        <f t="shared" si="2"/>
        <v>0</v>
      </c>
      <c r="L78" s="34">
        <f t="shared" si="3"/>
        <v>0</v>
      </c>
      <c r="M78" s="35">
        <f>'[1]Colonne ECS 14'!$I$145</f>
        <v>0</v>
      </c>
      <c r="N78" s="34">
        <f t="shared" si="4"/>
        <v>0</v>
      </c>
      <c r="O78" s="30"/>
      <c r="P78" s="30"/>
      <c r="Q78" s="36"/>
      <c r="R78" s="36"/>
      <c r="S78" s="36"/>
      <c r="T78" s="36"/>
      <c r="U78" s="37"/>
      <c r="V78" s="36"/>
      <c r="W78" s="36"/>
      <c r="X78" s="142"/>
      <c r="Y78" s="38"/>
    </row>
    <row r="79" spans="2:27" ht="15" hidden="1" customHeight="1" x14ac:dyDescent="0.2">
      <c r="B79" s="139"/>
      <c r="C79" s="28"/>
      <c r="D79" s="29"/>
      <c r="E79" s="30"/>
      <c r="F79" s="31" t="str">
        <f>'[1]Colonne ECS 14'!$B$28</f>
        <v>R+9</v>
      </c>
      <c r="G79" s="31">
        <f>'[1]Colonne ECS 14'!$J$37</f>
        <v>0</v>
      </c>
      <c r="H79" s="31">
        <f>'[1]Colonne ECS 14'!$L$37</f>
        <v>0</v>
      </c>
      <c r="I79" s="32">
        <f t="shared" ref="I79:I142" si="10">IF(H79=0,0,REPLACE(H79,1,6,)*1)</f>
        <v>0</v>
      </c>
      <c r="J79" s="33" t="str">
        <f t="shared" si="9"/>
        <v/>
      </c>
      <c r="K79" s="34">
        <f t="shared" ref="K79:K142" si="11">IF(OR(I79=0,J79=0),0,(3.8*J79^1.896)/(I79^1.276))</f>
        <v>0</v>
      </c>
      <c r="L79" s="34">
        <f t="shared" ref="L79:L142" si="12">IF(K79=0,0,IF($E$10=0,"Majoration ?",K79*(1+$E$10/100)))</f>
        <v>0</v>
      </c>
      <c r="M79" s="35">
        <f>'[1]Colonne ECS 14'!$I$146</f>
        <v>0</v>
      </c>
      <c r="N79" s="34">
        <f t="shared" ref="N79:N142" si="13">IF(ISERROR(L79*M79),0,L79*M79)</f>
        <v>0</v>
      </c>
      <c r="O79" s="30"/>
      <c r="P79" s="30"/>
      <c r="Q79" s="36"/>
      <c r="R79" s="36"/>
      <c r="S79" s="36"/>
      <c r="T79" s="36"/>
      <c r="U79" s="37"/>
      <c r="V79" s="36"/>
      <c r="W79" s="36"/>
      <c r="X79" s="142"/>
      <c r="Y79" s="38"/>
    </row>
    <row r="80" spans="2:27" ht="15" hidden="1" customHeight="1" thickBot="1" x14ac:dyDescent="0.25">
      <c r="B80" s="139"/>
      <c r="C80" s="39"/>
      <c r="D80" s="40"/>
      <c r="E80" s="41"/>
      <c r="F80" s="42" t="str">
        <f>'[1]Colonne ECS 14'!$B$18</f>
        <v>R+10</v>
      </c>
      <c r="G80" s="42">
        <f>'[1]Colonne ECS 14'!$J$27</f>
        <v>0</v>
      </c>
      <c r="H80" s="42">
        <f>'[1]Colonne ECS 14'!$L$27</f>
        <v>0</v>
      </c>
      <c r="I80" s="43">
        <f t="shared" si="10"/>
        <v>0</v>
      </c>
      <c r="J80" s="44" t="str">
        <f t="shared" si="9"/>
        <v/>
      </c>
      <c r="K80" s="45">
        <f t="shared" si="11"/>
        <v>0</v>
      </c>
      <c r="L80" s="45">
        <f t="shared" si="12"/>
        <v>0</v>
      </c>
      <c r="M80" s="46">
        <f>'[1]Colonne ECS 14'!$I$147</f>
        <v>0</v>
      </c>
      <c r="N80" s="45">
        <f t="shared" si="13"/>
        <v>0</v>
      </c>
      <c r="O80" s="41"/>
      <c r="P80" s="41"/>
      <c r="Q80" s="47"/>
      <c r="R80" s="47"/>
      <c r="S80" s="47"/>
      <c r="T80" s="47"/>
      <c r="U80" s="48"/>
      <c r="V80" s="47"/>
      <c r="W80" s="36"/>
      <c r="X80" s="142"/>
      <c r="Y80" s="38"/>
    </row>
    <row r="81" spans="2:27" ht="15" customHeight="1" x14ac:dyDescent="0.2">
      <c r="B81" s="139"/>
      <c r="C81" s="101" t="str">
        <f>'[1]Calculs débits-diamètres'!C19</f>
        <v>Colonne ECS 11</v>
      </c>
      <c r="D81" s="102"/>
      <c r="E81" s="16">
        <f>'[1]Calculs débits-diamètres'!Z96</f>
        <v>97</v>
      </c>
      <c r="F81" s="17" t="str">
        <f>'[1]Colonne ECS 11'!$B$118</f>
        <v>RDC</v>
      </c>
      <c r="G81" s="17" t="str">
        <f>'[1]Colonne ECS 11'!$J$127</f>
        <v>Multicouche</v>
      </c>
      <c r="H81" s="17" t="str">
        <f>'[1]Colonne ECS 11'!$L$127</f>
        <v xml:space="preserve"> 32 / 26</v>
      </c>
      <c r="I81" s="18">
        <f t="shared" si="10"/>
        <v>26</v>
      </c>
      <c r="J81" s="19">
        <f t="shared" ref="J81:J91" si="14">IF(I81=0,"",$E$81/(3.6*PI()*(I81^2/4)))</f>
        <v>5.0749603812997528E-2</v>
      </c>
      <c r="K81" s="20">
        <f t="shared" si="11"/>
        <v>2.0882280290546339E-4</v>
      </c>
      <c r="L81" s="20">
        <f t="shared" si="12"/>
        <v>2.2970508319600976E-4</v>
      </c>
      <c r="M81" s="21">
        <f>'[1]Colonne ECS 11'!$I$137</f>
        <v>14</v>
      </c>
      <c r="N81" s="20">
        <f t="shared" si="13"/>
        <v>3.2158711647441367E-3</v>
      </c>
      <c r="O81" s="16" t="str">
        <f>'[1]Calculs débits-diamètres'!J96</f>
        <v>Multicouche</v>
      </c>
      <c r="P81" s="16" t="str">
        <f>'[1]Calculs débits-diamètres'!O96</f>
        <v xml:space="preserve"> 16 / 12</v>
      </c>
      <c r="Q81" s="22">
        <f>IF(P81=0,0,REPLACE(P81,1,6,)*1)</f>
        <v>12</v>
      </c>
      <c r="R81" s="23">
        <f>IF(Q81=0,"",E81/(3.6*PI()*(Q81^2/4)))</f>
        <v>0.23824119567768282</v>
      </c>
      <c r="S81" s="24">
        <f>IF(OR(Q81=0,R81=0),0,(3.8*R81^1.896)/(Q81^1.276))</f>
        <v>1.0509263790398803E-2</v>
      </c>
      <c r="T81" s="24">
        <f>IF(S81=0,0,IF($E$10=0,"Majoration ?",S81*(1+$E$10/100)))</f>
        <v>1.1560190169438685E-2</v>
      </c>
      <c r="U81" s="25">
        <f>'[1]Calculs débits-diamètres'!U96</f>
        <v>18.7</v>
      </c>
      <c r="V81" s="24">
        <f>IF(ISERROR(T81*U81),0,T81*U81)</f>
        <v>0.2161755561685034</v>
      </c>
      <c r="W81" s="24">
        <f>SUM(N81:N91)+V81</f>
        <v>0.22047104122426878</v>
      </c>
      <c r="X81" s="141">
        <f>W354+W353+W351+W350+W349+W348+W347</f>
        <v>1.1202116860600393</v>
      </c>
      <c r="Y81" s="26">
        <f>W81+X81</f>
        <v>1.340682727284308</v>
      </c>
      <c r="AA81" s="27">
        <f>'[1]Colonne ECS 11'!$E$13</f>
        <v>3</v>
      </c>
    </row>
    <row r="82" spans="2:27" ht="15" customHeight="1" x14ac:dyDescent="0.2">
      <c r="B82" s="139"/>
      <c r="C82" s="28"/>
      <c r="D82" s="29"/>
      <c r="E82" s="30"/>
      <c r="F82" s="31" t="str">
        <f>'[1]Colonne ECS 11'!$B$108</f>
        <v>R+1</v>
      </c>
      <c r="G82" s="31" t="str">
        <f>'[1]Colonne ECS 11'!$J$117</f>
        <v>Multicouche</v>
      </c>
      <c r="H82" s="31" t="str">
        <f>'[1]Colonne ECS 11'!$L$117</f>
        <v xml:space="preserve"> 32 / 26</v>
      </c>
      <c r="I82" s="32">
        <f t="shared" si="10"/>
        <v>26</v>
      </c>
      <c r="J82" s="33">
        <f t="shared" si="14"/>
        <v>5.0749603812997528E-2</v>
      </c>
      <c r="K82" s="34">
        <f t="shared" si="11"/>
        <v>2.0882280290546339E-4</v>
      </c>
      <c r="L82" s="34">
        <f t="shared" si="12"/>
        <v>2.2970508319600976E-4</v>
      </c>
      <c r="M82" s="35">
        <f>'[1]Colonne ECS 11'!$I$138</f>
        <v>2.7</v>
      </c>
      <c r="N82" s="34">
        <f t="shared" si="13"/>
        <v>6.2020372462922636E-4</v>
      </c>
      <c r="O82" s="30"/>
      <c r="P82" s="30"/>
      <c r="Q82" s="36"/>
      <c r="R82" s="36"/>
      <c r="S82" s="36"/>
      <c r="T82" s="36"/>
      <c r="U82" s="37"/>
      <c r="V82" s="36"/>
      <c r="W82" s="36"/>
      <c r="X82" s="142"/>
      <c r="Y82" s="38"/>
    </row>
    <row r="83" spans="2:27" ht="15" customHeight="1" x14ac:dyDescent="0.2">
      <c r="B83" s="139"/>
      <c r="C83" s="28"/>
      <c r="D83" s="29"/>
      <c r="E83" s="30"/>
      <c r="F83" s="31" t="str">
        <f>'[1]Colonne ECS 11'!$B$98</f>
        <v>R+2</v>
      </c>
      <c r="G83" s="31" t="str">
        <f>'[1]Colonne ECS 11'!$J$107</f>
        <v>Multicouche</v>
      </c>
      <c r="H83" s="31" t="str">
        <f>'[1]Colonne ECS 11'!$L$107</f>
        <v xml:space="preserve"> 32 / 26</v>
      </c>
      <c r="I83" s="32">
        <f t="shared" si="10"/>
        <v>26</v>
      </c>
      <c r="J83" s="33">
        <f t="shared" si="14"/>
        <v>5.0749603812997528E-2</v>
      </c>
      <c r="K83" s="34">
        <f t="shared" si="11"/>
        <v>2.0882280290546339E-4</v>
      </c>
      <c r="L83" s="34">
        <f t="shared" si="12"/>
        <v>2.2970508319600976E-4</v>
      </c>
      <c r="M83" s="35">
        <f>'[1]Colonne ECS 11'!$I$139</f>
        <v>2</v>
      </c>
      <c r="N83" s="34">
        <f t="shared" si="13"/>
        <v>4.5941016639201951E-4</v>
      </c>
      <c r="O83" s="30"/>
      <c r="P83" s="30"/>
      <c r="Q83" s="36"/>
      <c r="R83" s="36"/>
      <c r="S83" s="36"/>
      <c r="T83" s="36"/>
      <c r="U83" s="37"/>
      <c r="V83" s="36"/>
      <c r="W83" s="36"/>
      <c r="X83" s="142"/>
      <c r="Y83" s="38"/>
    </row>
    <row r="84" spans="2:27" ht="15" hidden="1" customHeight="1" x14ac:dyDescent="0.2">
      <c r="B84" s="139"/>
      <c r="C84" s="28"/>
      <c r="D84" s="29"/>
      <c r="E84" s="30"/>
      <c r="F84" s="31" t="str">
        <f>'[1]Colonne ECS 11'!$B$88</f>
        <v>R+3</v>
      </c>
      <c r="G84" s="31">
        <f>'[1]Colonne ECS 11'!$J$97</f>
        <v>0</v>
      </c>
      <c r="H84" s="31">
        <f>'[1]Colonne ECS 11'!$L$97</f>
        <v>0</v>
      </c>
      <c r="I84" s="32">
        <f t="shared" si="10"/>
        <v>0</v>
      </c>
      <c r="J84" s="33" t="str">
        <f t="shared" si="14"/>
        <v/>
      </c>
      <c r="K84" s="34">
        <f t="shared" si="11"/>
        <v>0</v>
      </c>
      <c r="L84" s="34">
        <f t="shared" si="12"/>
        <v>0</v>
      </c>
      <c r="M84" s="35">
        <f>'[1]Colonne ECS 11'!$I$140</f>
        <v>0</v>
      </c>
      <c r="N84" s="34">
        <f t="shared" si="13"/>
        <v>0</v>
      </c>
      <c r="O84" s="30"/>
      <c r="P84" s="30"/>
      <c r="Q84" s="36"/>
      <c r="R84" s="36"/>
      <c r="S84" s="36"/>
      <c r="T84" s="36"/>
      <c r="U84" s="37"/>
      <c r="V84" s="36"/>
      <c r="W84" s="36"/>
      <c r="X84" s="142"/>
      <c r="Y84" s="38"/>
    </row>
    <row r="85" spans="2:27" ht="15" hidden="1" customHeight="1" x14ac:dyDescent="0.2">
      <c r="B85" s="139"/>
      <c r="C85" s="28"/>
      <c r="D85" s="29"/>
      <c r="E85" s="30"/>
      <c r="F85" s="31" t="str">
        <f>'[1]Colonne ECS 11'!$B$78</f>
        <v>R+4</v>
      </c>
      <c r="G85" s="31">
        <f>'[1]Colonne ECS 11'!$J$87</f>
        <v>0</v>
      </c>
      <c r="H85" s="31">
        <f>'[1]Colonne ECS 11'!$L$87</f>
        <v>0</v>
      </c>
      <c r="I85" s="32">
        <f t="shared" si="10"/>
        <v>0</v>
      </c>
      <c r="J85" s="33" t="str">
        <f t="shared" si="14"/>
        <v/>
      </c>
      <c r="K85" s="34">
        <f t="shared" si="11"/>
        <v>0</v>
      </c>
      <c r="L85" s="34">
        <f t="shared" si="12"/>
        <v>0</v>
      </c>
      <c r="M85" s="35">
        <f>'[1]Colonne ECS 11'!$I$141</f>
        <v>0</v>
      </c>
      <c r="N85" s="34">
        <f t="shared" si="13"/>
        <v>0</v>
      </c>
      <c r="O85" s="30"/>
      <c r="P85" s="30"/>
      <c r="Q85" s="36"/>
      <c r="R85" s="36"/>
      <c r="S85" s="36"/>
      <c r="T85" s="36"/>
      <c r="U85" s="37"/>
      <c r="V85" s="36"/>
      <c r="W85" s="36"/>
      <c r="X85" s="142"/>
      <c r="Y85" s="38"/>
    </row>
    <row r="86" spans="2:27" ht="15" hidden="1" customHeight="1" x14ac:dyDescent="0.2">
      <c r="B86" s="139"/>
      <c r="C86" s="28"/>
      <c r="D86" s="29"/>
      <c r="E86" s="30"/>
      <c r="F86" s="31" t="str">
        <f>'[1]Colonne ECS 11'!$B$68</f>
        <v>R+5</v>
      </c>
      <c r="G86" s="31">
        <f>'[1]Colonne ECS 11'!$J$77</f>
        <v>0</v>
      </c>
      <c r="H86" s="31">
        <f>'[1]Colonne ECS 11'!$L$77</f>
        <v>0</v>
      </c>
      <c r="I86" s="32">
        <f t="shared" si="10"/>
        <v>0</v>
      </c>
      <c r="J86" s="33" t="str">
        <f t="shared" si="14"/>
        <v/>
      </c>
      <c r="K86" s="34">
        <f t="shared" si="11"/>
        <v>0</v>
      </c>
      <c r="L86" s="34">
        <f t="shared" si="12"/>
        <v>0</v>
      </c>
      <c r="M86" s="35">
        <f>'[1]Colonne ECS 11'!$I$142</f>
        <v>0</v>
      </c>
      <c r="N86" s="34">
        <f t="shared" si="13"/>
        <v>0</v>
      </c>
      <c r="O86" s="30"/>
      <c r="P86" s="30"/>
      <c r="Q86" s="36"/>
      <c r="R86" s="36"/>
      <c r="S86" s="36"/>
      <c r="T86" s="36"/>
      <c r="U86" s="37"/>
      <c r="V86" s="36"/>
      <c r="W86" s="36"/>
      <c r="X86" s="142"/>
      <c r="Y86" s="38"/>
    </row>
    <row r="87" spans="2:27" ht="15" hidden="1" customHeight="1" x14ac:dyDescent="0.2">
      <c r="B87" s="139"/>
      <c r="C87" s="28"/>
      <c r="D87" s="29"/>
      <c r="E87" s="30"/>
      <c r="F87" s="31" t="str">
        <f>'[1]Colonne ECS 11'!$B$58</f>
        <v>R+6</v>
      </c>
      <c r="G87" s="31">
        <f>'[1]Colonne ECS 11'!$J$67</f>
        <v>0</v>
      </c>
      <c r="H87" s="31">
        <f>'[1]Colonne ECS 11'!$L$67</f>
        <v>0</v>
      </c>
      <c r="I87" s="32">
        <f t="shared" si="10"/>
        <v>0</v>
      </c>
      <c r="J87" s="33" t="str">
        <f t="shared" si="14"/>
        <v/>
      </c>
      <c r="K87" s="34">
        <f t="shared" si="11"/>
        <v>0</v>
      </c>
      <c r="L87" s="34">
        <f t="shared" si="12"/>
        <v>0</v>
      </c>
      <c r="M87" s="35">
        <f>'[1]Colonne ECS 11'!$I$143</f>
        <v>0</v>
      </c>
      <c r="N87" s="34">
        <f t="shared" si="13"/>
        <v>0</v>
      </c>
      <c r="O87" s="30"/>
      <c r="P87" s="30"/>
      <c r="Q87" s="36"/>
      <c r="R87" s="36"/>
      <c r="S87" s="36"/>
      <c r="T87" s="36"/>
      <c r="U87" s="37"/>
      <c r="V87" s="36"/>
      <c r="W87" s="36"/>
      <c r="X87" s="142"/>
      <c r="Y87" s="38"/>
    </row>
    <row r="88" spans="2:27" ht="15" hidden="1" customHeight="1" x14ac:dyDescent="0.2">
      <c r="B88" s="139"/>
      <c r="C88" s="28"/>
      <c r="D88" s="29"/>
      <c r="E88" s="30"/>
      <c r="F88" s="31" t="str">
        <f>'[1]Colonne ECS 11'!$B$48</f>
        <v>R+7</v>
      </c>
      <c r="G88" s="31">
        <f>'[1]Colonne ECS 11'!$J$57</f>
        <v>0</v>
      </c>
      <c r="H88" s="31">
        <f>'[1]Colonne ECS 11'!$L$57</f>
        <v>0</v>
      </c>
      <c r="I88" s="32">
        <f t="shared" si="10"/>
        <v>0</v>
      </c>
      <c r="J88" s="33" t="str">
        <f t="shared" si="14"/>
        <v/>
      </c>
      <c r="K88" s="34">
        <f t="shared" si="11"/>
        <v>0</v>
      </c>
      <c r="L88" s="34">
        <f t="shared" si="12"/>
        <v>0</v>
      </c>
      <c r="M88" s="35">
        <f>'[1]Colonne ECS 11'!$I$144</f>
        <v>0</v>
      </c>
      <c r="N88" s="34">
        <f t="shared" si="13"/>
        <v>0</v>
      </c>
      <c r="O88" s="30"/>
      <c r="P88" s="30"/>
      <c r="Q88" s="36"/>
      <c r="R88" s="36"/>
      <c r="S88" s="36"/>
      <c r="T88" s="36"/>
      <c r="U88" s="37"/>
      <c r="V88" s="36"/>
      <c r="W88" s="36"/>
      <c r="X88" s="142"/>
      <c r="Y88" s="38"/>
    </row>
    <row r="89" spans="2:27" ht="15" hidden="1" customHeight="1" x14ac:dyDescent="0.2">
      <c r="B89" s="139"/>
      <c r="C89" s="28"/>
      <c r="D89" s="29"/>
      <c r="E89" s="30"/>
      <c r="F89" s="31" t="str">
        <f>'[1]Colonne ECS 11'!$B$38</f>
        <v>R+8</v>
      </c>
      <c r="G89" s="31">
        <f>'[1]Colonne ECS 11'!$J$47</f>
        <v>0</v>
      </c>
      <c r="H89" s="31">
        <f>'[1]Colonne ECS 11'!$L$47</f>
        <v>0</v>
      </c>
      <c r="I89" s="32">
        <f t="shared" si="10"/>
        <v>0</v>
      </c>
      <c r="J89" s="33" t="str">
        <f t="shared" si="14"/>
        <v/>
      </c>
      <c r="K89" s="34">
        <f t="shared" si="11"/>
        <v>0</v>
      </c>
      <c r="L89" s="34">
        <f t="shared" si="12"/>
        <v>0</v>
      </c>
      <c r="M89" s="35">
        <f>'[1]Colonne ECS 11'!$I$145</f>
        <v>0</v>
      </c>
      <c r="N89" s="34">
        <f t="shared" si="13"/>
        <v>0</v>
      </c>
      <c r="O89" s="30"/>
      <c r="P89" s="30"/>
      <c r="Q89" s="36"/>
      <c r="R89" s="36"/>
      <c r="S89" s="36"/>
      <c r="T89" s="36"/>
      <c r="U89" s="37"/>
      <c r="V89" s="36"/>
      <c r="W89" s="36"/>
      <c r="X89" s="142"/>
      <c r="Y89" s="38"/>
    </row>
    <row r="90" spans="2:27" ht="15" hidden="1" customHeight="1" x14ac:dyDescent="0.2">
      <c r="B90" s="139"/>
      <c r="C90" s="28"/>
      <c r="D90" s="29"/>
      <c r="E90" s="30"/>
      <c r="F90" s="31" t="str">
        <f>'[1]Colonne ECS 11'!$B$28</f>
        <v>R+9</v>
      </c>
      <c r="G90" s="31">
        <f>'[1]Colonne ECS 11'!$J$37</f>
        <v>0</v>
      </c>
      <c r="H90" s="31">
        <f>'[1]Colonne ECS 11'!$L$37</f>
        <v>0</v>
      </c>
      <c r="I90" s="32">
        <f t="shared" si="10"/>
        <v>0</v>
      </c>
      <c r="J90" s="33" t="str">
        <f t="shared" si="14"/>
        <v/>
      </c>
      <c r="K90" s="34">
        <f t="shared" si="11"/>
        <v>0</v>
      </c>
      <c r="L90" s="34">
        <f t="shared" si="12"/>
        <v>0</v>
      </c>
      <c r="M90" s="35">
        <f>'[1]Colonne ECS 11'!$I$146</f>
        <v>0</v>
      </c>
      <c r="N90" s="34">
        <f t="shared" si="13"/>
        <v>0</v>
      </c>
      <c r="O90" s="30"/>
      <c r="P90" s="30"/>
      <c r="Q90" s="36"/>
      <c r="R90" s="36"/>
      <c r="S90" s="36"/>
      <c r="T90" s="36"/>
      <c r="U90" s="37"/>
      <c r="V90" s="36"/>
      <c r="W90" s="36"/>
      <c r="X90" s="142"/>
      <c r="Y90" s="38"/>
    </row>
    <row r="91" spans="2:27" ht="15" hidden="1" customHeight="1" thickBot="1" x14ac:dyDescent="0.25">
      <c r="B91" s="139"/>
      <c r="C91" s="39"/>
      <c r="D91" s="40"/>
      <c r="E91" s="41"/>
      <c r="F91" s="42" t="str">
        <f>'[1]Colonne ECS 11'!$B$18</f>
        <v>R+10</v>
      </c>
      <c r="G91" s="42">
        <f>'[1]Colonne ECS 11'!$J$27</f>
        <v>0</v>
      </c>
      <c r="H91" s="42">
        <f>'[1]Colonne ECS 11'!$L$27</f>
        <v>0</v>
      </c>
      <c r="I91" s="43">
        <f t="shared" si="10"/>
        <v>0</v>
      </c>
      <c r="J91" s="44" t="str">
        <f t="shared" si="14"/>
        <v/>
      </c>
      <c r="K91" s="45">
        <f t="shared" si="11"/>
        <v>0</v>
      </c>
      <c r="L91" s="45">
        <f t="shared" si="12"/>
        <v>0</v>
      </c>
      <c r="M91" s="46">
        <f>'[1]Colonne ECS 11'!$I$147</f>
        <v>0</v>
      </c>
      <c r="N91" s="45">
        <f t="shared" si="13"/>
        <v>0</v>
      </c>
      <c r="O91" s="41"/>
      <c r="P91" s="41"/>
      <c r="Q91" s="47"/>
      <c r="R91" s="47"/>
      <c r="S91" s="47"/>
      <c r="T91" s="47"/>
      <c r="U91" s="48"/>
      <c r="V91" s="47"/>
      <c r="W91" s="36"/>
      <c r="X91" s="142"/>
      <c r="Y91" s="38"/>
    </row>
    <row r="92" spans="2:27" ht="15" customHeight="1" x14ac:dyDescent="0.2">
      <c r="B92" s="139"/>
      <c r="C92" s="101" t="str">
        <f>'[1]Calculs débits-diamètres'!C20</f>
        <v>Colonne ECS 10</v>
      </c>
      <c r="D92" s="102"/>
      <c r="E92" s="16">
        <f>'[1]Calculs débits-diamètres'!Z97</f>
        <v>113</v>
      </c>
      <c r="F92" s="17" t="str">
        <f>'[1]Colonne ECS 10'!$B$118</f>
        <v>RDC</v>
      </c>
      <c r="G92" s="17" t="str">
        <f>'[1]Colonne ECS 10'!$J$127</f>
        <v>Multicouche</v>
      </c>
      <c r="H92" s="17" t="str">
        <f>'[1]Colonne ECS 10'!$L$127</f>
        <v xml:space="preserve"> 32 / 26</v>
      </c>
      <c r="I92" s="18">
        <f t="shared" si="10"/>
        <v>26</v>
      </c>
      <c r="J92" s="19">
        <f t="shared" ref="J92:J102" si="15">IF(I92=0,"",$E$92/(3.6*PI()*(I92^2/4)))</f>
        <v>5.9120672483182687E-2</v>
      </c>
      <c r="K92" s="20">
        <f t="shared" si="11"/>
        <v>2.7893013782346964E-4</v>
      </c>
      <c r="L92" s="20">
        <f t="shared" si="12"/>
        <v>3.0682315160581662E-4</v>
      </c>
      <c r="M92" s="21">
        <f>'[1]Colonne ECS 10'!$I$137</f>
        <v>14</v>
      </c>
      <c r="N92" s="20">
        <f t="shared" si="13"/>
        <v>4.2955241224814323E-3</v>
      </c>
      <c r="O92" s="16" t="str">
        <f>'[1]Calculs débits-diamètres'!J97</f>
        <v>Multicouche</v>
      </c>
      <c r="P92" s="16" t="str">
        <f>'[1]Calculs débits-diamètres'!O97</f>
        <v xml:space="preserve"> 16 / 12</v>
      </c>
      <c r="Q92" s="22">
        <f>IF(P92=0,0,REPLACE(P92,1,6,)*1)</f>
        <v>12</v>
      </c>
      <c r="R92" s="23">
        <f>IF(Q92=0,"",E92/(3.6*PI()*(Q92^2/4)))</f>
        <v>0.2775387124904965</v>
      </c>
      <c r="S92" s="24">
        <f>IF(OR(Q92=0,R92=0),0,(3.8*R92^1.896)/(Q92^1.276))</f>
        <v>1.4037501444735407E-2</v>
      </c>
      <c r="T92" s="24">
        <f>IF(S92=0,0,IF($E$10=0,"Majoration ?",S92*(1+$E$10/100)))</f>
        <v>1.5441251589208949E-2</v>
      </c>
      <c r="U92" s="25">
        <f>'[1]Calculs débits-diamètres'!U97</f>
        <v>18.7</v>
      </c>
      <c r="V92" s="24">
        <f>IF(ISERROR(T92*U92),0,T92*U92)</f>
        <v>0.28875140471820732</v>
      </c>
      <c r="W92" s="24">
        <f>SUM(N92:N102)+V92</f>
        <v>0.29448899765323611</v>
      </c>
      <c r="X92" s="141">
        <f>W354+W353+W351+W350+W349+W348+W347+W346</f>
        <v>1.1478455792757458</v>
      </c>
      <c r="Y92" s="26">
        <f>W92+X92</f>
        <v>1.4423345769289819</v>
      </c>
      <c r="AA92" s="27">
        <f>'[1]Colonne ECS 10'!$E$13</f>
        <v>3</v>
      </c>
    </row>
    <row r="93" spans="2:27" ht="15" customHeight="1" x14ac:dyDescent="0.2">
      <c r="B93" s="139"/>
      <c r="C93" s="28"/>
      <c r="D93" s="29"/>
      <c r="E93" s="30"/>
      <c r="F93" s="31" t="str">
        <f>'[1]Colonne ECS 10'!$B$108</f>
        <v>R+1</v>
      </c>
      <c r="G93" s="31" t="str">
        <f>'[1]Colonne ECS 10'!$J$117</f>
        <v>Multicouche</v>
      </c>
      <c r="H93" s="31" t="str">
        <f>'[1]Colonne ECS 10'!$L$117</f>
        <v xml:space="preserve"> 32 / 26</v>
      </c>
      <c r="I93" s="32">
        <f t="shared" si="10"/>
        <v>26</v>
      </c>
      <c r="J93" s="33">
        <f t="shared" si="15"/>
        <v>5.9120672483182687E-2</v>
      </c>
      <c r="K93" s="34">
        <f t="shared" si="11"/>
        <v>2.7893013782346964E-4</v>
      </c>
      <c r="L93" s="34">
        <f t="shared" si="12"/>
        <v>3.0682315160581662E-4</v>
      </c>
      <c r="M93" s="35">
        <f>'[1]Colonne ECS 10'!$I$138</f>
        <v>2.7</v>
      </c>
      <c r="N93" s="34">
        <f t="shared" si="13"/>
        <v>8.284225093357049E-4</v>
      </c>
      <c r="O93" s="30"/>
      <c r="P93" s="30"/>
      <c r="Q93" s="36"/>
      <c r="R93" s="36"/>
      <c r="S93" s="36"/>
      <c r="T93" s="36"/>
      <c r="U93" s="37"/>
      <c r="V93" s="36"/>
      <c r="W93" s="36"/>
      <c r="X93" s="142"/>
      <c r="Y93" s="38"/>
    </row>
    <row r="94" spans="2:27" ht="15" customHeight="1" x14ac:dyDescent="0.2">
      <c r="B94" s="139"/>
      <c r="C94" s="28"/>
      <c r="D94" s="29"/>
      <c r="E94" s="30"/>
      <c r="F94" s="31" t="str">
        <f>'[1]Colonne ECS 10'!$B$98</f>
        <v>R+2</v>
      </c>
      <c r="G94" s="31" t="str">
        <f>'[1]Colonne ECS 10'!$J$107</f>
        <v>Multicouche</v>
      </c>
      <c r="H94" s="31" t="str">
        <f>'[1]Colonne ECS 10'!$L$107</f>
        <v xml:space="preserve"> 32 / 26</v>
      </c>
      <c r="I94" s="32">
        <f t="shared" si="10"/>
        <v>26</v>
      </c>
      <c r="J94" s="33">
        <f t="shared" si="15"/>
        <v>5.9120672483182687E-2</v>
      </c>
      <c r="K94" s="34">
        <f t="shared" si="11"/>
        <v>2.7893013782346964E-4</v>
      </c>
      <c r="L94" s="34">
        <f t="shared" si="12"/>
        <v>3.0682315160581662E-4</v>
      </c>
      <c r="M94" s="35">
        <f>'[1]Colonne ECS 10'!$I$139</f>
        <v>2</v>
      </c>
      <c r="N94" s="34">
        <f t="shared" si="13"/>
        <v>6.1364630321163324E-4</v>
      </c>
      <c r="O94" s="30"/>
      <c r="P94" s="30"/>
      <c r="Q94" s="36"/>
      <c r="R94" s="36"/>
      <c r="S94" s="36"/>
      <c r="T94" s="36"/>
      <c r="U94" s="37"/>
      <c r="V94" s="36"/>
      <c r="W94" s="36"/>
      <c r="X94" s="142"/>
      <c r="Y94" s="38"/>
    </row>
    <row r="95" spans="2:27" ht="15" hidden="1" customHeight="1" x14ac:dyDescent="0.2">
      <c r="B95" s="139"/>
      <c r="C95" s="28"/>
      <c r="D95" s="29"/>
      <c r="E95" s="30"/>
      <c r="F95" s="31" t="str">
        <f>'[1]Colonne ECS 10'!$B$88</f>
        <v>R+3</v>
      </c>
      <c r="G95" s="31">
        <f>'[1]Colonne ECS 10'!$J$97</f>
        <v>0</v>
      </c>
      <c r="H95" s="31">
        <f>'[1]Colonne ECS 10'!$L$97</f>
        <v>0</v>
      </c>
      <c r="I95" s="32">
        <f t="shared" si="10"/>
        <v>0</v>
      </c>
      <c r="J95" s="33" t="str">
        <f t="shared" si="15"/>
        <v/>
      </c>
      <c r="K95" s="34">
        <f t="shared" si="11"/>
        <v>0</v>
      </c>
      <c r="L95" s="34">
        <f t="shared" si="12"/>
        <v>0</v>
      </c>
      <c r="M95" s="35">
        <f>'[1]Colonne ECS 10'!$I$140</f>
        <v>0</v>
      </c>
      <c r="N95" s="34">
        <f t="shared" si="13"/>
        <v>0</v>
      </c>
      <c r="O95" s="30"/>
      <c r="P95" s="30"/>
      <c r="Q95" s="36"/>
      <c r="R95" s="36"/>
      <c r="S95" s="36"/>
      <c r="T95" s="36"/>
      <c r="U95" s="37"/>
      <c r="V95" s="36"/>
      <c r="W95" s="36"/>
      <c r="X95" s="142"/>
      <c r="Y95" s="38"/>
    </row>
    <row r="96" spans="2:27" ht="15" hidden="1" customHeight="1" x14ac:dyDescent="0.2">
      <c r="B96" s="139"/>
      <c r="C96" s="28"/>
      <c r="D96" s="29"/>
      <c r="E96" s="30"/>
      <c r="F96" s="31" t="str">
        <f>'[1]Colonne ECS 10'!$B$78</f>
        <v>R+4</v>
      </c>
      <c r="G96" s="31">
        <f>'[1]Colonne ECS 10'!$J$87</f>
        <v>0</v>
      </c>
      <c r="H96" s="31">
        <f>'[1]Colonne ECS 10'!$L$87</f>
        <v>0</v>
      </c>
      <c r="I96" s="32">
        <f t="shared" si="10"/>
        <v>0</v>
      </c>
      <c r="J96" s="33" t="str">
        <f t="shared" si="15"/>
        <v/>
      </c>
      <c r="K96" s="34">
        <f t="shared" si="11"/>
        <v>0</v>
      </c>
      <c r="L96" s="34">
        <f t="shared" si="12"/>
        <v>0</v>
      </c>
      <c r="M96" s="35">
        <f>'[1]Colonne ECS 10'!$I$141</f>
        <v>0</v>
      </c>
      <c r="N96" s="34">
        <f t="shared" si="13"/>
        <v>0</v>
      </c>
      <c r="O96" s="30"/>
      <c r="P96" s="30"/>
      <c r="Q96" s="36"/>
      <c r="R96" s="36"/>
      <c r="S96" s="36"/>
      <c r="T96" s="36"/>
      <c r="U96" s="37"/>
      <c r="V96" s="36"/>
      <c r="W96" s="36"/>
      <c r="X96" s="142"/>
      <c r="Y96" s="38"/>
    </row>
    <row r="97" spans="2:27" ht="15" hidden="1" customHeight="1" x14ac:dyDescent="0.2">
      <c r="B97" s="139"/>
      <c r="C97" s="28"/>
      <c r="D97" s="29"/>
      <c r="E97" s="30"/>
      <c r="F97" s="31" t="str">
        <f>'[1]Colonne ECS 10'!$B$68</f>
        <v>R+5</v>
      </c>
      <c r="G97" s="31">
        <f>'[1]Colonne ECS 10'!$J$77</f>
        <v>0</v>
      </c>
      <c r="H97" s="31">
        <f>'[1]Colonne ECS 10'!$L$77</f>
        <v>0</v>
      </c>
      <c r="I97" s="32">
        <f t="shared" si="10"/>
        <v>0</v>
      </c>
      <c r="J97" s="33" t="str">
        <f t="shared" si="15"/>
        <v/>
      </c>
      <c r="K97" s="34">
        <f t="shared" si="11"/>
        <v>0</v>
      </c>
      <c r="L97" s="34">
        <f t="shared" si="12"/>
        <v>0</v>
      </c>
      <c r="M97" s="35">
        <f>'[1]Colonne ECS 10'!$I$142</f>
        <v>0</v>
      </c>
      <c r="N97" s="34">
        <f t="shared" si="13"/>
        <v>0</v>
      </c>
      <c r="O97" s="30"/>
      <c r="P97" s="30"/>
      <c r="Q97" s="36"/>
      <c r="R97" s="36"/>
      <c r="S97" s="36"/>
      <c r="T97" s="36"/>
      <c r="U97" s="37"/>
      <c r="V97" s="36"/>
      <c r="W97" s="36"/>
      <c r="X97" s="142"/>
      <c r="Y97" s="38"/>
    </row>
    <row r="98" spans="2:27" ht="15" hidden="1" customHeight="1" x14ac:dyDescent="0.2">
      <c r="B98" s="139"/>
      <c r="C98" s="28"/>
      <c r="D98" s="29"/>
      <c r="E98" s="30"/>
      <c r="F98" s="31" t="str">
        <f>'[1]Colonne ECS 10'!$B$58</f>
        <v>R+6</v>
      </c>
      <c r="G98" s="31">
        <f>'[1]Colonne ECS 10'!$J$67</f>
        <v>0</v>
      </c>
      <c r="H98" s="31">
        <f>'[1]Colonne ECS 10'!$L$67</f>
        <v>0</v>
      </c>
      <c r="I98" s="32">
        <f t="shared" si="10"/>
        <v>0</v>
      </c>
      <c r="J98" s="33" t="str">
        <f t="shared" si="15"/>
        <v/>
      </c>
      <c r="K98" s="34">
        <f t="shared" si="11"/>
        <v>0</v>
      </c>
      <c r="L98" s="34">
        <f t="shared" si="12"/>
        <v>0</v>
      </c>
      <c r="M98" s="35">
        <f>'[1]Colonne ECS 10'!$I$143</f>
        <v>0</v>
      </c>
      <c r="N98" s="34">
        <f t="shared" si="13"/>
        <v>0</v>
      </c>
      <c r="O98" s="30"/>
      <c r="P98" s="30"/>
      <c r="Q98" s="36"/>
      <c r="R98" s="36"/>
      <c r="S98" s="36"/>
      <c r="T98" s="36"/>
      <c r="U98" s="37"/>
      <c r="V98" s="36"/>
      <c r="W98" s="36"/>
      <c r="X98" s="142"/>
      <c r="Y98" s="38"/>
    </row>
    <row r="99" spans="2:27" ht="15" hidden="1" customHeight="1" x14ac:dyDescent="0.2">
      <c r="B99" s="139"/>
      <c r="C99" s="28"/>
      <c r="D99" s="29"/>
      <c r="E99" s="30"/>
      <c r="F99" s="31" t="str">
        <f>'[1]Colonne ECS 10'!$B$48</f>
        <v>R+7</v>
      </c>
      <c r="G99" s="31">
        <f>'[1]Colonne ECS 10'!$J$57</f>
        <v>0</v>
      </c>
      <c r="H99" s="31">
        <f>'[1]Colonne ECS 10'!$L$57</f>
        <v>0</v>
      </c>
      <c r="I99" s="32">
        <f t="shared" si="10"/>
        <v>0</v>
      </c>
      <c r="J99" s="33" t="str">
        <f t="shared" si="15"/>
        <v/>
      </c>
      <c r="K99" s="34">
        <f t="shared" si="11"/>
        <v>0</v>
      </c>
      <c r="L99" s="34">
        <f t="shared" si="12"/>
        <v>0</v>
      </c>
      <c r="M99" s="35">
        <f>'[1]Colonne ECS 10'!$I$144</f>
        <v>0</v>
      </c>
      <c r="N99" s="34">
        <f t="shared" si="13"/>
        <v>0</v>
      </c>
      <c r="O99" s="30"/>
      <c r="P99" s="30"/>
      <c r="Q99" s="36"/>
      <c r="R99" s="36"/>
      <c r="S99" s="36"/>
      <c r="T99" s="36"/>
      <c r="U99" s="37"/>
      <c r="V99" s="36"/>
      <c r="W99" s="36"/>
      <c r="X99" s="142"/>
      <c r="Y99" s="38"/>
    </row>
    <row r="100" spans="2:27" ht="15" hidden="1" customHeight="1" x14ac:dyDescent="0.2">
      <c r="B100" s="139"/>
      <c r="C100" s="28"/>
      <c r="D100" s="29"/>
      <c r="E100" s="30"/>
      <c r="F100" s="31" t="str">
        <f>'[1]Colonne ECS 10'!$B$38</f>
        <v>R+8</v>
      </c>
      <c r="G100" s="31">
        <f>'[1]Colonne ECS 10'!$J$47</f>
        <v>0</v>
      </c>
      <c r="H100" s="31">
        <f>'[1]Colonne ECS 10'!$L$47</f>
        <v>0</v>
      </c>
      <c r="I100" s="32">
        <f t="shared" si="10"/>
        <v>0</v>
      </c>
      <c r="J100" s="33" t="str">
        <f t="shared" si="15"/>
        <v/>
      </c>
      <c r="K100" s="34">
        <f t="shared" si="11"/>
        <v>0</v>
      </c>
      <c r="L100" s="34">
        <f t="shared" si="12"/>
        <v>0</v>
      </c>
      <c r="M100" s="35">
        <f>'[1]Colonne ECS 10'!$I$145</f>
        <v>0</v>
      </c>
      <c r="N100" s="34">
        <f t="shared" si="13"/>
        <v>0</v>
      </c>
      <c r="O100" s="30"/>
      <c r="P100" s="30"/>
      <c r="Q100" s="36"/>
      <c r="R100" s="36"/>
      <c r="S100" s="36"/>
      <c r="T100" s="36"/>
      <c r="U100" s="37"/>
      <c r="V100" s="36"/>
      <c r="W100" s="36"/>
      <c r="X100" s="142"/>
      <c r="Y100" s="38"/>
    </row>
    <row r="101" spans="2:27" ht="15" hidden="1" customHeight="1" x14ac:dyDescent="0.2">
      <c r="B101" s="139"/>
      <c r="C101" s="28"/>
      <c r="D101" s="29"/>
      <c r="E101" s="30"/>
      <c r="F101" s="31" t="str">
        <f>'[1]Colonne ECS 10'!$B$28</f>
        <v>R+9</v>
      </c>
      <c r="G101" s="31">
        <f>'[1]Colonne ECS 10'!$J$37</f>
        <v>0</v>
      </c>
      <c r="H101" s="31">
        <f>'[1]Colonne ECS 10'!$L$37</f>
        <v>0</v>
      </c>
      <c r="I101" s="32">
        <f t="shared" si="10"/>
        <v>0</v>
      </c>
      <c r="J101" s="33" t="str">
        <f t="shared" si="15"/>
        <v/>
      </c>
      <c r="K101" s="34">
        <f t="shared" si="11"/>
        <v>0</v>
      </c>
      <c r="L101" s="34">
        <f t="shared" si="12"/>
        <v>0</v>
      </c>
      <c r="M101" s="35">
        <f>'[1]Colonne ECS 10'!$I$146</f>
        <v>0</v>
      </c>
      <c r="N101" s="34">
        <f t="shared" si="13"/>
        <v>0</v>
      </c>
      <c r="O101" s="30"/>
      <c r="P101" s="30"/>
      <c r="Q101" s="36"/>
      <c r="R101" s="36"/>
      <c r="S101" s="36"/>
      <c r="T101" s="36"/>
      <c r="U101" s="37"/>
      <c r="V101" s="36"/>
      <c r="W101" s="36"/>
      <c r="X101" s="142"/>
      <c r="Y101" s="38"/>
    </row>
    <row r="102" spans="2:27" ht="15" hidden="1" customHeight="1" thickBot="1" x14ac:dyDescent="0.25">
      <c r="B102" s="139"/>
      <c r="C102" s="39"/>
      <c r="D102" s="40"/>
      <c r="E102" s="41"/>
      <c r="F102" s="42" t="str">
        <f>'[1]Colonne ECS 10'!$B$18</f>
        <v>R+10</v>
      </c>
      <c r="G102" s="42">
        <f>'[1]Colonne ECS 10'!$J$27</f>
        <v>0</v>
      </c>
      <c r="H102" s="42">
        <f>'[1]Colonne ECS 10'!$L$27</f>
        <v>0</v>
      </c>
      <c r="I102" s="43">
        <f t="shared" si="10"/>
        <v>0</v>
      </c>
      <c r="J102" s="44" t="str">
        <f t="shared" si="15"/>
        <v/>
      </c>
      <c r="K102" s="45">
        <f t="shared" si="11"/>
        <v>0</v>
      </c>
      <c r="L102" s="45">
        <f t="shared" si="12"/>
        <v>0</v>
      </c>
      <c r="M102" s="46">
        <f>'[1]Colonne ECS 10'!$I$147</f>
        <v>0</v>
      </c>
      <c r="N102" s="45">
        <f t="shared" si="13"/>
        <v>0</v>
      </c>
      <c r="O102" s="41"/>
      <c r="P102" s="41"/>
      <c r="Q102" s="47"/>
      <c r="R102" s="47"/>
      <c r="S102" s="47"/>
      <c r="T102" s="47"/>
      <c r="U102" s="48"/>
      <c r="V102" s="47"/>
      <c r="W102" s="36"/>
      <c r="X102" s="142"/>
      <c r="Y102" s="38"/>
    </row>
    <row r="103" spans="2:27" ht="15" customHeight="1" x14ac:dyDescent="0.2">
      <c r="B103" s="139"/>
      <c r="C103" s="101" t="str">
        <f>'[1]Calculs débits-diamètres'!C21</f>
        <v>Colonne ECS 05</v>
      </c>
      <c r="D103" s="102"/>
      <c r="E103" s="16">
        <f>'[1]Calculs débits-diamètres'!Z98</f>
        <v>97</v>
      </c>
      <c r="F103" s="17" t="str">
        <f>'[1]Colonne ECS 05'!$B$118</f>
        <v>RDC</v>
      </c>
      <c r="G103" s="17" t="str">
        <f>'[1]Colonne ECS 05'!$J$127</f>
        <v>Multicouche</v>
      </c>
      <c r="H103" s="17" t="str">
        <f>'[1]Colonne ECS 05'!$L$127</f>
        <v xml:space="preserve"> 32 / 26</v>
      </c>
      <c r="I103" s="18">
        <f t="shared" si="10"/>
        <v>26</v>
      </c>
      <c r="J103" s="19">
        <f t="shared" ref="J103:J113" si="16">IF(I103=0,"",$E$103/(3.6*PI()*(I103^2/4)))</f>
        <v>5.0749603812997528E-2</v>
      </c>
      <c r="K103" s="20">
        <f t="shared" si="11"/>
        <v>2.0882280290546339E-4</v>
      </c>
      <c r="L103" s="20">
        <f t="shared" si="12"/>
        <v>2.2970508319600976E-4</v>
      </c>
      <c r="M103" s="21">
        <f>'[1]Colonne ECS 05'!$I$137</f>
        <v>16</v>
      </c>
      <c r="N103" s="20">
        <f t="shared" si="13"/>
        <v>3.6752813311361561E-3</v>
      </c>
      <c r="O103" s="16" t="str">
        <f>'[1]Calculs débits-diamètres'!J98</f>
        <v>Multicouche</v>
      </c>
      <c r="P103" s="16" t="str">
        <f>'[1]Calculs débits-diamètres'!O98</f>
        <v xml:space="preserve"> 16 / 12</v>
      </c>
      <c r="Q103" s="22">
        <f>IF(P103=0,0,REPLACE(P103,1,6,)*1)</f>
        <v>12</v>
      </c>
      <c r="R103" s="23">
        <f>IF(Q103=0,"",E103/(3.6*PI()*(Q103^2/4)))</f>
        <v>0.23824119567768282</v>
      </c>
      <c r="S103" s="24">
        <f>IF(OR(Q103=0,R103=0),0,(3.8*R103^1.896)/(Q103^1.276))</f>
        <v>1.0509263790398803E-2</v>
      </c>
      <c r="T103" s="24">
        <f>IF(S103=0,0,IF($E$10=0,"Majoration ?",S103*(1+$E$10/100)))</f>
        <v>1.1560190169438685E-2</v>
      </c>
      <c r="U103" s="25">
        <f>'[1]Calculs débits-diamètres'!U98</f>
        <v>20.7</v>
      </c>
      <c r="V103" s="24">
        <f>IF(ISERROR(T103*U103),0,T103*U103)</f>
        <v>0.23929593650738076</v>
      </c>
      <c r="W103" s="24">
        <f>SUM(N103:N113)+V103</f>
        <v>0.24405083172953818</v>
      </c>
      <c r="X103" s="141"/>
      <c r="Y103" s="26">
        <f>W103+X103</f>
        <v>0.24405083172953818</v>
      </c>
      <c r="AA103" s="27">
        <f>'[1]Colonne ECS 05'!$E$13</f>
        <v>3</v>
      </c>
    </row>
    <row r="104" spans="2:27" ht="15" customHeight="1" x14ac:dyDescent="0.2">
      <c r="B104" s="139"/>
      <c r="C104" s="28"/>
      <c r="D104" s="29"/>
      <c r="E104" s="30"/>
      <c r="F104" s="31" t="str">
        <f>'[1]Colonne ECS 05'!$B$108</f>
        <v>R+1</v>
      </c>
      <c r="G104" s="31" t="str">
        <f>'[1]Colonne ECS 05'!$J$117</f>
        <v>Multicouche</v>
      </c>
      <c r="H104" s="31" t="str">
        <f>'[1]Colonne ECS 05'!$L$117</f>
        <v xml:space="preserve"> 32 / 26</v>
      </c>
      <c r="I104" s="32">
        <f t="shared" si="10"/>
        <v>26</v>
      </c>
      <c r="J104" s="33">
        <f t="shared" si="16"/>
        <v>5.0749603812997528E-2</v>
      </c>
      <c r="K104" s="34">
        <f t="shared" si="11"/>
        <v>2.0882280290546339E-4</v>
      </c>
      <c r="L104" s="34">
        <f t="shared" si="12"/>
        <v>2.2970508319600976E-4</v>
      </c>
      <c r="M104" s="35">
        <f>'[1]Colonne ECS 05'!$I$138</f>
        <v>2.7</v>
      </c>
      <c r="N104" s="34">
        <f t="shared" si="13"/>
        <v>6.2020372462922636E-4</v>
      </c>
      <c r="O104" s="30"/>
      <c r="P104" s="30"/>
      <c r="Q104" s="36"/>
      <c r="R104" s="36"/>
      <c r="S104" s="36"/>
      <c r="T104" s="36"/>
      <c r="U104" s="37"/>
      <c r="V104" s="36"/>
      <c r="W104" s="36"/>
      <c r="X104" s="142"/>
      <c r="Y104" s="38"/>
    </row>
    <row r="105" spans="2:27" ht="15" customHeight="1" x14ac:dyDescent="0.2">
      <c r="B105" s="139"/>
      <c r="C105" s="28"/>
      <c r="D105" s="29"/>
      <c r="E105" s="30"/>
      <c r="F105" s="31" t="str">
        <f>'[1]Colonne ECS 05'!$B$98</f>
        <v>R+2</v>
      </c>
      <c r="G105" s="31" t="str">
        <f>'[1]Colonne ECS 05'!$J$107</f>
        <v>Multicouche</v>
      </c>
      <c r="H105" s="31" t="str">
        <f>'[1]Colonne ECS 05'!$L$107</f>
        <v xml:space="preserve"> 32 / 26</v>
      </c>
      <c r="I105" s="32">
        <f t="shared" si="10"/>
        <v>26</v>
      </c>
      <c r="J105" s="33">
        <f t="shared" si="16"/>
        <v>5.0749603812997528E-2</v>
      </c>
      <c r="K105" s="34">
        <f t="shared" si="11"/>
        <v>2.0882280290546339E-4</v>
      </c>
      <c r="L105" s="34">
        <f t="shared" si="12"/>
        <v>2.2970508319600976E-4</v>
      </c>
      <c r="M105" s="35">
        <f>'[1]Colonne ECS 05'!$I$139</f>
        <v>2</v>
      </c>
      <c r="N105" s="34">
        <f t="shared" si="13"/>
        <v>4.5941016639201951E-4</v>
      </c>
      <c r="O105" s="30"/>
      <c r="P105" s="30"/>
      <c r="Q105" s="36"/>
      <c r="R105" s="36"/>
      <c r="S105" s="36"/>
      <c r="T105" s="36"/>
      <c r="U105" s="37"/>
      <c r="V105" s="36"/>
      <c r="W105" s="36"/>
      <c r="X105" s="142"/>
      <c r="Y105" s="38"/>
    </row>
    <row r="106" spans="2:27" ht="15" hidden="1" customHeight="1" x14ac:dyDescent="0.2">
      <c r="B106" s="139"/>
      <c r="C106" s="28"/>
      <c r="D106" s="29"/>
      <c r="E106" s="30"/>
      <c r="F106" s="31" t="str">
        <f>'[1]Colonne ECS 05'!$B$88</f>
        <v>R+3</v>
      </c>
      <c r="G106" s="31">
        <f>'[1]Colonne ECS 05'!$J$97</f>
        <v>0</v>
      </c>
      <c r="H106" s="31">
        <f>'[1]Colonne ECS 05'!$L$97</f>
        <v>0</v>
      </c>
      <c r="I106" s="32">
        <f t="shared" si="10"/>
        <v>0</v>
      </c>
      <c r="J106" s="33" t="str">
        <f t="shared" si="16"/>
        <v/>
      </c>
      <c r="K106" s="34">
        <f t="shared" si="11"/>
        <v>0</v>
      </c>
      <c r="L106" s="34">
        <f t="shared" si="12"/>
        <v>0</v>
      </c>
      <c r="M106" s="35">
        <f>'[1]Colonne ECS 05'!$I$140</f>
        <v>0</v>
      </c>
      <c r="N106" s="34">
        <f t="shared" si="13"/>
        <v>0</v>
      </c>
      <c r="O106" s="30"/>
      <c r="P106" s="30"/>
      <c r="Q106" s="36"/>
      <c r="R106" s="36"/>
      <c r="S106" s="36"/>
      <c r="T106" s="36"/>
      <c r="U106" s="37"/>
      <c r="V106" s="36"/>
      <c r="W106" s="36"/>
      <c r="X106" s="142"/>
      <c r="Y106" s="38"/>
    </row>
    <row r="107" spans="2:27" ht="15" hidden="1" customHeight="1" x14ac:dyDescent="0.2">
      <c r="B107" s="139"/>
      <c r="C107" s="28"/>
      <c r="D107" s="29"/>
      <c r="E107" s="30"/>
      <c r="F107" s="31" t="str">
        <f>'[1]Colonne ECS 05'!$B$78</f>
        <v>R+4</v>
      </c>
      <c r="G107" s="31">
        <f>'[1]Colonne ECS 05'!$J$87</f>
        <v>0</v>
      </c>
      <c r="H107" s="31">
        <f>'[1]Colonne ECS 05'!$L$87</f>
        <v>0</v>
      </c>
      <c r="I107" s="32">
        <f t="shared" si="10"/>
        <v>0</v>
      </c>
      <c r="J107" s="33" t="str">
        <f t="shared" si="16"/>
        <v/>
      </c>
      <c r="K107" s="34">
        <f t="shared" si="11"/>
        <v>0</v>
      </c>
      <c r="L107" s="34">
        <f t="shared" si="12"/>
        <v>0</v>
      </c>
      <c r="M107" s="35">
        <f>'[1]Colonne ECS 05'!$I$141</f>
        <v>0</v>
      </c>
      <c r="N107" s="34">
        <f t="shared" si="13"/>
        <v>0</v>
      </c>
      <c r="O107" s="30"/>
      <c r="P107" s="30"/>
      <c r="Q107" s="36"/>
      <c r="R107" s="36"/>
      <c r="S107" s="36"/>
      <c r="T107" s="36"/>
      <c r="U107" s="37"/>
      <c r="V107" s="36"/>
      <c r="W107" s="36"/>
      <c r="X107" s="142"/>
      <c r="Y107" s="38"/>
    </row>
    <row r="108" spans="2:27" ht="15" hidden="1" customHeight="1" x14ac:dyDescent="0.2">
      <c r="B108" s="139"/>
      <c r="C108" s="28"/>
      <c r="D108" s="29"/>
      <c r="E108" s="30"/>
      <c r="F108" s="31" t="str">
        <f>'[1]Colonne ECS 05'!$B$68</f>
        <v>R+5</v>
      </c>
      <c r="G108" s="31">
        <f>'[1]Colonne ECS 05'!$J$77</f>
        <v>0</v>
      </c>
      <c r="H108" s="31">
        <f>'[1]Colonne ECS 05'!$L$77</f>
        <v>0</v>
      </c>
      <c r="I108" s="32">
        <f t="shared" si="10"/>
        <v>0</v>
      </c>
      <c r="J108" s="33" t="str">
        <f t="shared" si="16"/>
        <v/>
      </c>
      <c r="K108" s="34">
        <f t="shared" si="11"/>
        <v>0</v>
      </c>
      <c r="L108" s="34">
        <f t="shared" si="12"/>
        <v>0</v>
      </c>
      <c r="M108" s="35">
        <f>'[1]Colonne ECS 05'!$I$142</f>
        <v>0</v>
      </c>
      <c r="N108" s="34">
        <f t="shared" si="13"/>
        <v>0</v>
      </c>
      <c r="O108" s="30"/>
      <c r="P108" s="30"/>
      <c r="Q108" s="36"/>
      <c r="R108" s="36"/>
      <c r="S108" s="36"/>
      <c r="T108" s="36"/>
      <c r="U108" s="37"/>
      <c r="V108" s="36"/>
      <c r="W108" s="36"/>
      <c r="X108" s="142"/>
      <c r="Y108" s="38"/>
    </row>
    <row r="109" spans="2:27" ht="15" hidden="1" customHeight="1" x14ac:dyDescent="0.2">
      <c r="B109" s="139"/>
      <c r="C109" s="28"/>
      <c r="D109" s="29"/>
      <c r="E109" s="30"/>
      <c r="F109" s="31" t="str">
        <f>'[1]Colonne ECS 05'!$B$58</f>
        <v>R+6</v>
      </c>
      <c r="G109" s="31">
        <f>'[1]Colonne ECS 05'!$J$67</f>
        <v>0</v>
      </c>
      <c r="H109" s="31">
        <f>'[1]Colonne ECS 05'!$L$67</f>
        <v>0</v>
      </c>
      <c r="I109" s="32">
        <f t="shared" si="10"/>
        <v>0</v>
      </c>
      <c r="J109" s="33" t="str">
        <f t="shared" si="16"/>
        <v/>
      </c>
      <c r="K109" s="34">
        <f t="shared" si="11"/>
        <v>0</v>
      </c>
      <c r="L109" s="34">
        <f t="shared" si="12"/>
        <v>0</v>
      </c>
      <c r="M109" s="35">
        <f>'[1]Colonne ECS 05'!$I$143</f>
        <v>0</v>
      </c>
      <c r="N109" s="34">
        <f t="shared" si="13"/>
        <v>0</v>
      </c>
      <c r="O109" s="30"/>
      <c r="P109" s="30"/>
      <c r="Q109" s="36"/>
      <c r="R109" s="36"/>
      <c r="S109" s="36"/>
      <c r="T109" s="36"/>
      <c r="U109" s="37"/>
      <c r="V109" s="36"/>
      <c r="W109" s="36"/>
      <c r="X109" s="142"/>
      <c r="Y109" s="38"/>
    </row>
    <row r="110" spans="2:27" ht="15" hidden="1" customHeight="1" x14ac:dyDescent="0.2">
      <c r="B110" s="139"/>
      <c r="C110" s="28"/>
      <c r="D110" s="29"/>
      <c r="E110" s="30"/>
      <c r="F110" s="31" t="str">
        <f>'[1]Colonne ECS 05'!$B$48</f>
        <v>R+7</v>
      </c>
      <c r="G110" s="31">
        <f>'[1]Colonne ECS 05'!$J$57</f>
        <v>0</v>
      </c>
      <c r="H110" s="31">
        <f>'[1]Colonne ECS 05'!$L$57</f>
        <v>0</v>
      </c>
      <c r="I110" s="32">
        <f t="shared" si="10"/>
        <v>0</v>
      </c>
      <c r="J110" s="33" t="str">
        <f t="shared" si="16"/>
        <v/>
      </c>
      <c r="K110" s="34">
        <f t="shared" si="11"/>
        <v>0</v>
      </c>
      <c r="L110" s="34">
        <f t="shared" si="12"/>
        <v>0</v>
      </c>
      <c r="M110" s="35">
        <f>'[1]Colonne ECS 05'!$I$144</f>
        <v>0</v>
      </c>
      <c r="N110" s="34">
        <f t="shared" si="13"/>
        <v>0</v>
      </c>
      <c r="O110" s="30"/>
      <c r="P110" s="30"/>
      <c r="Q110" s="36"/>
      <c r="R110" s="36"/>
      <c r="S110" s="36"/>
      <c r="T110" s="36"/>
      <c r="U110" s="37"/>
      <c r="V110" s="36"/>
      <c r="W110" s="36"/>
      <c r="X110" s="142"/>
      <c r="Y110" s="38"/>
    </row>
    <row r="111" spans="2:27" ht="15" hidden="1" customHeight="1" x14ac:dyDescent="0.2">
      <c r="B111" s="139"/>
      <c r="C111" s="28"/>
      <c r="D111" s="29"/>
      <c r="E111" s="30"/>
      <c r="F111" s="31" t="str">
        <f>'[1]Colonne ECS 05'!$B$38</f>
        <v>R+8</v>
      </c>
      <c r="G111" s="31">
        <f>'[1]Colonne ECS 05'!$J$47</f>
        <v>0</v>
      </c>
      <c r="H111" s="31">
        <f>'[1]Colonne ECS 05'!$L$47</f>
        <v>0</v>
      </c>
      <c r="I111" s="32">
        <f t="shared" si="10"/>
        <v>0</v>
      </c>
      <c r="J111" s="33" t="str">
        <f t="shared" si="16"/>
        <v/>
      </c>
      <c r="K111" s="34">
        <f t="shared" si="11"/>
        <v>0</v>
      </c>
      <c r="L111" s="34">
        <f t="shared" si="12"/>
        <v>0</v>
      </c>
      <c r="M111" s="35">
        <f>'[1]Colonne ECS 05'!$I$145</f>
        <v>0</v>
      </c>
      <c r="N111" s="34">
        <f t="shared" si="13"/>
        <v>0</v>
      </c>
      <c r="O111" s="30"/>
      <c r="P111" s="30"/>
      <c r="Q111" s="36"/>
      <c r="R111" s="36"/>
      <c r="S111" s="36"/>
      <c r="T111" s="36"/>
      <c r="U111" s="37"/>
      <c r="V111" s="36"/>
      <c r="W111" s="36"/>
      <c r="X111" s="142"/>
      <c r="Y111" s="38"/>
    </row>
    <row r="112" spans="2:27" ht="15" hidden="1" customHeight="1" x14ac:dyDescent="0.2">
      <c r="B112" s="139"/>
      <c r="C112" s="28"/>
      <c r="D112" s="29"/>
      <c r="E112" s="30"/>
      <c r="F112" s="31" t="str">
        <f>'[1]Colonne ECS 05'!$B$28</f>
        <v>R+9</v>
      </c>
      <c r="G112" s="31">
        <f>'[1]Colonne ECS 05'!$J$37</f>
        <v>0</v>
      </c>
      <c r="H112" s="31">
        <f>'[1]Colonne ECS 05'!$L$37</f>
        <v>0</v>
      </c>
      <c r="I112" s="32">
        <f t="shared" si="10"/>
        <v>0</v>
      </c>
      <c r="J112" s="33" t="str">
        <f t="shared" si="16"/>
        <v/>
      </c>
      <c r="K112" s="34">
        <f t="shared" si="11"/>
        <v>0</v>
      </c>
      <c r="L112" s="34">
        <f t="shared" si="12"/>
        <v>0</v>
      </c>
      <c r="M112" s="35">
        <f>'[1]Colonne ECS 05'!$I$146</f>
        <v>0</v>
      </c>
      <c r="N112" s="34">
        <f t="shared" si="13"/>
        <v>0</v>
      </c>
      <c r="O112" s="30"/>
      <c r="P112" s="30"/>
      <c r="Q112" s="36"/>
      <c r="R112" s="36"/>
      <c r="S112" s="36"/>
      <c r="T112" s="36"/>
      <c r="U112" s="37"/>
      <c r="V112" s="36"/>
      <c r="W112" s="36"/>
      <c r="X112" s="142"/>
      <c r="Y112" s="38"/>
    </row>
    <row r="113" spans="2:27" ht="15" hidden="1" customHeight="1" thickBot="1" x14ac:dyDescent="0.25">
      <c r="B113" s="139"/>
      <c r="C113" s="39"/>
      <c r="D113" s="40"/>
      <c r="E113" s="41"/>
      <c r="F113" s="42" t="str">
        <f>'[1]Colonne ECS 05'!$B$18</f>
        <v>R+10</v>
      </c>
      <c r="G113" s="42">
        <f>'[1]Colonne ECS 05'!$J$27</f>
        <v>0</v>
      </c>
      <c r="H113" s="42">
        <f>'[1]Colonne ECS 05'!$L$27</f>
        <v>0</v>
      </c>
      <c r="I113" s="43">
        <f t="shared" si="10"/>
        <v>0</v>
      </c>
      <c r="J113" s="44" t="str">
        <f t="shared" si="16"/>
        <v/>
      </c>
      <c r="K113" s="45">
        <f t="shared" si="11"/>
        <v>0</v>
      </c>
      <c r="L113" s="45">
        <f t="shared" si="12"/>
        <v>0</v>
      </c>
      <c r="M113" s="46">
        <f>'[1]Colonne ECS 05'!$I$147</f>
        <v>0</v>
      </c>
      <c r="N113" s="45">
        <f t="shared" si="13"/>
        <v>0</v>
      </c>
      <c r="O113" s="41"/>
      <c r="P113" s="41"/>
      <c r="Q113" s="47"/>
      <c r="R113" s="47"/>
      <c r="S113" s="47"/>
      <c r="T113" s="47"/>
      <c r="U113" s="48"/>
      <c r="V113" s="47"/>
      <c r="W113" s="36"/>
      <c r="X113" s="142"/>
      <c r="Y113" s="38"/>
    </row>
    <row r="114" spans="2:27" ht="15" customHeight="1" x14ac:dyDescent="0.2">
      <c r="B114" s="139"/>
      <c r="C114" s="101" t="str">
        <f>'[1]Calculs débits-diamètres'!C22</f>
        <v>Colonne ECS 02</v>
      </c>
      <c r="D114" s="102"/>
      <c r="E114" s="16">
        <f>'[1]Calculs débits-diamètres'!Z99</f>
        <v>105</v>
      </c>
      <c r="F114" s="17" t="str">
        <f>'[1]Colonne ECS 02'!$B$118</f>
        <v>RDC</v>
      </c>
      <c r="G114" s="17" t="str">
        <f>'[1]Colonne ECS 02'!$J$127</f>
        <v>Multicouche</v>
      </c>
      <c r="H114" s="17" t="str">
        <f>'[1]Colonne ECS 02'!$L$127</f>
        <v xml:space="preserve"> 32 / 26</v>
      </c>
      <c r="I114" s="18">
        <f t="shared" si="10"/>
        <v>26</v>
      </c>
      <c r="J114" s="19">
        <f t="shared" ref="J114:J124" si="17">IF(I114=0,"",$E$114/(3.6*PI()*(I114^2/4)))</f>
        <v>5.4935138148090104E-2</v>
      </c>
      <c r="K114" s="20">
        <f t="shared" si="11"/>
        <v>2.4267979734895825E-4</v>
      </c>
      <c r="L114" s="20">
        <f t="shared" si="12"/>
        <v>2.669477770838541E-4</v>
      </c>
      <c r="M114" s="21">
        <f>'[1]Colonne ECS 02'!$I$137</f>
        <v>18</v>
      </c>
      <c r="N114" s="20">
        <f t="shared" si="13"/>
        <v>4.8050599875093733E-3</v>
      </c>
      <c r="O114" s="16" t="str">
        <f>'[1]Calculs débits-diamètres'!J99</f>
        <v>Multicouche</v>
      </c>
      <c r="P114" s="16" t="str">
        <f>'[1]Calculs débits-diamètres'!O99</f>
        <v xml:space="preserve"> 16 / 12</v>
      </c>
      <c r="Q114" s="22">
        <f>IF(P114=0,0,REPLACE(P114,1,6,)*1)</f>
        <v>12</v>
      </c>
      <c r="R114" s="23">
        <f>IF(Q114=0,"",E114/(3.6*PI()*(Q114^2/4)))</f>
        <v>0.25788995408408966</v>
      </c>
      <c r="S114" s="24">
        <f>IF(OR(Q114=0,R114=0),0,(3.8*R114^1.896)/(Q114^1.276))</f>
        <v>1.2213158579694568E-2</v>
      </c>
      <c r="T114" s="24">
        <f>IF(S114=0,0,IF($E$10=0,"Majoration ?",S114*(1+$E$10/100)))</f>
        <v>1.3434474437664027E-2</v>
      </c>
      <c r="U114" s="25">
        <f>'[1]Calculs débits-diamètres'!U99</f>
        <v>22.7</v>
      </c>
      <c r="V114" s="24">
        <f>IF(ISERROR(T114*U114),0,T114*U114)</f>
        <v>0.30496256973497338</v>
      </c>
      <c r="W114" s="24">
        <f>SUM(N114:N124)+V114</f>
        <v>0.31102228427477685</v>
      </c>
      <c r="X114" s="141"/>
      <c r="Y114" s="26">
        <f>W114+X114</f>
        <v>0.31102228427477685</v>
      </c>
      <c r="AA114" s="27">
        <f>'[1]Colonne ECS 02'!$E$13</f>
        <v>3</v>
      </c>
    </row>
    <row r="115" spans="2:27" ht="15" customHeight="1" x14ac:dyDescent="0.2">
      <c r="B115" s="139"/>
      <c r="C115" s="28"/>
      <c r="D115" s="29"/>
      <c r="E115" s="30"/>
      <c r="F115" s="31" t="str">
        <f>'[1]Colonne ECS 02'!$B$108</f>
        <v>R+1</v>
      </c>
      <c r="G115" s="31" t="str">
        <f>'[1]Colonne ECS 02'!$J$117</f>
        <v>Multicouche</v>
      </c>
      <c r="H115" s="31" t="str">
        <f>'[1]Colonne ECS 02'!$L$117</f>
        <v xml:space="preserve"> 32 / 26</v>
      </c>
      <c r="I115" s="32">
        <f t="shared" si="10"/>
        <v>26</v>
      </c>
      <c r="J115" s="33">
        <f t="shared" si="17"/>
        <v>5.4935138148090104E-2</v>
      </c>
      <c r="K115" s="34">
        <f t="shared" si="11"/>
        <v>2.4267979734895825E-4</v>
      </c>
      <c r="L115" s="34">
        <f t="shared" si="12"/>
        <v>2.669477770838541E-4</v>
      </c>
      <c r="M115" s="35">
        <f>'[1]Colonne ECS 02'!$I$138</f>
        <v>2.7</v>
      </c>
      <c r="N115" s="34">
        <f t="shared" si="13"/>
        <v>7.2075899812640612E-4</v>
      </c>
      <c r="O115" s="30"/>
      <c r="P115" s="30"/>
      <c r="Q115" s="36"/>
      <c r="R115" s="36"/>
      <c r="S115" s="36"/>
      <c r="T115" s="36"/>
      <c r="U115" s="37"/>
      <c r="V115" s="36"/>
      <c r="W115" s="36"/>
      <c r="X115" s="142"/>
      <c r="Y115" s="38"/>
    </row>
    <row r="116" spans="2:27" ht="15" customHeight="1" x14ac:dyDescent="0.2">
      <c r="B116" s="139"/>
      <c r="C116" s="28"/>
      <c r="D116" s="29"/>
      <c r="E116" s="30"/>
      <c r="F116" s="31" t="str">
        <f>'[1]Colonne ECS 02'!$B$98</f>
        <v>R+2</v>
      </c>
      <c r="G116" s="31" t="str">
        <f>'[1]Colonne ECS 02'!$J$107</f>
        <v>Multicouche</v>
      </c>
      <c r="H116" s="31" t="str">
        <f>'[1]Colonne ECS 02'!$L$107</f>
        <v xml:space="preserve"> 32 / 26</v>
      </c>
      <c r="I116" s="32">
        <f t="shared" si="10"/>
        <v>26</v>
      </c>
      <c r="J116" s="33">
        <f t="shared" si="17"/>
        <v>5.4935138148090104E-2</v>
      </c>
      <c r="K116" s="34">
        <f t="shared" si="11"/>
        <v>2.4267979734895825E-4</v>
      </c>
      <c r="L116" s="34">
        <f t="shared" si="12"/>
        <v>2.669477770838541E-4</v>
      </c>
      <c r="M116" s="35">
        <f>'[1]Colonne ECS 02'!$I$139</f>
        <v>2</v>
      </c>
      <c r="N116" s="34">
        <f t="shared" si="13"/>
        <v>5.3389555416770819E-4</v>
      </c>
      <c r="O116" s="30"/>
      <c r="P116" s="30"/>
      <c r="Q116" s="36"/>
      <c r="R116" s="36"/>
      <c r="S116" s="36"/>
      <c r="T116" s="36"/>
      <c r="U116" s="37"/>
      <c r="V116" s="36"/>
      <c r="W116" s="36"/>
      <c r="X116" s="142"/>
      <c r="Y116" s="38"/>
    </row>
    <row r="117" spans="2:27" ht="15" hidden="1" customHeight="1" x14ac:dyDescent="0.2">
      <c r="B117" s="139"/>
      <c r="C117" s="28"/>
      <c r="D117" s="29"/>
      <c r="E117" s="30"/>
      <c r="F117" s="31" t="str">
        <f>'[1]Colonne ECS 02'!$B$88</f>
        <v>R+3</v>
      </c>
      <c r="G117" s="31">
        <f>'[1]Colonne ECS 02'!$J$97</f>
        <v>0</v>
      </c>
      <c r="H117" s="31">
        <f>'[1]Colonne ECS 02'!$L$97</f>
        <v>0</v>
      </c>
      <c r="I117" s="32">
        <f t="shared" si="10"/>
        <v>0</v>
      </c>
      <c r="J117" s="33" t="str">
        <f t="shared" si="17"/>
        <v/>
      </c>
      <c r="K117" s="34">
        <f t="shared" si="11"/>
        <v>0</v>
      </c>
      <c r="L117" s="34">
        <f t="shared" si="12"/>
        <v>0</v>
      </c>
      <c r="M117" s="35">
        <f>'[1]Colonne ECS 02'!$I$140</f>
        <v>0</v>
      </c>
      <c r="N117" s="34">
        <f t="shared" si="13"/>
        <v>0</v>
      </c>
      <c r="O117" s="30"/>
      <c r="P117" s="30"/>
      <c r="Q117" s="36"/>
      <c r="R117" s="36"/>
      <c r="S117" s="36"/>
      <c r="T117" s="36"/>
      <c r="U117" s="37"/>
      <c r="V117" s="36"/>
      <c r="W117" s="36"/>
      <c r="X117" s="142"/>
      <c r="Y117" s="38"/>
    </row>
    <row r="118" spans="2:27" ht="15" hidden="1" customHeight="1" x14ac:dyDescent="0.2">
      <c r="B118" s="139"/>
      <c r="C118" s="28"/>
      <c r="D118" s="29"/>
      <c r="E118" s="30"/>
      <c r="F118" s="31" t="str">
        <f>'[1]Colonne ECS 02'!$B$78</f>
        <v>R+4</v>
      </c>
      <c r="G118" s="31">
        <f>'[1]Colonne ECS 02'!$J$87</f>
        <v>0</v>
      </c>
      <c r="H118" s="31">
        <f>'[1]Colonne ECS 02'!$L$87</f>
        <v>0</v>
      </c>
      <c r="I118" s="32">
        <f t="shared" si="10"/>
        <v>0</v>
      </c>
      <c r="J118" s="33" t="str">
        <f t="shared" si="17"/>
        <v/>
      </c>
      <c r="K118" s="34">
        <f t="shared" si="11"/>
        <v>0</v>
      </c>
      <c r="L118" s="34">
        <f t="shared" si="12"/>
        <v>0</v>
      </c>
      <c r="M118" s="35">
        <f>'[1]Colonne ECS 02'!$I$141</f>
        <v>0</v>
      </c>
      <c r="N118" s="34">
        <f t="shared" si="13"/>
        <v>0</v>
      </c>
      <c r="O118" s="30"/>
      <c r="P118" s="30"/>
      <c r="Q118" s="36"/>
      <c r="R118" s="36"/>
      <c r="S118" s="36"/>
      <c r="T118" s="36"/>
      <c r="U118" s="37"/>
      <c r="V118" s="36"/>
      <c r="W118" s="36"/>
      <c r="X118" s="142"/>
      <c r="Y118" s="38"/>
    </row>
    <row r="119" spans="2:27" ht="15" hidden="1" customHeight="1" x14ac:dyDescent="0.2">
      <c r="B119" s="139"/>
      <c r="C119" s="28"/>
      <c r="D119" s="29"/>
      <c r="E119" s="30"/>
      <c r="F119" s="31" t="str">
        <f>'[1]Colonne ECS 02'!$B$68</f>
        <v>R+5</v>
      </c>
      <c r="G119" s="31">
        <f>'[1]Colonne ECS 02'!$J$77</f>
        <v>0</v>
      </c>
      <c r="H119" s="31">
        <f>'[1]Colonne ECS 02'!$L$77</f>
        <v>0</v>
      </c>
      <c r="I119" s="32">
        <f t="shared" si="10"/>
        <v>0</v>
      </c>
      <c r="J119" s="33" t="str">
        <f t="shared" si="17"/>
        <v/>
      </c>
      <c r="K119" s="34">
        <f t="shared" si="11"/>
        <v>0</v>
      </c>
      <c r="L119" s="34">
        <f t="shared" si="12"/>
        <v>0</v>
      </c>
      <c r="M119" s="35">
        <f>'[1]Colonne ECS 02'!$I$142</f>
        <v>0</v>
      </c>
      <c r="N119" s="34">
        <f t="shared" si="13"/>
        <v>0</v>
      </c>
      <c r="O119" s="30"/>
      <c r="P119" s="30"/>
      <c r="Q119" s="36"/>
      <c r="R119" s="36"/>
      <c r="S119" s="36"/>
      <c r="T119" s="36"/>
      <c r="U119" s="37"/>
      <c r="V119" s="36"/>
      <c r="W119" s="36"/>
      <c r="X119" s="142"/>
      <c r="Y119" s="38"/>
    </row>
    <row r="120" spans="2:27" ht="15" hidden="1" customHeight="1" x14ac:dyDescent="0.2">
      <c r="B120" s="139"/>
      <c r="C120" s="28"/>
      <c r="D120" s="29"/>
      <c r="E120" s="30"/>
      <c r="F120" s="31" t="str">
        <f>'[1]Colonne ECS 02'!$B$58</f>
        <v>R+6</v>
      </c>
      <c r="G120" s="31">
        <f>'[1]Colonne ECS 02'!$J$67</f>
        <v>0</v>
      </c>
      <c r="H120" s="31">
        <f>'[1]Colonne ECS 02'!$L$67</f>
        <v>0</v>
      </c>
      <c r="I120" s="32">
        <f t="shared" si="10"/>
        <v>0</v>
      </c>
      <c r="J120" s="33" t="str">
        <f t="shared" si="17"/>
        <v/>
      </c>
      <c r="K120" s="34">
        <f t="shared" si="11"/>
        <v>0</v>
      </c>
      <c r="L120" s="34">
        <f t="shared" si="12"/>
        <v>0</v>
      </c>
      <c r="M120" s="35">
        <f>'[1]Colonne ECS 02'!$I$143</f>
        <v>0</v>
      </c>
      <c r="N120" s="34">
        <f t="shared" si="13"/>
        <v>0</v>
      </c>
      <c r="O120" s="30"/>
      <c r="P120" s="30"/>
      <c r="Q120" s="36"/>
      <c r="R120" s="36"/>
      <c r="S120" s="36"/>
      <c r="T120" s="36"/>
      <c r="U120" s="37"/>
      <c r="V120" s="36"/>
      <c r="W120" s="36"/>
      <c r="X120" s="142"/>
      <c r="Y120" s="38"/>
    </row>
    <row r="121" spans="2:27" ht="15" hidden="1" customHeight="1" x14ac:dyDescent="0.2">
      <c r="B121" s="139"/>
      <c r="C121" s="28"/>
      <c r="D121" s="29"/>
      <c r="E121" s="30"/>
      <c r="F121" s="31" t="str">
        <f>'[1]Colonne ECS 02'!$B$48</f>
        <v>R+7</v>
      </c>
      <c r="G121" s="31">
        <f>'[1]Colonne ECS 02'!$J$57</f>
        <v>0</v>
      </c>
      <c r="H121" s="31">
        <f>'[1]Colonne ECS 02'!$L$57</f>
        <v>0</v>
      </c>
      <c r="I121" s="32">
        <f t="shared" si="10"/>
        <v>0</v>
      </c>
      <c r="J121" s="33" t="str">
        <f t="shared" si="17"/>
        <v/>
      </c>
      <c r="K121" s="34">
        <f t="shared" si="11"/>
        <v>0</v>
      </c>
      <c r="L121" s="34">
        <f t="shared" si="12"/>
        <v>0</v>
      </c>
      <c r="M121" s="35">
        <f>'[1]Colonne ECS 02'!$I$144</f>
        <v>0</v>
      </c>
      <c r="N121" s="34">
        <f t="shared" si="13"/>
        <v>0</v>
      </c>
      <c r="O121" s="30"/>
      <c r="P121" s="30"/>
      <c r="Q121" s="36"/>
      <c r="R121" s="36"/>
      <c r="S121" s="36"/>
      <c r="T121" s="36"/>
      <c r="U121" s="37"/>
      <c r="V121" s="36"/>
      <c r="W121" s="36"/>
      <c r="X121" s="142"/>
      <c r="Y121" s="38"/>
    </row>
    <row r="122" spans="2:27" ht="15" hidden="1" customHeight="1" x14ac:dyDescent="0.2">
      <c r="B122" s="139"/>
      <c r="C122" s="28"/>
      <c r="D122" s="29"/>
      <c r="E122" s="30"/>
      <c r="F122" s="31" t="str">
        <f>'[1]Colonne ECS 02'!$B$38</f>
        <v>R+8</v>
      </c>
      <c r="G122" s="31">
        <f>'[1]Colonne ECS 02'!$J$47</f>
        <v>0</v>
      </c>
      <c r="H122" s="31">
        <f>'[1]Colonne ECS 02'!$L$47</f>
        <v>0</v>
      </c>
      <c r="I122" s="32">
        <f t="shared" si="10"/>
        <v>0</v>
      </c>
      <c r="J122" s="33" t="str">
        <f t="shared" si="17"/>
        <v/>
      </c>
      <c r="K122" s="34">
        <f t="shared" si="11"/>
        <v>0</v>
      </c>
      <c r="L122" s="34">
        <f t="shared" si="12"/>
        <v>0</v>
      </c>
      <c r="M122" s="35">
        <f>'[1]Colonne ECS 02'!$I$145</f>
        <v>0</v>
      </c>
      <c r="N122" s="34">
        <f t="shared" si="13"/>
        <v>0</v>
      </c>
      <c r="O122" s="30"/>
      <c r="P122" s="30"/>
      <c r="Q122" s="36"/>
      <c r="R122" s="36"/>
      <c r="S122" s="36"/>
      <c r="T122" s="36"/>
      <c r="U122" s="37"/>
      <c r="V122" s="36"/>
      <c r="W122" s="36"/>
      <c r="X122" s="142"/>
      <c r="Y122" s="38"/>
    </row>
    <row r="123" spans="2:27" ht="15" hidden="1" customHeight="1" x14ac:dyDescent="0.2">
      <c r="B123" s="139"/>
      <c r="C123" s="28"/>
      <c r="D123" s="29"/>
      <c r="E123" s="30"/>
      <c r="F123" s="31" t="str">
        <f>'[1]Colonne ECS 02'!$B$28</f>
        <v>R+9</v>
      </c>
      <c r="G123" s="31">
        <f>'[1]Colonne ECS 02'!$J$37</f>
        <v>0</v>
      </c>
      <c r="H123" s="31">
        <f>'[1]Colonne ECS 02'!$L$37</f>
        <v>0</v>
      </c>
      <c r="I123" s="32">
        <f t="shared" si="10"/>
        <v>0</v>
      </c>
      <c r="J123" s="33" t="str">
        <f t="shared" si="17"/>
        <v/>
      </c>
      <c r="K123" s="34">
        <f t="shared" si="11"/>
        <v>0</v>
      </c>
      <c r="L123" s="34">
        <f t="shared" si="12"/>
        <v>0</v>
      </c>
      <c r="M123" s="35">
        <f>'[1]Colonne ECS 02'!$I$146</f>
        <v>0</v>
      </c>
      <c r="N123" s="34">
        <f t="shared" si="13"/>
        <v>0</v>
      </c>
      <c r="O123" s="30"/>
      <c r="P123" s="30"/>
      <c r="Q123" s="36"/>
      <c r="R123" s="36"/>
      <c r="S123" s="36"/>
      <c r="T123" s="36"/>
      <c r="U123" s="37"/>
      <c r="V123" s="36"/>
      <c r="W123" s="36"/>
      <c r="X123" s="142"/>
      <c r="Y123" s="38"/>
    </row>
    <row r="124" spans="2:27" ht="15" hidden="1" customHeight="1" thickBot="1" x14ac:dyDescent="0.25">
      <c r="B124" s="139"/>
      <c r="C124" s="39"/>
      <c r="D124" s="40"/>
      <c r="E124" s="41"/>
      <c r="F124" s="42" t="str">
        <f>'[1]Colonne ECS 02'!$B$18</f>
        <v>R+10</v>
      </c>
      <c r="G124" s="42">
        <f>'[1]Colonne ECS 02'!$J$27</f>
        <v>0</v>
      </c>
      <c r="H124" s="42">
        <f>'[1]Colonne ECS 02'!$L$27</f>
        <v>0</v>
      </c>
      <c r="I124" s="43">
        <f t="shared" si="10"/>
        <v>0</v>
      </c>
      <c r="J124" s="44" t="str">
        <f t="shared" si="17"/>
        <v/>
      </c>
      <c r="K124" s="45">
        <f t="shared" si="11"/>
        <v>0</v>
      </c>
      <c r="L124" s="45">
        <f t="shared" si="12"/>
        <v>0</v>
      </c>
      <c r="M124" s="46">
        <f>'[1]Colonne ECS 02'!$I$147</f>
        <v>0</v>
      </c>
      <c r="N124" s="45">
        <f t="shared" si="13"/>
        <v>0</v>
      </c>
      <c r="O124" s="41"/>
      <c r="P124" s="41"/>
      <c r="Q124" s="47"/>
      <c r="R124" s="47"/>
      <c r="S124" s="47"/>
      <c r="T124" s="47"/>
      <c r="U124" s="48"/>
      <c r="V124" s="47"/>
      <c r="W124" s="36"/>
      <c r="X124" s="142"/>
      <c r="Y124" s="38"/>
    </row>
    <row r="125" spans="2:27" ht="15" customHeight="1" x14ac:dyDescent="0.2">
      <c r="B125" s="139"/>
      <c r="C125" s="101">
        <f>'[1]Calculs débits-diamètres'!C23</f>
        <v>0</v>
      </c>
      <c r="D125" s="102"/>
      <c r="E125" s="16">
        <f>'[1]Calculs débits-diamètres'!Z100</f>
        <v>0</v>
      </c>
      <c r="F125" s="17" t="str">
        <f>'[1]Colonne ECS (_11)'!$B$118</f>
        <v>RDC</v>
      </c>
      <c r="G125" s="17">
        <f>'[1]Colonne ECS (_11)'!$J$127</f>
        <v>0</v>
      </c>
      <c r="H125" s="17">
        <f>'[1]Colonne ECS (_11)'!$L$127</f>
        <v>0</v>
      </c>
      <c r="I125" s="18">
        <f t="shared" si="10"/>
        <v>0</v>
      </c>
      <c r="J125" s="19" t="str">
        <f t="shared" ref="J125:J135" si="18">IF(I125=0,"",$E$125/(3.6*PI()*(I125^2/4)))</f>
        <v/>
      </c>
      <c r="K125" s="20">
        <f t="shared" si="11"/>
        <v>0</v>
      </c>
      <c r="L125" s="20">
        <f t="shared" si="12"/>
        <v>0</v>
      </c>
      <c r="M125" s="21">
        <f>'[1]Colonne ECS (_11)'!$I$137</f>
        <v>0</v>
      </c>
      <c r="N125" s="20">
        <f t="shared" si="13"/>
        <v>0</v>
      </c>
      <c r="O125" s="16">
        <f>'[1]Calculs débits-diamètres'!J100</f>
        <v>0</v>
      </c>
      <c r="P125" s="16">
        <f>'[1]Calculs débits-diamètres'!O100</f>
        <v>0</v>
      </c>
      <c r="Q125" s="22">
        <f>IF(P125=0,0,REPLACE(P125,1,6,)*1)</f>
        <v>0</v>
      </c>
      <c r="R125" s="23" t="str">
        <f>IF(Q125=0,"",E125/(3.6*PI()*(Q125^2/4)))</f>
        <v/>
      </c>
      <c r="S125" s="24">
        <f>IF(OR(Q125=0,R125=0),0,(3.8*R125^1.896)/(Q125^1.276))</f>
        <v>0</v>
      </c>
      <c r="T125" s="24">
        <f>IF(S125=0,0,IF($E$10=0,"Majoration ?",S125*(1+$E$10/100)))</f>
        <v>0</v>
      </c>
      <c r="U125" s="25">
        <f>'[1]Calculs débits-diamètres'!U100</f>
        <v>0</v>
      </c>
      <c r="V125" s="24">
        <f>IF(ISERROR(T125*U125),0,T125*U125)</f>
        <v>0</v>
      </c>
      <c r="W125" s="24">
        <f>SUM(N125:N135)+V125</f>
        <v>0</v>
      </c>
      <c r="X125" s="141"/>
      <c r="Y125" s="26"/>
      <c r="AA125" s="27">
        <f>'[1]Colonne ECS (_11)'!$E$13</f>
        <v>0</v>
      </c>
    </row>
    <row r="126" spans="2:27" ht="15" customHeight="1" x14ac:dyDescent="0.2">
      <c r="B126" s="139"/>
      <c r="C126" s="28"/>
      <c r="D126" s="29"/>
      <c r="E126" s="30"/>
      <c r="F126" s="31" t="str">
        <f>'[1]Colonne ECS (_11)'!$B$108</f>
        <v>R+1</v>
      </c>
      <c r="G126" s="31">
        <f>'[1]Colonne ECS (_11)'!$J$117</f>
        <v>0</v>
      </c>
      <c r="H126" s="31">
        <f>'[1]Colonne ECS (_11)'!$L$117</f>
        <v>0</v>
      </c>
      <c r="I126" s="32">
        <f t="shared" si="10"/>
        <v>0</v>
      </c>
      <c r="J126" s="33" t="str">
        <f t="shared" si="18"/>
        <v/>
      </c>
      <c r="K126" s="34">
        <f t="shared" si="11"/>
        <v>0</v>
      </c>
      <c r="L126" s="34">
        <f t="shared" si="12"/>
        <v>0</v>
      </c>
      <c r="M126" s="35">
        <f>'[1]Colonne ECS (_11)'!$I$138</f>
        <v>0</v>
      </c>
      <c r="N126" s="34">
        <f t="shared" si="13"/>
        <v>0</v>
      </c>
      <c r="O126" s="30"/>
      <c r="P126" s="30"/>
      <c r="Q126" s="36"/>
      <c r="R126" s="36"/>
      <c r="S126" s="36"/>
      <c r="T126" s="36"/>
      <c r="U126" s="37"/>
      <c r="V126" s="36"/>
      <c r="W126" s="36"/>
      <c r="X126" s="142"/>
      <c r="Y126" s="38"/>
    </row>
    <row r="127" spans="2:27" ht="15" customHeight="1" x14ac:dyDescent="0.2">
      <c r="B127" s="139"/>
      <c r="C127" s="28"/>
      <c r="D127" s="29"/>
      <c r="E127" s="30"/>
      <c r="F127" s="31" t="str">
        <f>'[1]Colonne ECS (_11)'!$B$98</f>
        <v>R+2</v>
      </c>
      <c r="G127" s="31">
        <f>'[1]Colonne ECS (_11)'!$J$107</f>
        <v>0</v>
      </c>
      <c r="H127" s="31">
        <f>'[1]Colonne ECS (_11)'!$L$107</f>
        <v>0</v>
      </c>
      <c r="I127" s="32">
        <f t="shared" si="10"/>
        <v>0</v>
      </c>
      <c r="J127" s="33" t="str">
        <f t="shared" si="18"/>
        <v/>
      </c>
      <c r="K127" s="34">
        <f t="shared" si="11"/>
        <v>0</v>
      </c>
      <c r="L127" s="34">
        <f t="shared" si="12"/>
        <v>0</v>
      </c>
      <c r="M127" s="35">
        <f>'[1]Colonne ECS (_11)'!$I$139</f>
        <v>0</v>
      </c>
      <c r="N127" s="34">
        <f t="shared" si="13"/>
        <v>0</v>
      </c>
      <c r="O127" s="30"/>
      <c r="P127" s="30"/>
      <c r="Q127" s="36"/>
      <c r="R127" s="36"/>
      <c r="S127" s="36"/>
      <c r="T127" s="36"/>
      <c r="U127" s="37"/>
      <c r="V127" s="36"/>
      <c r="W127" s="36"/>
      <c r="X127" s="142"/>
      <c r="Y127" s="38"/>
    </row>
    <row r="128" spans="2:27" ht="15" customHeight="1" x14ac:dyDescent="0.2">
      <c r="B128" s="139"/>
      <c r="C128" s="28"/>
      <c r="D128" s="29"/>
      <c r="E128" s="30"/>
      <c r="F128" s="31" t="str">
        <f>'[1]Colonne ECS (_11)'!$B$88</f>
        <v>R+3</v>
      </c>
      <c r="G128" s="31">
        <f>'[1]Colonne ECS (_11)'!$J$97</f>
        <v>0</v>
      </c>
      <c r="H128" s="31">
        <f>'[1]Colonne ECS (_11)'!$L$97</f>
        <v>0</v>
      </c>
      <c r="I128" s="32">
        <f t="shared" si="10"/>
        <v>0</v>
      </c>
      <c r="J128" s="33" t="str">
        <f t="shared" si="18"/>
        <v/>
      </c>
      <c r="K128" s="34">
        <f t="shared" si="11"/>
        <v>0</v>
      </c>
      <c r="L128" s="34">
        <f t="shared" si="12"/>
        <v>0</v>
      </c>
      <c r="M128" s="35">
        <f>'[1]Colonne ECS (_11)'!$I$140</f>
        <v>0</v>
      </c>
      <c r="N128" s="34">
        <f t="shared" si="13"/>
        <v>0</v>
      </c>
      <c r="O128" s="30"/>
      <c r="P128" s="30"/>
      <c r="Q128" s="36"/>
      <c r="R128" s="36"/>
      <c r="S128" s="36"/>
      <c r="T128" s="36"/>
      <c r="U128" s="37"/>
      <c r="V128" s="36"/>
      <c r="W128" s="36"/>
      <c r="X128" s="142"/>
      <c r="Y128" s="38"/>
    </row>
    <row r="129" spans="2:27" ht="15" customHeight="1" x14ac:dyDescent="0.2">
      <c r="B129" s="139"/>
      <c r="C129" s="28"/>
      <c r="D129" s="29"/>
      <c r="E129" s="30"/>
      <c r="F129" s="31" t="str">
        <f>'[1]Colonne ECS (_11)'!$B$78</f>
        <v>R+4</v>
      </c>
      <c r="G129" s="31">
        <f>'[1]Colonne ECS (_11)'!$J$87</f>
        <v>0</v>
      </c>
      <c r="H129" s="31">
        <f>'[1]Colonne ECS (_11)'!$L$87</f>
        <v>0</v>
      </c>
      <c r="I129" s="32">
        <f t="shared" si="10"/>
        <v>0</v>
      </c>
      <c r="J129" s="33" t="str">
        <f t="shared" si="18"/>
        <v/>
      </c>
      <c r="K129" s="34">
        <f t="shared" si="11"/>
        <v>0</v>
      </c>
      <c r="L129" s="34">
        <f t="shared" si="12"/>
        <v>0</v>
      </c>
      <c r="M129" s="35">
        <f>'[1]Colonne ECS (_11)'!$I$141</f>
        <v>0</v>
      </c>
      <c r="N129" s="34">
        <f t="shared" si="13"/>
        <v>0</v>
      </c>
      <c r="O129" s="30"/>
      <c r="P129" s="30"/>
      <c r="Q129" s="36"/>
      <c r="R129" s="36"/>
      <c r="S129" s="36"/>
      <c r="T129" s="36"/>
      <c r="U129" s="37"/>
      <c r="V129" s="36"/>
      <c r="W129" s="36"/>
      <c r="X129" s="142"/>
      <c r="Y129" s="38"/>
    </row>
    <row r="130" spans="2:27" ht="15" customHeight="1" x14ac:dyDescent="0.2">
      <c r="B130" s="139"/>
      <c r="C130" s="28"/>
      <c r="D130" s="29"/>
      <c r="E130" s="30"/>
      <c r="F130" s="31" t="str">
        <f>'[1]Colonne ECS (_11)'!$B$68</f>
        <v>R+5</v>
      </c>
      <c r="G130" s="31">
        <f>'[1]Colonne ECS (_11)'!$J$77</f>
        <v>0</v>
      </c>
      <c r="H130" s="31">
        <f>'[1]Colonne ECS (_11)'!$L$77</f>
        <v>0</v>
      </c>
      <c r="I130" s="32">
        <f t="shared" si="10"/>
        <v>0</v>
      </c>
      <c r="J130" s="33" t="str">
        <f t="shared" si="18"/>
        <v/>
      </c>
      <c r="K130" s="34">
        <f t="shared" si="11"/>
        <v>0</v>
      </c>
      <c r="L130" s="34">
        <f t="shared" si="12"/>
        <v>0</v>
      </c>
      <c r="M130" s="35">
        <f>'[1]Colonne ECS (_11)'!$I$142</f>
        <v>0</v>
      </c>
      <c r="N130" s="34">
        <f t="shared" si="13"/>
        <v>0</v>
      </c>
      <c r="O130" s="30"/>
      <c r="P130" s="30"/>
      <c r="Q130" s="36"/>
      <c r="R130" s="36"/>
      <c r="S130" s="36"/>
      <c r="T130" s="36"/>
      <c r="U130" s="37"/>
      <c r="V130" s="36"/>
      <c r="W130" s="36"/>
      <c r="X130" s="142"/>
      <c r="Y130" s="38"/>
    </row>
    <row r="131" spans="2:27" ht="15" customHeight="1" x14ac:dyDescent="0.2">
      <c r="B131" s="139"/>
      <c r="C131" s="28"/>
      <c r="D131" s="29"/>
      <c r="E131" s="30"/>
      <c r="F131" s="31" t="str">
        <f>'[1]Colonne ECS (_11)'!$B$58</f>
        <v>R+6</v>
      </c>
      <c r="G131" s="31">
        <f>'[1]Colonne ECS (_11)'!$J$67</f>
        <v>0</v>
      </c>
      <c r="H131" s="31">
        <f>'[1]Colonne ECS (_11)'!$L$67</f>
        <v>0</v>
      </c>
      <c r="I131" s="32">
        <f t="shared" si="10"/>
        <v>0</v>
      </c>
      <c r="J131" s="33" t="str">
        <f t="shared" si="18"/>
        <v/>
      </c>
      <c r="K131" s="34">
        <f t="shared" si="11"/>
        <v>0</v>
      </c>
      <c r="L131" s="34">
        <f t="shared" si="12"/>
        <v>0</v>
      </c>
      <c r="M131" s="35">
        <f>'[1]Colonne ECS (_11)'!$I$143</f>
        <v>0</v>
      </c>
      <c r="N131" s="34">
        <f t="shared" si="13"/>
        <v>0</v>
      </c>
      <c r="O131" s="30"/>
      <c r="P131" s="30"/>
      <c r="Q131" s="36"/>
      <c r="R131" s="36"/>
      <c r="S131" s="36"/>
      <c r="T131" s="36"/>
      <c r="U131" s="37"/>
      <c r="V131" s="36"/>
      <c r="W131" s="36"/>
      <c r="X131" s="142"/>
      <c r="Y131" s="38"/>
    </row>
    <row r="132" spans="2:27" ht="15" customHeight="1" x14ac:dyDescent="0.2">
      <c r="B132" s="139"/>
      <c r="C132" s="28"/>
      <c r="D132" s="29"/>
      <c r="E132" s="30"/>
      <c r="F132" s="31" t="str">
        <f>'[1]Colonne ECS (_11)'!$B$48</f>
        <v>R+7</v>
      </c>
      <c r="G132" s="31">
        <f>'[1]Colonne ECS (_11)'!$J$57</f>
        <v>0</v>
      </c>
      <c r="H132" s="31">
        <f>'[1]Colonne ECS (_11)'!$L$57</f>
        <v>0</v>
      </c>
      <c r="I132" s="32">
        <f t="shared" si="10"/>
        <v>0</v>
      </c>
      <c r="J132" s="33" t="str">
        <f t="shared" si="18"/>
        <v/>
      </c>
      <c r="K132" s="34">
        <f t="shared" si="11"/>
        <v>0</v>
      </c>
      <c r="L132" s="34">
        <f t="shared" si="12"/>
        <v>0</v>
      </c>
      <c r="M132" s="35">
        <f>'[1]Colonne ECS (_11)'!$I$144</f>
        <v>0</v>
      </c>
      <c r="N132" s="34">
        <f t="shared" si="13"/>
        <v>0</v>
      </c>
      <c r="O132" s="30"/>
      <c r="P132" s="30"/>
      <c r="Q132" s="36"/>
      <c r="R132" s="36"/>
      <c r="S132" s="36"/>
      <c r="T132" s="36"/>
      <c r="U132" s="37"/>
      <c r="V132" s="36"/>
      <c r="W132" s="36"/>
      <c r="X132" s="142"/>
      <c r="Y132" s="38"/>
    </row>
    <row r="133" spans="2:27" ht="15" customHeight="1" x14ac:dyDescent="0.2">
      <c r="B133" s="139"/>
      <c r="C133" s="28"/>
      <c r="D133" s="29"/>
      <c r="E133" s="30"/>
      <c r="F133" s="31" t="str">
        <f>'[1]Colonne ECS (_11)'!$B$38</f>
        <v>R+8</v>
      </c>
      <c r="G133" s="31">
        <f>'[1]Colonne ECS (_11)'!$J$47</f>
        <v>0</v>
      </c>
      <c r="H133" s="31">
        <f>'[1]Colonne ECS (_11)'!$L$47</f>
        <v>0</v>
      </c>
      <c r="I133" s="32">
        <f t="shared" si="10"/>
        <v>0</v>
      </c>
      <c r="J133" s="33" t="str">
        <f t="shared" si="18"/>
        <v/>
      </c>
      <c r="K133" s="34">
        <f t="shared" si="11"/>
        <v>0</v>
      </c>
      <c r="L133" s="34">
        <f t="shared" si="12"/>
        <v>0</v>
      </c>
      <c r="M133" s="35">
        <f>'[1]Colonne ECS (_11)'!$I$145</f>
        <v>0</v>
      </c>
      <c r="N133" s="34">
        <f t="shared" si="13"/>
        <v>0</v>
      </c>
      <c r="O133" s="30"/>
      <c r="P133" s="30"/>
      <c r="Q133" s="36"/>
      <c r="R133" s="36"/>
      <c r="S133" s="36"/>
      <c r="T133" s="36"/>
      <c r="U133" s="37"/>
      <c r="V133" s="36"/>
      <c r="W133" s="36"/>
      <c r="X133" s="142"/>
      <c r="Y133" s="38"/>
    </row>
    <row r="134" spans="2:27" ht="15" customHeight="1" x14ac:dyDescent="0.2">
      <c r="B134" s="139"/>
      <c r="C134" s="28"/>
      <c r="D134" s="29"/>
      <c r="E134" s="30"/>
      <c r="F134" s="31" t="str">
        <f>'[1]Colonne ECS (_11)'!$B$28</f>
        <v>R+9</v>
      </c>
      <c r="G134" s="31">
        <f>'[1]Colonne ECS (_11)'!$J$37</f>
        <v>0</v>
      </c>
      <c r="H134" s="31">
        <f>'[1]Colonne ECS (_11)'!$L$37</f>
        <v>0</v>
      </c>
      <c r="I134" s="32">
        <f t="shared" si="10"/>
        <v>0</v>
      </c>
      <c r="J134" s="33" t="str">
        <f t="shared" si="18"/>
        <v/>
      </c>
      <c r="K134" s="34">
        <f t="shared" si="11"/>
        <v>0</v>
      </c>
      <c r="L134" s="34">
        <f t="shared" si="12"/>
        <v>0</v>
      </c>
      <c r="M134" s="35">
        <f>'[1]Colonne ECS (_11)'!$I$146</f>
        <v>0</v>
      </c>
      <c r="N134" s="34">
        <f t="shared" si="13"/>
        <v>0</v>
      </c>
      <c r="O134" s="30"/>
      <c r="P134" s="30"/>
      <c r="Q134" s="36"/>
      <c r="R134" s="36"/>
      <c r="S134" s="36"/>
      <c r="T134" s="36"/>
      <c r="U134" s="37"/>
      <c r="V134" s="36"/>
      <c r="W134" s="36"/>
      <c r="X134" s="142"/>
      <c r="Y134" s="38"/>
    </row>
    <row r="135" spans="2:27" ht="15" customHeight="1" x14ac:dyDescent="0.2">
      <c r="B135" s="139"/>
      <c r="C135" s="39"/>
      <c r="D135" s="40"/>
      <c r="E135" s="41"/>
      <c r="F135" s="42" t="str">
        <f>'[1]Colonne ECS (_11)'!$B$18</f>
        <v>R+10</v>
      </c>
      <c r="G135" s="42">
        <f>'[1]Colonne ECS (_11)'!$J$27</f>
        <v>0</v>
      </c>
      <c r="H135" s="42">
        <f>'[1]Colonne ECS (_11)'!$L$27</f>
        <v>0</v>
      </c>
      <c r="I135" s="43">
        <f t="shared" si="10"/>
        <v>0</v>
      </c>
      <c r="J135" s="44" t="str">
        <f t="shared" si="18"/>
        <v/>
      </c>
      <c r="K135" s="45">
        <f t="shared" si="11"/>
        <v>0</v>
      </c>
      <c r="L135" s="45">
        <f t="shared" si="12"/>
        <v>0</v>
      </c>
      <c r="M135" s="46">
        <f>'[1]Colonne ECS (_11)'!$I$147</f>
        <v>0</v>
      </c>
      <c r="N135" s="45">
        <f t="shared" si="13"/>
        <v>0</v>
      </c>
      <c r="O135" s="41"/>
      <c r="P135" s="41"/>
      <c r="Q135" s="47"/>
      <c r="R135" s="47"/>
      <c r="S135" s="47"/>
      <c r="T135" s="47"/>
      <c r="U135" s="48"/>
      <c r="V135" s="47"/>
      <c r="W135" s="36"/>
      <c r="X135" s="142"/>
      <c r="Y135" s="38"/>
    </row>
    <row r="136" spans="2:27" ht="15" customHeight="1" x14ac:dyDescent="0.2">
      <c r="B136" s="139"/>
      <c r="C136" s="101">
        <f>'[1]Calculs débits-diamètres'!C24</f>
        <v>0</v>
      </c>
      <c r="D136" s="102"/>
      <c r="E136" s="16">
        <f>'[1]Calculs débits-diamètres'!Z101</f>
        <v>0</v>
      </c>
      <c r="F136" s="17" t="str">
        <f>'[1]Colonne ECS (_12)'!$B$118</f>
        <v>RDC</v>
      </c>
      <c r="G136" s="17">
        <f>'[1]Colonne ECS (_12)'!$J$127</f>
        <v>0</v>
      </c>
      <c r="H136" s="17">
        <f>'[1]Colonne ECS (_12)'!$L$127</f>
        <v>0</v>
      </c>
      <c r="I136" s="18">
        <f t="shared" si="10"/>
        <v>0</v>
      </c>
      <c r="J136" s="19" t="str">
        <f t="shared" ref="J136:J146" si="19">IF(I136=0,"",$E$136/(3.6*PI()*(I136^2/4)))</f>
        <v/>
      </c>
      <c r="K136" s="20">
        <f t="shared" si="11"/>
        <v>0</v>
      </c>
      <c r="L136" s="20">
        <f t="shared" si="12"/>
        <v>0</v>
      </c>
      <c r="M136" s="21">
        <f>'[1]Colonne ECS (_12)'!$I$137</f>
        <v>0</v>
      </c>
      <c r="N136" s="20">
        <f t="shared" si="13"/>
        <v>0</v>
      </c>
      <c r="O136" s="16">
        <f>'[1]Calculs débits-diamètres'!J101</f>
        <v>0</v>
      </c>
      <c r="P136" s="16">
        <f>'[1]Calculs débits-diamètres'!O101</f>
        <v>0</v>
      </c>
      <c r="Q136" s="22">
        <f>IF(P136=0,0,REPLACE(P136,1,6,)*1)</f>
        <v>0</v>
      </c>
      <c r="R136" s="23" t="str">
        <f>IF(Q136=0,"",E136/(3.6*PI()*(Q136^2/4)))</f>
        <v/>
      </c>
      <c r="S136" s="24">
        <f>IF(OR(Q136=0,R136=0),0,(3.8*R136^1.896)/(Q136^1.276))</f>
        <v>0</v>
      </c>
      <c r="T136" s="24">
        <f>IF(S136=0,0,IF($E$10=0,"Majoration ?",S136*(1+$E$10/100)))</f>
        <v>0</v>
      </c>
      <c r="U136" s="25">
        <f>'[1]Calculs débits-diamètres'!U101</f>
        <v>0</v>
      </c>
      <c r="V136" s="24">
        <f>IF(ISERROR(T136*U136),0,T136*U136)</f>
        <v>0</v>
      </c>
      <c r="W136" s="24">
        <f>SUM(N136:N146)+V136</f>
        <v>0</v>
      </c>
      <c r="X136" s="141"/>
      <c r="Y136" s="26">
        <f>W136+X136</f>
        <v>0</v>
      </c>
      <c r="AA136" s="27">
        <f>'[1]Colonne ECS (_12)'!$E$13</f>
        <v>0</v>
      </c>
    </row>
    <row r="137" spans="2:27" ht="15" customHeight="1" x14ac:dyDescent="0.2">
      <c r="B137" s="139"/>
      <c r="C137" s="28"/>
      <c r="D137" s="29"/>
      <c r="E137" s="30"/>
      <c r="F137" s="31" t="str">
        <f>'[1]Colonne ECS (_12)'!$B$108</f>
        <v>R+1</v>
      </c>
      <c r="G137" s="31">
        <f>'[1]Colonne ECS (_12)'!$J$117</f>
        <v>0</v>
      </c>
      <c r="H137" s="31">
        <f>'[1]Colonne ECS (_12)'!$L$117</f>
        <v>0</v>
      </c>
      <c r="I137" s="32">
        <f t="shared" si="10"/>
        <v>0</v>
      </c>
      <c r="J137" s="33" t="str">
        <f t="shared" si="19"/>
        <v/>
      </c>
      <c r="K137" s="34">
        <f t="shared" si="11"/>
        <v>0</v>
      </c>
      <c r="L137" s="34">
        <f t="shared" si="12"/>
        <v>0</v>
      </c>
      <c r="M137" s="35">
        <f>'[1]Colonne ECS (_12)'!$I$138</f>
        <v>0</v>
      </c>
      <c r="N137" s="34">
        <f t="shared" si="13"/>
        <v>0</v>
      </c>
      <c r="O137" s="30"/>
      <c r="P137" s="30"/>
      <c r="Q137" s="36"/>
      <c r="R137" s="36"/>
      <c r="S137" s="36"/>
      <c r="T137" s="36"/>
      <c r="U137" s="37"/>
      <c r="V137" s="36"/>
      <c r="W137" s="36"/>
      <c r="X137" s="142"/>
      <c r="Y137" s="38"/>
    </row>
    <row r="138" spans="2:27" ht="15" customHeight="1" x14ac:dyDescent="0.2">
      <c r="B138" s="139"/>
      <c r="C138" s="28"/>
      <c r="D138" s="29"/>
      <c r="E138" s="30"/>
      <c r="F138" s="31" t="str">
        <f>'[1]Colonne ECS (_12)'!$B$98</f>
        <v>R+2</v>
      </c>
      <c r="G138" s="31">
        <f>'[1]Colonne ECS (_12)'!$J$107</f>
        <v>0</v>
      </c>
      <c r="H138" s="31">
        <f>'[1]Colonne ECS (_12)'!$L$107</f>
        <v>0</v>
      </c>
      <c r="I138" s="32">
        <f t="shared" si="10"/>
        <v>0</v>
      </c>
      <c r="J138" s="33" t="str">
        <f t="shared" si="19"/>
        <v/>
      </c>
      <c r="K138" s="34">
        <f t="shared" si="11"/>
        <v>0</v>
      </c>
      <c r="L138" s="34">
        <f t="shared" si="12"/>
        <v>0</v>
      </c>
      <c r="M138" s="35">
        <f>'[1]Colonne ECS (_12)'!$I$139</f>
        <v>0</v>
      </c>
      <c r="N138" s="34">
        <f t="shared" si="13"/>
        <v>0</v>
      </c>
      <c r="O138" s="30"/>
      <c r="P138" s="30"/>
      <c r="Q138" s="36"/>
      <c r="R138" s="36"/>
      <c r="S138" s="36"/>
      <c r="T138" s="36"/>
      <c r="U138" s="37"/>
      <c r="V138" s="36"/>
      <c r="W138" s="36"/>
      <c r="X138" s="142"/>
      <c r="Y138" s="38"/>
    </row>
    <row r="139" spans="2:27" ht="15" customHeight="1" x14ac:dyDescent="0.2">
      <c r="B139" s="139"/>
      <c r="C139" s="28"/>
      <c r="D139" s="29"/>
      <c r="E139" s="30"/>
      <c r="F139" s="31" t="str">
        <f>'[1]Colonne ECS (_12)'!$B$88</f>
        <v>R+3</v>
      </c>
      <c r="G139" s="31">
        <f>'[1]Colonne ECS (_12)'!$J$97</f>
        <v>0</v>
      </c>
      <c r="H139" s="31">
        <f>'[1]Colonne ECS (_12)'!$L$97</f>
        <v>0</v>
      </c>
      <c r="I139" s="32">
        <f t="shared" si="10"/>
        <v>0</v>
      </c>
      <c r="J139" s="33" t="str">
        <f t="shared" si="19"/>
        <v/>
      </c>
      <c r="K139" s="34">
        <f t="shared" si="11"/>
        <v>0</v>
      </c>
      <c r="L139" s="34">
        <f t="shared" si="12"/>
        <v>0</v>
      </c>
      <c r="M139" s="35">
        <f>'[1]Colonne ECS (_12)'!$I$140</f>
        <v>0</v>
      </c>
      <c r="N139" s="34">
        <f t="shared" si="13"/>
        <v>0</v>
      </c>
      <c r="O139" s="30"/>
      <c r="P139" s="30"/>
      <c r="Q139" s="36"/>
      <c r="R139" s="36"/>
      <c r="S139" s="36"/>
      <c r="T139" s="36"/>
      <c r="U139" s="37"/>
      <c r="V139" s="36"/>
      <c r="W139" s="36"/>
      <c r="X139" s="142"/>
      <c r="Y139" s="38"/>
    </row>
    <row r="140" spans="2:27" ht="15" customHeight="1" x14ac:dyDescent="0.2">
      <c r="B140" s="139"/>
      <c r="C140" s="28"/>
      <c r="D140" s="29"/>
      <c r="E140" s="30"/>
      <c r="F140" s="31" t="str">
        <f>'[1]Colonne ECS (_12)'!$B$78</f>
        <v>R+4</v>
      </c>
      <c r="G140" s="31">
        <f>'[1]Colonne ECS (_12)'!$J$87</f>
        <v>0</v>
      </c>
      <c r="H140" s="31">
        <f>'[1]Colonne ECS (_12)'!$L$87</f>
        <v>0</v>
      </c>
      <c r="I140" s="32">
        <f t="shared" si="10"/>
        <v>0</v>
      </c>
      <c r="J140" s="33" t="str">
        <f t="shared" si="19"/>
        <v/>
      </c>
      <c r="K140" s="34">
        <f t="shared" si="11"/>
        <v>0</v>
      </c>
      <c r="L140" s="34">
        <f t="shared" si="12"/>
        <v>0</v>
      </c>
      <c r="M140" s="35">
        <f>'[1]Colonne ECS (_12)'!$I$141</f>
        <v>0</v>
      </c>
      <c r="N140" s="34">
        <f t="shared" si="13"/>
        <v>0</v>
      </c>
      <c r="O140" s="30"/>
      <c r="P140" s="30"/>
      <c r="Q140" s="36"/>
      <c r="R140" s="36"/>
      <c r="S140" s="36"/>
      <c r="T140" s="36"/>
      <c r="U140" s="37"/>
      <c r="V140" s="36"/>
      <c r="W140" s="36"/>
      <c r="X140" s="142"/>
      <c r="Y140" s="38"/>
    </row>
    <row r="141" spans="2:27" ht="15" customHeight="1" x14ac:dyDescent="0.2">
      <c r="B141" s="139"/>
      <c r="C141" s="28"/>
      <c r="D141" s="29"/>
      <c r="E141" s="30"/>
      <c r="F141" s="31" t="str">
        <f>'[1]Colonne ECS (_12)'!$B$68</f>
        <v>R+5</v>
      </c>
      <c r="G141" s="31">
        <f>'[1]Colonne ECS (_12)'!$J$77</f>
        <v>0</v>
      </c>
      <c r="H141" s="31">
        <f>'[1]Colonne ECS (_12)'!$L$77</f>
        <v>0</v>
      </c>
      <c r="I141" s="32">
        <f t="shared" si="10"/>
        <v>0</v>
      </c>
      <c r="J141" s="33" t="str">
        <f t="shared" si="19"/>
        <v/>
      </c>
      <c r="K141" s="34">
        <f t="shared" si="11"/>
        <v>0</v>
      </c>
      <c r="L141" s="34">
        <f t="shared" si="12"/>
        <v>0</v>
      </c>
      <c r="M141" s="35">
        <f>'[1]Colonne ECS (_12)'!$I$142</f>
        <v>0</v>
      </c>
      <c r="N141" s="34">
        <f t="shared" si="13"/>
        <v>0</v>
      </c>
      <c r="O141" s="30"/>
      <c r="P141" s="30"/>
      <c r="Q141" s="36"/>
      <c r="R141" s="36"/>
      <c r="S141" s="36"/>
      <c r="T141" s="36"/>
      <c r="U141" s="37"/>
      <c r="V141" s="36"/>
      <c r="W141" s="36"/>
      <c r="X141" s="142"/>
      <c r="Y141" s="38"/>
    </row>
    <row r="142" spans="2:27" ht="15" customHeight="1" x14ac:dyDescent="0.2">
      <c r="B142" s="139"/>
      <c r="C142" s="28"/>
      <c r="D142" s="29"/>
      <c r="E142" s="30"/>
      <c r="F142" s="31" t="str">
        <f>'[1]Colonne ECS (_12)'!$B$58</f>
        <v>R+6</v>
      </c>
      <c r="G142" s="31">
        <f>'[1]Colonne ECS (_12)'!$J$67</f>
        <v>0</v>
      </c>
      <c r="H142" s="31">
        <f>'[1]Colonne ECS (_12)'!$L$67</f>
        <v>0</v>
      </c>
      <c r="I142" s="32">
        <f t="shared" si="10"/>
        <v>0</v>
      </c>
      <c r="J142" s="33" t="str">
        <f t="shared" si="19"/>
        <v/>
      </c>
      <c r="K142" s="34">
        <f t="shared" si="11"/>
        <v>0</v>
      </c>
      <c r="L142" s="34">
        <f t="shared" si="12"/>
        <v>0</v>
      </c>
      <c r="M142" s="35">
        <f>'[1]Colonne ECS (_12)'!$I$143</f>
        <v>0</v>
      </c>
      <c r="N142" s="34">
        <f t="shared" si="13"/>
        <v>0</v>
      </c>
      <c r="O142" s="30"/>
      <c r="P142" s="30"/>
      <c r="Q142" s="36"/>
      <c r="R142" s="36"/>
      <c r="S142" s="36"/>
      <c r="T142" s="36"/>
      <c r="U142" s="37"/>
      <c r="V142" s="36"/>
      <c r="W142" s="36"/>
      <c r="X142" s="142"/>
      <c r="Y142" s="38"/>
    </row>
    <row r="143" spans="2:27" ht="15" customHeight="1" x14ac:dyDescent="0.2">
      <c r="B143" s="139"/>
      <c r="C143" s="28"/>
      <c r="D143" s="29"/>
      <c r="E143" s="30"/>
      <c r="F143" s="31" t="str">
        <f>'[1]Colonne ECS (_12)'!$B$48</f>
        <v>R+7</v>
      </c>
      <c r="G143" s="31">
        <f>'[1]Colonne ECS (_12)'!$J$57</f>
        <v>0</v>
      </c>
      <c r="H143" s="31">
        <f>'[1]Colonne ECS (_12)'!$L$57</f>
        <v>0</v>
      </c>
      <c r="I143" s="32">
        <f t="shared" ref="I143:I206" si="20">IF(H143=0,0,REPLACE(H143,1,6,)*1)</f>
        <v>0</v>
      </c>
      <c r="J143" s="33" t="str">
        <f t="shared" si="19"/>
        <v/>
      </c>
      <c r="K143" s="34">
        <f t="shared" ref="K143:K206" si="21">IF(OR(I143=0,J143=0),0,(3.8*J143^1.896)/(I143^1.276))</f>
        <v>0</v>
      </c>
      <c r="L143" s="34">
        <f t="shared" ref="L143:L206" si="22">IF(K143=0,0,IF($E$10=0,"Majoration ?",K143*(1+$E$10/100)))</f>
        <v>0</v>
      </c>
      <c r="M143" s="35">
        <f>'[1]Colonne ECS (_12)'!$I$144</f>
        <v>0</v>
      </c>
      <c r="N143" s="34">
        <f t="shared" ref="N143:N206" si="23">IF(ISERROR(L143*M143),0,L143*M143)</f>
        <v>0</v>
      </c>
      <c r="O143" s="30"/>
      <c r="P143" s="30"/>
      <c r="Q143" s="36"/>
      <c r="R143" s="36"/>
      <c r="S143" s="36"/>
      <c r="T143" s="36"/>
      <c r="U143" s="37"/>
      <c r="V143" s="36"/>
      <c r="W143" s="36"/>
      <c r="X143" s="142"/>
      <c r="Y143" s="38"/>
    </row>
    <row r="144" spans="2:27" ht="15" customHeight="1" x14ac:dyDescent="0.2">
      <c r="B144" s="139"/>
      <c r="C144" s="28"/>
      <c r="D144" s="29"/>
      <c r="E144" s="30"/>
      <c r="F144" s="31" t="str">
        <f>'[1]Colonne ECS (_12)'!$B$38</f>
        <v>R+8</v>
      </c>
      <c r="G144" s="31">
        <f>'[1]Colonne ECS (_12)'!$J$47</f>
        <v>0</v>
      </c>
      <c r="H144" s="31">
        <f>'[1]Colonne ECS (_12)'!$L$47</f>
        <v>0</v>
      </c>
      <c r="I144" s="32">
        <f t="shared" si="20"/>
        <v>0</v>
      </c>
      <c r="J144" s="33" t="str">
        <f t="shared" si="19"/>
        <v/>
      </c>
      <c r="K144" s="34">
        <f t="shared" si="21"/>
        <v>0</v>
      </c>
      <c r="L144" s="34">
        <f t="shared" si="22"/>
        <v>0</v>
      </c>
      <c r="M144" s="35">
        <f>'[1]Colonne ECS (_12)'!$I$145</f>
        <v>0</v>
      </c>
      <c r="N144" s="34">
        <f t="shared" si="23"/>
        <v>0</v>
      </c>
      <c r="O144" s="30"/>
      <c r="P144" s="30"/>
      <c r="Q144" s="36"/>
      <c r="R144" s="36"/>
      <c r="S144" s="36"/>
      <c r="T144" s="36"/>
      <c r="U144" s="37"/>
      <c r="V144" s="36"/>
      <c r="W144" s="36"/>
      <c r="X144" s="142"/>
      <c r="Y144" s="38"/>
    </row>
    <row r="145" spans="2:27" ht="15" customHeight="1" x14ac:dyDescent="0.2">
      <c r="B145" s="139"/>
      <c r="C145" s="28"/>
      <c r="D145" s="29"/>
      <c r="E145" s="30"/>
      <c r="F145" s="31" t="str">
        <f>'[1]Colonne ECS (_12)'!$B$28</f>
        <v>R+9</v>
      </c>
      <c r="G145" s="31">
        <f>'[1]Colonne ECS (_12)'!$J$37</f>
        <v>0</v>
      </c>
      <c r="H145" s="31">
        <f>'[1]Colonne ECS (_12)'!$L$37</f>
        <v>0</v>
      </c>
      <c r="I145" s="32">
        <f t="shared" si="20"/>
        <v>0</v>
      </c>
      <c r="J145" s="33" t="str">
        <f t="shared" si="19"/>
        <v/>
      </c>
      <c r="K145" s="34">
        <f t="shared" si="21"/>
        <v>0</v>
      </c>
      <c r="L145" s="34">
        <f t="shared" si="22"/>
        <v>0</v>
      </c>
      <c r="M145" s="35">
        <f>'[1]Colonne ECS (_12)'!$I$146</f>
        <v>0</v>
      </c>
      <c r="N145" s="34">
        <f t="shared" si="23"/>
        <v>0</v>
      </c>
      <c r="O145" s="30"/>
      <c r="P145" s="30"/>
      <c r="Q145" s="36"/>
      <c r="R145" s="36"/>
      <c r="S145" s="36"/>
      <c r="T145" s="36"/>
      <c r="U145" s="37"/>
      <c r="V145" s="36"/>
      <c r="W145" s="36"/>
      <c r="X145" s="142"/>
      <c r="Y145" s="38"/>
    </row>
    <row r="146" spans="2:27" ht="15" customHeight="1" x14ac:dyDescent="0.2">
      <c r="B146" s="139"/>
      <c r="C146" s="39"/>
      <c r="D146" s="40"/>
      <c r="E146" s="41"/>
      <c r="F146" s="42" t="str">
        <f>'[1]Colonne ECS (_12)'!$B$18</f>
        <v>R+10</v>
      </c>
      <c r="G146" s="42">
        <f>'[1]Colonne ECS (_12)'!$J$27</f>
        <v>0</v>
      </c>
      <c r="H146" s="42">
        <f>'[1]Colonne ECS (_12)'!$L$27</f>
        <v>0</v>
      </c>
      <c r="I146" s="43">
        <f t="shared" si="20"/>
        <v>0</v>
      </c>
      <c r="J146" s="44" t="str">
        <f t="shared" si="19"/>
        <v/>
      </c>
      <c r="K146" s="45">
        <f t="shared" si="21"/>
        <v>0</v>
      </c>
      <c r="L146" s="45">
        <f t="shared" si="22"/>
        <v>0</v>
      </c>
      <c r="M146" s="46">
        <f>'[1]Colonne ECS (_12)'!$I$147</f>
        <v>0</v>
      </c>
      <c r="N146" s="45">
        <f t="shared" si="23"/>
        <v>0</v>
      </c>
      <c r="O146" s="41"/>
      <c r="P146" s="41"/>
      <c r="Q146" s="47"/>
      <c r="R146" s="47"/>
      <c r="S146" s="47"/>
      <c r="T146" s="47"/>
      <c r="U146" s="48"/>
      <c r="V146" s="47"/>
      <c r="W146" s="36"/>
      <c r="X146" s="142"/>
      <c r="Y146" s="38"/>
    </row>
    <row r="147" spans="2:27" ht="15" customHeight="1" x14ac:dyDescent="0.2">
      <c r="B147" s="139"/>
      <c r="C147" s="101">
        <f>'[1]Calculs débits-diamètres'!C25</f>
        <v>0</v>
      </c>
      <c r="D147" s="102"/>
      <c r="E147" s="16">
        <f>'[1]Calculs débits-diamètres'!Z102</f>
        <v>0</v>
      </c>
      <c r="F147" s="17" t="str">
        <f>'[1]Colonne ECS (_13)'!$B$118</f>
        <v>RDC</v>
      </c>
      <c r="G147" s="17">
        <f>'[1]Colonne ECS (_13)'!$J$127</f>
        <v>0</v>
      </c>
      <c r="H147" s="17">
        <f>'[1]Colonne ECS (_13)'!$L$127</f>
        <v>0</v>
      </c>
      <c r="I147" s="18">
        <f t="shared" si="20"/>
        <v>0</v>
      </c>
      <c r="J147" s="19" t="str">
        <f t="shared" ref="J147:J157" si="24">IF(I147=0,"",$E$147/(3.6*PI()*(I147^2/4)))</f>
        <v/>
      </c>
      <c r="K147" s="20">
        <f t="shared" si="21"/>
        <v>0</v>
      </c>
      <c r="L147" s="20">
        <f t="shared" si="22"/>
        <v>0</v>
      </c>
      <c r="M147" s="21">
        <f>'[1]Colonne ECS (_13)'!$I$137</f>
        <v>0</v>
      </c>
      <c r="N147" s="20">
        <f t="shared" si="23"/>
        <v>0</v>
      </c>
      <c r="O147" s="16">
        <f>'[1]Calculs débits-diamètres'!J102</f>
        <v>0</v>
      </c>
      <c r="P147" s="16">
        <f>'[1]Calculs débits-diamètres'!O102</f>
        <v>0</v>
      </c>
      <c r="Q147" s="22">
        <f>IF(P147=0,0,REPLACE(P147,1,6,)*1)</f>
        <v>0</v>
      </c>
      <c r="R147" s="23" t="str">
        <f>IF(Q147=0,"",E147/(3.6*PI()*(Q147^2/4)))</f>
        <v/>
      </c>
      <c r="S147" s="24">
        <f>IF(OR(Q147=0,R147=0),0,(3.8*R147^1.896)/(Q147^1.276))</f>
        <v>0</v>
      </c>
      <c r="T147" s="24">
        <f>IF(S147=0,0,IF($E$10=0,"Majoration ?",S147*(1+$E$10/100)))</f>
        <v>0</v>
      </c>
      <c r="U147" s="25">
        <f>'[1]Calculs débits-diamètres'!U102</f>
        <v>0</v>
      </c>
      <c r="V147" s="24">
        <f>IF(ISERROR(T147*U147),0,T147*U147)</f>
        <v>0</v>
      </c>
      <c r="W147" s="24">
        <f>SUM(N147:N157)+V147</f>
        <v>0</v>
      </c>
      <c r="X147" s="141"/>
      <c r="Y147" s="26">
        <f>W147+X147</f>
        <v>0</v>
      </c>
      <c r="AA147" s="27">
        <f>'[1]Colonne ECS (_13)'!$E$13</f>
        <v>0</v>
      </c>
    </row>
    <row r="148" spans="2:27" ht="15" customHeight="1" x14ac:dyDescent="0.2">
      <c r="B148" s="139"/>
      <c r="C148" s="28"/>
      <c r="D148" s="29"/>
      <c r="E148" s="30"/>
      <c r="F148" s="31" t="str">
        <f>'[1]Colonne ECS (_13)'!$B$108</f>
        <v>R+1</v>
      </c>
      <c r="G148" s="31">
        <f>'[1]Colonne ECS (_13)'!$J$117</f>
        <v>0</v>
      </c>
      <c r="H148" s="31">
        <f>'[1]Colonne ECS (_13)'!$L$117</f>
        <v>0</v>
      </c>
      <c r="I148" s="32">
        <f t="shared" si="20"/>
        <v>0</v>
      </c>
      <c r="J148" s="33" t="str">
        <f t="shared" si="24"/>
        <v/>
      </c>
      <c r="K148" s="34">
        <f t="shared" si="21"/>
        <v>0</v>
      </c>
      <c r="L148" s="34">
        <f t="shared" si="22"/>
        <v>0</v>
      </c>
      <c r="M148" s="35">
        <f>'[1]Colonne ECS (_13)'!$I$138</f>
        <v>0</v>
      </c>
      <c r="N148" s="34">
        <f t="shared" si="23"/>
        <v>0</v>
      </c>
      <c r="O148" s="30"/>
      <c r="P148" s="30"/>
      <c r="Q148" s="36"/>
      <c r="R148" s="36"/>
      <c r="S148" s="36"/>
      <c r="T148" s="36"/>
      <c r="U148" s="37"/>
      <c r="V148" s="36"/>
      <c r="W148" s="36"/>
      <c r="X148" s="142"/>
      <c r="Y148" s="38"/>
    </row>
    <row r="149" spans="2:27" ht="15" customHeight="1" x14ac:dyDescent="0.2">
      <c r="B149" s="139"/>
      <c r="C149" s="28"/>
      <c r="D149" s="29"/>
      <c r="E149" s="30"/>
      <c r="F149" s="31" t="str">
        <f>'[1]Colonne ECS (_13)'!$B$98</f>
        <v>R+2</v>
      </c>
      <c r="G149" s="31">
        <f>'[1]Colonne ECS (_13)'!$J$107</f>
        <v>0</v>
      </c>
      <c r="H149" s="31">
        <f>'[1]Colonne ECS (_13)'!$L$107</f>
        <v>0</v>
      </c>
      <c r="I149" s="32">
        <f t="shared" si="20"/>
        <v>0</v>
      </c>
      <c r="J149" s="33" t="str">
        <f t="shared" si="24"/>
        <v/>
      </c>
      <c r="K149" s="34">
        <f t="shared" si="21"/>
        <v>0</v>
      </c>
      <c r="L149" s="34">
        <f t="shared" si="22"/>
        <v>0</v>
      </c>
      <c r="M149" s="35">
        <f>'[1]Colonne ECS (_13)'!$I$139</f>
        <v>0</v>
      </c>
      <c r="N149" s="34">
        <f t="shared" si="23"/>
        <v>0</v>
      </c>
      <c r="O149" s="30"/>
      <c r="P149" s="30"/>
      <c r="Q149" s="36"/>
      <c r="R149" s="36"/>
      <c r="S149" s="36"/>
      <c r="T149" s="36"/>
      <c r="U149" s="37"/>
      <c r="V149" s="36"/>
      <c r="W149" s="36"/>
      <c r="X149" s="142"/>
      <c r="Y149" s="38"/>
    </row>
    <row r="150" spans="2:27" ht="15" customHeight="1" x14ac:dyDescent="0.2">
      <c r="B150" s="139"/>
      <c r="C150" s="28"/>
      <c r="D150" s="29"/>
      <c r="E150" s="30"/>
      <c r="F150" s="31" t="str">
        <f>'[1]Colonne ECS (_13)'!$B$88</f>
        <v>R+3</v>
      </c>
      <c r="G150" s="31">
        <f>'[1]Colonne ECS (_13)'!$J$97</f>
        <v>0</v>
      </c>
      <c r="H150" s="31">
        <f>'[1]Colonne ECS (_13)'!$L$97</f>
        <v>0</v>
      </c>
      <c r="I150" s="32">
        <f t="shared" si="20"/>
        <v>0</v>
      </c>
      <c r="J150" s="33" t="str">
        <f t="shared" si="24"/>
        <v/>
      </c>
      <c r="K150" s="34">
        <f t="shared" si="21"/>
        <v>0</v>
      </c>
      <c r="L150" s="34">
        <f t="shared" si="22"/>
        <v>0</v>
      </c>
      <c r="M150" s="35">
        <f>'[1]Colonne ECS (_13)'!$I$140</f>
        <v>0</v>
      </c>
      <c r="N150" s="34">
        <f t="shared" si="23"/>
        <v>0</v>
      </c>
      <c r="O150" s="30"/>
      <c r="P150" s="30"/>
      <c r="Q150" s="36"/>
      <c r="R150" s="36"/>
      <c r="S150" s="36"/>
      <c r="T150" s="36"/>
      <c r="U150" s="37"/>
      <c r="V150" s="36"/>
      <c r="W150" s="36"/>
      <c r="X150" s="142"/>
      <c r="Y150" s="38"/>
    </row>
    <row r="151" spans="2:27" ht="15" customHeight="1" x14ac:dyDescent="0.2">
      <c r="B151" s="139"/>
      <c r="C151" s="28"/>
      <c r="D151" s="29"/>
      <c r="E151" s="30"/>
      <c r="F151" s="31" t="str">
        <f>'[1]Colonne ECS (_13)'!$B$78</f>
        <v>R+4</v>
      </c>
      <c r="G151" s="31">
        <f>'[1]Colonne ECS (_13)'!$J$87</f>
        <v>0</v>
      </c>
      <c r="H151" s="31">
        <f>'[1]Colonne ECS (_13)'!$L$87</f>
        <v>0</v>
      </c>
      <c r="I151" s="32">
        <f t="shared" si="20"/>
        <v>0</v>
      </c>
      <c r="J151" s="33" t="str">
        <f t="shared" si="24"/>
        <v/>
      </c>
      <c r="K151" s="34">
        <f t="shared" si="21"/>
        <v>0</v>
      </c>
      <c r="L151" s="34">
        <f t="shared" si="22"/>
        <v>0</v>
      </c>
      <c r="M151" s="35">
        <f>'[1]Colonne ECS (_13)'!$I$141</f>
        <v>0</v>
      </c>
      <c r="N151" s="34">
        <f t="shared" si="23"/>
        <v>0</v>
      </c>
      <c r="O151" s="30"/>
      <c r="P151" s="30"/>
      <c r="Q151" s="36"/>
      <c r="R151" s="36"/>
      <c r="S151" s="36"/>
      <c r="T151" s="36"/>
      <c r="U151" s="37"/>
      <c r="V151" s="36"/>
      <c r="W151" s="36"/>
      <c r="X151" s="142"/>
      <c r="Y151" s="38"/>
    </row>
    <row r="152" spans="2:27" ht="15" customHeight="1" x14ac:dyDescent="0.2">
      <c r="B152" s="139"/>
      <c r="C152" s="28"/>
      <c r="D152" s="29"/>
      <c r="E152" s="30"/>
      <c r="F152" s="31" t="str">
        <f>'[1]Colonne ECS (_13)'!$B$68</f>
        <v>R+5</v>
      </c>
      <c r="G152" s="31">
        <f>'[1]Colonne ECS (_13)'!$J$77</f>
        <v>0</v>
      </c>
      <c r="H152" s="31">
        <f>'[1]Colonne ECS (_13)'!$L$77</f>
        <v>0</v>
      </c>
      <c r="I152" s="32">
        <f t="shared" si="20"/>
        <v>0</v>
      </c>
      <c r="J152" s="33" t="str">
        <f t="shared" si="24"/>
        <v/>
      </c>
      <c r="K152" s="34">
        <f t="shared" si="21"/>
        <v>0</v>
      </c>
      <c r="L152" s="34">
        <f t="shared" si="22"/>
        <v>0</v>
      </c>
      <c r="M152" s="35">
        <f>'[1]Colonne ECS (_13)'!$I$142</f>
        <v>0</v>
      </c>
      <c r="N152" s="34">
        <f t="shared" si="23"/>
        <v>0</v>
      </c>
      <c r="O152" s="30"/>
      <c r="P152" s="30"/>
      <c r="Q152" s="36"/>
      <c r="R152" s="36"/>
      <c r="S152" s="36"/>
      <c r="T152" s="36"/>
      <c r="U152" s="37"/>
      <c r="V152" s="36"/>
      <c r="W152" s="36"/>
      <c r="X152" s="142"/>
      <c r="Y152" s="38"/>
    </row>
    <row r="153" spans="2:27" ht="15" customHeight="1" x14ac:dyDescent="0.2">
      <c r="B153" s="139"/>
      <c r="C153" s="28"/>
      <c r="D153" s="29"/>
      <c r="E153" s="30"/>
      <c r="F153" s="31" t="str">
        <f>'[1]Colonne ECS (_13)'!$B$58</f>
        <v>R+6</v>
      </c>
      <c r="G153" s="31">
        <f>'[1]Colonne ECS (_13)'!$J$67</f>
        <v>0</v>
      </c>
      <c r="H153" s="31">
        <f>'[1]Colonne ECS (_13)'!$L$67</f>
        <v>0</v>
      </c>
      <c r="I153" s="32">
        <f t="shared" si="20"/>
        <v>0</v>
      </c>
      <c r="J153" s="33" t="str">
        <f t="shared" si="24"/>
        <v/>
      </c>
      <c r="K153" s="34">
        <f t="shared" si="21"/>
        <v>0</v>
      </c>
      <c r="L153" s="34">
        <f t="shared" si="22"/>
        <v>0</v>
      </c>
      <c r="M153" s="35">
        <f>'[1]Colonne ECS (_13)'!$I$143</f>
        <v>0</v>
      </c>
      <c r="N153" s="34">
        <f t="shared" si="23"/>
        <v>0</v>
      </c>
      <c r="O153" s="30"/>
      <c r="P153" s="30"/>
      <c r="Q153" s="36"/>
      <c r="R153" s="36"/>
      <c r="S153" s="36"/>
      <c r="T153" s="36"/>
      <c r="U153" s="37"/>
      <c r="V153" s="36"/>
      <c r="W153" s="36"/>
      <c r="X153" s="142"/>
      <c r="Y153" s="38"/>
    </row>
    <row r="154" spans="2:27" ht="15" customHeight="1" x14ac:dyDescent="0.2">
      <c r="B154" s="139"/>
      <c r="C154" s="28"/>
      <c r="D154" s="29"/>
      <c r="E154" s="30"/>
      <c r="F154" s="31" t="str">
        <f>'[1]Colonne ECS (_13)'!$B$48</f>
        <v>R+7</v>
      </c>
      <c r="G154" s="31">
        <f>'[1]Colonne ECS (_13)'!$J$57</f>
        <v>0</v>
      </c>
      <c r="H154" s="31">
        <f>'[1]Colonne ECS (_13)'!$L$57</f>
        <v>0</v>
      </c>
      <c r="I154" s="32">
        <f t="shared" si="20"/>
        <v>0</v>
      </c>
      <c r="J154" s="33" t="str">
        <f t="shared" si="24"/>
        <v/>
      </c>
      <c r="K154" s="34">
        <f t="shared" si="21"/>
        <v>0</v>
      </c>
      <c r="L154" s="34">
        <f t="shared" si="22"/>
        <v>0</v>
      </c>
      <c r="M154" s="35">
        <f>'[1]Colonne ECS (_13)'!$I$144</f>
        <v>0</v>
      </c>
      <c r="N154" s="34">
        <f t="shared" si="23"/>
        <v>0</v>
      </c>
      <c r="O154" s="30"/>
      <c r="P154" s="30"/>
      <c r="Q154" s="36"/>
      <c r="R154" s="36"/>
      <c r="S154" s="36"/>
      <c r="T154" s="36"/>
      <c r="U154" s="37"/>
      <c r="V154" s="36"/>
      <c r="W154" s="36"/>
      <c r="X154" s="142"/>
      <c r="Y154" s="38"/>
    </row>
    <row r="155" spans="2:27" ht="15" customHeight="1" x14ac:dyDescent="0.2">
      <c r="B155" s="139"/>
      <c r="C155" s="28"/>
      <c r="D155" s="29"/>
      <c r="E155" s="30"/>
      <c r="F155" s="31" t="str">
        <f>'[1]Colonne ECS (_13)'!$B$38</f>
        <v>R+8</v>
      </c>
      <c r="G155" s="31">
        <f>'[1]Colonne ECS (_13)'!$J$47</f>
        <v>0</v>
      </c>
      <c r="H155" s="31">
        <f>'[1]Colonne ECS (_13)'!$L$47</f>
        <v>0</v>
      </c>
      <c r="I155" s="32">
        <f t="shared" si="20"/>
        <v>0</v>
      </c>
      <c r="J155" s="33" t="str">
        <f t="shared" si="24"/>
        <v/>
      </c>
      <c r="K155" s="34">
        <f t="shared" si="21"/>
        <v>0</v>
      </c>
      <c r="L155" s="34">
        <f t="shared" si="22"/>
        <v>0</v>
      </c>
      <c r="M155" s="35">
        <f>'[1]Colonne ECS (_13)'!$I$145</f>
        <v>0</v>
      </c>
      <c r="N155" s="34">
        <f t="shared" si="23"/>
        <v>0</v>
      </c>
      <c r="O155" s="30"/>
      <c r="P155" s="30"/>
      <c r="Q155" s="36"/>
      <c r="R155" s="36"/>
      <c r="S155" s="36"/>
      <c r="T155" s="36"/>
      <c r="U155" s="37"/>
      <c r="V155" s="36"/>
      <c r="W155" s="36"/>
      <c r="X155" s="142"/>
      <c r="Y155" s="38"/>
    </row>
    <row r="156" spans="2:27" ht="15" customHeight="1" x14ac:dyDescent="0.2">
      <c r="B156" s="139"/>
      <c r="C156" s="28"/>
      <c r="D156" s="29"/>
      <c r="E156" s="30"/>
      <c r="F156" s="31" t="str">
        <f>'[1]Colonne ECS (_13)'!$B$28</f>
        <v>R+9</v>
      </c>
      <c r="G156" s="31">
        <f>'[1]Colonne ECS (_13)'!$J$37</f>
        <v>0</v>
      </c>
      <c r="H156" s="31">
        <f>'[1]Colonne ECS (_13)'!$L$37</f>
        <v>0</v>
      </c>
      <c r="I156" s="32">
        <f t="shared" si="20"/>
        <v>0</v>
      </c>
      <c r="J156" s="33" t="str">
        <f t="shared" si="24"/>
        <v/>
      </c>
      <c r="K156" s="34">
        <f t="shared" si="21"/>
        <v>0</v>
      </c>
      <c r="L156" s="34">
        <f t="shared" si="22"/>
        <v>0</v>
      </c>
      <c r="M156" s="35">
        <f>'[1]Colonne ECS (_13)'!$I$146</f>
        <v>0</v>
      </c>
      <c r="N156" s="34">
        <f t="shared" si="23"/>
        <v>0</v>
      </c>
      <c r="O156" s="30"/>
      <c r="P156" s="30"/>
      <c r="Q156" s="36"/>
      <c r="R156" s="36"/>
      <c r="S156" s="36"/>
      <c r="T156" s="36"/>
      <c r="U156" s="37"/>
      <c r="V156" s="36"/>
      <c r="W156" s="36"/>
      <c r="X156" s="142"/>
      <c r="Y156" s="38"/>
    </row>
    <row r="157" spans="2:27" ht="15" customHeight="1" x14ac:dyDescent="0.2">
      <c r="B157" s="139"/>
      <c r="C157" s="39"/>
      <c r="D157" s="40"/>
      <c r="E157" s="41"/>
      <c r="F157" s="42" t="str">
        <f>'[1]Colonne ECS (_13)'!$B$18</f>
        <v>R+10</v>
      </c>
      <c r="G157" s="42">
        <f>'[1]Colonne ECS (_13)'!$J$27</f>
        <v>0</v>
      </c>
      <c r="H157" s="42">
        <f>'[1]Colonne ECS (_13)'!$L$27</f>
        <v>0</v>
      </c>
      <c r="I157" s="43">
        <f t="shared" si="20"/>
        <v>0</v>
      </c>
      <c r="J157" s="44" t="str">
        <f t="shared" si="24"/>
        <v/>
      </c>
      <c r="K157" s="45">
        <f t="shared" si="21"/>
        <v>0</v>
      </c>
      <c r="L157" s="45">
        <f t="shared" si="22"/>
        <v>0</v>
      </c>
      <c r="M157" s="46">
        <f>'[1]Colonne ECS (_13)'!$I$147</f>
        <v>0</v>
      </c>
      <c r="N157" s="45">
        <f t="shared" si="23"/>
        <v>0</v>
      </c>
      <c r="O157" s="41"/>
      <c r="P157" s="41"/>
      <c r="Q157" s="47"/>
      <c r="R157" s="47"/>
      <c r="S157" s="47"/>
      <c r="T157" s="47"/>
      <c r="U157" s="48"/>
      <c r="V157" s="47"/>
      <c r="W157" s="36"/>
      <c r="X157" s="142"/>
      <c r="Y157" s="38"/>
    </row>
    <row r="158" spans="2:27" ht="15" customHeight="1" x14ac:dyDescent="0.2">
      <c r="B158" s="139"/>
      <c r="C158" s="101">
        <f>'[1]Calculs débits-diamètres'!C26</f>
        <v>0</v>
      </c>
      <c r="D158" s="102"/>
      <c r="E158" s="16">
        <f>'[1]Calculs débits-diamètres'!Z103</f>
        <v>0</v>
      </c>
      <c r="F158" s="17" t="str">
        <f>'[1]Colonne ECS (_14)'!$B$118</f>
        <v>RDC</v>
      </c>
      <c r="G158" s="17">
        <f>'[1]Colonne ECS (_14)'!$J$127</f>
        <v>0</v>
      </c>
      <c r="H158" s="17">
        <f>'[1]Colonne ECS (_14)'!$L$127</f>
        <v>0</v>
      </c>
      <c r="I158" s="18">
        <f t="shared" si="20"/>
        <v>0</v>
      </c>
      <c r="J158" s="19" t="str">
        <f t="shared" ref="J158:J168" si="25">IF(I158=0,"",$E$158/(3.6*PI()*(I158^2/4)))</f>
        <v/>
      </c>
      <c r="K158" s="20">
        <f t="shared" si="21"/>
        <v>0</v>
      </c>
      <c r="L158" s="20">
        <f t="shared" si="22"/>
        <v>0</v>
      </c>
      <c r="M158" s="21">
        <f>'[1]Colonne ECS (_14)'!$I$137</f>
        <v>0</v>
      </c>
      <c r="N158" s="20">
        <f t="shared" si="23"/>
        <v>0</v>
      </c>
      <c r="O158" s="16">
        <f>'[1]Calculs débits-diamètres'!J103</f>
        <v>0</v>
      </c>
      <c r="P158" s="16">
        <f>'[1]Calculs débits-diamètres'!O103</f>
        <v>0</v>
      </c>
      <c r="Q158" s="22">
        <f>IF(P158=0,0,REPLACE(P158,1,6,)*1)</f>
        <v>0</v>
      </c>
      <c r="R158" s="23" t="str">
        <f>IF(Q158=0,"",E158/(3.6*PI()*(Q158^2/4)))</f>
        <v/>
      </c>
      <c r="S158" s="24">
        <f>IF(OR(Q158=0,R158=0),0,(3.8*R158^1.896)/(Q158^1.276))</f>
        <v>0</v>
      </c>
      <c r="T158" s="24">
        <f>IF(S158=0,0,IF($E$10=0,"Majoration ?",S158*(1+$E$10/100)))</f>
        <v>0</v>
      </c>
      <c r="U158" s="25">
        <f>'[1]Calculs débits-diamètres'!U103</f>
        <v>0</v>
      </c>
      <c r="V158" s="24">
        <f>IF(ISERROR(T158*U158),0,T158*U158)</f>
        <v>0</v>
      </c>
      <c r="W158" s="24">
        <f>SUM(N158:N168)+V158</f>
        <v>0</v>
      </c>
      <c r="X158" s="141"/>
      <c r="Y158" s="26">
        <f>W158+X158</f>
        <v>0</v>
      </c>
      <c r="AA158" s="27">
        <f>'[1]Colonne ECS (_14)'!$E$13</f>
        <v>0</v>
      </c>
    </row>
    <row r="159" spans="2:27" ht="15" customHeight="1" x14ac:dyDescent="0.2">
      <c r="B159" s="139"/>
      <c r="C159" s="28"/>
      <c r="D159" s="29"/>
      <c r="E159" s="30"/>
      <c r="F159" s="31" t="str">
        <f>'[1]Colonne ECS (_14)'!$B$108</f>
        <v>R+1</v>
      </c>
      <c r="G159" s="31">
        <f>'[1]Colonne ECS (_14)'!$J$117</f>
        <v>0</v>
      </c>
      <c r="H159" s="31">
        <f>'[1]Colonne ECS (_14)'!$L$117</f>
        <v>0</v>
      </c>
      <c r="I159" s="32">
        <f t="shared" si="20"/>
        <v>0</v>
      </c>
      <c r="J159" s="33" t="str">
        <f t="shared" si="25"/>
        <v/>
      </c>
      <c r="K159" s="34">
        <f t="shared" si="21"/>
        <v>0</v>
      </c>
      <c r="L159" s="34">
        <f t="shared" si="22"/>
        <v>0</v>
      </c>
      <c r="M159" s="35">
        <f>'[1]Colonne ECS (_14)'!$I$138</f>
        <v>0</v>
      </c>
      <c r="N159" s="34">
        <f t="shared" si="23"/>
        <v>0</v>
      </c>
      <c r="O159" s="30"/>
      <c r="P159" s="30"/>
      <c r="Q159" s="36"/>
      <c r="R159" s="36"/>
      <c r="S159" s="36"/>
      <c r="T159" s="36"/>
      <c r="U159" s="37"/>
      <c r="V159" s="36"/>
      <c r="W159" s="36"/>
      <c r="X159" s="142"/>
      <c r="Y159" s="38"/>
    </row>
    <row r="160" spans="2:27" ht="15" customHeight="1" x14ac:dyDescent="0.2">
      <c r="B160" s="139"/>
      <c r="C160" s="28"/>
      <c r="D160" s="29"/>
      <c r="E160" s="30"/>
      <c r="F160" s="31" t="str">
        <f>'[1]Colonne ECS (_14)'!$B$98</f>
        <v>R+2</v>
      </c>
      <c r="G160" s="31">
        <f>'[1]Colonne ECS (_14)'!$J$107</f>
        <v>0</v>
      </c>
      <c r="H160" s="31">
        <f>'[1]Colonne ECS (_14)'!$L$107</f>
        <v>0</v>
      </c>
      <c r="I160" s="32">
        <f t="shared" si="20"/>
        <v>0</v>
      </c>
      <c r="J160" s="33" t="str">
        <f t="shared" si="25"/>
        <v/>
      </c>
      <c r="K160" s="34">
        <f t="shared" si="21"/>
        <v>0</v>
      </c>
      <c r="L160" s="34">
        <f t="shared" si="22"/>
        <v>0</v>
      </c>
      <c r="M160" s="35">
        <f>'[1]Colonne ECS (_14)'!$I$139</f>
        <v>0</v>
      </c>
      <c r="N160" s="34">
        <f t="shared" si="23"/>
        <v>0</v>
      </c>
      <c r="O160" s="30"/>
      <c r="P160" s="30"/>
      <c r="Q160" s="36"/>
      <c r="R160" s="36"/>
      <c r="S160" s="36"/>
      <c r="T160" s="36"/>
      <c r="U160" s="37"/>
      <c r="V160" s="36"/>
      <c r="W160" s="36"/>
      <c r="X160" s="142"/>
      <c r="Y160" s="38"/>
    </row>
    <row r="161" spans="2:27" ht="15" customHeight="1" x14ac:dyDescent="0.2">
      <c r="B161" s="139"/>
      <c r="C161" s="28"/>
      <c r="D161" s="29"/>
      <c r="E161" s="30"/>
      <c r="F161" s="31" t="str">
        <f>'[1]Colonne ECS (_14)'!$B$88</f>
        <v>R+3</v>
      </c>
      <c r="G161" s="31">
        <f>'[1]Colonne ECS (_14)'!$J$97</f>
        <v>0</v>
      </c>
      <c r="H161" s="31">
        <f>'[1]Colonne ECS (_14)'!$L$97</f>
        <v>0</v>
      </c>
      <c r="I161" s="32">
        <f t="shared" si="20"/>
        <v>0</v>
      </c>
      <c r="J161" s="33" t="str">
        <f t="shared" si="25"/>
        <v/>
      </c>
      <c r="K161" s="34">
        <f t="shared" si="21"/>
        <v>0</v>
      </c>
      <c r="L161" s="34">
        <f t="shared" si="22"/>
        <v>0</v>
      </c>
      <c r="M161" s="35">
        <f>'[1]Colonne ECS (_14)'!$I$140</f>
        <v>0</v>
      </c>
      <c r="N161" s="34">
        <f t="shared" si="23"/>
        <v>0</v>
      </c>
      <c r="O161" s="30"/>
      <c r="P161" s="30"/>
      <c r="Q161" s="36"/>
      <c r="R161" s="36"/>
      <c r="S161" s="36"/>
      <c r="T161" s="36"/>
      <c r="U161" s="37"/>
      <c r="V161" s="36"/>
      <c r="W161" s="36"/>
      <c r="X161" s="142"/>
      <c r="Y161" s="38"/>
    </row>
    <row r="162" spans="2:27" ht="15" customHeight="1" x14ac:dyDescent="0.2">
      <c r="B162" s="139"/>
      <c r="C162" s="28"/>
      <c r="D162" s="29"/>
      <c r="E162" s="30"/>
      <c r="F162" s="31" t="str">
        <f>'[1]Colonne ECS (_14)'!$B$78</f>
        <v>R+4</v>
      </c>
      <c r="G162" s="31">
        <f>'[1]Colonne ECS (_14)'!$J$87</f>
        <v>0</v>
      </c>
      <c r="H162" s="31">
        <f>'[1]Colonne ECS (_14)'!$L$87</f>
        <v>0</v>
      </c>
      <c r="I162" s="32">
        <f t="shared" si="20"/>
        <v>0</v>
      </c>
      <c r="J162" s="33" t="str">
        <f t="shared" si="25"/>
        <v/>
      </c>
      <c r="K162" s="34">
        <f t="shared" si="21"/>
        <v>0</v>
      </c>
      <c r="L162" s="34">
        <f t="shared" si="22"/>
        <v>0</v>
      </c>
      <c r="M162" s="35">
        <f>'[1]Colonne ECS (_14)'!$I$141</f>
        <v>0</v>
      </c>
      <c r="N162" s="34">
        <f t="shared" si="23"/>
        <v>0</v>
      </c>
      <c r="O162" s="30"/>
      <c r="P162" s="30"/>
      <c r="Q162" s="36"/>
      <c r="R162" s="36"/>
      <c r="S162" s="36"/>
      <c r="T162" s="36"/>
      <c r="U162" s="37"/>
      <c r="V162" s="36"/>
      <c r="W162" s="36"/>
      <c r="X162" s="142"/>
      <c r="Y162" s="38"/>
    </row>
    <row r="163" spans="2:27" ht="15" customHeight="1" x14ac:dyDescent="0.2">
      <c r="B163" s="139"/>
      <c r="C163" s="28"/>
      <c r="D163" s="29"/>
      <c r="E163" s="30"/>
      <c r="F163" s="31" t="str">
        <f>'[1]Colonne ECS (_14)'!$B$68</f>
        <v>R+5</v>
      </c>
      <c r="G163" s="31">
        <f>'[1]Colonne ECS (_14)'!$J$77</f>
        <v>0</v>
      </c>
      <c r="H163" s="31">
        <f>'[1]Colonne ECS (_14)'!$L$77</f>
        <v>0</v>
      </c>
      <c r="I163" s="32">
        <f t="shared" si="20"/>
        <v>0</v>
      </c>
      <c r="J163" s="33" t="str">
        <f t="shared" si="25"/>
        <v/>
      </c>
      <c r="K163" s="34">
        <f t="shared" si="21"/>
        <v>0</v>
      </c>
      <c r="L163" s="34">
        <f t="shared" si="22"/>
        <v>0</v>
      </c>
      <c r="M163" s="35">
        <f>'[1]Colonne ECS (_14)'!$I$142</f>
        <v>0</v>
      </c>
      <c r="N163" s="34">
        <f t="shared" si="23"/>
        <v>0</v>
      </c>
      <c r="O163" s="30"/>
      <c r="P163" s="30"/>
      <c r="Q163" s="36"/>
      <c r="R163" s="36"/>
      <c r="S163" s="36"/>
      <c r="T163" s="36"/>
      <c r="U163" s="37"/>
      <c r="V163" s="36"/>
      <c r="W163" s="36"/>
      <c r="X163" s="142"/>
      <c r="Y163" s="38"/>
    </row>
    <row r="164" spans="2:27" ht="15" customHeight="1" x14ac:dyDescent="0.2">
      <c r="B164" s="139"/>
      <c r="C164" s="28"/>
      <c r="D164" s="29"/>
      <c r="E164" s="30"/>
      <c r="F164" s="31" t="str">
        <f>'[1]Colonne ECS (_14)'!$B$58</f>
        <v>R+6</v>
      </c>
      <c r="G164" s="31">
        <f>'[1]Colonne ECS (_14)'!$J$67</f>
        <v>0</v>
      </c>
      <c r="H164" s="31">
        <f>'[1]Colonne ECS (_14)'!$L$67</f>
        <v>0</v>
      </c>
      <c r="I164" s="32">
        <f t="shared" si="20"/>
        <v>0</v>
      </c>
      <c r="J164" s="33" t="str">
        <f t="shared" si="25"/>
        <v/>
      </c>
      <c r="K164" s="34">
        <f t="shared" si="21"/>
        <v>0</v>
      </c>
      <c r="L164" s="34">
        <f t="shared" si="22"/>
        <v>0</v>
      </c>
      <c r="M164" s="35">
        <f>'[1]Colonne ECS (_14)'!$I$143</f>
        <v>0</v>
      </c>
      <c r="N164" s="34">
        <f t="shared" si="23"/>
        <v>0</v>
      </c>
      <c r="O164" s="30"/>
      <c r="P164" s="30"/>
      <c r="Q164" s="36"/>
      <c r="R164" s="36"/>
      <c r="S164" s="36"/>
      <c r="T164" s="36"/>
      <c r="U164" s="37"/>
      <c r="V164" s="36"/>
      <c r="W164" s="36"/>
      <c r="X164" s="142"/>
      <c r="Y164" s="38"/>
    </row>
    <row r="165" spans="2:27" ht="15" customHeight="1" x14ac:dyDescent="0.2">
      <c r="B165" s="139"/>
      <c r="C165" s="28"/>
      <c r="D165" s="29"/>
      <c r="E165" s="30"/>
      <c r="F165" s="31" t="str">
        <f>'[1]Colonne ECS (_14)'!$B$48</f>
        <v>R+7</v>
      </c>
      <c r="G165" s="31">
        <f>'[1]Colonne ECS (_14)'!$J$57</f>
        <v>0</v>
      </c>
      <c r="H165" s="31">
        <f>'[1]Colonne ECS (_14)'!$L$57</f>
        <v>0</v>
      </c>
      <c r="I165" s="32">
        <f t="shared" si="20"/>
        <v>0</v>
      </c>
      <c r="J165" s="33" t="str">
        <f t="shared" si="25"/>
        <v/>
      </c>
      <c r="K165" s="34">
        <f t="shared" si="21"/>
        <v>0</v>
      </c>
      <c r="L165" s="34">
        <f t="shared" si="22"/>
        <v>0</v>
      </c>
      <c r="M165" s="35">
        <f>'[1]Colonne ECS (_14)'!$I$144</f>
        <v>0</v>
      </c>
      <c r="N165" s="34">
        <f t="shared" si="23"/>
        <v>0</v>
      </c>
      <c r="O165" s="30"/>
      <c r="P165" s="30"/>
      <c r="Q165" s="36"/>
      <c r="R165" s="36"/>
      <c r="S165" s="36"/>
      <c r="T165" s="36"/>
      <c r="U165" s="37"/>
      <c r="V165" s="36"/>
      <c r="W165" s="36"/>
      <c r="X165" s="142"/>
      <c r="Y165" s="38"/>
    </row>
    <row r="166" spans="2:27" ht="15" customHeight="1" x14ac:dyDescent="0.2">
      <c r="B166" s="139"/>
      <c r="C166" s="28"/>
      <c r="D166" s="29"/>
      <c r="E166" s="30"/>
      <c r="F166" s="31" t="str">
        <f>'[1]Colonne ECS (_14)'!$B$38</f>
        <v>R+8</v>
      </c>
      <c r="G166" s="31">
        <f>'[1]Colonne ECS (_14)'!$J$47</f>
        <v>0</v>
      </c>
      <c r="H166" s="31">
        <f>'[1]Colonne ECS (_14)'!$L$47</f>
        <v>0</v>
      </c>
      <c r="I166" s="32">
        <f t="shared" si="20"/>
        <v>0</v>
      </c>
      <c r="J166" s="33" t="str">
        <f t="shared" si="25"/>
        <v/>
      </c>
      <c r="K166" s="34">
        <f t="shared" si="21"/>
        <v>0</v>
      </c>
      <c r="L166" s="34">
        <f t="shared" si="22"/>
        <v>0</v>
      </c>
      <c r="M166" s="35">
        <f>'[1]Colonne ECS (_14)'!$I$145</f>
        <v>0</v>
      </c>
      <c r="N166" s="34">
        <f t="shared" si="23"/>
        <v>0</v>
      </c>
      <c r="O166" s="30"/>
      <c r="P166" s="30"/>
      <c r="Q166" s="36"/>
      <c r="R166" s="36"/>
      <c r="S166" s="36"/>
      <c r="T166" s="36"/>
      <c r="U166" s="37"/>
      <c r="V166" s="36"/>
      <c r="W166" s="36"/>
      <c r="X166" s="142"/>
      <c r="Y166" s="38"/>
    </row>
    <row r="167" spans="2:27" ht="15" customHeight="1" x14ac:dyDescent="0.2">
      <c r="B167" s="139"/>
      <c r="C167" s="28"/>
      <c r="D167" s="29"/>
      <c r="E167" s="30"/>
      <c r="F167" s="31" t="str">
        <f>'[1]Colonne ECS (_14)'!$B$28</f>
        <v>R+9</v>
      </c>
      <c r="G167" s="31">
        <f>'[1]Colonne ECS (_14)'!$J$37</f>
        <v>0</v>
      </c>
      <c r="H167" s="31">
        <f>'[1]Colonne ECS (_14)'!$L$37</f>
        <v>0</v>
      </c>
      <c r="I167" s="32">
        <f t="shared" si="20"/>
        <v>0</v>
      </c>
      <c r="J167" s="33" t="str">
        <f t="shared" si="25"/>
        <v/>
      </c>
      <c r="K167" s="34">
        <f t="shared" si="21"/>
        <v>0</v>
      </c>
      <c r="L167" s="34">
        <f t="shared" si="22"/>
        <v>0</v>
      </c>
      <c r="M167" s="35">
        <f>'[1]Colonne ECS (_14)'!$I$146</f>
        <v>0</v>
      </c>
      <c r="N167" s="34">
        <f t="shared" si="23"/>
        <v>0</v>
      </c>
      <c r="O167" s="30"/>
      <c r="P167" s="30"/>
      <c r="Q167" s="36"/>
      <c r="R167" s="36"/>
      <c r="S167" s="36"/>
      <c r="T167" s="36"/>
      <c r="U167" s="37"/>
      <c r="V167" s="36"/>
      <c r="W167" s="36"/>
      <c r="X167" s="142"/>
      <c r="Y167" s="38"/>
    </row>
    <row r="168" spans="2:27" ht="15" customHeight="1" x14ac:dyDescent="0.2">
      <c r="B168" s="139"/>
      <c r="C168" s="39"/>
      <c r="D168" s="40"/>
      <c r="E168" s="41"/>
      <c r="F168" s="42" t="str">
        <f>'[1]Colonne ECS (_14)'!$B$18</f>
        <v>R+10</v>
      </c>
      <c r="G168" s="42">
        <f>'[1]Colonne ECS (_14)'!$J$27</f>
        <v>0</v>
      </c>
      <c r="H168" s="42">
        <f>'[1]Colonne ECS (_14)'!$L$27</f>
        <v>0</v>
      </c>
      <c r="I168" s="43">
        <f t="shared" si="20"/>
        <v>0</v>
      </c>
      <c r="J168" s="44" t="str">
        <f t="shared" si="25"/>
        <v/>
      </c>
      <c r="K168" s="45">
        <f t="shared" si="21"/>
        <v>0</v>
      </c>
      <c r="L168" s="45">
        <f t="shared" si="22"/>
        <v>0</v>
      </c>
      <c r="M168" s="46">
        <f>'[1]Colonne ECS (_14)'!$I$147</f>
        <v>0</v>
      </c>
      <c r="N168" s="45">
        <f t="shared" si="23"/>
        <v>0</v>
      </c>
      <c r="O168" s="41"/>
      <c r="P168" s="41"/>
      <c r="Q168" s="47"/>
      <c r="R168" s="47"/>
      <c r="S168" s="47"/>
      <c r="T168" s="47"/>
      <c r="U168" s="48"/>
      <c r="V168" s="47"/>
      <c r="W168" s="36"/>
      <c r="X168" s="142"/>
      <c r="Y168" s="38"/>
    </row>
    <row r="169" spans="2:27" ht="15" customHeight="1" x14ac:dyDescent="0.2">
      <c r="B169" s="139"/>
      <c r="C169" s="101">
        <f>'[1]Calculs débits-diamètres'!C27</f>
        <v>0</v>
      </c>
      <c r="D169" s="102"/>
      <c r="E169" s="16">
        <f>'[1]Calculs débits-diamètres'!Z104</f>
        <v>0</v>
      </c>
      <c r="F169" s="17" t="str">
        <f>'[1]Colonne ECS (_15)'!$B$118</f>
        <v>RDC</v>
      </c>
      <c r="G169" s="17">
        <f>'[1]Colonne ECS (_15)'!$J$127</f>
        <v>0</v>
      </c>
      <c r="H169" s="17">
        <f>'[1]Colonne ECS (_15)'!$L$127</f>
        <v>0</v>
      </c>
      <c r="I169" s="18">
        <f t="shared" si="20"/>
        <v>0</v>
      </c>
      <c r="J169" s="19" t="str">
        <f t="shared" ref="J169:J179" si="26">IF(I169=0,"",$E$169/(3.6*PI()*(I169^2/4)))</f>
        <v/>
      </c>
      <c r="K169" s="20">
        <f t="shared" si="21"/>
        <v>0</v>
      </c>
      <c r="L169" s="20">
        <f t="shared" si="22"/>
        <v>0</v>
      </c>
      <c r="M169" s="21">
        <f>'[1]Colonne ECS (_15)'!$I$137</f>
        <v>0</v>
      </c>
      <c r="N169" s="20">
        <f t="shared" si="23"/>
        <v>0</v>
      </c>
      <c r="O169" s="16">
        <f>'[1]Calculs débits-diamètres'!J104</f>
        <v>0</v>
      </c>
      <c r="P169" s="16">
        <f>'[1]Calculs débits-diamètres'!O104</f>
        <v>0</v>
      </c>
      <c r="Q169" s="22">
        <f>IF(P169=0,0,REPLACE(P169,1,6,)*1)</f>
        <v>0</v>
      </c>
      <c r="R169" s="23" t="str">
        <f>IF(Q169=0,"",E169/(3.6*PI()*(Q169^2/4)))</f>
        <v/>
      </c>
      <c r="S169" s="24">
        <f>IF(OR(Q169=0,R169=0),0,(3.8*R169^1.896)/(Q169^1.276))</f>
        <v>0</v>
      </c>
      <c r="T169" s="24">
        <f>IF(S169=0,0,IF($E$10=0,"Majoration ?",S169*(1+$E$10/100)))</f>
        <v>0</v>
      </c>
      <c r="U169" s="25">
        <f>'[1]Calculs débits-diamètres'!U104</f>
        <v>0</v>
      </c>
      <c r="V169" s="24">
        <f>IF(ISERROR(T169*U169),0,T169*U169)</f>
        <v>0</v>
      </c>
      <c r="W169" s="24">
        <f>SUM(N169:N179)+V169</f>
        <v>0</v>
      </c>
      <c r="X169" s="141"/>
      <c r="Y169" s="26">
        <f>W169+X169</f>
        <v>0</v>
      </c>
      <c r="AA169" s="27">
        <f>'[1]Colonne ECS (_15)'!$E$13</f>
        <v>0</v>
      </c>
    </row>
    <row r="170" spans="2:27" ht="15" customHeight="1" x14ac:dyDescent="0.2">
      <c r="B170" s="139"/>
      <c r="C170" s="28"/>
      <c r="D170" s="29"/>
      <c r="E170" s="30"/>
      <c r="F170" s="31" t="str">
        <f>'[1]Colonne ECS (_15)'!$B$108</f>
        <v>R+1</v>
      </c>
      <c r="G170" s="31">
        <f>'[1]Colonne ECS (_15)'!$J$117</f>
        <v>0</v>
      </c>
      <c r="H170" s="31">
        <f>'[1]Colonne ECS (_15)'!$L$117</f>
        <v>0</v>
      </c>
      <c r="I170" s="32">
        <f t="shared" si="20"/>
        <v>0</v>
      </c>
      <c r="J170" s="33" t="str">
        <f t="shared" si="26"/>
        <v/>
      </c>
      <c r="K170" s="34">
        <f t="shared" si="21"/>
        <v>0</v>
      </c>
      <c r="L170" s="34">
        <f t="shared" si="22"/>
        <v>0</v>
      </c>
      <c r="M170" s="35">
        <f>'[1]Colonne ECS (_15)'!$I$138</f>
        <v>0</v>
      </c>
      <c r="N170" s="34">
        <f t="shared" si="23"/>
        <v>0</v>
      </c>
      <c r="O170" s="30"/>
      <c r="P170" s="30"/>
      <c r="Q170" s="36"/>
      <c r="R170" s="36"/>
      <c r="S170" s="36"/>
      <c r="T170" s="36"/>
      <c r="U170" s="37"/>
      <c r="V170" s="36"/>
      <c r="W170" s="36"/>
      <c r="X170" s="142"/>
      <c r="Y170" s="38"/>
    </row>
    <row r="171" spans="2:27" ht="15" customHeight="1" x14ac:dyDescent="0.2">
      <c r="B171" s="139"/>
      <c r="C171" s="28"/>
      <c r="D171" s="29"/>
      <c r="E171" s="30"/>
      <c r="F171" s="31" t="str">
        <f>'[1]Colonne ECS (_15)'!$B$98</f>
        <v>R+2</v>
      </c>
      <c r="G171" s="31">
        <f>'[1]Colonne ECS (_15)'!$J$107</f>
        <v>0</v>
      </c>
      <c r="H171" s="31">
        <f>'[1]Colonne ECS (_15)'!$L$107</f>
        <v>0</v>
      </c>
      <c r="I171" s="32">
        <f t="shared" si="20"/>
        <v>0</v>
      </c>
      <c r="J171" s="33" t="str">
        <f t="shared" si="26"/>
        <v/>
      </c>
      <c r="K171" s="34">
        <f t="shared" si="21"/>
        <v>0</v>
      </c>
      <c r="L171" s="34">
        <f t="shared" si="22"/>
        <v>0</v>
      </c>
      <c r="M171" s="35">
        <f>'[1]Colonne ECS (_15)'!$I$139</f>
        <v>0</v>
      </c>
      <c r="N171" s="34">
        <f t="shared" si="23"/>
        <v>0</v>
      </c>
      <c r="O171" s="30"/>
      <c r="P171" s="30"/>
      <c r="Q171" s="36"/>
      <c r="R171" s="36"/>
      <c r="S171" s="36"/>
      <c r="T171" s="36"/>
      <c r="U171" s="37"/>
      <c r="V171" s="36"/>
      <c r="W171" s="36"/>
      <c r="X171" s="142"/>
      <c r="Y171" s="38"/>
    </row>
    <row r="172" spans="2:27" ht="15" customHeight="1" x14ac:dyDescent="0.2">
      <c r="B172" s="139"/>
      <c r="C172" s="28"/>
      <c r="D172" s="29"/>
      <c r="E172" s="30"/>
      <c r="F172" s="31" t="str">
        <f>'[1]Colonne ECS (_15)'!$B$88</f>
        <v>R+3</v>
      </c>
      <c r="G172" s="31">
        <f>'[1]Colonne ECS (_15)'!$J$97</f>
        <v>0</v>
      </c>
      <c r="H172" s="31">
        <f>'[1]Colonne ECS (_15)'!$L$97</f>
        <v>0</v>
      </c>
      <c r="I172" s="32">
        <f t="shared" si="20"/>
        <v>0</v>
      </c>
      <c r="J172" s="33" t="str">
        <f t="shared" si="26"/>
        <v/>
      </c>
      <c r="K172" s="34">
        <f t="shared" si="21"/>
        <v>0</v>
      </c>
      <c r="L172" s="34">
        <f t="shared" si="22"/>
        <v>0</v>
      </c>
      <c r="M172" s="35">
        <f>'[1]Colonne ECS (_15)'!$I$140</f>
        <v>0</v>
      </c>
      <c r="N172" s="34">
        <f t="shared" si="23"/>
        <v>0</v>
      </c>
      <c r="O172" s="30"/>
      <c r="P172" s="30"/>
      <c r="Q172" s="36"/>
      <c r="R172" s="36"/>
      <c r="S172" s="36"/>
      <c r="T172" s="36"/>
      <c r="U172" s="37"/>
      <c r="V172" s="36"/>
      <c r="W172" s="36"/>
      <c r="X172" s="142"/>
      <c r="Y172" s="38"/>
    </row>
    <row r="173" spans="2:27" ht="15" customHeight="1" x14ac:dyDescent="0.2">
      <c r="B173" s="139"/>
      <c r="C173" s="28"/>
      <c r="D173" s="29"/>
      <c r="E173" s="30"/>
      <c r="F173" s="31" t="str">
        <f>'[1]Colonne ECS (_15)'!$B$78</f>
        <v>R+4</v>
      </c>
      <c r="G173" s="31">
        <f>'[1]Colonne ECS (_15)'!$J$87</f>
        <v>0</v>
      </c>
      <c r="H173" s="31">
        <f>'[1]Colonne ECS (_15)'!$L$87</f>
        <v>0</v>
      </c>
      <c r="I173" s="32">
        <f t="shared" si="20"/>
        <v>0</v>
      </c>
      <c r="J173" s="33" t="str">
        <f t="shared" si="26"/>
        <v/>
      </c>
      <c r="K173" s="34">
        <f t="shared" si="21"/>
        <v>0</v>
      </c>
      <c r="L173" s="34">
        <f t="shared" si="22"/>
        <v>0</v>
      </c>
      <c r="M173" s="35">
        <f>'[1]Colonne ECS (_15)'!$I$141</f>
        <v>0</v>
      </c>
      <c r="N173" s="34">
        <f t="shared" si="23"/>
        <v>0</v>
      </c>
      <c r="O173" s="30"/>
      <c r="P173" s="30"/>
      <c r="Q173" s="36"/>
      <c r="R173" s="36"/>
      <c r="S173" s="36"/>
      <c r="T173" s="36"/>
      <c r="U173" s="37"/>
      <c r="V173" s="36"/>
      <c r="W173" s="36"/>
      <c r="X173" s="142"/>
      <c r="Y173" s="38"/>
    </row>
    <row r="174" spans="2:27" ht="15" customHeight="1" x14ac:dyDescent="0.2">
      <c r="B174" s="139"/>
      <c r="C174" s="28"/>
      <c r="D174" s="29"/>
      <c r="E174" s="30"/>
      <c r="F174" s="31" t="str">
        <f>'[1]Colonne ECS (_15)'!$B$68</f>
        <v>R+5</v>
      </c>
      <c r="G174" s="31">
        <f>'[1]Colonne ECS (_15)'!$J$77</f>
        <v>0</v>
      </c>
      <c r="H174" s="31">
        <f>'[1]Colonne ECS (_15)'!$L$77</f>
        <v>0</v>
      </c>
      <c r="I174" s="32">
        <f t="shared" si="20"/>
        <v>0</v>
      </c>
      <c r="J174" s="33" t="str">
        <f t="shared" si="26"/>
        <v/>
      </c>
      <c r="K174" s="34">
        <f t="shared" si="21"/>
        <v>0</v>
      </c>
      <c r="L174" s="34">
        <f t="shared" si="22"/>
        <v>0</v>
      </c>
      <c r="M174" s="35">
        <f>'[1]Colonne ECS (_15)'!$I$142</f>
        <v>0</v>
      </c>
      <c r="N174" s="34">
        <f t="shared" si="23"/>
        <v>0</v>
      </c>
      <c r="O174" s="30"/>
      <c r="P174" s="30"/>
      <c r="Q174" s="36"/>
      <c r="R174" s="36"/>
      <c r="S174" s="36"/>
      <c r="T174" s="36"/>
      <c r="U174" s="37"/>
      <c r="V174" s="36"/>
      <c r="W174" s="36"/>
      <c r="X174" s="142"/>
      <c r="Y174" s="38"/>
    </row>
    <row r="175" spans="2:27" ht="15" customHeight="1" x14ac:dyDescent="0.2">
      <c r="B175" s="139"/>
      <c r="C175" s="28"/>
      <c r="D175" s="29"/>
      <c r="E175" s="30"/>
      <c r="F175" s="31" t="str">
        <f>'[1]Colonne ECS (_15)'!$B$58</f>
        <v>R+6</v>
      </c>
      <c r="G175" s="31">
        <f>'[1]Colonne ECS (_15)'!$J$67</f>
        <v>0</v>
      </c>
      <c r="H175" s="31">
        <f>'[1]Colonne ECS (_15)'!$L$67</f>
        <v>0</v>
      </c>
      <c r="I175" s="32">
        <f t="shared" si="20"/>
        <v>0</v>
      </c>
      <c r="J175" s="33" t="str">
        <f t="shared" si="26"/>
        <v/>
      </c>
      <c r="K175" s="34">
        <f t="shared" si="21"/>
        <v>0</v>
      </c>
      <c r="L175" s="34">
        <f t="shared" si="22"/>
        <v>0</v>
      </c>
      <c r="M175" s="35">
        <f>'[1]Colonne ECS (_15)'!$I$143</f>
        <v>0</v>
      </c>
      <c r="N175" s="34">
        <f t="shared" si="23"/>
        <v>0</v>
      </c>
      <c r="O175" s="30"/>
      <c r="P175" s="30"/>
      <c r="Q175" s="36"/>
      <c r="R175" s="36"/>
      <c r="S175" s="36"/>
      <c r="T175" s="36"/>
      <c r="U175" s="37"/>
      <c r="V175" s="36"/>
      <c r="W175" s="36"/>
      <c r="X175" s="142"/>
      <c r="Y175" s="38"/>
    </row>
    <row r="176" spans="2:27" ht="15" customHeight="1" x14ac:dyDescent="0.2">
      <c r="B176" s="139"/>
      <c r="C176" s="28"/>
      <c r="D176" s="29"/>
      <c r="E176" s="30"/>
      <c r="F176" s="31" t="str">
        <f>'[1]Colonne ECS (_15)'!$B$48</f>
        <v>R+7</v>
      </c>
      <c r="G176" s="31">
        <f>'[1]Colonne ECS (_15)'!$J$57</f>
        <v>0</v>
      </c>
      <c r="H176" s="31">
        <f>'[1]Colonne ECS (_15)'!$L$57</f>
        <v>0</v>
      </c>
      <c r="I176" s="32">
        <f t="shared" si="20"/>
        <v>0</v>
      </c>
      <c r="J176" s="33" t="str">
        <f t="shared" si="26"/>
        <v/>
      </c>
      <c r="K176" s="34">
        <f t="shared" si="21"/>
        <v>0</v>
      </c>
      <c r="L176" s="34">
        <f t="shared" si="22"/>
        <v>0</v>
      </c>
      <c r="M176" s="35">
        <f>'[1]Colonne ECS (_15)'!$I$144</f>
        <v>0</v>
      </c>
      <c r="N176" s="34">
        <f t="shared" si="23"/>
        <v>0</v>
      </c>
      <c r="O176" s="30"/>
      <c r="P176" s="30"/>
      <c r="Q176" s="36"/>
      <c r="R176" s="36"/>
      <c r="S176" s="36"/>
      <c r="T176" s="36"/>
      <c r="U176" s="37"/>
      <c r="V176" s="36"/>
      <c r="W176" s="36"/>
      <c r="X176" s="142"/>
      <c r="Y176" s="38"/>
    </row>
    <row r="177" spans="2:27" ht="15" customHeight="1" x14ac:dyDescent="0.2">
      <c r="B177" s="139"/>
      <c r="C177" s="28"/>
      <c r="D177" s="29"/>
      <c r="E177" s="30"/>
      <c r="F177" s="31" t="str">
        <f>'[1]Colonne ECS (_15)'!$B$38</f>
        <v>R+8</v>
      </c>
      <c r="G177" s="31">
        <f>'[1]Colonne ECS (_15)'!$J$47</f>
        <v>0</v>
      </c>
      <c r="H177" s="31">
        <f>'[1]Colonne ECS (_15)'!$L$47</f>
        <v>0</v>
      </c>
      <c r="I177" s="32">
        <f t="shared" si="20"/>
        <v>0</v>
      </c>
      <c r="J177" s="33" t="str">
        <f t="shared" si="26"/>
        <v/>
      </c>
      <c r="K177" s="34">
        <f t="shared" si="21"/>
        <v>0</v>
      </c>
      <c r="L177" s="34">
        <f t="shared" si="22"/>
        <v>0</v>
      </c>
      <c r="M177" s="35">
        <f>'[1]Colonne ECS (_15)'!$I$145</f>
        <v>0</v>
      </c>
      <c r="N177" s="34">
        <f t="shared" si="23"/>
        <v>0</v>
      </c>
      <c r="O177" s="30"/>
      <c r="P177" s="30"/>
      <c r="Q177" s="36"/>
      <c r="R177" s="36"/>
      <c r="S177" s="36"/>
      <c r="T177" s="36"/>
      <c r="U177" s="37"/>
      <c r="V177" s="36"/>
      <c r="W177" s="36"/>
      <c r="X177" s="142"/>
      <c r="Y177" s="38"/>
    </row>
    <row r="178" spans="2:27" ht="15" customHeight="1" x14ac:dyDescent="0.2">
      <c r="B178" s="139"/>
      <c r="C178" s="28"/>
      <c r="D178" s="29"/>
      <c r="E178" s="30"/>
      <c r="F178" s="31" t="str">
        <f>'[1]Colonne ECS (_15)'!$B$28</f>
        <v>R+9</v>
      </c>
      <c r="G178" s="31">
        <f>'[1]Colonne ECS (_15)'!$J$37</f>
        <v>0</v>
      </c>
      <c r="H178" s="31">
        <f>'[1]Colonne ECS (_15)'!$L$37</f>
        <v>0</v>
      </c>
      <c r="I178" s="32">
        <f t="shared" si="20"/>
        <v>0</v>
      </c>
      <c r="J178" s="33" t="str">
        <f t="shared" si="26"/>
        <v/>
      </c>
      <c r="K178" s="34">
        <f t="shared" si="21"/>
        <v>0</v>
      </c>
      <c r="L178" s="34">
        <f t="shared" si="22"/>
        <v>0</v>
      </c>
      <c r="M178" s="35">
        <f>'[1]Colonne ECS (_15)'!$I$146</f>
        <v>0</v>
      </c>
      <c r="N178" s="34">
        <f t="shared" si="23"/>
        <v>0</v>
      </c>
      <c r="O178" s="30"/>
      <c r="P178" s="30"/>
      <c r="Q178" s="36"/>
      <c r="R178" s="36"/>
      <c r="S178" s="36"/>
      <c r="T178" s="36"/>
      <c r="U178" s="37"/>
      <c r="V178" s="36"/>
      <c r="W178" s="36"/>
      <c r="X178" s="142"/>
      <c r="Y178" s="38"/>
    </row>
    <row r="179" spans="2:27" ht="15" customHeight="1" x14ac:dyDescent="0.2">
      <c r="B179" s="139"/>
      <c r="C179" s="39"/>
      <c r="D179" s="40"/>
      <c r="E179" s="41"/>
      <c r="F179" s="42" t="str">
        <f>'[1]Colonne ECS (_15)'!$B$18</f>
        <v>R+10</v>
      </c>
      <c r="G179" s="42">
        <f>'[1]Colonne ECS (_15)'!$J$27</f>
        <v>0</v>
      </c>
      <c r="H179" s="42">
        <f>'[1]Colonne ECS (_15)'!$L$27</f>
        <v>0</v>
      </c>
      <c r="I179" s="43">
        <f t="shared" si="20"/>
        <v>0</v>
      </c>
      <c r="J179" s="44" t="str">
        <f t="shared" si="26"/>
        <v/>
      </c>
      <c r="K179" s="45">
        <f t="shared" si="21"/>
        <v>0</v>
      </c>
      <c r="L179" s="45">
        <f t="shared" si="22"/>
        <v>0</v>
      </c>
      <c r="M179" s="46">
        <f>'[1]Colonne ECS (_15)'!$I$147</f>
        <v>0</v>
      </c>
      <c r="N179" s="45">
        <f t="shared" si="23"/>
        <v>0</v>
      </c>
      <c r="O179" s="41"/>
      <c r="P179" s="41"/>
      <c r="Q179" s="47"/>
      <c r="R179" s="47"/>
      <c r="S179" s="47"/>
      <c r="T179" s="47"/>
      <c r="U179" s="48"/>
      <c r="V179" s="47"/>
      <c r="W179" s="36"/>
      <c r="X179" s="142"/>
      <c r="Y179" s="38"/>
    </row>
    <row r="180" spans="2:27" ht="15" customHeight="1" x14ac:dyDescent="0.2">
      <c r="B180" s="139"/>
      <c r="C180" s="101">
        <f>'[1]Calculs débits-diamètres'!C28</f>
        <v>0</v>
      </c>
      <c r="D180" s="102"/>
      <c r="E180" s="16">
        <f>'[1]Calculs débits-diamètres'!Z105</f>
        <v>0</v>
      </c>
      <c r="F180" s="17" t="str">
        <f>'[1]Colonne ECS (_16)'!$B$118</f>
        <v>RDC</v>
      </c>
      <c r="G180" s="17">
        <f>'[1]Colonne ECS (_16)'!$J$127</f>
        <v>0</v>
      </c>
      <c r="H180" s="17">
        <f>'[1]Colonne ECS (_16)'!$L$127</f>
        <v>0</v>
      </c>
      <c r="I180" s="18">
        <f t="shared" si="20"/>
        <v>0</v>
      </c>
      <c r="J180" s="19" t="str">
        <f t="shared" ref="J180:J190" si="27">IF(I180=0,"",$E$180/(3.6*PI()*(I180^2/4)))</f>
        <v/>
      </c>
      <c r="K180" s="20">
        <f t="shared" si="21"/>
        <v>0</v>
      </c>
      <c r="L180" s="20">
        <f t="shared" si="22"/>
        <v>0</v>
      </c>
      <c r="M180" s="21">
        <f>'[1]Colonne ECS (_16)'!$I$137</f>
        <v>0</v>
      </c>
      <c r="N180" s="20">
        <f t="shared" si="23"/>
        <v>0</v>
      </c>
      <c r="O180" s="16">
        <f>'[1]Calculs débits-diamètres'!J105</f>
        <v>0</v>
      </c>
      <c r="P180" s="16">
        <f>'[1]Calculs débits-diamètres'!O105</f>
        <v>0</v>
      </c>
      <c r="Q180" s="22">
        <f>IF(P180=0,0,REPLACE(P180,1,6,)*1)</f>
        <v>0</v>
      </c>
      <c r="R180" s="23" t="str">
        <f>IF(Q180=0,"",E180/(3.6*PI()*(Q180^2/4)))</f>
        <v/>
      </c>
      <c r="S180" s="24">
        <f>IF(OR(Q180=0,R180=0),0,(3.8*R180^1.896)/(Q180^1.276))</f>
        <v>0</v>
      </c>
      <c r="T180" s="24">
        <f>IF(S180=0,0,IF($E$10=0,"Majoration ?",S180*(1+$E$10/100)))</f>
        <v>0</v>
      </c>
      <c r="U180" s="25">
        <f>'[1]Calculs débits-diamètres'!U105</f>
        <v>0</v>
      </c>
      <c r="V180" s="24">
        <f>IF(ISERROR(T180*U180),0,T180*U180)</f>
        <v>0</v>
      </c>
      <c r="W180" s="24">
        <f>SUM(N180:N190)+V180</f>
        <v>0</v>
      </c>
      <c r="X180" s="141"/>
      <c r="Y180" s="26">
        <f>W180+X180</f>
        <v>0</v>
      </c>
      <c r="AA180" s="27">
        <f>'[1]Colonne ECS (_16)'!$E$13</f>
        <v>0</v>
      </c>
    </row>
    <row r="181" spans="2:27" ht="15" customHeight="1" x14ac:dyDescent="0.2">
      <c r="B181" s="139"/>
      <c r="C181" s="28"/>
      <c r="D181" s="29"/>
      <c r="E181" s="30"/>
      <c r="F181" s="31" t="str">
        <f>'[1]Colonne ECS (_16)'!$B$108</f>
        <v>R+1</v>
      </c>
      <c r="G181" s="31">
        <f>'[1]Colonne ECS (_16)'!$J$117</f>
        <v>0</v>
      </c>
      <c r="H181" s="31">
        <f>'[1]Colonne ECS (_16)'!$L$117</f>
        <v>0</v>
      </c>
      <c r="I181" s="32">
        <f t="shared" si="20"/>
        <v>0</v>
      </c>
      <c r="J181" s="33" t="str">
        <f t="shared" si="27"/>
        <v/>
      </c>
      <c r="K181" s="34">
        <f t="shared" si="21"/>
        <v>0</v>
      </c>
      <c r="L181" s="34">
        <f t="shared" si="22"/>
        <v>0</v>
      </c>
      <c r="M181" s="35">
        <f>'[1]Colonne ECS (_16)'!$I$138</f>
        <v>0</v>
      </c>
      <c r="N181" s="34">
        <f t="shared" si="23"/>
        <v>0</v>
      </c>
      <c r="O181" s="30"/>
      <c r="P181" s="30"/>
      <c r="Q181" s="36"/>
      <c r="R181" s="36"/>
      <c r="S181" s="36"/>
      <c r="T181" s="36"/>
      <c r="U181" s="37"/>
      <c r="V181" s="36"/>
      <c r="W181" s="36"/>
      <c r="X181" s="142"/>
      <c r="Y181" s="38"/>
    </row>
    <row r="182" spans="2:27" ht="15" customHeight="1" x14ac:dyDescent="0.2">
      <c r="B182" s="139"/>
      <c r="C182" s="28"/>
      <c r="D182" s="29"/>
      <c r="E182" s="30"/>
      <c r="F182" s="31" t="str">
        <f>'[1]Colonne ECS (_16)'!$B$98</f>
        <v>R+2</v>
      </c>
      <c r="G182" s="31">
        <f>'[1]Colonne ECS (_16)'!$J$107</f>
        <v>0</v>
      </c>
      <c r="H182" s="31">
        <f>'[1]Colonne ECS (_16)'!$L$107</f>
        <v>0</v>
      </c>
      <c r="I182" s="32">
        <f t="shared" si="20"/>
        <v>0</v>
      </c>
      <c r="J182" s="33" t="str">
        <f t="shared" si="27"/>
        <v/>
      </c>
      <c r="K182" s="34">
        <f t="shared" si="21"/>
        <v>0</v>
      </c>
      <c r="L182" s="34">
        <f t="shared" si="22"/>
        <v>0</v>
      </c>
      <c r="M182" s="35">
        <f>'[1]Colonne ECS (_16)'!$I$139</f>
        <v>0</v>
      </c>
      <c r="N182" s="34">
        <f t="shared" si="23"/>
        <v>0</v>
      </c>
      <c r="O182" s="30"/>
      <c r="P182" s="30"/>
      <c r="Q182" s="36"/>
      <c r="R182" s="36"/>
      <c r="S182" s="36"/>
      <c r="T182" s="36"/>
      <c r="U182" s="37"/>
      <c r="V182" s="36"/>
      <c r="W182" s="36"/>
      <c r="X182" s="142"/>
      <c r="Y182" s="38"/>
    </row>
    <row r="183" spans="2:27" ht="15" customHeight="1" x14ac:dyDescent="0.2">
      <c r="B183" s="139"/>
      <c r="C183" s="28"/>
      <c r="D183" s="29"/>
      <c r="E183" s="30"/>
      <c r="F183" s="31" t="str">
        <f>'[1]Colonne ECS (_16)'!$B$88</f>
        <v>R+3</v>
      </c>
      <c r="G183" s="31">
        <f>'[1]Colonne ECS (_16)'!$J$97</f>
        <v>0</v>
      </c>
      <c r="H183" s="31">
        <f>'[1]Colonne ECS (_16)'!$L$97</f>
        <v>0</v>
      </c>
      <c r="I183" s="32">
        <f t="shared" si="20"/>
        <v>0</v>
      </c>
      <c r="J183" s="33" t="str">
        <f t="shared" si="27"/>
        <v/>
      </c>
      <c r="K183" s="34">
        <f t="shared" si="21"/>
        <v>0</v>
      </c>
      <c r="L183" s="34">
        <f t="shared" si="22"/>
        <v>0</v>
      </c>
      <c r="M183" s="35">
        <f>'[1]Colonne ECS (_16)'!$I$140</f>
        <v>0</v>
      </c>
      <c r="N183" s="34">
        <f t="shared" si="23"/>
        <v>0</v>
      </c>
      <c r="O183" s="30"/>
      <c r="P183" s="30"/>
      <c r="Q183" s="36"/>
      <c r="R183" s="36"/>
      <c r="S183" s="36"/>
      <c r="T183" s="36"/>
      <c r="U183" s="37"/>
      <c r="V183" s="36"/>
      <c r="W183" s="36"/>
      <c r="X183" s="142"/>
      <c r="Y183" s="38"/>
    </row>
    <row r="184" spans="2:27" ht="15" customHeight="1" x14ac:dyDescent="0.2">
      <c r="B184" s="139"/>
      <c r="C184" s="28"/>
      <c r="D184" s="29"/>
      <c r="E184" s="30"/>
      <c r="F184" s="31" t="str">
        <f>'[1]Colonne ECS (_16)'!$B$78</f>
        <v>R+4</v>
      </c>
      <c r="G184" s="31">
        <f>'[1]Colonne ECS (_16)'!$J$87</f>
        <v>0</v>
      </c>
      <c r="H184" s="31">
        <f>'[1]Colonne ECS (_16)'!$L$87</f>
        <v>0</v>
      </c>
      <c r="I184" s="32">
        <f t="shared" si="20"/>
        <v>0</v>
      </c>
      <c r="J184" s="33" t="str">
        <f t="shared" si="27"/>
        <v/>
      </c>
      <c r="K184" s="34">
        <f t="shared" si="21"/>
        <v>0</v>
      </c>
      <c r="L184" s="34">
        <f t="shared" si="22"/>
        <v>0</v>
      </c>
      <c r="M184" s="35">
        <f>'[1]Colonne ECS (_16)'!$I$141</f>
        <v>0</v>
      </c>
      <c r="N184" s="34">
        <f t="shared" si="23"/>
        <v>0</v>
      </c>
      <c r="O184" s="30"/>
      <c r="P184" s="30"/>
      <c r="Q184" s="36"/>
      <c r="R184" s="36"/>
      <c r="S184" s="36"/>
      <c r="T184" s="36"/>
      <c r="U184" s="37"/>
      <c r="V184" s="36"/>
      <c r="W184" s="36"/>
      <c r="X184" s="142"/>
      <c r="Y184" s="38"/>
    </row>
    <row r="185" spans="2:27" ht="15" customHeight="1" x14ac:dyDescent="0.2">
      <c r="B185" s="139"/>
      <c r="C185" s="28"/>
      <c r="D185" s="29"/>
      <c r="E185" s="30"/>
      <c r="F185" s="31" t="str">
        <f>'[1]Colonne ECS (_16)'!$B$68</f>
        <v>R+5</v>
      </c>
      <c r="G185" s="31">
        <f>'[1]Colonne ECS (_16)'!$J$77</f>
        <v>0</v>
      </c>
      <c r="H185" s="31">
        <f>'[1]Colonne ECS (_16)'!$L$77</f>
        <v>0</v>
      </c>
      <c r="I185" s="32">
        <f t="shared" si="20"/>
        <v>0</v>
      </c>
      <c r="J185" s="33" t="str">
        <f t="shared" si="27"/>
        <v/>
      </c>
      <c r="K185" s="34">
        <f t="shared" si="21"/>
        <v>0</v>
      </c>
      <c r="L185" s="34">
        <f t="shared" si="22"/>
        <v>0</v>
      </c>
      <c r="M185" s="35">
        <f>'[1]Colonne ECS (_16)'!$I$142</f>
        <v>0</v>
      </c>
      <c r="N185" s="34">
        <f t="shared" si="23"/>
        <v>0</v>
      </c>
      <c r="O185" s="30"/>
      <c r="P185" s="30"/>
      <c r="Q185" s="36"/>
      <c r="R185" s="36"/>
      <c r="S185" s="36"/>
      <c r="T185" s="36"/>
      <c r="U185" s="37"/>
      <c r="V185" s="36"/>
      <c r="W185" s="36"/>
      <c r="X185" s="142"/>
      <c r="Y185" s="38"/>
    </row>
    <row r="186" spans="2:27" ht="15" customHeight="1" x14ac:dyDescent="0.2">
      <c r="B186" s="139"/>
      <c r="C186" s="28"/>
      <c r="D186" s="29"/>
      <c r="E186" s="30"/>
      <c r="F186" s="31" t="str">
        <f>'[1]Colonne ECS (_16)'!$B$58</f>
        <v>R+6</v>
      </c>
      <c r="G186" s="31">
        <f>'[1]Colonne ECS (_16)'!$J$67</f>
        <v>0</v>
      </c>
      <c r="H186" s="31">
        <f>'[1]Colonne ECS (_16)'!$L$67</f>
        <v>0</v>
      </c>
      <c r="I186" s="32">
        <f t="shared" si="20"/>
        <v>0</v>
      </c>
      <c r="J186" s="33" t="str">
        <f t="shared" si="27"/>
        <v/>
      </c>
      <c r="K186" s="34">
        <f t="shared" si="21"/>
        <v>0</v>
      </c>
      <c r="L186" s="34">
        <f t="shared" si="22"/>
        <v>0</v>
      </c>
      <c r="M186" s="35">
        <f>'[1]Colonne ECS (_16)'!$I$143</f>
        <v>0</v>
      </c>
      <c r="N186" s="34">
        <f t="shared" si="23"/>
        <v>0</v>
      </c>
      <c r="O186" s="30"/>
      <c r="P186" s="30"/>
      <c r="Q186" s="36"/>
      <c r="R186" s="36"/>
      <c r="S186" s="36"/>
      <c r="T186" s="36"/>
      <c r="U186" s="37"/>
      <c r="V186" s="36"/>
      <c r="W186" s="36"/>
      <c r="X186" s="142"/>
      <c r="Y186" s="38"/>
    </row>
    <row r="187" spans="2:27" ht="15" customHeight="1" x14ac:dyDescent="0.2">
      <c r="B187" s="139"/>
      <c r="C187" s="28"/>
      <c r="D187" s="29"/>
      <c r="E187" s="30"/>
      <c r="F187" s="31" t="str">
        <f>'[1]Colonne ECS (_16)'!$B$48</f>
        <v>R+7</v>
      </c>
      <c r="G187" s="31">
        <f>'[1]Colonne ECS (_16)'!$J$57</f>
        <v>0</v>
      </c>
      <c r="H187" s="31">
        <f>'[1]Colonne ECS (_16)'!$L$57</f>
        <v>0</v>
      </c>
      <c r="I187" s="32">
        <f t="shared" si="20"/>
        <v>0</v>
      </c>
      <c r="J187" s="33" t="str">
        <f t="shared" si="27"/>
        <v/>
      </c>
      <c r="K187" s="34">
        <f t="shared" si="21"/>
        <v>0</v>
      </c>
      <c r="L187" s="34">
        <f t="shared" si="22"/>
        <v>0</v>
      </c>
      <c r="M187" s="35">
        <f>'[1]Colonne ECS (_16)'!$I$144</f>
        <v>0</v>
      </c>
      <c r="N187" s="34">
        <f t="shared" si="23"/>
        <v>0</v>
      </c>
      <c r="O187" s="30"/>
      <c r="P187" s="30"/>
      <c r="Q187" s="36"/>
      <c r="R187" s="36"/>
      <c r="S187" s="36"/>
      <c r="T187" s="36"/>
      <c r="U187" s="37"/>
      <c r="V187" s="36"/>
      <c r="W187" s="36"/>
      <c r="X187" s="142"/>
      <c r="Y187" s="38"/>
    </row>
    <row r="188" spans="2:27" ht="15" customHeight="1" x14ac:dyDescent="0.2">
      <c r="B188" s="139"/>
      <c r="C188" s="28"/>
      <c r="D188" s="29"/>
      <c r="E188" s="30"/>
      <c r="F188" s="31" t="str">
        <f>'[1]Colonne ECS (_16)'!$B$38</f>
        <v>R+8</v>
      </c>
      <c r="G188" s="31">
        <f>'[1]Colonne ECS (_16)'!$J$47</f>
        <v>0</v>
      </c>
      <c r="H188" s="31">
        <f>'[1]Colonne ECS (_16)'!$L$47</f>
        <v>0</v>
      </c>
      <c r="I188" s="32">
        <f t="shared" si="20"/>
        <v>0</v>
      </c>
      <c r="J188" s="33" t="str">
        <f t="shared" si="27"/>
        <v/>
      </c>
      <c r="K188" s="34">
        <f t="shared" si="21"/>
        <v>0</v>
      </c>
      <c r="L188" s="34">
        <f t="shared" si="22"/>
        <v>0</v>
      </c>
      <c r="M188" s="35">
        <f>'[1]Colonne ECS (_16)'!$I$145</f>
        <v>0</v>
      </c>
      <c r="N188" s="34">
        <f t="shared" si="23"/>
        <v>0</v>
      </c>
      <c r="O188" s="30"/>
      <c r="P188" s="30"/>
      <c r="Q188" s="36"/>
      <c r="R188" s="36"/>
      <c r="S188" s="36"/>
      <c r="T188" s="36"/>
      <c r="U188" s="37"/>
      <c r="V188" s="36"/>
      <c r="W188" s="36"/>
      <c r="X188" s="142"/>
      <c r="Y188" s="38"/>
    </row>
    <row r="189" spans="2:27" ht="15" customHeight="1" x14ac:dyDescent="0.2">
      <c r="B189" s="139"/>
      <c r="C189" s="28"/>
      <c r="D189" s="29"/>
      <c r="E189" s="30"/>
      <c r="F189" s="31" t="str">
        <f>'[1]Colonne ECS (_16)'!$B$28</f>
        <v>R+9</v>
      </c>
      <c r="G189" s="31">
        <f>'[1]Colonne ECS (_16)'!$J$37</f>
        <v>0</v>
      </c>
      <c r="H189" s="31">
        <f>'[1]Colonne ECS (_16)'!$L$37</f>
        <v>0</v>
      </c>
      <c r="I189" s="32">
        <f t="shared" si="20"/>
        <v>0</v>
      </c>
      <c r="J189" s="33" t="str">
        <f t="shared" si="27"/>
        <v/>
      </c>
      <c r="K189" s="34">
        <f t="shared" si="21"/>
        <v>0</v>
      </c>
      <c r="L189" s="34">
        <f t="shared" si="22"/>
        <v>0</v>
      </c>
      <c r="M189" s="35">
        <f>'[1]Colonne ECS (_16)'!$I$146</f>
        <v>0</v>
      </c>
      <c r="N189" s="34">
        <f t="shared" si="23"/>
        <v>0</v>
      </c>
      <c r="O189" s="30"/>
      <c r="P189" s="30"/>
      <c r="Q189" s="36"/>
      <c r="R189" s="36"/>
      <c r="S189" s="36"/>
      <c r="T189" s="36"/>
      <c r="U189" s="37"/>
      <c r="V189" s="36"/>
      <c r="W189" s="36"/>
      <c r="X189" s="142"/>
      <c r="Y189" s="38"/>
    </row>
    <row r="190" spans="2:27" ht="15" customHeight="1" x14ac:dyDescent="0.2">
      <c r="B190" s="139"/>
      <c r="C190" s="39"/>
      <c r="D190" s="40"/>
      <c r="E190" s="41"/>
      <c r="F190" s="42" t="str">
        <f>'[1]Colonne ECS (_16)'!$B$18</f>
        <v>R+10</v>
      </c>
      <c r="G190" s="42">
        <f>'[1]Colonne ECS (_16)'!$J$27</f>
        <v>0</v>
      </c>
      <c r="H190" s="42">
        <f>'[1]Colonne ECS (_16)'!$L$27</f>
        <v>0</v>
      </c>
      <c r="I190" s="43">
        <f t="shared" si="20"/>
        <v>0</v>
      </c>
      <c r="J190" s="44" t="str">
        <f t="shared" si="27"/>
        <v/>
      </c>
      <c r="K190" s="45">
        <f t="shared" si="21"/>
        <v>0</v>
      </c>
      <c r="L190" s="45">
        <f t="shared" si="22"/>
        <v>0</v>
      </c>
      <c r="M190" s="46">
        <f>'[1]Colonne ECS (_16)'!$I$147</f>
        <v>0</v>
      </c>
      <c r="N190" s="45">
        <f t="shared" si="23"/>
        <v>0</v>
      </c>
      <c r="O190" s="41"/>
      <c r="P190" s="41"/>
      <c r="Q190" s="47"/>
      <c r="R190" s="47"/>
      <c r="S190" s="47"/>
      <c r="T190" s="47"/>
      <c r="U190" s="48"/>
      <c r="V190" s="47"/>
      <c r="W190" s="47"/>
      <c r="X190" s="143"/>
      <c r="Y190" s="49"/>
    </row>
    <row r="191" spans="2:27" ht="15" customHeight="1" x14ac:dyDescent="0.2">
      <c r="B191" s="139"/>
      <c r="C191" s="101">
        <f>'[1]Calculs débits-diamètres'!C29</f>
        <v>0</v>
      </c>
      <c r="D191" s="102"/>
      <c r="E191" s="16">
        <f>'[1]Calculs débits-diamètres'!Z106</f>
        <v>0</v>
      </c>
      <c r="F191" s="17" t="str">
        <f>'[1]Colonne ECS (_17)'!$B$118</f>
        <v>RDC</v>
      </c>
      <c r="G191" s="17">
        <f>'[1]Colonne ECS (_17)'!$J$127</f>
        <v>0</v>
      </c>
      <c r="H191" s="17">
        <f>'[1]Colonne ECS (_17)'!$L$127</f>
        <v>0</v>
      </c>
      <c r="I191" s="18">
        <f t="shared" si="20"/>
        <v>0</v>
      </c>
      <c r="J191" s="19" t="str">
        <f t="shared" ref="J191:J201" si="28">IF(I191=0,"",$E$191/(3.6*PI()*(I191^2/4)))</f>
        <v/>
      </c>
      <c r="K191" s="20">
        <f t="shared" si="21"/>
        <v>0</v>
      </c>
      <c r="L191" s="20">
        <f t="shared" si="22"/>
        <v>0</v>
      </c>
      <c r="M191" s="21">
        <f>'[1]Colonne ECS (_17)'!$I$137</f>
        <v>0</v>
      </c>
      <c r="N191" s="20">
        <f t="shared" si="23"/>
        <v>0</v>
      </c>
      <c r="O191" s="16">
        <f>'[1]Calculs débits-diamètres'!J106</f>
        <v>0</v>
      </c>
      <c r="P191" s="16">
        <f>'[1]Calculs débits-diamètres'!O106</f>
        <v>0</v>
      </c>
      <c r="Q191" s="22">
        <f>IF(P191=0,0,REPLACE(P191,1,6,)*1)</f>
        <v>0</v>
      </c>
      <c r="R191" s="23" t="str">
        <f>IF(Q191=0,"",E191/(3.6*PI()*(Q191^2/4)))</f>
        <v/>
      </c>
      <c r="S191" s="24">
        <f>IF(OR(Q191=0,R191=0),0,(3.8*R191^1.896)/(Q191^1.276))</f>
        <v>0</v>
      </c>
      <c r="T191" s="24">
        <f>IF(S191=0,0,IF($E$10=0,"Majoration ?",S191*(1+$E$10/100)))</f>
        <v>0</v>
      </c>
      <c r="U191" s="25">
        <f>'[1]Calculs débits-diamètres'!U106</f>
        <v>0</v>
      </c>
      <c r="V191" s="24">
        <f>IF(ISERROR(T191*U191),0,T191*U191)</f>
        <v>0</v>
      </c>
      <c r="W191" s="24">
        <f>SUM(N191:N201)+V191</f>
        <v>0</v>
      </c>
      <c r="X191" s="141"/>
      <c r="Y191" s="26">
        <f>W191+X191</f>
        <v>0</v>
      </c>
      <c r="AA191" s="27">
        <f>'[1]Colonne ECS (_17)'!$E$13</f>
        <v>0</v>
      </c>
    </row>
    <row r="192" spans="2:27" ht="15" customHeight="1" x14ac:dyDescent="0.2">
      <c r="B192" s="139"/>
      <c r="C192" s="28"/>
      <c r="D192" s="29"/>
      <c r="E192" s="30"/>
      <c r="F192" s="31" t="str">
        <f>'[1]Colonne ECS (_17)'!$B$108</f>
        <v>R+1</v>
      </c>
      <c r="G192" s="31">
        <f>'[1]Colonne ECS (_17)'!$J$117</f>
        <v>0</v>
      </c>
      <c r="H192" s="31">
        <f>'[1]Colonne ECS (_17)'!$L$117</f>
        <v>0</v>
      </c>
      <c r="I192" s="32">
        <f t="shared" si="20"/>
        <v>0</v>
      </c>
      <c r="J192" s="33" t="str">
        <f t="shared" si="28"/>
        <v/>
      </c>
      <c r="K192" s="34">
        <f t="shared" si="21"/>
        <v>0</v>
      </c>
      <c r="L192" s="34">
        <f t="shared" si="22"/>
        <v>0</v>
      </c>
      <c r="M192" s="35">
        <f>'[1]Colonne ECS (_17)'!$I$138</f>
        <v>0</v>
      </c>
      <c r="N192" s="34">
        <f t="shared" si="23"/>
        <v>0</v>
      </c>
      <c r="O192" s="30"/>
      <c r="P192" s="30"/>
      <c r="Q192" s="36"/>
      <c r="R192" s="36"/>
      <c r="S192" s="36"/>
      <c r="T192" s="36"/>
      <c r="U192" s="37"/>
      <c r="V192" s="36"/>
      <c r="W192" s="36"/>
      <c r="X192" s="142"/>
      <c r="Y192" s="38"/>
    </row>
    <row r="193" spans="2:27" ht="15" customHeight="1" x14ac:dyDescent="0.2">
      <c r="B193" s="139"/>
      <c r="C193" s="28"/>
      <c r="D193" s="29"/>
      <c r="E193" s="30"/>
      <c r="F193" s="31" t="str">
        <f>'[1]Colonne ECS (_17)'!$B$98</f>
        <v>R+2</v>
      </c>
      <c r="G193" s="31">
        <f>'[1]Colonne ECS (_17)'!$J$107</f>
        <v>0</v>
      </c>
      <c r="H193" s="31">
        <f>'[1]Colonne ECS (_17)'!$L$107</f>
        <v>0</v>
      </c>
      <c r="I193" s="32">
        <f t="shared" si="20"/>
        <v>0</v>
      </c>
      <c r="J193" s="33" t="str">
        <f t="shared" si="28"/>
        <v/>
      </c>
      <c r="K193" s="34">
        <f t="shared" si="21"/>
        <v>0</v>
      </c>
      <c r="L193" s="34">
        <f t="shared" si="22"/>
        <v>0</v>
      </c>
      <c r="M193" s="35">
        <f>'[1]Colonne ECS (_17)'!$I$139</f>
        <v>0</v>
      </c>
      <c r="N193" s="34">
        <f t="shared" si="23"/>
        <v>0</v>
      </c>
      <c r="O193" s="30"/>
      <c r="P193" s="30"/>
      <c r="Q193" s="36"/>
      <c r="R193" s="36"/>
      <c r="S193" s="36"/>
      <c r="T193" s="36"/>
      <c r="U193" s="37"/>
      <c r="V193" s="36"/>
      <c r="W193" s="36"/>
      <c r="X193" s="142"/>
      <c r="Y193" s="38"/>
    </row>
    <row r="194" spans="2:27" ht="15" customHeight="1" x14ac:dyDescent="0.2">
      <c r="B194" s="139"/>
      <c r="C194" s="28"/>
      <c r="D194" s="29"/>
      <c r="E194" s="30"/>
      <c r="F194" s="31" t="str">
        <f>'[1]Colonne ECS (_17)'!$B$88</f>
        <v>R+3</v>
      </c>
      <c r="G194" s="31">
        <f>'[1]Colonne ECS (_17)'!$J$97</f>
        <v>0</v>
      </c>
      <c r="H194" s="31">
        <f>'[1]Colonne ECS (_17)'!$L$97</f>
        <v>0</v>
      </c>
      <c r="I194" s="32">
        <f t="shared" si="20"/>
        <v>0</v>
      </c>
      <c r="J194" s="33" t="str">
        <f t="shared" si="28"/>
        <v/>
      </c>
      <c r="K194" s="34">
        <f t="shared" si="21"/>
        <v>0</v>
      </c>
      <c r="L194" s="34">
        <f t="shared" si="22"/>
        <v>0</v>
      </c>
      <c r="M194" s="35">
        <f>'[1]Colonne ECS (_17)'!$I$140</f>
        <v>0</v>
      </c>
      <c r="N194" s="34">
        <f t="shared" si="23"/>
        <v>0</v>
      </c>
      <c r="O194" s="30"/>
      <c r="P194" s="30"/>
      <c r="Q194" s="36"/>
      <c r="R194" s="36"/>
      <c r="S194" s="36"/>
      <c r="T194" s="36"/>
      <c r="U194" s="37"/>
      <c r="V194" s="36"/>
      <c r="W194" s="36"/>
      <c r="X194" s="142"/>
      <c r="Y194" s="38"/>
    </row>
    <row r="195" spans="2:27" ht="15" customHeight="1" x14ac:dyDescent="0.2">
      <c r="B195" s="139"/>
      <c r="C195" s="28"/>
      <c r="D195" s="29"/>
      <c r="E195" s="30"/>
      <c r="F195" s="31" t="str">
        <f>'[1]Colonne ECS (_17)'!$B$78</f>
        <v>R+4</v>
      </c>
      <c r="G195" s="31">
        <f>'[1]Colonne ECS (_17)'!$J$87</f>
        <v>0</v>
      </c>
      <c r="H195" s="31">
        <f>'[1]Colonne ECS (_17)'!$L$87</f>
        <v>0</v>
      </c>
      <c r="I195" s="32">
        <f t="shared" si="20"/>
        <v>0</v>
      </c>
      <c r="J195" s="33" t="str">
        <f t="shared" si="28"/>
        <v/>
      </c>
      <c r="K195" s="34">
        <f t="shared" si="21"/>
        <v>0</v>
      </c>
      <c r="L195" s="34">
        <f t="shared" si="22"/>
        <v>0</v>
      </c>
      <c r="M195" s="35">
        <f>'[1]Colonne ECS (_17)'!$I$141</f>
        <v>0</v>
      </c>
      <c r="N195" s="34">
        <f t="shared" si="23"/>
        <v>0</v>
      </c>
      <c r="O195" s="30"/>
      <c r="P195" s="30"/>
      <c r="Q195" s="36"/>
      <c r="R195" s="36"/>
      <c r="S195" s="36"/>
      <c r="T195" s="36"/>
      <c r="U195" s="37"/>
      <c r="V195" s="36"/>
      <c r="W195" s="36"/>
      <c r="X195" s="142"/>
      <c r="Y195" s="38"/>
    </row>
    <row r="196" spans="2:27" ht="15" customHeight="1" x14ac:dyDescent="0.2">
      <c r="B196" s="139"/>
      <c r="C196" s="28"/>
      <c r="D196" s="29"/>
      <c r="E196" s="30"/>
      <c r="F196" s="31" t="str">
        <f>'[1]Colonne ECS (_17)'!$B$68</f>
        <v>R+5</v>
      </c>
      <c r="G196" s="31">
        <f>'[1]Colonne ECS (_17)'!$J$77</f>
        <v>0</v>
      </c>
      <c r="H196" s="31">
        <f>'[1]Colonne ECS (_17)'!$L$77</f>
        <v>0</v>
      </c>
      <c r="I196" s="32">
        <f t="shared" si="20"/>
        <v>0</v>
      </c>
      <c r="J196" s="33" t="str">
        <f t="shared" si="28"/>
        <v/>
      </c>
      <c r="K196" s="34">
        <f t="shared" si="21"/>
        <v>0</v>
      </c>
      <c r="L196" s="34">
        <f t="shared" si="22"/>
        <v>0</v>
      </c>
      <c r="M196" s="35">
        <f>'[1]Colonne ECS (_17)'!$I$142</f>
        <v>0</v>
      </c>
      <c r="N196" s="34">
        <f t="shared" si="23"/>
        <v>0</v>
      </c>
      <c r="O196" s="30"/>
      <c r="P196" s="30"/>
      <c r="Q196" s="36"/>
      <c r="R196" s="36"/>
      <c r="S196" s="36"/>
      <c r="T196" s="36"/>
      <c r="U196" s="37"/>
      <c r="V196" s="36"/>
      <c r="W196" s="36"/>
      <c r="X196" s="142"/>
      <c r="Y196" s="38"/>
    </row>
    <row r="197" spans="2:27" ht="15" customHeight="1" x14ac:dyDescent="0.2">
      <c r="B197" s="139"/>
      <c r="C197" s="28"/>
      <c r="D197" s="29"/>
      <c r="E197" s="30"/>
      <c r="F197" s="31" t="str">
        <f>'[1]Colonne ECS (_17)'!$B$58</f>
        <v>R+6</v>
      </c>
      <c r="G197" s="31">
        <f>'[1]Colonne ECS (_17)'!$J$67</f>
        <v>0</v>
      </c>
      <c r="H197" s="31">
        <f>'[1]Colonne ECS (_17)'!$L$67</f>
        <v>0</v>
      </c>
      <c r="I197" s="32">
        <f t="shared" si="20"/>
        <v>0</v>
      </c>
      <c r="J197" s="33" t="str">
        <f t="shared" si="28"/>
        <v/>
      </c>
      <c r="K197" s="34">
        <f t="shared" si="21"/>
        <v>0</v>
      </c>
      <c r="L197" s="34">
        <f t="shared" si="22"/>
        <v>0</v>
      </c>
      <c r="M197" s="35">
        <f>'[1]Colonne ECS (_17)'!$I$143</f>
        <v>0</v>
      </c>
      <c r="N197" s="34">
        <f t="shared" si="23"/>
        <v>0</v>
      </c>
      <c r="O197" s="30"/>
      <c r="P197" s="30"/>
      <c r="Q197" s="36"/>
      <c r="R197" s="36"/>
      <c r="S197" s="36"/>
      <c r="T197" s="36"/>
      <c r="U197" s="37"/>
      <c r="V197" s="36"/>
      <c r="W197" s="36"/>
      <c r="X197" s="142"/>
      <c r="Y197" s="38"/>
    </row>
    <row r="198" spans="2:27" ht="15" customHeight="1" x14ac:dyDescent="0.2">
      <c r="B198" s="139"/>
      <c r="C198" s="28"/>
      <c r="D198" s="29"/>
      <c r="E198" s="30"/>
      <c r="F198" s="31" t="str">
        <f>'[1]Colonne ECS (_17)'!$B$48</f>
        <v>R+7</v>
      </c>
      <c r="G198" s="31">
        <f>'[1]Colonne ECS (_17)'!$J$57</f>
        <v>0</v>
      </c>
      <c r="H198" s="31">
        <f>'[1]Colonne ECS (_17)'!$L$57</f>
        <v>0</v>
      </c>
      <c r="I198" s="32">
        <f t="shared" si="20"/>
        <v>0</v>
      </c>
      <c r="J198" s="33" t="str">
        <f t="shared" si="28"/>
        <v/>
      </c>
      <c r="K198" s="34">
        <f t="shared" si="21"/>
        <v>0</v>
      </c>
      <c r="L198" s="34">
        <f t="shared" si="22"/>
        <v>0</v>
      </c>
      <c r="M198" s="35">
        <f>'[1]Colonne ECS (_17)'!$I$144</f>
        <v>0</v>
      </c>
      <c r="N198" s="34">
        <f t="shared" si="23"/>
        <v>0</v>
      </c>
      <c r="O198" s="30"/>
      <c r="P198" s="30"/>
      <c r="Q198" s="36"/>
      <c r="R198" s="36"/>
      <c r="S198" s="36"/>
      <c r="T198" s="36"/>
      <c r="U198" s="37"/>
      <c r="V198" s="36"/>
      <c r="W198" s="36"/>
      <c r="X198" s="142"/>
      <c r="Y198" s="38"/>
    </row>
    <row r="199" spans="2:27" ht="15" customHeight="1" x14ac:dyDescent="0.2">
      <c r="B199" s="139"/>
      <c r="C199" s="28"/>
      <c r="D199" s="29"/>
      <c r="E199" s="30"/>
      <c r="F199" s="31" t="str">
        <f>'[1]Colonne ECS (_17)'!$B$38</f>
        <v>R+8</v>
      </c>
      <c r="G199" s="31">
        <f>'[1]Colonne ECS (_17)'!$J$47</f>
        <v>0</v>
      </c>
      <c r="H199" s="31">
        <f>'[1]Colonne ECS (_17)'!$L$47</f>
        <v>0</v>
      </c>
      <c r="I199" s="32">
        <f t="shared" si="20"/>
        <v>0</v>
      </c>
      <c r="J199" s="33" t="str">
        <f t="shared" si="28"/>
        <v/>
      </c>
      <c r="K199" s="34">
        <f t="shared" si="21"/>
        <v>0</v>
      </c>
      <c r="L199" s="34">
        <f t="shared" si="22"/>
        <v>0</v>
      </c>
      <c r="M199" s="35">
        <f>'[1]Colonne ECS (_17)'!$I$145</f>
        <v>0</v>
      </c>
      <c r="N199" s="34">
        <f t="shared" si="23"/>
        <v>0</v>
      </c>
      <c r="O199" s="30"/>
      <c r="P199" s="30"/>
      <c r="Q199" s="36"/>
      <c r="R199" s="36"/>
      <c r="S199" s="36"/>
      <c r="T199" s="36"/>
      <c r="U199" s="37"/>
      <c r="V199" s="36"/>
      <c r="W199" s="36"/>
      <c r="X199" s="142"/>
      <c r="Y199" s="38"/>
    </row>
    <row r="200" spans="2:27" ht="15" customHeight="1" x14ac:dyDescent="0.2">
      <c r="B200" s="139"/>
      <c r="C200" s="28"/>
      <c r="D200" s="29"/>
      <c r="E200" s="30"/>
      <c r="F200" s="31" t="str">
        <f>'[1]Colonne ECS (_17)'!$B$28</f>
        <v>R+9</v>
      </c>
      <c r="G200" s="31">
        <f>'[1]Colonne ECS (_17)'!$J$37</f>
        <v>0</v>
      </c>
      <c r="H200" s="31">
        <f>'[1]Colonne ECS (_17)'!$L$37</f>
        <v>0</v>
      </c>
      <c r="I200" s="32">
        <f t="shared" si="20"/>
        <v>0</v>
      </c>
      <c r="J200" s="33" t="str">
        <f t="shared" si="28"/>
        <v/>
      </c>
      <c r="K200" s="34">
        <f t="shared" si="21"/>
        <v>0</v>
      </c>
      <c r="L200" s="34">
        <f t="shared" si="22"/>
        <v>0</v>
      </c>
      <c r="M200" s="35">
        <f>'[1]Colonne ECS (_17)'!$I$146</f>
        <v>0</v>
      </c>
      <c r="N200" s="34">
        <f t="shared" si="23"/>
        <v>0</v>
      </c>
      <c r="O200" s="30"/>
      <c r="P200" s="30"/>
      <c r="Q200" s="36"/>
      <c r="R200" s="36"/>
      <c r="S200" s="36"/>
      <c r="T200" s="36"/>
      <c r="U200" s="37"/>
      <c r="V200" s="36"/>
      <c r="W200" s="36"/>
      <c r="X200" s="142"/>
      <c r="Y200" s="38"/>
    </row>
    <row r="201" spans="2:27" ht="15" customHeight="1" x14ac:dyDescent="0.2">
      <c r="B201" s="139"/>
      <c r="C201" s="39"/>
      <c r="D201" s="40"/>
      <c r="E201" s="41"/>
      <c r="F201" s="42" t="str">
        <f>'[1]Colonne ECS (_17)'!$B$18</f>
        <v>R+10</v>
      </c>
      <c r="G201" s="42">
        <f>'[1]Colonne ECS (_17)'!$J$27</f>
        <v>0</v>
      </c>
      <c r="H201" s="42">
        <f>'[1]Colonne ECS (_17)'!$L$27</f>
        <v>0</v>
      </c>
      <c r="I201" s="43">
        <f t="shared" si="20"/>
        <v>0</v>
      </c>
      <c r="J201" s="44" t="str">
        <f t="shared" si="28"/>
        <v/>
      </c>
      <c r="K201" s="45">
        <f t="shared" si="21"/>
        <v>0</v>
      </c>
      <c r="L201" s="45">
        <f t="shared" si="22"/>
        <v>0</v>
      </c>
      <c r="M201" s="46">
        <f>'[1]Colonne ECS (_17)'!$I$147</f>
        <v>0</v>
      </c>
      <c r="N201" s="45">
        <f t="shared" si="23"/>
        <v>0</v>
      </c>
      <c r="O201" s="41"/>
      <c r="P201" s="41"/>
      <c r="Q201" s="47"/>
      <c r="R201" s="47"/>
      <c r="S201" s="47"/>
      <c r="T201" s="47"/>
      <c r="U201" s="48"/>
      <c r="V201" s="47"/>
      <c r="W201" s="47"/>
      <c r="X201" s="143"/>
      <c r="Y201" s="49"/>
    </row>
    <row r="202" spans="2:27" ht="15" customHeight="1" x14ac:dyDescent="0.2">
      <c r="B202" s="139"/>
      <c r="C202" s="101">
        <f>'[1]Calculs débits-diamètres'!C30</f>
        <v>0</v>
      </c>
      <c r="D202" s="102"/>
      <c r="E202" s="16">
        <f>'[1]Calculs débits-diamètres'!Z107</f>
        <v>0</v>
      </c>
      <c r="F202" s="17" t="str">
        <f>'[1]Colonne ECS (_18)'!$B$118</f>
        <v>RDC</v>
      </c>
      <c r="G202" s="17">
        <f>'[1]Colonne ECS (_18)'!$J$127</f>
        <v>0</v>
      </c>
      <c r="H202" s="17">
        <f>'[1]Colonne ECS (_18)'!$L$127</f>
        <v>0</v>
      </c>
      <c r="I202" s="18">
        <f t="shared" si="20"/>
        <v>0</v>
      </c>
      <c r="J202" s="19" t="str">
        <f t="shared" ref="J202:J212" si="29">IF(I202=0,"",$E$202/(3.6*PI()*(I202^2/4)))</f>
        <v/>
      </c>
      <c r="K202" s="20">
        <f t="shared" si="21"/>
        <v>0</v>
      </c>
      <c r="L202" s="20">
        <f t="shared" si="22"/>
        <v>0</v>
      </c>
      <c r="M202" s="21">
        <f>'[1]Colonne ECS (_18)'!$I$137</f>
        <v>0</v>
      </c>
      <c r="N202" s="20">
        <f t="shared" si="23"/>
        <v>0</v>
      </c>
      <c r="O202" s="16">
        <f>'[1]Calculs débits-diamètres'!J107</f>
        <v>0</v>
      </c>
      <c r="P202" s="16">
        <f>'[1]Calculs débits-diamètres'!O107</f>
        <v>0</v>
      </c>
      <c r="Q202" s="22">
        <f>IF(P202=0,0,REPLACE(P202,1,6,)*1)</f>
        <v>0</v>
      </c>
      <c r="R202" s="23" t="str">
        <f>IF(Q202=0,"",E202/(3.6*PI()*(Q202^2/4)))</f>
        <v/>
      </c>
      <c r="S202" s="24">
        <f>IF(OR(Q202=0,R202=0),0,(3.8*R202^1.896)/(Q202^1.276))</f>
        <v>0</v>
      </c>
      <c r="T202" s="24">
        <f>IF(S202=0,0,IF($E$10=0,"Majoration ?",S202*(1+$E$10/100)))</f>
        <v>0</v>
      </c>
      <c r="U202" s="25">
        <f>'[1]Calculs débits-diamètres'!U107</f>
        <v>0</v>
      </c>
      <c r="V202" s="24">
        <f>IF(ISERROR(T202*U202),0,T202*U202)</f>
        <v>0</v>
      </c>
      <c r="W202" s="24">
        <f>SUM(N202:N212)+V202</f>
        <v>0</v>
      </c>
      <c r="X202" s="141"/>
      <c r="Y202" s="26">
        <f>W202+X202</f>
        <v>0</v>
      </c>
      <c r="AA202" s="27">
        <f>'[1]Colonne ECS (_18)'!$E$13</f>
        <v>0</v>
      </c>
    </row>
    <row r="203" spans="2:27" ht="15" customHeight="1" x14ac:dyDescent="0.2">
      <c r="B203" s="139"/>
      <c r="C203" s="28"/>
      <c r="D203" s="29"/>
      <c r="E203" s="30"/>
      <c r="F203" s="31" t="str">
        <f>'[1]Colonne ECS (_18)'!$B$108</f>
        <v>R+1</v>
      </c>
      <c r="G203" s="31">
        <f>'[1]Colonne ECS (_18)'!$J$117</f>
        <v>0</v>
      </c>
      <c r="H203" s="31">
        <f>'[1]Colonne ECS (_18)'!$L$117</f>
        <v>0</v>
      </c>
      <c r="I203" s="32">
        <f t="shared" si="20"/>
        <v>0</v>
      </c>
      <c r="J203" s="33" t="str">
        <f t="shared" si="29"/>
        <v/>
      </c>
      <c r="K203" s="34">
        <f t="shared" si="21"/>
        <v>0</v>
      </c>
      <c r="L203" s="34">
        <f t="shared" si="22"/>
        <v>0</v>
      </c>
      <c r="M203" s="35">
        <f>'[1]Colonne ECS (_18)'!$I$138</f>
        <v>0</v>
      </c>
      <c r="N203" s="34">
        <f t="shared" si="23"/>
        <v>0</v>
      </c>
      <c r="O203" s="30"/>
      <c r="P203" s="30"/>
      <c r="Q203" s="36"/>
      <c r="R203" s="36"/>
      <c r="S203" s="36"/>
      <c r="T203" s="36"/>
      <c r="U203" s="37"/>
      <c r="V203" s="36"/>
      <c r="W203" s="36"/>
      <c r="X203" s="142"/>
      <c r="Y203" s="38"/>
    </row>
    <row r="204" spans="2:27" ht="15" customHeight="1" x14ac:dyDescent="0.2">
      <c r="B204" s="139"/>
      <c r="C204" s="28"/>
      <c r="D204" s="29"/>
      <c r="E204" s="30"/>
      <c r="F204" s="31" t="str">
        <f>'[1]Colonne ECS (_18)'!$B$98</f>
        <v>R+2</v>
      </c>
      <c r="G204" s="31">
        <f>'[1]Colonne ECS (_18)'!$J$107</f>
        <v>0</v>
      </c>
      <c r="H204" s="31">
        <f>'[1]Colonne ECS (_18)'!$L$107</f>
        <v>0</v>
      </c>
      <c r="I204" s="32">
        <f t="shared" si="20"/>
        <v>0</v>
      </c>
      <c r="J204" s="33" t="str">
        <f t="shared" si="29"/>
        <v/>
      </c>
      <c r="K204" s="34">
        <f t="shared" si="21"/>
        <v>0</v>
      </c>
      <c r="L204" s="34">
        <f t="shared" si="22"/>
        <v>0</v>
      </c>
      <c r="M204" s="35">
        <f>'[1]Colonne ECS (_18)'!$I$139</f>
        <v>0</v>
      </c>
      <c r="N204" s="34">
        <f t="shared" si="23"/>
        <v>0</v>
      </c>
      <c r="O204" s="30"/>
      <c r="P204" s="30"/>
      <c r="Q204" s="36"/>
      <c r="R204" s="36"/>
      <c r="S204" s="36"/>
      <c r="T204" s="36"/>
      <c r="U204" s="37"/>
      <c r="V204" s="36"/>
      <c r="W204" s="36"/>
      <c r="X204" s="142"/>
      <c r="Y204" s="38"/>
    </row>
    <row r="205" spans="2:27" ht="15" customHeight="1" x14ac:dyDescent="0.2">
      <c r="B205" s="139"/>
      <c r="C205" s="28"/>
      <c r="D205" s="29"/>
      <c r="E205" s="30"/>
      <c r="F205" s="31" t="str">
        <f>'[1]Colonne ECS (_18)'!$B$88</f>
        <v>R+3</v>
      </c>
      <c r="G205" s="31">
        <f>'[1]Colonne ECS (_18)'!$J$97</f>
        <v>0</v>
      </c>
      <c r="H205" s="31">
        <f>'[1]Colonne ECS (_18)'!$L$97</f>
        <v>0</v>
      </c>
      <c r="I205" s="32">
        <f t="shared" si="20"/>
        <v>0</v>
      </c>
      <c r="J205" s="33" t="str">
        <f t="shared" si="29"/>
        <v/>
      </c>
      <c r="K205" s="34">
        <f t="shared" si="21"/>
        <v>0</v>
      </c>
      <c r="L205" s="34">
        <f t="shared" si="22"/>
        <v>0</v>
      </c>
      <c r="M205" s="35">
        <f>'[1]Colonne ECS (_18)'!$I$140</f>
        <v>0</v>
      </c>
      <c r="N205" s="34">
        <f t="shared" si="23"/>
        <v>0</v>
      </c>
      <c r="O205" s="30"/>
      <c r="P205" s="30"/>
      <c r="Q205" s="36"/>
      <c r="R205" s="36"/>
      <c r="S205" s="36"/>
      <c r="T205" s="36"/>
      <c r="U205" s="37"/>
      <c r="V205" s="36"/>
      <c r="W205" s="36"/>
      <c r="X205" s="142"/>
      <c r="Y205" s="38"/>
    </row>
    <row r="206" spans="2:27" ht="15" customHeight="1" x14ac:dyDescent="0.2">
      <c r="B206" s="139"/>
      <c r="C206" s="28"/>
      <c r="D206" s="29"/>
      <c r="E206" s="30"/>
      <c r="F206" s="31" t="str">
        <f>'[1]Colonne ECS (_18)'!$B$78</f>
        <v>R+4</v>
      </c>
      <c r="G206" s="31">
        <f>'[1]Colonne ECS (_18)'!$J$87</f>
        <v>0</v>
      </c>
      <c r="H206" s="31">
        <f>'[1]Colonne ECS (_18)'!$L$87</f>
        <v>0</v>
      </c>
      <c r="I206" s="32">
        <f t="shared" si="20"/>
        <v>0</v>
      </c>
      <c r="J206" s="33" t="str">
        <f t="shared" si="29"/>
        <v/>
      </c>
      <c r="K206" s="34">
        <f t="shared" si="21"/>
        <v>0</v>
      </c>
      <c r="L206" s="34">
        <f t="shared" si="22"/>
        <v>0</v>
      </c>
      <c r="M206" s="35">
        <f>'[1]Colonne ECS (_18)'!$I$141</f>
        <v>0</v>
      </c>
      <c r="N206" s="34">
        <f t="shared" si="23"/>
        <v>0</v>
      </c>
      <c r="O206" s="30"/>
      <c r="P206" s="30"/>
      <c r="Q206" s="36"/>
      <c r="R206" s="36"/>
      <c r="S206" s="36"/>
      <c r="T206" s="36"/>
      <c r="U206" s="37"/>
      <c r="V206" s="36"/>
      <c r="W206" s="36"/>
      <c r="X206" s="142"/>
      <c r="Y206" s="38"/>
    </row>
    <row r="207" spans="2:27" ht="15" customHeight="1" x14ac:dyDescent="0.2">
      <c r="B207" s="139"/>
      <c r="C207" s="28"/>
      <c r="D207" s="29"/>
      <c r="E207" s="30"/>
      <c r="F207" s="31" t="str">
        <f>'[1]Colonne ECS (_18)'!$B$68</f>
        <v>R+5</v>
      </c>
      <c r="G207" s="31">
        <f>'[1]Colonne ECS (_18)'!$J$77</f>
        <v>0</v>
      </c>
      <c r="H207" s="31">
        <f>'[1]Colonne ECS (_18)'!$L$77</f>
        <v>0</v>
      </c>
      <c r="I207" s="32">
        <f t="shared" ref="I207:I270" si="30">IF(H207=0,0,REPLACE(H207,1,6,)*1)</f>
        <v>0</v>
      </c>
      <c r="J207" s="33" t="str">
        <f t="shared" si="29"/>
        <v/>
      </c>
      <c r="K207" s="34">
        <f t="shared" ref="K207:K270" si="31">IF(OR(I207=0,J207=0),0,(3.8*J207^1.896)/(I207^1.276))</f>
        <v>0</v>
      </c>
      <c r="L207" s="34">
        <f t="shared" ref="L207:L270" si="32">IF(K207=0,0,IF($E$10=0,"Majoration ?",K207*(1+$E$10/100)))</f>
        <v>0</v>
      </c>
      <c r="M207" s="35">
        <f>'[1]Colonne ECS (_18)'!$I$142</f>
        <v>0</v>
      </c>
      <c r="N207" s="34">
        <f t="shared" ref="N207:N270" si="33">IF(ISERROR(L207*M207),0,L207*M207)</f>
        <v>0</v>
      </c>
      <c r="O207" s="30"/>
      <c r="P207" s="30"/>
      <c r="Q207" s="36"/>
      <c r="R207" s="36"/>
      <c r="S207" s="36"/>
      <c r="T207" s="36"/>
      <c r="U207" s="37"/>
      <c r="V207" s="36"/>
      <c r="W207" s="36"/>
      <c r="X207" s="142"/>
      <c r="Y207" s="38"/>
    </row>
    <row r="208" spans="2:27" ht="15" customHeight="1" x14ac:dyDescent="0.2">
      <c r="B208" s="139"/>
      <c r="C208" s="28"/>
      <c r="D208" s="29"/>
      <c r="E208" s="30"/>
      <c r="F208" s="31" t="str">
        <f>'[1]Colonne ECS (_18)'!$B$58</f>
        <v>R+6</v>
      </c>
      <c r="G208" s="31">
        <f>'[1]Colonne ECS (_18)'!$J$67</f>
        <v>0</v>
      </c>
      <c r="H208" s="31">
        <f>'[1]Colonne ECS (_18)'!$L$67</f>
        <v>0</v>
      </c>
      <c r="I208" s="32">
        <f t="shared" si="30"/>
        <v>0</v>
      </c>
      <c r="J208" s="33" t="str">
        <f t="shared" si="29"/>
        <v/>
      </c>
      <c r="K208" s="34">
        <f t="shared" si="31"/>
        <v>0</v>
      </c>
      <c r="L208" s="34">
        <f t="shared" si="32"/>
        <v>0</v>
      </c>
      <c r="M208" s="35">
        <f>'[1]Colonne ECS (_18)'!$I$143</f>
        <v>0</v>
      </c>
      <c r="N208" s="34">
        <f t="shared" si="33"/>
        <v>0</v>
      </c>
      <c r="O208" s="30"/>
      <c r="P208" s="30"/>
      <c r="Q208" s="36"/>
      <c r="R208" s="36"/>
      <c r="S208" s="36"/>
      <c r="T208" s="36"/>
      <c r="U208" s="37"/>
      <c r="V208" s="36"/>
      <c r="W208" s="36"/>
      <c r="X208" s="142"/>
      <c r="Y208" s="38"/>
    </row>
    <row r="209" spans="2:27" ht="15" customHeight="1" x14ac:dyDescent="0.2">
      <c r="B209" s="139"/>
      <c r="C209" s="28"/>
      <c r="D209" s="29"/>
      <c r="E209" s="30"/>
      <c r="F209" s="31" t="str">
        <f>'[1]Colonne ECS (_18)'!$B$48</f>
        <v>R+7</v>
      </c>
      <c r="G209" s="31">
        <f>'[1]Colonne ECS (_18)'!$J$57</f>
        <v>0</v>
      </c>
      <c r="H209" s="31">
        <f>'[1]Colonne ECS (_18)'!$L$57</f>
        <v>0</v>
      </c>
      <c r="I209" s="32">
        <f t="shared" si="30"/>
        <v>0</v>
      </c>
      <c r="J209" s="33" t="str">
        <f t="shared" si="29"/>
        <v/>
      </c>
      <c r="K209" s="34">
        <f t="shared" si="31"/>
        <v>0</v>
      </c>
      <c r="L209" s="34">
        <f t="shared" si="32"/>
        <v>0</v>
      </c>
      <c r="M209" s="35">
        <f>'[1]Colonne ECS (_18)'!$I$144</f>
        <v>0</v>
      </c>
      <c r="N209" s="34">
        <f t="shared" si="33"/>
        <v>0</v>
      </c>
      <c r="O209" s="30"/>
      <c r="P209" s="30"/>
      <c r="Q209" s="36"/>
      <c r="R209" s="36"/>
      <c r="S209" s="36"/>
      <c r="T209" s="36"/>
      <c r="U209" s="37"/>
      <c r="V209" s="36"/>
      <c r="W209" s="36"/>
      <c r="X209" s="142"/>
      <c r="Y209" s="38"/>
    </row>
    <row r="210" spans="2:27" ht="15" customHeight="1" x14ac:dyDescent="0.2">
      <c r="B210" s="139"/>
      <c r="C210" s="28"/>
      <c r="D210" s="29"/>
      <c r="E210" s="30"/>
      <c r="F210" s="31" t="str">
        <f>'[1]Colonne ECS (_18)'!$B$38</f>
        <v>R+8</v>
      </c>
      <c r="G210" s="31">
        <f>'[1]Colonne ECS (_18)'!$J$47</f>
        <v>0</v>
      </c>
      <c r="H210" s="31">
        <f>'[1]Colonne ECS (_18)'!$L$47</f>
        <v>0</v>
      </c>
      <c r="I210" s="32">
        <f t="shared" si="30"/>
        <v>0</v>
      </c>
      <c r="J210" s="33" t="str">
        <f t="shared" si="29"/>
        <v/>
      </c>
      <c r="K210" s="34">
        <f t="shared" si="31"/>
        <v>0</v>
      </c>
      <c r="L210" s="34">
        <f t="shared" si="32"/>
        <v>0</v>
      </c>
      <c r="M210" s="35">
        <f>'[1]Colonne ECS (_18)'!$I$145</f>
        <v>0</v>
      </c>
      <c r="N210" s="34">
        <f t="shared" si="33"/>
        <v>0</v>
      </c>
      <c r="O210" s="30"/>
      <c r="P210" s="30"/>
      <c r="Q210" s="36"/>
      <c r="R210" s="36"/>
      <c r="S210" s="36"/>
      <c r="T210" s="36"/>
      <c r="U210" s="37"/>
      <c r="V210" s="36"/>
      <c r="W210" s="36"/>
      <c r="X210" s="142"/>
      <c r="Y210" s="38"/>
    </row>
    <row r="211" spans="2:27" ht="15" customHeight="1" x14ac:dyDescent="0.2">
      <c r="B211" s="139"/>
      <c r="C211" s="28"/>
      <c r="D211" s="29"/>
      <c r="E211" s="30"/>
      <c r="F211" s="31" t="str">
        <f>'[1]Colonne ECS (_18)'!$B$28</f>
        <v>R+9</v>
      </c>
      <c r="G211" s="31">
        <f>'[1]Colonne ECS (_18)'!$J$37</f>
        <v>0</v>
      </c>
      <c r="H211" s="31">
        <f>'[1]Colonne ECS (_18)'!$L$37</f>
        <v>0</v>
      </c>
      <c r="I211" s="32">
        <f t="shared" si="30"/>
        <v>0</v>
      </c>
      <c r="J211" s="33" t="str">
        <f t="shared" si="29"/>
        <v/>
      </c>
      <c r="K211" s="34">
        <f t="shared" si="31"/>
        <v>0</v>
      </c>
      <c r="L211" s="34">
        <f t="shared" si="32"/>
        <v>0</v>
      </c>
      <c r="M211" s="35">
        <f>'[1]Colonne ECS (_18)'!$I$146</f>
        <v>0</v>
      </c>
      <c r="N211" s="34">
        <f t="shared" si="33"/>
        <v>0</v>
      </c>
      <c r="O211" s="30"/>
      <c r="P211" s="30"/>
      <c r="Q211" s="36"/>
      <c r="R211" s="36"/>
      <c r="S211" s="36"/>
      <c r="T211" s="36"/>
      <c r="U211" s="37"/>
      <c r="V211" s="36"/>
      <c r="W211" s="36"/>
      <c r="X211" s="142"/>
      <c r="Y211" s="38"/>
    </row>
    <row r="212" spans="2:27" ht="15" customHeight="1" x14ac:dyDescent="0.2">
      <c r="B212" s="139"/>
      <c r="C212" s="39"/>
      <c r="D212" s="40"/>
      <c r="E212" s="41"/>
      <c r="F212" s="42" t="str">
        <f>'[1]Colonne ECS (_18)'!$B$18</f>
        <v>R+10</v>
      </c>
      <c r="G212" s="42">
        <f>'[1]Colonne ECS (_18)'!$J$27</f>
        <v>0</v>
      </c>
      <c r="H212" s="42">
        <f>'[1]Colonne ECS (_18)'!$L$27</f>
        <v>0</v>
      </c>
      <c r="I212" s="43">
        <f t="shared" si="30"/>
        <v>0</v>
      </c>
      <c r="J212" s="44" t="str">
        <f t="shared" si="29"/>
        <v/>
      </c>
      <c r="K212" s="45">
        <f t="shared" si="31"/>
        <v>0</v>
      </c>
      <c r="L212" s="45">
        <f t="shared" si="32"/>
        <v>0</v>
      </c>
      <c r="M212" s="46">
        <f>'[1]Colonne ECS (_18)'!$I$147</f>
        <v>0</v>
      </c>
      <c r="N212" s="45">
        <f t="shared" si="33"/>
        <v>0</v>
      </c>
      <c r="O212" s="41"/>
      <c r="P212" s="41"/>
      <c r="Q212" s="47"/>
      <c r="R212" s="47"/>
      <c r="S212" s="47"/>
      <c r="T212" s="47"/>
      <c r="U212" s="48"/>
      <c r="V212" s="47"/>
      <c r="W212" s="47"/>
      <c r="X212" s="143"/>
      <c r="Y212" s="49"/>
    </row>
    <row r="213" spans="2:27" ht="15" customHeight="1" x14ac:dyDescent="0.2">
      <c r="B213" s="139"/>
      <c r="C213" s="101">
        <f>'[1]Calculs débits-diamètres'!C31</f>
        <v>0</v>
      </c>
      <c r="D213" s="102"/>
      <c r="E213" s="16">
        <f>'[1]Calculs débits-diamètres'!Z108</f>
        <v>0</v>
      </c>
      <c r="F213" s="17" t="str">
        <f>'[1]Colonne ECS (_19)'!$B$118</f>
        <v>RDC</v>
      </c>
      <c r="G213" s="17">
        <f>'[1]Colonne ECS (_19)'!$J$127</f>
        <v>0</v>
      </c>
      <c r="H213" s="17">
        <f>'[1]Colonne ECS (_19)'!$L$127</f>
        <v>0</v>
      </c>
      <c r="I213" s="18">
        <f t="shared" si="30"/>
        <v>0</v>
      </c>
      <c r="J213" s="19" t="str">
        <f t="shared" ref="J213:J223" si="34">IF(I213=0,"",$E$213/(3.6*PI()*(I213^2/4)))</f>
        <v/>
      </c>
      <c r="K213" s="20">
        <f t="shared" si="31"/>
        <v>0</v>
      </c>
      <c r="L213" s="20">
        <f t="shared" si="32"/>
        <v>0</v>
      </c>
      <c r="M213" s="21">
        <f>'[1]Colonne ECS (_19)'!$I$137</f>
        <v>0</v>
      </c>
      <c r="N213" s="20">
        <f t="shared" si="33"/>
        <v>0</v>
      </c>
      <c r="O213" s="16">
        <f>'[1]Calculs débits-diamètres'!J108</f>
        <v>0</v>
      </c>
      <c r="P213" s="16">
        <f>'[1]Calculs débits-diamètres'!O108</f>
        <v>0</v>
      </c>
      <c r="Q213" s="22">
        <f>IF(P213=0,0,REPLACE(P213,1,6,)*1)</f>
        <v>0</v>
      </c>
      <c r="R213" s="23" t="str">
        <f>IF(Q213=0,"",E213/(3.6*PI()*(Q213^2/4)))</f>
        <v/>
      </c>
      <c r="S213" s="24">
        <f>IF(OR(Q213=0,R213=0),0,(3.8*R213^1.896)/(Q213^1.276))</f>
        <v>0</v>
      </c>
      <c r="T213" s="24">
        <f>IF(S213=0,0,IF($E$10=0,"Majoration ?",S213*(1+$E$10/100)))</f>
        <v>0</v>
      </c>
      <c r="U213" s="25">
        <f>'[1]Calculs débits-diamètres'!U108</f>
        <v>0</v>
      </c>
      <c r="V213" s="24">
        <f>IF(ISERROR(T213*U213),0,T213*U213)</f>
        <v>0</v>
      </c>
      <c r="W213" s="24">
        <f>SUM(N213:N223)+V213</f>
        <v>0</v>
      </c>
      <c r="X213" s="141"/>
      <c r="Y213" s="26">
        <f>W213+X213</f>
        <v>0</v>
      </c>
      <c r="AA213" s="27">
        <f>'[1]Colonne ECS (_19)'!$E$13</f>
        <v>0</v>
      </c>
    </row>
    <row r="214" spans="2:27" ht="15" customHeight="1" x14ac:dyDescent="0.2">
      <c r="B214" s="139"/>
      <c r="C214" s="28"/>
      <c r="D214" s="29"/>
      <c r="E214" s="30"/>
      <c r="F214" s="31" t="str">
        <f>'[1]Colonne ECS (_19)'!$B$108</f>
        <v>R+1</v>
      </c>
      <c r="G214" s="31">
        <f>'[1]Colonne ECS (_19)'!$J$117</f>
        <v>0</v>
      </c>
      <c r="H214" s="31">
        <f>'[1]Colonne ECS (_19)'!$L$117</f>
        <v>0</v>
      </c>
      <c r="I214" s="32">
        <f t="shared" si="30"/>
        <v>0</v>
      </c>
      <c r="J214" s="33" t="str">
        <f t="shared" si="34"/>
        <v/>
      </c>
      <c r="K214" s="34">
        <f t="shared" si="31"/>
        <v>0</v>
      </c>
      <c r="L214" s="34">
        <f t="shared" si="32"/>
        <v>0</v>
      </c>
      <c r="M214" s="35">
        <f>'[1]Colonne ECS (_19)'!$I$138</f>
        <v>0</v>
      </c>
      <c r="N214" s="34">
        <f t="shared" si="33"/>
        <v>0</v>
      </c>
      <c r="O214" s="30"/>
      <c r="P214" s="30"/>
      <c r="Q214" s="36"/>
      <c r="R214" s="36"/>
      <c r="S214" s="36"/>
      <c r="T214" s="36"/>
      <c r="U214" s="37"/>
      <c r="V214" s="36"/>
      <c r="W214" s="36"/>
      <c r="X214" s="142"/>
      <c r="Y214" s="38"/>
    </row>
    <row r="215" spans="2:27" ht="15" customHeight="1" x14ac:dyDescent="0.2">
      <c r="B215" s="139"/>
      <c r="C215" s="28"/>
      <c r="D215" s="29"/>
      <c r="E215" s="30"/>
      <c r="F215" s="31" t="str">
        <f>'[1]Colonne ECS (_19)'!$B$98</f>
        <v>R+2</v>
      </c>
      <c r="G215" s="31">
        <f>'[1]Colonne ECS (_19)'!$J$107</f>
        <v>0</v>
      </c>
      <c r="H215" s="31">
        <f>'[1]Colonne ECS (_19)'!$L$107</f>
        <v>0</v>
      </c>
      <c r="I215" s="32">
        <f t="shared" si="30"/>
        <v>0</v>
      </c>
      <c r="J215" s="33" t="str">
        <f t="shared" si="34"/>
        <v/>
      </c>
      <c r="K215" s="34">
        <f t="shared" si="31"/>
        <v>0</v>
      </c>
      <c r="L215" s="34">
        <f t="shared" si="32"/>
        <v>0</v>
      </c>
      <c r="M215" s="35">
        <f>'[1]Colonne ECS (_19)'!$I$139</f>
        <v>0</v>
      </c>
      <c r="N215" s="34">
        <f t="shared" si="33"/>
        <v>0</v>
      </c>
      <c r="O215" s="30"/>
      <c r="P215" s="30"/>
      <c r="Q215" s="36"/>
      <c r="R215" s="36"/>
      <c r="S215" s="36"/>
      <c r="T215" s="36"/>
      <c r="U215" s="37"/>
      <c r="V215" s="36"/>
      <c r="W215" s="36"/>
      <c r="X215" s="142"/>
      <c r="Y215" s="38"/>
    </row>
    <row r="216" spans="2:27" ht="15" customHeight="1" x14ac:dyDescent="0.2">
      <c r="B216" s="139"/>
      <c r="C216" s="28"/>
      <c r="D216" s="29"/>
      <c r="E216" s="30"/>
      <c r="F216" s="31" t="str">
        <f>'[1]Colonne ECS (_19)'!$B$88</f>
        <v>R+3</v>
      </c>
      <c r="G216" s="31">
        <f>'[1]Colonne ECS (_19)'!$J$97</f>
        <v>0</v>
      </c>
      <c r="H216" s="31">
        <f>'[1]Colonne ECS (_19)'!$L$97</f>
        <v>0</v>
      </c>
      <c r="I216" s="32">
        <f t="shared" si="30"/>
        <v>0</v>
      </c>
      <c r="J216" s="33" t="str">
        <f t="shared" si="34"/>
        <v/>
      </c>
      <c r="K216" s="34">
        <f t="shared" si="31"/>
        <v>0</v>
      </c>
      <c r="L216" s="34">
        <f t="shared" si="32"/>
        <v>0</v>
      </c>
      <c r="M216" s="35">
        <f>'[1]Colonne ECS (_19)'!$I$140</f>
        <v>0</v>
      </c>
      <c r="N216" s="34">
        <f t="shared" si="33"/>
        <v>0</v>
      </c>
      <c r="O216" s="30"/>
      <c r="P216" s="30"/>
      <c r="Q216" s="36"/>
      <c r="R216" s="36"/>
      <c r="S216" s="36"/>
      <c r="T216" s="36"/>
      <c r="U216" s="37"/>
      <c r="V216" s="36"/>
      <c r="W216" s="36"/>
      <c r="X216" s="142"/>
      <c r="Y216" s="38"/>
    </row>
    <row r="217" spans="2:27" ht="15" customHeight="1" x14ac:dyDescent="0.2">
      <c r="B217" s="139"/>
      <c r="C217" s="28"/>
      <c r="D217" s="29"/>
      <c r="E217" s="30"/>
      <c r="F217" s="31" t="str">
        <f>'[1]Colonne ECS (_19)'!$B$78</f>
        <v>R+4</v>
      </c>
      <c r="G217" s="31">
        <f>'[1]Colonne ECS (_19)'!$J$87</f>
        <v>0</v>
      </c>
      <c r="H217" s="31">
        <f>'[1]Colonne ECS (_19)'!$L$87</f>
        <v>0</v>
      </c>
      <c r="I217" s="32">
        <f t="shared" si="30"/>
        <v>0</v>
      </c>
      <c r="J217" s="33" t="str">
        <f t="shared" si="34"/>
        <v/>
      </c>
      <c r="K217" s="34">
        <f t="shared" si="31"/>
        <v>0</v>
      </c>
      <c r="L217" s="34">
        <f t="shared" si="32"/>
        <v>0</v>
      </c>
      <c r="M217" s="35">
        <f>'[1]Colonne ECS (_19)'!$I$141</f>
        <v>0</v>
      </c>
      <c r="N217" s="34">
        <f t="shared" si="33"/>
        <v>0</v>
      </c>
      <c r="O217" s="30"/>
      <c r="P217" s="30"/>
      <c r="Q217" s="36"/>
      <c r="R217" s="36"/>
      <c r="S217" s="36"/>
      <c r="T217" s="36"/>
      <c r="U217" s="37"/>
      <c r="V217" s="36"/>
      <c r="W217" s="36"/>
      <c r="X217" s="142"/>
      <c r="Y217" s="38"/>
    </row>
    <row r="218" spans="2:27" ht="15" customHeight="1" x14ac:dyDescent="0.2">
      <c r="B218" s="139"/>
      <c r="C218" s="28"/>
      <c r="D218" s="29"/>
      <c r="E218" s="30"/>
      <c r="F218" s="31" t="str">
        <f>'[1]Colonne ECS (_19)'!$B$68</f>
        <v>R+5</v>
      </c>
      <c r="G218" s="31">
        <f>'[1]Colonne ECS (_19)'!$J$77</f>
        <v>0</v>
      </c>
      <c r="H218" s="31">
        <f>'[1]Colonne ECS (_19)'!$L$77</f>
        <v>0</v>
      </c>
      <c r="I218" s="32">
        <f t="shared" si="30"/>
        <v>0</v>
      </c>
      <c r="J218" s="33" t="str">
        <f t="shared" si="34"/>
        <v/>
      </c>
      <c r="K218" s="34">
        <f t="shared" si="31"/>
        <v>0</v>
      </c>
      <c r="L218" s="34">
        <f t="shared" si="32"/>
        <v>0</v>
      </c>
      <c r="M218" s="35">
        <f>'[1]Colonne ECS (_19)'!$I$142</f>
        <v>0</v>
      </c>
      <c r="N218" s="34">
        <f t="shared" si="33"/>
        <v>0</v>
      </c>
      <c r="O218" s="30"/>
      <c r="P218" s="30"/>
      <c r="Q218" s="36"/>
      <c r="R218" s="36"/>
      <c r="S218" s="36"/>
      <c r="T218" s="36"/>
      <c r="U218" s="37"/>
      <c r="V218" s="36"/>
      <c r="W218" s="36"/>
      <c r="X218" s="142"/>
      <c r="Y218" s="38"/>
    </row>
    <row r="219" spans="2:27" ht="15" customHeight="1" x14ac:dyDescent="0.2">
      <c r="B219" s="139"/>
      <c r="C219" s="28"/>
      <c r="D219" s="29"/>
      <c r="E219" s="30"/>
      <c r="F219" s="31" t="str">
        <f>'[1]Colonne ECS (_19)'!$B$58</f>
        <v>R+6</v>
      </c>
      <c r="G219" s="31">
        <f>'[1]Colonne ECS (_19)'!$J$67</f>
        <v>0</v>
      </c>
      <c r="H219" s="31">
        <f>'[1]Colonne ECS (_19)'!$L$67</f>
        <v>0</v>
      </c>
      <c r="I219" s="32">
        <f t="shared" si="30"/>
        <v>0</v>
      </c>
      <c r="J219" s="33" t="str">
        <f t="shared" si="34"/>
        <v/>
      </c>
      <c r="K219" s="34">
        <f t="shared" si="31"/>
        <v>0</v>
      </c>
      <c r="L219" s="34">
        <f t="shared" si="32"/>
        <v>0</v>
      </c>
      <c r="M219" s="35">
        <f>'[1]Colonne ECS (_19)'!$I$143</f>
        <v>0</v>
      </c>
      <c r="N219" s="34">
        <f t="shared" si="33"/>
        <v>0</v>
      </c>
      <c r="O219" s="30"/>
      <c r="P219" s="30"/>
      <c r="Q219" s="36"/>
      <c r="R219" s="36"/>
      <c r="S219" s="36"/>
      <c r="T219" s="36"/>
      <c r="U219" s="37"/>
      <c r="V219" s="36"/>
      <c r="W219" s="36"/>
      <c r="X219" s="142"/>
      <c r="Y219" s="38"/>
    </row>
    <row r="220" spans="2:27" ht="15" customHeight="1" x14ac:dyDescent="0.2">
      <c r="B220" s="139"/>
      <c r="C220" s="28"/>
      <c r="D220" s="29"/>
      <c r="E220" s="30"/>
      <c r="F220" s="31" t="str">
        <f>'[1]Colonne ECS (_19)'!$B$48</f>
        <v>R+7</v>
      </c>
      <c r="G220" s="31">
        <f>'[1]Colonne ECS (_19)'!$J$57</f>
        <v>0</v>
      </c>
      <c r="H220" s="31">
        <f>'[1]Colonne ECS (_19)'!$L$57</f>
        <v>0</v>
      </c>
      <c r="I220" s="32">
        <f t="shared" si="30"/>
        <v>0</v>
      </c>
      <c r="J220" s="33" t="str">
        <f t="shared" si="34"/>
        <v/>
      </c>
      <c r="K220" s="34">
        <f t="shared" si="31"/>
        <v>0</v>
      </c>
      <c r="L220" s="34">
        <f t="shared" si="32"/>
        <v>0</v>
      </c>
      <c r="M220" s="35">
        <f>'[1]Colonne ECS (_19)'!$I$144</f>
        <v>0</v>
      </c>
      <c r="N220" s="34">
        <f t="shared" si="33"/>
        <v>0</v>
      </c>
      <c r="O220" s="30"/>
      <c r="P220" s="30"/>
      <c r="Q220" s="36"/>
      <c r="R220" s="36"/>
      <c r="S220" s="36"/>
      <c r="T220" s="36"/>
      <c r="U220" s="37"/>
      <c r="V220" s="36"/>
      <c r="W220" s="36"/>
      <c r="X220" s="142"/>
      <c r="Y220" s="38"/>
    </row>
    <row r="221" spans="2:27" ht="15" customHeight="1" x14ac:dyDescent="0.2">
      <c r="B221" s="139"/>
      <c r="C221" s="28"/>
      <c r="D221" s="29"/>
      <c r="E221" s="30"/>
      <c r="F221" s="31" t="str">
        <f>'[1]Colonne ECS (_19)'!$B$38</f>
        <v>R+8</v>
      </c>
      <c r="G221" s="31">
        <f>'[1]Colonne ECS (_19)'!$J$47</f>
        <v>0</v>
      </c>
      <c r="H221" s="31">
        <f>'[1]Colonne ECS (_19)'!$L$47</f>
        <v>0</v>
      </c>
      <c r="I221" s="32">
        <f t="shared" si="30"/>
        <v>0</v>
      </c>
      <c r="J221" s="33" t="str">
        <f t="shared" si="34"/>
        <v/>
      </c>
      <c r="K221" s="34">
        <f t="shared" si="31"/>
        <v>0</v>
      </c>
      <c r="L221" s="34">
        <f t="shared" si="32"/>
        <v>0</v>
      </c>
      <c r="M221" s="35">
        <f>'[1]Colonne ECS (_19)'!$I$145</f>
        <v>0</v>
      </c>
      <c r="N221" s="34">
        <f t="shared" si="33"/>
        <v>0</v>
      </c>
      <c r="O221" s="30"/>
      <c r="P221" s="30"/>
      <c r="Q221" s="36"/>
      <c r="R221" s="36"/>
      <c r="S221" s="36"/>
      <c r="T221" s="36"/>
      <c r="U221" s="37"/>
      <c r="V221" s="36"/>
      <c r="W221" s="36"/>
      <c r="X221" s="142"/>
      <c r="Y221" s="38"/>
    </row>
    <row r="222" spans="2:27" ht="15" customHeight="1" x14ac:dyDescent="0.2">
      <c r="B222" s="139"/>
      <c r="C222" s="28"/>
      <c r="D222" s="29"/>
      <c r="E222" s="30"/>
      <c r="F222" s="31" t="str">
        <f>'[1]Colonne ECS (_19)'!$B$28</f>
        <v>R+9</v>
      </c>
      <c r="G222" s="31">
        <f>'[1]Colonne ECS (_19)'!$J$37</f>
        <v>0</v>
      </c>
      <c r="H222" s="31">
        <f>'[1]Colonne ECS (_19)'!$L$37</f>
        <v>0</v>
      </c>
      <c r="I222" s="32">
        <f t="shared" si="30"/>
        <v>0</v>
      </c>
      <c r="J222" s="33" t="str">
        <f t="shared" si="34"/>
        <v/>
      </c>
      <c r="K222" s="34">
        <f t="shared" si="31"/>
        <v>0</v>
      </c>
      <c r="L222" s="34">
        <f t="shared" si="32"/>
        <v>0</v>
      </c>
      <c r="M222" s="35">
        <f>'[1]Colonne ECS (_19)'!$I$146</f>
        <v>0</v>
      </c>
      <c r="N222" s="34">
        <f t="shared" si="33"/>
        <v>0</v>
      </c>
      <c r="O222" s="30"/>
      <c r="P222" s="30"/>
      <c r="Q222" s="36"/>
      <c r="R222" s="36"/>
      <c r="S222" s="36"/>
      <c r="T222" s="36"/>
      <c r="U222" s="37"/>
      <c r="V222" s="36"/>
      <c r="W222" s="36"/>
      <c r="X222" s="142"/>
      <c r="Y222" s="38"/>
    </row>
    <row r="223" spans="2:27" ht="15" customHeight="1" x14ac:dyDescent="0.2">
      <c r="B223" s="139"/>
      <c r="C223" s="39"/>
      <c r="D223" s="40"/>
      <c r="E223" s="41"/>
      <c r="F223" s="42" t="str">
        <f>'[1]Colonne ECS (_19)'!$B$18</f>
        <v>R+10</v>
      </c>
      <c r="G223" s="42">
        <f>'[1]Colonne ECS (_19)'!$J$27</f>
        <v>0</v>
      </c>
      <c r="H223" s="42">
        <f>'[1]Colonne ECS (_19)'!$L$27</f>
        <v>0</v>
      </c>
      <c r="I223" s="43">
        <f t="shared" si="30"/>
        <v>0</v>
      </c>
      <c r="J223" s="44" t="str">
        <f t="shared" si="34"/>
        <v/>
      </c>
      <c r="K223" s="45">
        <f t="shared" si="31"/>
        <v>0</v>
      </c>
      <c r="L223" s="45">
        <f t="shared" si="32"/>
        <v>0</v>
      </c>
      <c r="M223" s="46">
        <f>'[1]Colonne ECS (_19)'!$I$147</f>
        <v>0</v>
      </c>
      <c r="N223" s="45">
        <f t="shared" si="33"/>
        <v>0</v>
      </c>
      <c r="O223" s="41"/>
      <c r="P223" s="41"/>
      <c r="Q223" s="47"/>
      <c r="R223" s="47"/>
      <c r="S223" s="47"/>
      <c r="T223" s="47"/>
      <c r="U223" s="48"/>
      <c r="V223" s="47"/>
      <c r="W223" s="47"/>
      <c r="X223" s="143"/>
      <c r="Y223" s="49"/>
    </row>
    <row r="224" spans="2:27" ht="15" customHeight="1" x14ac:dyDescent="0.2">
      <c r="B224" s="139"/>
      <c r="C224" s="101">
        <f>'[1]Calculs débits-diamètres'!C32</f>
        <v>0</v>
      </c>
      <c r="D224" s="102"/>
      <c r="E224" s="16">
        <f>'[1]Calculs débits-diamètres'!Z109</f>
        <v>0</v>
      </c>
      <c r="F224" s="17" t="str">
        <f>'[1]Colonne ECS (_20)'!$B$118</f>
        <v>RDC</v>
      </c>
      <c r="G224" s="17">
        <f>'[1]Colonne ECS (_20)'!$J$127</f>
        <v>0</v>
      </c>
      <c r="H224" s="17">
        <f>'[1]Colonne ECS (_20)'!$L$127</f>
        <v>0</v>
      </c>
      <c r="I224" s="18">
        <f t="shared" si="30"/>
        <v>0</v>
      </c>
      <c r="J224" s="19" t="str">
        <f t="shared" ref="J224:J234" si="35">IF(I224=0,"",$E$224/(3.6*PI()*(I224^2/4)))</f>
        <v/>
      </c>
      <c r="K224" s="20">
        <f t="shared" si="31"/>
        <v>0</v>
      </c>
      <c r="L224" s="20">
        <f t="shared" si="32"/>
        <v>0</v>
      </c>
      <c r="M224" s="21">
        <f>'[1]Colonne ECS (_20)'!$I$137</f>
        <v>0</v>
      </c>
      <c r="N224" s="20">
        <f t="shared" si="33"/>
        <v>0</v>
      </c>
      <c r="O224" s="16">
        <f>'[1]Calculs débits-diamètres'!J109</f>
        <v>0</v>
      </c>
      <c r="P224" s="16">
        <f>'[1]Calculs débits-diamètres'!O109</f>
        <v>0</v>
      </c>
      <c r="Q224" s="22">
        <f>IF(P224=0,0,REPLACE(P224,1,6,)*1)</f>
        <v>0</v>
      </c>
      <c r="R224" s="23" t="str">
        <f>IF(Q224=0,"",E224/(3.6*PI()*(Q224^2/4)))</f>
        <v/>
      </c>
      <c r="S224" s="24">
        <f>IF(OR(Q224=0,R224=0),0,(3.8*R224^1.896)/(Q224^1.276))</f>
        <v>0</v>
      </c>
      <c r="T224" s="24">
        <f>IF(S224=0,0,IF($E$10=0,"Majoration ?",S224*(1+$E$10/100)))</f>
        <v>0</v>
      </c>
      <c r="U224" s="25">
        <f>'[1]Calculs débits-diamètres'!U109</f>
        <v>0</v>
      </c>
      <c r="V224" s="24">
        <f>IF(ISERROR(T224*U224),0,T224*U224)</f>
        <v>0</v>
      </c>
      <c r="W224" s="24">
        <f>SUM(N224:N234)+V224</f>
        <v>0</v>
      </c>
      <c r="X224" s="141"/>
      <c r="Y224" s="26">
        <f>W224+X224</f>
        <v>0</v>
      </c>
      <c r="AA224" s="27">
        <f>'[1]Colonne ECS (_20)'!$E$13</f>
        <v>0</v>
      </c>
    </row>
    <row r="225" spans="2:27" ht="15" customHeight="1" x14ac:dyDescent="0.2">
      <c r="B225" s="139"/>
      <c r="C225" s="28"/>
      <c r="D225" s="29"/>
      <c r="E225" s="30"/>
      <c r="F225" s="31" t="str">
        <f>'[1]Colonne ECS (_20)'!$B$108</f>
        <v>R+1</v>
      </c>
      <c r="G225" s="31">
        <f>'[1]Colonne ECS (_20)'!$J$117</f>
        <v>0</v>
      </c>
      <c r="H225" s="31">
        <f>'[1]Colonne ECS (_20)'!$L$117</f>
        <v>0</v>
      </c>
      <c r="I225" s="32">
        <f t="shared" si="30"/>
        <v>0</v>
      </c>
      <c r="J225" s="33" t="str">
        <f t="shared" si="35"/>
        <v/>
      </c>
      <c r="K225" s="34">
        <f t="shared" si="31"/>
        <v>0</v>
      </c>
      <c r="L225" s="34">
        <f t="shared" si="32"/>
        <v>0</v>
      </c>
      <c r="M225" s="35">
        <f>'[1]Colonne ECS (_20)'!$I$138</f>
        <v>0</v>
      </c>
      <c r="N225" s="34">
        <f t="shared" si="33"/>
        <v>0</v>
      </c>
      <c r="O225" s="30"/>
      <c r="P225" s="30"/>
      <c r="Q225" s="36"/>
      <c r="R225" s="36"/>
      <c r="S225" s="36"/>
      <c r="T225" s="36"/>
      <c r="U225" s="37"/>
      <c r="V225" s="36"/>
      <c r="W225" s="36"/>
      <c r="X225" s="142"/>
      <c r="Y225" s="38"/>
    </row>
    <row r="226" spans="2:27" ht="15" customHeight="1" x14ac:dyDescent="0.2">
      <c r="B226" s="139"/>
      <c r="C226" s="28"/>
      <c r="D226" s="29"/>
      <c r="E226" s="30"/>
      <c r="F226" s="31" t="str">
        <f>'[1]Colonne ECS (_20)'!$B$98</f>
        <v>R+2</v>
      </c>
      <c r="G226" s="31">
        <f>'[1]Colonne ECS (_20)'!$J$107</f>
        <v>0</v>
      </c>
      <c r="H226" s="31">
        <f>'[1]Colonne ECS (_20)'!$L$107</f>
        <v>0</v>
      </c>
      <c r="I226" s="32">
        <f t="shared" si="30"/>
        <v>0</v>
      </c>
      <c r="J226" s="33" t="str">
        <f t="shared" si="35"/>
        <v/>
      </c>
      <c r="K226" s="34">
        <f t="shared" si="31"/>
        <v>0</v>
      </c>
      <c r="L226" s="34">
        <f t="shared" si="32"/>
        <v>0</v>
      </c>
      <c r="M226" s="35">
        <f>'[1]Colonne ECS (_20)'!$I$139</f>
        <v>0</v>
      </c>
      <c r="N226" s="34">
        <f t="shared" si="33"/>
        <v>0</v>
      </c>
      <c r="O226" s="30"/>
      <c r="P226" s="30"/>
      <c r="Q226" s="36"/>
      <c r="R226" s="36"/>
      <c r="S226" s="36"/>
      <c r="T226" s="36"/>
      <c r="U226" s="37"/>
      <c r="V226" s="36"/>
      <c r="W226" s="36"/>
      <c r="X226" s="142"/>
      <c r="Y226" s="38"/>
    </row>
    <row r="227" spans="2:27" ht="15" customHeight="1" x14ac:dyDescent="0.2">
      <c r="B227" s="139"/>
      <c r="C227" s="28"/>
      <c r="D227" s="29"/>
      <c r="E227" s="30"/>
      <c r="F227" s="31" t="str">
        <f>'[1]Colonne ECS (_20)'!$B$88</f>
        <v>R+3</v>
      </c>
      <c r="G227" s="31">
        <f>'[1]Colonne ECS (_20)'!$J$97</f>
        <v>0</v>
      </c>
      <c r="H227" s="31">
        <f>'[1]Colonne ECS (_20)'!$L$97</f>
        <v>0</v>
      </c>
      <c r="I227" s="32">
        <f t="shared" si="30"/>
        <v>0</v>
      </c>
      <c r="J227" s="33" t="str">
        <f t="shared" si="35"/>
        <v/>
      </c>
      <c r="K227" s="34">
        <f t="shared" si="31"/>
        <v>0</v>
      </c>
      <c r="L227" s="34">
        <f t="shared" si="32"/>
        <v>0</v>
      </c>
      <c r="M227" s="35">
        <f>'[1]Colonne ECS (_20)'!$I$140</f>
        <v>0</v>
      </c>
      <c r="N227" s="34">
        <f t="shared" si="33"/>
        <v>0</v>
      </c>
      <c r="O227" s="30"/>
      <c r="P227" s="30"/>
      <c r="Q227" s="36"/>
      <c r="R227" s="36"/>
      <c r="S227" s="36"/>
      <c r="T227" s="36"/>
      <c r="U227" s="37"/>
      <c r="V227" s="36"/>
      <c r="W227" s="36"/>
      <c r="X227" s="142"/>
      <c r="Y227" s="38"/>
    </row>
    <row r="228" spans="2:27" ht="15" customHeight="1" x14ac:dyDescent="0.2">
      <c r="B228" s="139"/>
      <c r="C228" s="28"/>
      <c r="D228" s="29"/>
      <c r="E228" s="30"/>
      <c r="F228" s="31" t="str">
        <f>'[1]Colonne ECS (_20)'!$B$78</f>
        <v>R+4</v>
      </c>
      <c r="G228" s="31">
        <f>'[1]Colonne ECS (_20)'!$J$87</f>
        <v>0</v>
      </c>
      <c r="H228" s="31">
        <f>'[1]Colonne ECS (_20)'!$L$87</f>
        <v>0</v>
      </c>
      <c r="I228" s="32">
        <f t="shared" si="30"/>
        <v>0</v>
      </c>
      <c r="J228" s="33" t="str">
        <f t="shared" si="35"/>
        <v/>
      </c>
      <c r="K228" s="34">
        <f t="shared" si="31"/>
        <v>0</v>
      </c>
      <c r="L228" s="34">
        <f t="shared" si="32"/>
        <v>0</v>
      </c>
      <c r="M228" s="35">
        <f>'[1]Colonne ECS (_20)'!$I$141</f>
        <v>0</v>
      </c>
      <c r="N228" s="34">
        <f t="shared" si="33"/>
        <v>0</v>
      </c>
      <c r="O228" s="30"/>
      <c r="P228" s="30"/>
      <c r="Q228" s="36"/>
      <c r="R228" s="36"/>
      <c r="S228" s="36"/>
      <c r="T228" s="36"/>
      <c r="U228" s="37"/>
      <c r="V228" s="36"/>
      <c r="W228" s="36"/>
      <c r="X228" s="142"/>
      <c r="Y228" s="38"/>
    </row>
    <row r="229" spans="2:27" ht="15" customHeight="1" x14ac:dyDescent="0.2">
      <c r="B229" s="139"/>
      <c r="C229" s="28"/>
      <c r="D229" s="29"/>
      <c r="E229" s="30"/>
      <c r="F229" s="31" t="str">
        <f>'[1]Colonne ECS (_20)'!$B$68</f>
        <v>R+5</v>
      </c>
      <c r="G229" s="31">
        <f>'[1]Colonne ECS (_20)'!$J$77</f>
        <v>0</v>
      </c>
      <c r="H229" s="31">
        <f>'[1]Colonne ECS (_20)'!$L$77</f>
        <v>0</v>
      </c>
      <c r="I229" s="32">
        <f t="shared" si="30"/>
        <v>0</v>
      </c>
      <c r="J229" s="33" t="str">
        <f t="shared" si="35"/>
        <v/>
      </c>
      <c r="K229" s="34">
        <f t="shared" si="31"/>
        <v>0</v>
      </c>
      <c r="L229" s="34">
        <f t="shared" si="32"/>
        <v>0</v>
      </c>
      <c r="M229" s="35">
        <f>'[1]Colonne ECS (_20)'!$I$142</f>
        <v>0</v>
      </c>
      <c r="N229" s="34">
        <f t="shared" si="33"/>
        <v>0</v>
      </c>
      <c r="O229" s="30"/>
      <c r="P229" s="30"/>
      <c r="Q229" s="36"/>
      <c r="R229" s="36"/>
      <c r="S229" s="36"/>
      <c r="T229" s="36"/>
      <c r="U229" s="37"/>
      <c r="V229" s="36"/>
      <c r="W229" s="36"/>
      <c r="X229" s="142"/>
      <c r="Y229" s="38"/>
    </row>
    <row r="230" spans="2:27" ht="15" customHeight="1" x14ac:dyDescent="0.2">
      <c r="B230" s="139"/>
      <c r="C230" s="28"/>
      <c r="D230" s="29"/>
      <c r="E230" s="30"/>
      <c r="F230" s="31" t="str">
        <f>'[1]Colonne ECS (_20)'!$B$58</f>
        <v>R+6</v>
      </c>
      <c r="G230" s="31">
        <f>'[1]Colonne ECS (_20)'!$J$67</f>
        <v>0</v>
      </c>
      <c r="H230" s="31">
        <f>'[1]Colonne ECS (_20)'!$L$67</f>
        <v>0</v>
      </c>
      <c r="I230" s="32">
        <f t="shared" si="30"/>
        <v>0</v>
      </c>
      <c r="J230" s="33" t="str">
        <f t="shared" si="35"/>
        <v/>
      </c>
      <c r="K230" s="34">
        <f t="shared" si="31"/>
        <v>0</v>
      </c>
      <c r="L230" s="34">
        <f t="shared" si="32"/>
        <v>0</v>
      </c>
      <c r="M230" s="35">
        <f>'[1]Colonne ECS (_20)'!$I$143</f>
        <v>0</v>
      </c>
      <c r="N230" s="34">
        <f t="shared" si="33"/>
        <v>0</v>
      </c>
      <c r="O230" s="30"/>
      <c r="P230" s="30"/>
      <c r="Q230" s="36"/>
      <c r="R230" s="36"/>
      <c r="S230" s="36"/>
      <c r="T230" s="36"/>
      <c r="U230" s="37"/>
      <c r="V230" s="36"/>
      <c r="W230" s="36"/>
      <c r="X230" s="142"/>
      <c r="Y230" s="38"/>
    </row>
    <row r="231" spans="2:27" ht="15" customHeight="1" x14ac:dyDescent="0.2">
      <c r="B231" s="139"/>
      <c r="C231" s="28"/>
      <c r="D231" s="29"/>
      <c r="E231" s="30"/>
      <c r="F231" s="31" t="str">
        <f>'[1]Colonne ECS (_20)'!$B$48</f>
        <v>R+7</v>
      </c>
      <c r="G231" s="31">
        <f>'[1]Colonne ECS (_20)'!$J$57</f>
        <v>0</v>
      </c>
      <c r="H231" s="31">
        <f>'[1]Colonne ECS (_20)'!$L$57</f>
        <v>0</v>
      </c>
      <c r="I231" s="32">
        <f t="shared" si="30"/>
        <v>0</v>
      </c>
      <c r="J231" s="33" t="str">
        <f t="shared" si="35"/>
        <v/>
      </c>
      <c r="K231" s="34">
        <f t="shared" si="31"/>
        <v>0</v>
      </c>
      <c r="L231" s="34">
        <f t="shared" si="32"/>
        <v>0</v>
      </c>
      <c r="M231" s="35">
        <f>'[1]Colonne ECS (_20)'!$I$144</f>
        <v>0</v>
      </c>
      <c r="N231" s="34">
        <f t="shared" si="33"/>
        <v>0</v>
      </c>
      <c r="O231" s="30"/>
      <c r="P231" s="30"/>
      <c r="Q231" s="36"/>
      <c r="R231" s="36"/>
      <c r="S231" s="36"/>
      <c r="T231" s="36"/>
      <c r="U231" s="37"/>
      <c r="V231" s="36"/>
      <c r="W231" s="36"/>
      <c r="X231" s="142"/>
      <c r="Y231" s="38"/>
    </row>
    <row r="232" spans="2:27" ht="15" customHeight="1" x14ac:dyDescent="0.2">
      <c r="B232" s="139"/>
      <c r="C232" s="28"/>
      <c r="D232" s="29"/>
      <c r="E232" s="30"/>
      <c r="F232" s="31" t="str">
        <f>'[1]Colonne ECS (_20)'!$B$38</f>
        <v>R+8</v>
      </c>
      <c r="G232" s="31">
        <f>'[1]Colonne ECS (_20)'!$J$47</f>
        <v>0</v>
      </c>
      <c r="H232" s="31">
        <f>'[1]Colonne ECS (_20)'!$L$47</f>
        <v>0</v>
      </c>
      <c r="I232" s="32">
        <f t="shared" si="30"/>
        <v>0</v>
      </c>
      <c r="J232" s="33" t="str">
        <f t="shared" si="35"/>
        <v/>
      </c>
      <c r="K232" s="34">
        <f t="shared" si="31"/>
        <v>0</v>
      </c>
      <c r="L232" s="34">
        <f t="shared" si="32"/>
        <v>0</v>
      </c>
      <c r="M232" s="35">
        <f>'[1]Colonne ECS (_20)'!$I$145</f>
        <v>0</v>
      </c>
      <c r="N232" s="34">
        <f t="shared" si="33"/>
        <v>0</v>
      </c>
      <c r="O232" s="30"/>
      <c r="P232" s="30"/>
      <c r="Q232" s="36"/>
      <c r="R232" s="36"/>
      <c r="S232" s="36"/>
      <c r="T232" s="36"/>
      <c r="U232" s="37"/>
      <c r="V232" s="36"/>
      <c r="W232" s="36"/>
      <c r="X232" s="142"/>
      <c r="Y232" s="38"/>
    </row>
    <row r="233" spans="2:27" ht="15" customHeight="1" x14ac:dyDescent="0.2">
      <c r="B233" s="139"/>
      <c r="C233" s="28"/>
      <c r="D233" s="29"/>
      <c r="E233" s="30"/>
      <c r="F233" s="31" t="str">
        <f>'[1]Colonne ECS (_20)'!$B$28</f>
        <v>R+9</v>
      </c>
      <c r="G233" s="31">
        <f>'[1]Colonne ECS (_20)'!$J$37</f>
        <v>0</v>
      </c>
      <c r="H233" s="31">
        <f>'[1]Colonne ECS (_20)'!$L$37</f>
        <v>0</v>
      </c>
      <c r="I233" s="32">
        <f t="shared" si="30"/>
        <v>0</v>
      </c>
      <c r="J233" s="33" t="str">
        <f t="shared" si="35"/>
        <v/>
      </c>
      <c r="K233" s="34">
        <f t="shared" si="31"/>
        <v>0</v>
      </c>
      <c r="L233" s="34">
        <f t="shared" si="32"/>
        <v>0</v>
      </c>
      <c r="M233" s="35">
        <f>'[1]Colonne ECS (_20)'!$I$146</f>
        <v>0</v>
      </c>
      <c r="N233" s="34">
        <f t="shared" si="33"/>
        <v>0</v>
      </c>
      <c r="O233" s="30"/>
      <c r="P233" s="30"/>
      <c r="Q233" s="36"/>
      <c r="R233" s="36"/>
      <c r="S233" s="36"/>
      <c r="T233" s="36"/>
      <c r="U233" s="37"/>
      <c r="V233" s="36"/>
      <c r="W233" s="36"/>
      <c r="X233" s="142"/>
      <c r="Y233" s="38"/>
    </row>
    <row r="234" spans="2:27" ht="15" customHeight="1" x14ac:dyDescent="0.2">
      <c r="B234" s="139"/>
      <c r="C234" s="39"/>
      <c r="D234" s="40"/>
      <c r="E234" s="41"/>
      <c r="F234" s="42" t="str">
        <f>'[1]Colonne ECS (_20)'!$B$18</f>
        <v>R+10</v>
      </c>
      <c r="G234" s="42">
        <f>'[1]Colonne ECS (_20)'!$J$27</f>
        <v>0</v>
      </c>
      <c r="H234" s="42">
        <f>'[1]Colonne ECS (_20)'!$L$27</f>
        <v>0</v>
      </c>
      <c r="I234" s="43">
        <f t="shared" si="30"/>
        <v>0</v>
      </c>
      <c r="J234" s="44" t="str">
        <f t="shared" si="35"/>
        <v/>
      </c>
      <c r="K234" s="45">
        <f t="shared" si="31"/>
        <v>0</v>
      </c>
      <c r="L234" s="45">
        <f t="shared" si="32"/>
        <v>0</v>
      </c>
      <c r="M234" s="46">
        <f>'[1]Colonne ECS (_20)'!$I$147</f>
        <v>0</v>
      </c>
      <c r="N234" s="45">
        <f t="shared" si="33"/>
        <v>0</v>
      </c>
      <c r="O234" s="41"/>
      <c r="P234" s="41"/>
      <c r="Q234" s="47"/>
      <c r="R234" s="47"/>
      <c r="S234" s="47"/>
      <c r="T234" s="47"/>
      <c r="U234" s="48"/>
      <c r="V234" s="47"/>
      <c r="W234" s="47"/>
      <c r="X234" s="143"/>
      <c r="Y234" s="49"/>
    </row>
    <row r="235" spans="2:27" ht="15" customHeight="1" x14ac:dyDescent="0.2">
      <c r="B235" s="139"/>
      <c r="C235" s="101">
        <f>'[1]Calculs débits-diamètres'!C33</f>
        <v>0</v>
      </c>
      <c r="D235" s="102"/>
      <c r="E235" s="16">
        <f>'[1]Calculs débits-diamètres'!Z110</f>
        <v>0</v>
      </c>
      <c r="F235" s="17" t="str">
        <f>'[1]Colonne ECS (_21)'!$B$118</f>
        <v>RDC</v>
      </c>
      <c r="G235" s="17">
        <f>'[1]Colonne ECS (_21)'!$J$127</f>
        <v>0</v>
      </c>
      <c r="H235" s="17">
        <f>'[1]Colonne ECS (_21)'!$L$127</f>
        <v>0</v>
      </c>
      <c r="I235" s="18">
        <f t="shared" si="30"/>
        <v>0</v>
      </c>
      <c r="J235" s="19" t="str">
        <f t="shared" ref="J235:J245" si="36">IF(I235=0,"",$E$235/(3.6*PI()*(I235^2/4)))</f>
        <v/>
      </c>
      <c r="K235" s="20">
        <f t="shared" si="31"/>
        <v>0</v>
      </c>
      <c r="L235" s="20">
        <f t="shared" si="32"/>
        <v>0</v>
      </c>
      <c r="M235" s="21">
        <f>'[1]Colonne ECS (_21)'!$I$137</f>
        <v>0</v>
      </c>
      <c r="N235" s="20">
        <f t="shared" si="33"/>
        <v>0</v>
      </c>
      <c r="O235" s="16">
        <f>'[1]Calculs débits-diamètres'!J110</f>
        <v>0</v>
      </c>
      <c r="P235" s="16">
        <f>'[1]Calculs débits-diamètres'!O110</f>
        <v>0</v>
      </c>
      <c r="Q235" s="22">
        <f>IF(P235=0,0,REPLACE(P235,1,6,)*1)</f>
        <v>0</v>
      </c>
      <c r="R235" s="23" t="str">
        <f>IF(Q235=0,"",E235/(3.6*PI()*(Q235^2/4)))</f>
        <v/>
      </c>
      <c r="S235" s="24">
        <f>IF(OR(Q235=0,R235=0),0,(3.8*R235^1.896)/(Q235^1.276))</f>
        <v>0</v>
      </c>
      <c r="T235" s="24">
        <f>IF(S235=0,0,IF($E$10=0,"Majoration ?",S235*(1+$E$10/100)))</f>
        <v>0</v>
      </c>
      <c r="U235" s="25">
        <f>'[1]Calculs débits-diamètres'!U110</f>
        <v>0</v>
      </c>
      <c r="V235" s="24">
        <f>IF(ISERROR(T235*U235),0,T235*U235)</f>
        <v>0</v>
      </c>
      <c r="W235" s="24">
        <f>SUM(N235:N245)+V235</f>
        <v>0</v>
      </c>
      <c r="X235" s="141"/>
      <c r="Y235" s="26">
        <f>W235+X235</f>
        <v>0</v>
      </c>
      <c r="AA235" s="27">
        <f>'[1]Colonne ECS (_21)'!$E$13</f>
        <v>0</v>
      </c>
    </row>
    <row r="236" spans="2:27" ht="15" customHeight="1" x14ac:dyDescent="0.2">
      <c r="B236" s="139"/>
      <c r="C236" s="28"/>
      <c r="D236" s="29"/>
      <c r="E236" s="30"/>
      <c r="F236" s="31" t="str">
        <f>'[1]Colonne ECS (_21)'!$B$108</f>
        <v>R+1</v>
      </c>
      <c r="G236" s="31">
        <f>'[1]Colonne ECS (_21)'!$J$117</f>
        <v>0</v>
      </c>
      <c r="H236" s="31">
        <f>'[1]Colonne ECS (_21)'!$L$117</f>
        <v>0</v>
      </c>
      <c r="I236" s="32">
        <f t="shared" si="30"/>
        <v>0</v>
      </c>
      <c r="J236" s="33" t="str">
        <f t="shared" si="36"/>
        <v/>
      </c>
      <c r="K236" s="34">
        <f t="shared" si="31"/>
        <v>0</v>
      </c>
      <c r="L236" s="34">
        <f t="shared" si="32"/>
        <v>0</v>
      </c>
      <c r="M236" s="35">
        <f>'[1]Colonne ECS (_21)'!$I$138</f>
        <v>0</v>
      </c>
      <c r="N236" s="34">
        <f t="shared" si="33"/>
        <v>0</v>
      </c>
      <c r="O236" s="30"/>
      <c r="P236" s="30"/>
      <c r="Q236" s="36"/>
      <c r="R236" s="36"/>
      <c r="S236" s="36"/>
      <c r="T236" s="36"/>
      <c r="U236" s="37"/>
      <c r="V236" s="36"/>
      <c r="W236" s="36"/>
      <c r="X236" s="142"/>
      <c r="Y236" s="38"/>
    </row>
    <row r="237" spans="2:27" ht="15" customHeight="1" x14ac:dyDescent="0.2">
      <c r="B237" s="139"/>
      <c r="C237" s="28"/>
      <c r="D237" s="29"/>
      <c r="E237" s="30"/>
      <c r="F237" s="31" t="str">
        <f>'[1]Colonne ECS (_21)'!$B$98</f>
        <v>R+2</v>
      </c>
      <c r="G237" s="31">
        <f>'[1]Colonne ECS (_21)'!$J$107</f>
        <v>0</v>
      </c>
      <c r="H237" s="31">
        <f>'[1]Colonne ECS (_21)'!$L$107</f>
        <v>0</v>
      </c>
      <c r="I237" s="32">
        <f t="shared" si="30"/>
        <v>0</v>
      </c>
      <c r="J237" s="33" t="str">
        <f t="shared" si="36"/>
        <v/>
      </c>
      <c r="K237" s="34">
        <f t="shared" si="31"/>
        <v>0</v>
      </c>
      <c r="L237" s="34">
        <f t="shared" si="32"/>
        <v>0</v>
      </c>
      <c r="M237" s="35">
        <f>'[1]Colonne ECS (_21)'!$I$139</f>
        <v>0</v>
      </c>
      <c r="N237" s="34">
        <f t="shared" si="33"/>
        <v>0</v>
      </c>
      <c r="O237" s="30"/>
      <c r="P237" s="30"/>
      <c r="Q237" s="36"/>
      <c r="R237" s="36"/>
      <c r="S237" s="36"/>
      <c r="T237" s="36"/>
      <c r="U237" s="37"/>
      <c r="V237" s="36"/>
      <c r="W237" s="36"/>
      <c r="X237" s="142"/>
      <c r="Y237" s="38"/>
    </row>
    <row r="238" spans="2:27" ht="15" customHeight="1" x14ac:dyDescent="0.2">
      <c r="B238" s="139"/>
      <c r="C238" s="28"/>
      <c r="D238" s="29"/>
      <c r="E238" s="30"/>
      <c r="F238" s="31" t="str">
        <f>'[1]Colonne ECS (_21)'!$B$88</f>
        <v>R+3</v>
      </c>
      <c r="G238" s="31">
        <f>'[1]Colonne ECS (_21)'!$J$97</f>
        <v>0</v>
      </c>
      <c r="H238" s="31">
        <f>'[1]Colonne ECS (_21)'!$L$97</f>
        <v>0</v>
      </c>
      <c r="I238" s="32">
        <f t="shared" si="30"/>
        <v>0</v>
      </c>
      <c r="J238" s="33" t="str">
        <f t="shared" si="36"/>
        <v/>
      </c>
      <c r="K238" s="34">
        <f t="shared" si="31"/>
        <v>0</v>
      </c>
      <c r="L238" s="34">
        <f t="shared" si="32"/>
        <v>0</v>
      </c>
      <c r="M238" s="35">
        <f>'[1]Colonne ECS (_21)'!$I$140</f>
        <v>0</v>
      </c>
      <c r="N238" s="34">
        <f t="shared" si="33"/>
        <v>0</v>
      </c>
      <c r="O238" s="30"/>
      <c r="P238" s="30"/>
      <c r="Q238" s="36"/>
      <c r="R238" s="36"/>
      <c r="S238" s="36"/>
      <c r="T238" s="36"/>
      <c r="U238" s="37"/>
      <c r="V238" s="36"/>
      <c r="W238" s="36"/>
      <c r="X238" s="142"/>
      <c r="Y238" s="38"/>
    </row>
    <row r="239" spans="2:27" ht="15" customHeight="1" x14ac:dyDescent="0.2">
      <c r="B239" s="139"/>
      <c r="C239" s="28"/>
      <c r="D239" s="29"/>
      <c r="E239" s="30"/>
      <c r="F239" s="31" t="str">
        <f>'[1]Colonne ECS (_21)'!$B$78</f>
        <v>R+4</v>
      </c>
      <c r="G239" s="31">
        <f>'[1]Colonne ECS (_21)'!$J$87</f>
        <v>0</v>
      </c>
      <c r="H239" s="31">
        <f>'[1]Colonne ECS (_21)'!$L$87</f>
        <v>0</v>
      </c>
      <c r="I239" s="32">
        <f t="shared" si="30"/>
        <v>0</v>
      </c>
      <c r="J239" s="33" t="str">
        <f t="shared" si="36"/>
        <v/>
      </c>
      <c r="K239" s="34">
        <f t="shared" si="31"/>
        <v>0</v>
      </c>
      <c r="L239" s="34">
        <f t="shared" si="32"/>
        <v>0</v>
      </c>
      <c r="M239" s="35">
        <f>'[1]Colonne ECS (_21)'!$I$141</f>
        <v>0</v>
      </c>
      <c r="N239" s="34">
        <f t="shared" si="33"/>
        <v>0</v>
      </c>
      <c r="O239" s="30"/>
      <c r="P239" s="30"/>
      <c r="Q239" s="36"/>
      <c r="R239" s="36"/>
      <c r="S239" s="36"/>
      <c r="T239" s="36"/>
      <c r="U239" s="37"/>
      <c r="V239" s="36"/>
      <c r="W239" s="36"/>
      <c r="X239" s="142"/>
      <c r="Y239" s="38"/>
    </row>
    <row r="240" spans="2:27" ht="15" customHeight="1" x14ac:dyDescent="0.2">
      <c r="B240" s="139"/>
      <c r="C240" s="28"/>
      <c r="D240" s="29"/>
      <c r="E240" s="30"/>
      <c r="F240" s="31" t="str">
        <f>'[1]Colonne ECS (_21)'!$B$68</f>
        <v>R+5</v>
      </c>
      <c r="G240" s="31">
        <f>'[1]Colonne ECS (_21)'!$J$77</f>
        <v>0</v>
      </c>
      <c r="H240" s="31">
        <f>'[1]Colonne ECS (_21)'!$L$77</f>
        <v>0</v>
      </c>
      <c r="I240" s="32">
        <f t="shared" si="30"/>
        <v>0</v>
      </c>
      <c r="J240" s="33" t="str">
        <f t="shared" si="36"/>
        <v/>
      </c>
      <c r="K240" s="34">
        <f t="shared" si="31"/>
        <v>0</v>
      </c>
      <c r="L240" s="34">
        <f t="shared" si="32"/>
        <v>0</v>
      </c>
      <c r="M240" s="35">
        <f>'[1]Colonne ECS (_21)'!$I$142</f>
        <v>0</v>
      </c>
      <c r="N240" s="34">
        <f t="shared" si="33"/>
        <v>0</v>
      </c>
      <c r="O240" s="30"/>
      <c r="P240" s="30"/>
      <c r="Q240" s="36"/>
      <c r="R240" s="36"/>
      <c r="S240" s="36"/>
      <c r="T240" s="36"/>
      <c r="U240" s="37"/>
      <c r="V240" s="36"/>
      <c r="W240" s="36"/>
      <c r="X240" s="142"/>
      <c r="Y240" s="38"/>
    </row>
    <row r="241" spans="2:27" ht="15" customHeight="1" x14ac:dyDescent="0.2">
      <c r="B241" s="139"/>
      <c r="C241" s="28"/>
      <c r="D241" s="29"/>
      <c r="E241" s="30"/>
      <c r="F241" s="31" t="str">
        <f>'[1]Colonne ECS (_21)'!$B$58</f>
        <v>R+6</v>
      </c>
      <c r="G241" s="31">
        <f>'[1]Colonne ECS (_21)'!$J$67</f>
        <v>0</v>
      </c>
      <c r="H241" s="31">
        <f>'[1]Colonne ECS (_21)'!$L$67</f>
        <v>0</v>
      </c>
      <c r="I241" s="32">
        <f t="shared" si="30"/>
        <v>0</v>
      </c>
      <c r="J241" s="33" t="str">
        <f t="shared" si="36"/>
        <v/>
      </c>
      <c r="K241" s="34">
        <f t="shared" si="31"/>
        <v>0</v>
      </c>
      <c r="L241" s="34">
        <f t="shared" si="32"/>
        <v>0</v>
      </c>
      <c r="M241" s="35">
        <f>'[1]Colonne ECS (_21)'!$I$143</f>
        <v>0</v>
      </c>
      <c r="N241" s="34">
        <f t="shared" si="33"/>
        <v>0</v>
      </c>
      <c r="O241" s="30"/>
      <c r="P241" s="30"/>
      <c r="Q241" s="36"/>
      <c r="R241" s="36"/>
      <c r="S241" s="36"/>
      <c r="T241" s="36"/>
      <c r="U241" s="37"/>
      <c r="V241" s="36"/>
      <c r="W241" s="36"/>
      <c r="X241" s="142"/>
      <c r="Y241" s="38"/>
    </row>
    <row r="242" spans="2:27" ht="15" customHeight="1" x14ac:dyDescent="0.2">
      <c r="B242" s="139"/>
      <c r="C242" s="28"/>
      <c r="D242" s="29"/>
      <c r="E242" s="30"/>
      <c r="F242" s="31" t="str">
        <f>'[1]Colonne ECS (_21)'!$B$48</f>
        <v>R+7</v>
      </c>
      <c r="G242" s="31">
        <f>'[1]Colonne ECS (_21)'!$J$57</f>
        <v>0</v>
      </c>
      <c r="H242" s="31">
        <f>'[1]Colonne ECS (_21)'!$L$57</f>
        <v>0</v>
      </c>
      <c r="I242" s="32">
        <f t="shared" si="30"/>
        <v>0</v>
      </c>
      <c r="J242" s="33" t="str">
        <f t="shared" si="36"/>
        <v/>
      </c>
      <c r="K242" s="34">
        <f t="shared" si="31"/>
        <v>0</v>
      </c>
      <c r="L242" s="34">
        <f t="shared" si="32"/>
        <v>0</v>
      </c>
      <c r="M242" s="35">
        <f>'[1]Colonne ECS (_21)'!$I$144</f>
        <v>0</v>
      </c>
      <c r="N242" s="34">
        <f t="shared" si="33"/>
        <v>0</v>
      </c>
      <c r="O242" s="30"/>
      <c r="P242" s="30"/>
      <c r="Q242" s="36"/>
      <c r="R242" s="36"/>
      <c r="S242" s="36"/>
      <c r="T242" s="36"/>
      <c r="U242" s="37"/>
      <c r="V242" s="36"/>
      <c r="W242" s="36"/>
      <c r="X242" s="142"/>
      <c r="Y242" s="38"/>
    </row>
    <row r="243" spans="2:27" ht="15" customHeight="1" x14ac:dyDescent="0.2">
      <c r="B243" s="139"/>
      <c r="C243" s="28"/>
      <c r="D243" s="29"/>
      <c r="E243" s="30"/>
      <c r="F243" s="31" t="str">
        <f>'[1]Colonne ECS (_21)'!$B$38</f>
        <v>R+8</v>
      </c>
      <c r="G243" s="31">
        <f>'[1]Colonne ECS (_21)'!$J$47</f>
        <v>0</v>
      </c>
      <c r="H243" s="31">
        <f>'[1]Colonne ECS (_21)'!$L$47</f>
        <v>0</v>
      </c>
      <c r="I243" s="32">
        <f t="shared" si="30"/>
        <v>0</v>
      </c>
      <c r="J243" s="33" t="str">
        <f t="shared" si="36"/>
        <v/>
      </c>
      <c r="K243" s="34">
        <f t="shared" si="31"/>
        <v>0</v>
      </c>
      <c r="L243" s="34">
        <f t="shared" si="32"/>
        <v>0</v>
      </c>
      <c r="M243" s="35">
        <f>'[1]Colonne ECS (_21)'!$I$145</f>
        <v>0</v>
      </c>
      <c r="N243" s="34">
        <f t="shared" si="33"/>
        <v>0</v>
      </c>
      <c r="O243" s="30"/>
      <c r="P243" s="30"/>
      <c r="Q243" s="36"/>
      <c r="R243" s="36"/>
      <c r="S243" s="36"/>
      <c r="T243" s="36"/>
      <c r="U243" s="37"/>
      <c r="V243" s="36"/>
      <c r="W243" s="36"/>
      <c r="X243" s="142"/>
      <c r="Y243" s="38"/>
    </row>
    <row r="244" spans="2:27" ht="15" customHeight="1" x14ac:dyDescent="0.2">
      <c r="B244" s="139"/>
      <c r="C244" s="28"/>
      <c r="D244" s="29"/>
      <c r="E244" s="30"/>
      <c r="F244" s="31" t="str">
        <f>'[1]Colonne ECS (_21)'!$B$28</f>
        <v>R+9</v>
      </c>
      <c r="G244" s="31">
        <f>'[1]Colonne ECS (_21)'!$J$37</f>
        <v>0</v>
      </c>
      <c r="H244" s="31">
        <f>'[1]Colonne ECS (_21)'!$L$37</f>
        <v>0</v>
      </c>
      <c r="I244" s="32">
        <f t="shared" si="30"/>
        <v>0</v>
      </c>
      <c r="J244" s="33" t="str">
        <f t="shared" si="36"/>
        <v/>
      </c>
      <c r="K244" s="34">
        <f t="shared" si="31"/>
        <v>0</v>
      </c>
      <c r="L244" s="34">
        <f t="shared" si="32"/>
        <v>0</v>
      </c>
      <c r="M244" s="35">
        <f>'[1]Colonne ECS (_21)'!$I$146</f>
        <v>0</v>
      </c>
      <c r="N244" s="34">
        <f t="shared" si="33"/>
        <v>0</v>
      </c>
      <c r="O244" s="30"/>
      <c r="P244" s="30"/>
      <c r="Q244" s="36"/>
      <c r="R244" s="36"/>
      <c r="S244" s="36"/>
      <c r="T244" s="36"/>
      <c r="U244" s="37"/>
      <c r="V244" s="36"/>
      <c r="W244" s="36"/>
      <c r="X244" s="142"/>
      <c r="Y244" s="38"/>
    </row>
    <row r="245" spans="2:27" ht="15" customHeight="1" x14ac:dyDescent="0.2">
      <c r="B245" s="139"/>
      <c r="C245" s="39"/>
      <c r="D245" s="40"/>
      <c r="E245" s="41"/>
      <c r="F245" s="42" t="str">
        <f>'[1]Colonne ECS (_21)'!$B$18</f>
        <v>R+10</v>
      </c>
      <c r="G245" s="42">
        <f>'[1]Colonne ECS (_21)'!$J$27</f>
        <v>0</v>
      </c>
      <c r="H245" s="42">
        <f>'[1]Colonne ECS (_21)'!$L$27</f>
        <v>0</v>
      </c>
      <c r="I245" s="43">
        <f t="shared" si="30"/>
        <v>0</v>
      </c>
      <c r="J245" s="44" t="str">
        <f t="shared" si="36"/>
        <v/>
      </c>
      <c r="K245" s="45">
        <f t="shared" si="31"/>
        <v>0</v>
      </c>
      <c r="L245" s="45">
        <f t="shared" si="32"/>
        <v>0</v>
      </c>
      <c r="M245" s="46">
        <f>'[1]Colonne ECS (_21)'!$I$147</f>
        <v>0</v>
      </c>
      <c r="N245" s="45">
        <f t="shared" si="33"/>
        <v>0</v>
      </c>
      <c r="O245" s="41"/>
      <c r="P245" s="41"/>
      <c r="Q245" s="47"/>
      <c r="R245" s="47"/>
      <c r="S245" s="47"/>
      <c r="T245" s="47"/>
      <c r="U245" s="48"/>
      <c r="V245" s="47"/>
      <c r="W245" s="47"/>
      <c r="X245" s="143"/>
      <c r="Y245" s="49"/>
    </row>
    <row r="246" spans="2:27" ht="15" customHeight="1" x14ac:dyDescent="0.2">
      <c r="B246" s="139"/>
      <c r="C246" s="101">
        <f>'[1]Calculs débits-diamètres'!C34</f>
        <v>0</v>
      </c>
      <c r="D246" s="102"/>
      <c r="E246" s="16">
        <f>'[1]Calculs débits-diamètres'!Z111</f>
        <v>0</v>
      </c>
      <c r="F246" s="17" t="str">
        <f>'[1]Colonne ECS (_22)'!$B$118</f>
        <v>RDC</v>
      </c>
      <c r="G246" s="17">
        <f>'[1]Colonne ECS (_22)'!$J$127</f>
        <v>0</v>
      </c>
      <c r="H246" s="17">
        <f>'[1]Colonne ECS (_22)'!$L$127</f>
        <v>0</v>
      </c>
      <c r="I246" s="18">
        <f t="shared" si="30"/>
        <v>0</v>
      </c>
      <c r="J246" s="19" t="str">
        <f t="shared" ref="J246:J256" si="37">IF(I246=0,"",$E$246/(3.6*PI()*(I246^2/4)))</f>
        <v/>
      </c>
      <c r="K246" s="20">
        <f t="shared" si="31"/>
        <v>0</v>
      </c>
      <c r="L246" s="20">
        <f t="shared" si="32"/>
        <v>0</v>
      </c>
      <c r="M246" s="21">
        <f>'[1]Colonne ECS (_22)'!$I$137</f>
        <v>0</v>
      </c>
      <c r="N246" s="20">
        <f t="shared" si="33"/>
        <v>0</v>
      </c>
      <c r="O246" s="16">
        <f>'[1]Calculs débits-diamètres'!J111</f>
        <v>0</v>
      </c>
      <c r="P246" s="16">
        <f>'[1]Calculs débits-diamètres'!O111</f>
        <v>0</v>
      </c>
      <c r="Q246" s="22">
        <f>IF(P246=0,0,REPLACE(P246,1,6,)*1)</f>
        <v>0</v>
      </c>
      <c r="R246" s="23" t="str">
        <f>IF(Q246=0,"",E246/(3.6*PI()*(Q246^2/4)))</f>
        <v/>
      </c>
      <c r="S246" s="24">
        <f>IF(OR(Q246=0,R246=0),0,(3.8*R246^1.896)/(Q246^1.276))</f>
        <v>0</v>
      </c>
      <c r="T246" s="24">
        <f>IF(S246=0,0,IF($E$10=0,"Majoration ?",S246*(1+$E$10/100)))</f>
        <v>0</v>
      </c>
      <c r="U246" s="25">
        <f>'[1]Calculs débits-diamètres'!U111</f>
        <v>0</v>
      </c>
      <c r="V246" s="24">
        <f>IF(ISERROR(T246*U246),0,T246*U246)</f>
        <v>0</v>
      </c>
      <c r="W246" s="24">
        <f>SUM(N246:N256)+V246</f>
        <v>0</v>
      </c>
      <c r="X246" s="141"/>
      <c r="Y246" s="26">
        <f>W246+X246</f>
        <v>0</v>
      </c>
      <c r="AA246" s="27">
        <f>'[1]Colonne ECS (_22)'!$E$13</f>
        <v>0</v>
      </c>
    </row>
    <row r="247" spans="2:27" ht="15" customHeight="1" x14ac:dyDescent="0.2">
      <c r="B247" s="139"/>
      <c r="C247" s="28"/>
      <c r="D247" s="29"/>
      <c r="E247" s="30"/>
      <c r="F247" s="31" t="str">
        <f>'[1]Colonne ECS (_22)'!$B$108</f>
        <v>R+1</v>
      </c>
      <c r="G247" s="31">
        <f>'[1]Colonne ECS (_22)'!$J$117</f>
        <v>0</v>
      </c>
      <c r="H247" s="31">
        <f>'[1]Colonne ECS (_22)'!$L$117</f>
        <v>0</v>
      </c>
      <c r="I247" s="32">
        <f t="shared" si="30"/>
        <v>0</v>
      </c>
      <c r="J247" s="33" t="str">
        <f t="shared" si="37"/>
        <v/>
      </c>
      <c r="K247" s="34">
        <f t="shared" si="31"/>
        <v>0</v>
      </c>
      <c r="L247" s="34">
        <f t="shared" si="32"/>
        <v>0</v>
      </c>
      <c r="M247" s="35">
        <f>'[1]Colonne ECS (_22)'!$I$138</f>
        <v>0</v>
      </c>
      <c r="N247" s="34">
        <f t="shared" si="33"/>
        <v>0</v>
      </c>
      <c r="O247" s="30"/>
      <c r="P247" s="30"/>
      <c r="Q247" s="36"/>
      <c r="R247" s="36"/>
      <c r="S247" s="36"/>
      <c r="T247" s="36"/>
      <c r="U247" s="37"/>
      <c r="V247" s="36"/>
      <c r="W247" s="36"/>
      <c r="X247" s="142"/>
      <c r="Y247" s="38"/>
    </row>
    <row r="248" spans="2:27" ht="15" customHeight="1" x14ac:dyDescent="0.2">
      <c r="B248" s="139"/>
      <c r="C248" s="28"/>
      <c r="D248" s="29"/>
      <c r="E248" s="30"/>
      <c r="F248" s="31" t="str">
        <f>'[1]Colonne ECS (_22)'!$B$98</f>
        <v>R+2</v>
      </c>
      <c r="G248" s="31">
        <f>'[1]Colonne ECS (_22)'!$J$107</f>
        <v>0</v>
      </c>
      <c r="H248" s="31">
        <f>'[1]Colonne ECS (_22)'!$L$107</f>
        <v>0</v>
      </c>
      <c r="I248" s="32">
        <f t="shared" si="30"/>
        <v>0</v>
      </c>
      <c r="J248" s="33" t="str">
        <f t="shared" si="37"/>
        <v/>
      </c>
      <c r="K248" s="34">
        <f t="shared" si="31"/>
        <v>0</v>
      </c>
      <c r="L248" s="34">
        <f t="shared" si="32"/>
        <v>0</v>
      </c>
      <c r="M248" s="35">
        <f>'[1]Colonne ECS (_22)'!$I$139</f>
        <v>0</v>
      </c>
      <c r="N248" s="34">
        <f t="shared" si="33"/>
        <v>0</v>
      </c>
      <c r="O248" s="30"/>
      <c r="P248" s="30"/>
      <c r="Q248" s="36"/>
      <c r="R248" s="36"/>
      <c r="S248" s="36"/>
      <c r="T248" s="36"/>
      <c r="U248" s="37"/>
      <c r="V248" s="36"/>
      <c r="W248" s="36"/>
      <c r="X248" s="142"/>
      <c r="Y248" s="38"/>
    </row>
    <row r="249" spans="2:27" ht="15" customHeight="1" x14ac:dyDescent="0.2">
      <c r="B249" s="139"/>
      <c r="C249" s="28"/>
      <c r="D249" s="29"/>
      <c r="E249" s="30"/>
      <c r="F249" s="31" t="str">
        <f>'[1]Colonne ECS (_22)'!$B$88</f>
        <v>R+3</v>
      </c>
      <c r="G249" s="31">
        <f>'[1]Colonne ECS (_22)'!$J$97</f>
        <v>0</v>
      </c>
      <c r="H249" s="31">
        <f>'[1]Colonne ECS (_22)'!$L$97</f>
        <v>0</v>
      </c>
      <c r="I249" s="32">
        <f t="shared" si="30"/>
        <v>0</v>
      </c>
      <c r="J249" s="33" t="str">
        <f t="shared" si="37"/>
        <v/>
      </c>
      <c r="K249" s="34">
        <f t="shared" si="31"/>
        <v>0</v>
      </c>
      <c r="L249" s="34">
        <f t="shared" si="32"/>
        <v>0</v>
      </c>
      <c r="M249" s="35">
        <f>'[1]Colonne ECS (_22)'!$I$140</f>
        <v>0</v>
      </c>
      <c r="N249" s="34">
        <f t="shared" si="33"/>
        <v>0</v>
      </c>
      <c r="O249" s="30"/>
      <c r="P249" s="30"/>
      <c r="Q249" s="36"/>
      <c r="R249" s="36"/>
      <c r="S249" s="36"/>
      <c r="T249" s="36"/>
      <c r="U249" s="37"/>
      <c r="V249" s="36"/>
      <c r="W249" s="36"/>
      <c r="X249" s="142"/>
      <c r="Y249" s="38"/>
    </row>
    <row r="250" spans="2:27" ht="15" customHeight="1" x14ac:dyDescent="0.2">
      <c r="B250" s="139"/>
      <c r="C250" s="28"/>
      <c r="D250" s="29"/>
      <c r="E250" s="30"/>
      <c r="F250" s="31" t="str">
        <f>'[1]Colonne ECS (_22)'!$B$78</f>
        <v>R+4</v>
      </c>
      <c r="G250" s="31">
        <f>'[1]Colonne ECS (_22)'!$J$87</f>
        <v>0</v>
      </c>
      <c r="H250" s="31">
        <f>'[1]Colonne ECS (_22)'!$L$87</f>
        <v>0</v>
      </c>
      <c r="I250" s="32">
        <f t="shared" si="30"/>
        <v>0</v>
      </c>
      <c r="J250" s="33" t="str">
        <f t="shared" si="37"/>
        <v/>
      </c>
      <c r="K250" s="34">
        <f t="shared" si="31"/>
        <v>0</v>
      </c>
      <c r="L250" s="34">
        <f t="shared" si="32"/>
        <v>0</v>
      </c>
      <c r="M250" s="35">
        <f>'[1]Colonne ECS (_22)'!$I$141</f>
        <v>0</v>
      </c>
      <c r="N250" s="34">
        <f t="shared" si="33"/>
        <v>0</v>
      </c>
      <c r="O250" s="30"/>
      <c r="P250" s="30"/>
      <c r="Q250" s="36"/>
      <c r="R250" s="36"/>
      <c r="S250" s="36"/>
      <c r="T250" s="36"/>
      <c r="U250" s="37"/>
      <c r="V250" s="36"/>
      <c r="W250" s="36"/>
      <c r="X250" s="142"/>
      <c r="Y250" s="38"/>
    </row>
    <row r="251" spans="2:27" ht="15" customHeight="1" x14ac:dyDescent="0.2">
      <c r="B251" s="139"/>
      <c r="C251" s="28"/>
      <c r="D251" s="29"/>
      <c r="E251" s="30"/>
      <c r="F251" s="31" t="str">
        <f>'[1]Colonne ECS (_22)'!$B$68</f>
        <v>R+5</v>
      </c>
      <c r="G251" s="31">
        <f>'[1]Colonne ECS (_22)'!$J$77</f>
        <v>0</v>
      </c>
      <c r="H251" s="31">
        <f>'[1]Colonne ECS (_22)'!$L$77</f>
        <v>0</v>
      </c>
      <c r="I251" s="32">
        <f t="shared" si="30"/>
        <v>0</v>
      </c>
      <c r="J251" s="33" t="str">
        <f t="shared" si="37"/>
        <v/>
      </c>
      <c r="K251" s="34">
        <f t="shared" si="31"/>
        <v>0</v>
      </c>
      <c r="L251" s="34">
        <f t="shared" si="32"/>
        <v>0</v>
      </c>
      <c r="M251" s="35">
        <f>'[1]Colonne ECS (_22)'!$I$142</f>
        <v>0</v>
      </c>
      <c r="N251" s="34">
        <f t="shared" si="33"/>
        <v>0</v>
      </c>
      <c r="O251" s="30"/>
      <c r="P251" s="30"/>
      <c r="Q251" s="36"/>
      <c r="R251" s="36"/>
      <c r="S251" s="36"/>
      <c r="T251" s="36"/>
      <c r="U251" s="37"/>
      <c r="V251" s="36"/>
      <c r="W251" s="36"/>
      <c r="X251" s="142"/>
      <c r="Y251" s="38"/>
    </row>
    <row r="252" spans="2:27" ht="15" customHeight="1" x14ac:dyDescent="0.2">
      <c r="B252" s="139"/>
      <c r="C252" s="28"/>
      <c r="D252" s="29"/>
      <c r="E252" s="30"/>
      <c r="F252" s="31" t="str">
        <f>'[1]Colonne ECS (_22)'!$B$58</f>
        <v>R+6</v>
      </c>
      <c r="G252" s="31">
        <f>'[1]Colonne ECS (_22)'!$J$67</f>
        <v>0</v>
      </c>
      <c r="H252" s="31">
        <f>'[1]Colonne ECS (_22)'!$L$67</f>
        <v>0</v>
      </c>
      <c r="I252" s="32">
        <f t="shared" si="30"/>
        <v>0</v>
      </c>
      <c r="J252" s="33" t="str">
        <f t="shared" si="37"/>
        <v/>
      </c>
      <c r="K252" s="34">
        <f t="shared" si="31"/>
        <v>0</v>
      </c>
      <c r="L252" s="34">
        <f t="shared" si="32"/>
        <v>0</v>
      </c>
      <c r="M252" s="35">
        <f>'[1]Colonne ECS (_22)'!$I$143</f>
        <v>0</v>
      </c>
      <c r="N252" s="34">
        <f t="shared" si="33"/>
        <v>0</v>
      </c>
      <c r="O252" s="30"/>
      <c r="P252" s="30"/>
      <c r="Q252" s="36"/>
      <c r="R252" s="36"/>
      <c r="S252" s="36"/>
      <c r="T252" s="36"/>
      <c r="U252" s="37"/>
      <c r="V252" s="36"/>
      <c r="W252" s="36"/>
      <c r="X252" s="142"/>
      <c r="Y252" s="38"/>
    </row>
    <row r="253" spans="2:27" ht="15" customHeight="1" x14ac:dyDescent="0.2">
      <c r="B253" s="139"/>
      <c r="C253" s="28"/>
      <c r="D253" s="29"/>
      <c r="E253" s="30"/>
      <c r="F253" s="31" t="str">
        <f>'[1]Colonne ECS (_22)'!$B$48</f>
        <v>R+7</v>
      </c>
      <c r="G253" s="31">
        <f>'[1]Colonne ECS (_22)'!$J$57</f>
        <v>0</v>
      </c>
      <c r="H253" s="31">
        <f>'[1]Colonne ECS (_22)'!$L$57</f>
        <v>0</v>
      </c>
      <c r="I253" s="32">
        <f t="shared" si="30"/>
        <v>0</v>
      </c>
      <c r="J253" s="33" t="str">
        <f t="shared" si="37"/>
        <v/>
      </c>
      <c r="K253" s="34">
        <f t="shared" si="31"/>
        <v>0</v>
      </c>
      <c r="L253" s="34">
        <f t="shared" si="32"/>
        <v>0</v>
      </c>
      <c r="M253" s="35">
        <f>'[1]Colonne ECS (_22)'!$I$144</f>
        <v>0</v>
      </c>
      <c r="N253" s="34">
        <f t="shared" si="33"/>
        <v>0</v>
      </c>
      <c r="O253" s="30"/>
      <c r="P253" s="30"/>
      <c r="Q253" s="36"/>
      <c r="R253" s="36"/>
      <c r="S253" s="36"/>
      <c r="T253" s="36"/>
      <c r="U253" s="37"/>
      <c r="V253" s="36"/>
      <c r="W253" s="36"/>
      <c r="X253" s="142"/>
      <c r="Y253" s="38"/>
    </row>
    <row r="254" spans="2:27" ht="15" customHeight="1" x14ac:dyDescent="0.2">
      <c r="B254" s="139"/>
      <c r="C254" s="28"/>
      <c r="D254" s="29"/>
      <c r="E254" s="30"/>
      <c r="F254" s="31" t="str">
        <f>'[1]Colonne ECS (_22)'!$B$38</f>
        <v>R+8</v>
      </c>
      <c r="G254" s="31">
        <f>'[1]Colonne ECS (_22)'!$J$47</f>
        <v>0</v>
      </c>
      <c r="H254" s="31">
        <f>'[1]Colonne ECS (_22)'!$L$47</f>
        <v>0</v>
      </c>
      <c r="I254" s="32">
        <f t="shared" si="30"/>
        <v>0</v>
      </c>
      <c r="J254" s="33" t="str">
        <f t="shared" si="37"/>
        <v/>
      </c>
      <c r="K254" s="34">
        <f t="shared" si="31"/>
        <v>0</v>
      </c>
      <c r="L254" s="34">
        <f t="shared" si="32"/>
        <v>0</v>
      </c>
      <c r="M254" s="35">
        <f>'[1]Colonne ECS (_22)'!$I$145</f>
        <v>0</v>
      </c>
      <c r="N254" s="34">
        <f t="shared" si="33"/>
        <v>0</v>
      </c>
      <c r="O254" s="30"/>
      <c r="P254" s="30"/>
      <c r="Q254" s="36"/>
      <c r="R254" s="36"/>
      <c r="S254" s="36"/>
      <c r="T254" s="36"/>
      <c r="U254" s="37"/>
      <c r="V254" s="36"/>
      <c r="W254" s="36"/>
      <c r="X254" s="142"/>
      <c r="Y254" s="38"/>
    </row>
    <row r="255" spans="2:27" ht="15" customHeight="1" x14ac:dyDescent="0.2">
      <c r="B255" s="139"/>
      <c r="C255" s="28"/>
      <c r="D255" s="29"/>
      <c r="E255" s="30"/>
      <c r="F255" s="31" t="str">
        <f>'[1]Colonne ECS (_22)'!$B$28</f>
        <v>R+9</v>
      </c>
      <c r="G255" s="31">
        <f>'[1]Colonne ECS (_22)'!$J$37</f>
        <v>0</v>
      </c>
      <c r="H255" s="31">
        <f>'[1]Colonne ECS (_22)'!$L$37</f>
        <v>0</v>
      </c>
      <c r="I255" s="32">
        <f t="shared" si="30"/>
        <v>0</v>
      </c>
      <c r="J255" s="33" t="str">
        <f t="shared" si="37"/>
        <v/>
      </c>
      <c r="K255" s="34">
        <f t="shared" si="31"/>
        <v>0</v>
      </c>
      <c r="L255" s="34">
        <f t="shared" si="32"/>
        <v>0</v>
      </c>
      <c r="M255" s="35">
        <f>'[1]Colonne ECS (_22)'!$I$146</f>
        <v>0</v>
      </c>
      <c r="N255" s="34">
        <f t="shared" si="33"/>
        <v>0</v>
      </c>
      <c r="O255" s="30"/>
      <c r="P255" s="30"/>
      <c r="Q255" s="36"/>
      <c r="R255" s="36"/>
      <c r="S255" s="36"/>
      <c r="T255" s="36"/>
      <c r="U255" s="37"/>
      <c r="V255" s="36"/>
      <c r="W255" s="36"/>
      <c r="X255" s="142"/>
      <c r="Y255" s="38"/>
    </row>
    <row r="256" spans="2:27" ht="15" customHeight="1" x14ac:dyDescent="0.2">
      <c r="B256" s="139"/>
      <c r="C256" s="39"/>
      <c r="D256" s="40"/>
      <c r="E256" s="41"/>
      <c r="F256" s="42" t="str">
        <f>'[1]Colonne ECS (_22)'!$B$18</f>
        <v>R+10</v>
      </c>
      <c r="G256" s="42">
        <f>'[1]Colonne ECS (_22)'!$J$27</f>
        <v>0</v>
      </c>
      <c r="H256" s="42">
        <f>'[1]Colonne ECS (_22)'!$L$27</f>
        <v>0</v>
      </c>
      <c r="I256" s="43">
        <f t="shared" si="30"/>
        <v>0</v>
      </c>
      <c r="J256" s="44" t="str">
        <f t="shared" si="37"/>
        <v/>
      </c>
      <c r="K256" s="45">
        <f t="shared" si="31"/>
        <v>0</v>
      </c>
      <c r="L256" s="45">
        <f t="shared" si="32"/>
        <v>0</v>
      </c>
      <c r="M256" s="46">
        <f>'[1]Colonne ECS (_22)'!$I$147</f>
        <v>0</v>
      </c>
      <c r="N256" s="45">
        <f t="shared" si="33"/>
        <v>0</v>
      </c>
      <c r="O256" s="41"/>
      <c r="P256" s="41"/>
      <c r="Q256" s="47"/>
      <c r="R256" s="47"/>
      <c r="S256" s="47"/>
      <c r="T256" s="47"/>
      <c r="U256" s="48"/>
      <c r="V256" s="47"/>
      <c r="W256" s="47"/>
      <c r="X256" s="143"/>
      <c r="Y256" s="49"/>
    </row>
    <row r="257" spans="2:27" ht="15" customHeight="1" x14ac:dyDescent="0.2">
      <c r="B257" s="139"/>
      <c r="C257" s="101">
        <f>'[1]Calculs débits-diamètres'!C35</f>
        <v>0</v>
      </c>
      <c r="D257" s="102"/>
      <c r="E257" s="16">
        <f>'[1]Calculs débits-diamètres'!Z112</f>
        <v>0</v>
      </c>
      <c r="F257" s="17" t="str">
        <f>'[1]Colonne ECS (_23)'!$B$118</f>
        <v>RDC</v>
      </c>
      <c r="G257" s="17">
        <f>'[1]Colonne ECS (_23)'!$J$127</f>
        <v>0</v>
      </c>
      <c r="H257" s="17">
        <f>'[1]Colonne ECS (_23)'!$L$127</f>
        <v>0</v>
      </c>
      <c r="I257" s="18">
        <f t="shared" si="30"/>
        <v>0</v>
      </c>
      <c r="J257" s="19" t="str">
        <f t="shared" ref="J257:J267" si="38">IF(I257=0,"",$E$257/(3.6*PI()*(I257^2/4)))</f>
        <v/>
      </c>
      <c r="K257" s="20">
        <f t="shared" si="31"/>
        <v>0</v>
      </c>
      <c r="L257" s="20">
        <f t="shared" si="32"/>
        <v>0</v>
      </c>
      <c r="M257" s="21">
        <f>'[1]Colonne ECS (_23)'!$I$137</f>
        <v>0</v>
      </c>
      <c r="N257" s="20">
        <f t="shared" si="33"/>
        <v>0</v>
      </c>
      <c r="O257" s="16">
        <f>'[1]Calculs débits-diamètres'!J112</f>
        <v>0</v>
      </c>
      <c r="P257" s="16">
        <f>'[1]Calculs débits-diamètres'!O112</f>
        <v>0</v>
      </c>
      <c r="Q257" s="22">
        <f>IF(P257=0,0,REPLACE(P257,1,6,)*1)</f>
        <v>0</v>
      </c>
      <c r="R257" s="23" t="str">
        <f>IF(Q257=0,"",E257/(3.6*PI()*(Q257^2/4)))</f>
        <v/>
      </c>
      <c r="S257" s="24">
        <f>IF(OR(Q257=0,R257=0),0,(3.8*R257^1.896)/(Q257^1.276))</f>
        <v>0</v>
      </c>
      <c r="T257" s="24">
        <f>IF(S257=0,0,IF($E$10=0,"Majoration ?",S257*(1+$E$10/100)))</f>
        <v>0</v>
      </c>
      <c r="U257" s="25">
        <f>'[1]Calculs débits-diamètres'!U112</f>
        <v>0</v>
      </c>
      <c r="V257" s="24">
        <f>IF(ISERROR(T257*U257),0,T257*U257)</f>
        <v>0</v>
      </c>
      <c r="W257" s="24">
        <f>SUM(N257:N267)+V257</f>
        <v>0</v>
      </c>
      <c r="X257" s="141"/>
      <c r="Y257" s="26">
        <f>W257+X257</f>
        <v>0</v>
      </c>
      <c r="AA257" s="27">
        <f>'[1]Colonne ECS (_23)'!$E$13</f>
        <v>0</v>
      </c>
    </row>
    <row r="258" spans="2:27" ht="15" customHeight="1" x14ac:dyDescent="0.2">
      <c r="B258" s="139"/>
      <c r="C258" s="28"/>
      <c r="D258" s="29"/>
      <c r="E258" s="30"/>
      <c r="F258" s="31" t="str">
        <f>'[1]Colonne ECS (_23)'!$B$108</f>
        <v>R+1</v>
      </c>
      <c r="G258" s="31">
        <f>'[1]Colonne ECS (_23)'!$J$117</f>
        <v>0</v>
      </c>
      <c r="H258" s="31">
        <f>'[1]Colonne ECS (_23)'!$L$117</f>
        <v>0</v>
      </c>
      <c r="I258" s="32">
        <f t="shared" si="30"/>
        <v>0</v>
      </c>
      <c r="J258" s="33" t="str">
        <f t="shared" si="38"/>
        <v/>
      </c>
      <c r="K258" s="34">
        <f t="shared" si="31"/>
        <v>0</v>
      </c>
      <c r="L258" s="34">
        <f t="shared" si="32"/>
        <v>0</v>
      </c>
      <c r="M258" s="35">
        <f>'[1]Colonne ECS (_23)'!$I$138</f>
        <v>0</v>
      </c>
      <c r="N258" s="34">
        <f t="shared" si="33"/>
        <v>0</v>
      </c>
      <c r="O258" s="30"/>
      <c r="P258" s="30"/>
      <c r="Q258" s="36"/>
      <c r="R258" s="36"/>
      <c r="S258" s="36"/>
      <c r="T258" s="36"/>
      <c r="U258" s="37"/>
      <c r="V258" s="36"/>
      <c r="W258" s="36"/>
      <c r="X258" s="142"/>
      <c r="Y258" s="38"/>
    </row>
    <row r="259" spans="2:27" ht="15" customHeight="1" x14ac:dyDescent="0.2">
      <c r="B259" s="139"/>
      <c r="C259" s="28"/>
      <c r="D259" s="29"/>
      <c r="E259" s="30"/>
      <c r="F259" s="31" t="str">
        <f>'[1]Colonne ECS (_23)'!$B$98</f>
        <v>R+2</v>
      </c>
      <c r="G259" s="31">
        <f>'[1]Colonne ECS (_23)'!$J$107</f>
        <v>0</v>
      </c>
      <c r="H259" s="31">
        <f>'[1]Colonne ECS (_23)'!$L$107</f>
        <v>0</v>
      </c>
      <c r="I259" s="32">
        <f t="shared" si="30"/>
        <v>0</v>
      </c>
      <c r="J259" s="33" t="str">
        <f t="shared" si="38"/>
        <v/>
      </c>
      <c r="K259" s="34">
        <f t="shared" si="31"/>
        <v>0</v>
      </c>
      <c r="L259" s="34">
        <f t="shared" si="32"/>
        <v>0</v>
      </c>
      <c r="M259" s="35">
        <f>'[1]Colonne ECS (_23)'!$I$139</f>
        <v>0</v>
      </c>
      <c r="N259" s="34">
        <f t="shared" si="33"/>
        <v>0</v>
      </c>
      <c r="O259" s="30"/>
      <c r="P259" s="30"/>
      <c r="Q259" s="36"/>
      <c r="R259" s="36"/>
      <c r="S259" s="36"/>
      <c r="T259" s="36"/>
      <c r="U259" s="37"/>
      <c r="V259" s="36"/>
      <c r="W259" s="36"/>
      <c r="X259" s="142"/>
      <c r="Y259" s="38"/>
    </row>
    <row r="260" spans="2:27" ht="15" customHeight="1" x14ac:dyDescent="0.2">
      <c r="B260" s="139"/>
      <c r="C260" s="28"/>
      <c r="D260" s="29"/>
      <c r="E260" s="30"/>
      <c r="F260" s="31" t="str">
        <f>'[1]Colonne ECS (_23)'!$B$88</f>
        <v>R+3</v>
      </c>
      <c r="G260" s="31">
        <f>'[1]Colonne ECS (_23)'!$J$97</f>
        <v>0</v>
      </c>
      <c r="H260" s="31">
        <f>'[1]Colonne ECS (_23)'!$L$97</f>
        <v>0</v>
      </c>
      <c r="I260" s="32">
        <f t="shared" si="30"/>
        <v>0</v>
      </c>
      <c r="J260" s="33" t="str">
        <f t="shared" si="38"/>
        <v/>
      </c>
      <c r="K260" s="34">
        <f t="shared" si="31"/>
        <v>0</v>
      </c>
      <c r="L260" s="34">
        <f t="shared" si="32"/>
        <v>0</v>
      </c>
      <c r="M260" s="35">
        <f>'[1]Colonne ECS (_23)'!$I$140</f>
        <v>0</v>
      </c>
      <c r="N260" s="34">
        <f t="shared" si="33"/>
        <v>0</v>
      </c>
      <c r="O260" s="30"/>
      <c r="P260" s="30"/>
      <c r="Q260" s="36"/>
      <c r="R260" s="36"/>
      <c r="S260" s="36"/>
      <c r="T260" s="36"/>
      <c r="U260" s="37"/>
      <c r="V260" s="36"/>
      <c r="W260" s="36"/>
      <c r="X260" s="142"/>
      <c r="Y260" s="38"/>
    </row>
    <row r="261" spans="2:27" ht="15" customHeight="1" x14ac:dyDescent="0.2">
      <c r="B261" s="139"/>
      <c r="C261" s="28"/>
      <c r="D261" s="29"/>
      <c r="E261" s="30"/>
      <c r="F261" s="31" t="str">
        <f>'[1]Colonne ECS (_23)'!$B$78</f>
        <v>R+4</v>
      </c>
      <c r="G261" s="31">
        <f>'[1]Colonne ECS (_23)'!$J$87</f>
        <v>0</v>
      </c>
      <c r="H261" s="31">
        <f>'[1]Colonne ECS (_23)'!$L$87</f>
        <v>0</v>
      </c>
      <c r="I261" s="32">
        <f t="shared" si="30"/>
        <v>0</v>
      </c>
      <c r="J261" s="33" t="str">
        <f t="shared" si="38"/>
        <v/>
      </c>
      <c r="K261" s="34">
        <f t="shared" si="31"/>
        <v>0</v>
      </c>
      <c r="L261" s="34">
        <f t="shared" si="32"/>
        <v>0</v>
      </c>
      <c r="M261" s="35">
        <f>'[1]Colonne ECS (_23)'!$I$141</f>
        <v>0</v>
      </c>
      <c r="N261" s="34">
        <f t="shared" si="33"/>
        <v>0</v>
      </c>
      <c r="O261" s="30"/>
      <c r="P261" s="30"/>
      <c r="Q261" s="36"/>
      <c r="R261" s="36"/>
      <c r="S261" s="36"/>
      <c r="T261" s="36"/>
      <c r="U261" s="37"/>
      <c r="V261" s="36"/>
      <c r="W261" s="36"/>
      <c r="X261" s="142"/>
      <c r="Y261" s="38"/>
    </row>
    <row r="262" spans="2:27" ht="15" customHeight="1" x14ac:dyDescent="0.2">
      <c r="B262" s="139"/>
      <c r="C262" s="28"/>
      <c r="D262" s="29"/>
      <c r="E262" s="30"/>
      <c r="F262" s="31" t="str">
        <f>'[1]Colonne ECS (_23)'!$B$68</f>
        <v>R+5</v>
      </c>
      <c r="G262" s="31">
        <f>'[1]Colonne ECS (_23)'!$J$77</f>
        <v>0</v>
      </c>
      <c r="H262" s="31">
        <f>'[1]Colonne ECS (_23)'!$L$77</f>
        <v>0</v>
      </c>
      <c r="I262" s="32">
        <f t="shared" si="30"/>
        <v>0</v>
      </c>
      <c r="J262" s="33" t="str">
        <f t="shared" si="38"/>
        <v/>
      </c>
      <c r="K262" s="34">
        <f t="shared" si="31"/>
        <v>0</v>
      </c>
      <c r="L262" s="34">
        <f t="shared" si="32"/>
        <v>0</v>
      </c>
      <c r="M262" s="35">
        <f>'[1]Colonne ECS (_23)'!$I$142</f>
        <v>0</v>
      </c>
      <c r="N262" s="34">
        <f t="shared" si="33"/>
        <v>0</v>
      </c>
      <c r="O262" s="30"/>
      <c r="P262" s="30"/>
      <c r="Q262" s="36"/>
      <c r="R262" s="36"/>
      <c r="S262" s="36"/>
      <c r="T262" s="36"/>
      <c r="U262" s="37"/>
      <c r="V262" s="36"/>
      <c r="W262" s="36"/>
      <c r="X262" s="142"/>
      <c r="Y262" s="38"/>
    </row>
    <row r="263" spans="2:27" ht="15" customHeight="1" x14ac:dyDescent="0.2">
      <c r="B263" s="139"/>
      <c r="C263" s="28"/>
      <c r="D263" s="29"/>
      <c r="E263" s="30"/>
      <c r="F263" s="31" t="str">
        <f>'[1]Colonne ECS (_23)'!$B$58</f>
        <v>R+6</v>
      </c>
      <c r="G263" s="31">
        <f>'[1]Colonne ECS (_23)'!$J$67</f>
        <v>0</v>
      </c>
      <c r="H263" s="31">
        <f>'[1]Colonne ECS (_23)'!$L$67</f>
        <v>0</v>
      </c>
      <c r="I263" s="32">
        <f t="shared" si="30"/>
        <v>0</v>
      </c>
      <c r="J263" s="33" t="str">
        <f t="shared" si="38"/>
        <v/>
      </c>
      <c r="K263" s="34">
        <f t="shared" si="31"/>
        <v>0</v>
      </c>
      <c r="L263" s="34">
        <f t="shared" si="32"/>
        <v>0</v>
      </c>
      <c r="M263" s="35">
        <f>'[1]Colonne ECS (_23)'!$I$143</f>
        <v>0</v>
      </c>
      <c r="N263" s="34">
        <f t="shared" si="33"/>
        <v>0</v>
      </c>
      <c r="O263" s="30"/>
      <c r="P263" s="30"/>
      <c r="Q263" s="36"/>
      <c r="R263" s="36"/>
      <c r="S263" s="36"/>
      <c r="T263" s="36"/>
      <c r="U263" s="37"/>
      <c r="V263" s="36"/>
      <c r="W263" s="36"/>
      <c r="X263" s="142"/>
      <c r="Y263" s="38"/>
    </row>
    <row r="264" spans="2:27" ht="15" customHeight="1" x14ac:dyDescent="0.2">
      <c r="B264" s="139"/>
      <c r="C264" s="28"/>
      <c r="D264" s="29"/>
      <c r="E264" s="30"/>
      <c r="F264" s="31" t="str">
        <f>'[1]Colonne ECS (_23)'!$B$48</f>
        <v>R+7</v>
      </c>
      <c r="G264" s="31">
        <f>'[1]Colonne ECS (_23)'!$J$57</f>
        <v>0</v>
      </c>
      <c r="H264" s="31">
        <f>'[1]Colonne ECS (_23)'!$L$57</f>
        <v>0</v>
      </c>
      <c r="I264" s="32">
        <f t="shared" si="30"/>
        <v>0</v>
      </c>
      <c r="J264" s="33" t="str">
        <f t="shared" si="38"/>
        <v/>
      </c>
      <c r="K264" s="34">
        <f t="shared" si="31"/>
        <v>0</v>
      </c>
      <c r="L264" s="34">
        <f t="shared" si="32"/>
        <v>0</v>
      </c>
      <c r="M264" s="35">
        <f>'[1]Colonne ECS (_23)'!$I$144</f>
        <v>0</v>
      </c>
      <c r="N264" s="34">
        <f t="shared" si="33"/>
        <v>0</v>
      </c>
      <c r="O264" s="30"/>
      <c r="P264" s="30"/>
      <c r="Q264" s="36"/>
      <c r="R264" s="36"/>
      <c r="S264" s="36"/>
      <c r="T264" s="36"/>
      <c r="U264" s="37"/>
      <c r="V264" s="36"/>
      <c r="W264" s="36"/>
      <c r="X264" s="142"/>
      <c r="Y264" s="38"/>
    </row>
    <row r="265" spans="2:27" ht="15" customHeight="1" x14ac:dyDescent="0.2">
      <c r="B265" s="139"/>
      <c r="C265" s="28"/>
      <c r="D265" s="29"/>
      <c r="E265" s="30"/>
      <c r="F265" s="31" t="str">
        <f>'[1]Colonne ECS (_23)'!$B$38</f>
        <v>R+8</v>
      </c>
      <c r="G265" s="31">
        <f>'[1]Colonne ECS (_23)'!$J$47</f>
        <v>0</v>
      </c>
      <c r="H265" s="31">
        <f>'[1]Colonne ECS (_23)'!$L$47</f>
        <v>0</v>
      </c>
      <c r="I265" s="32">
        <f t="shared" si="30"/>
        <v>0</v>
      </c>
      <c r="J265" s="33" t="str">
        <f t="shared" si="38"/>
        <v/>
      </c>
      <c r="K265" s="34">
        <f t="shared" si="31"/>
        <v>0</v>
      </c>
      <c r="L265" s="34">
        <f t="shared" si="32"/>
        <v>0</v>
      </c>
      <c r="M265" s="35">
        <f>'[1]Colonne ECS (_23)'!$I$145</f>
        <v>0</v>
      </c>
      <c r="N265" s="34">
        <f t="shared" si="33"/>
        <v>0</v>
      </c>
      <c r="O265" s="30"/>
      <c r="P265" s="30"/>
      <c r="Q265" s="36"/>
      <c r="R265" s="36"/>
      <c r="S265" s="36"/>
      <c r="T265" s="36"/>
      <c r="U265" s="37"/>
      <c r="V265" s="36"/>
      <c r="W265" s="36"/>
      <c r="X265" s="142"/>
      <c r="Y265" s="38"/>
    </row>
    <row r="266" spans="2:27" ht="15" customHeight="1" x14ac:dyDescent="0.2">
      <c r="B266" s="139"/>
      <c r="C266" s="28"/>
      <c r="D266" s="29"/>
      <c r="E266" s="30"/>
      <c r="F266" s="31" t="str">
        <f>'[1]Colonne ECS (_23)'!$B$28</f>
        <v>R+9</v>
      </c>
      <c r="G266" s="31">
        <f>'[1]Colonne ECS (_23)'!$J$37</f>
        <v>0</v>
      </c>
      <c r="H266" s="31">
        <f>'[1]Colonne ECS (_23)'!$L$37</f>
        <v>0</v>
      </c>
      <c r="I266" s="32">
        <f t="shared" si="30"/>
        <v>0</v>
      </c>
      <c r="J266" s="33" t="str">
        <f t="shared" si="38"/>
        <v/>
      </c>
      <c r="K266" s="34">
        <f t="shared" si="31"/>
        <v>0</v>
      </c>
      <c r="L266" s="34">
        <f t="shared" si="32"/>
        <v>0</v>
      </c>
      <c r="M266" s="35">
        <f>'[1]Colonne ECS (_23)'!$I$146</f>
        <v>0</v>
      </c>
      <c r="N266" s="34">
        <f t="shared" si="33"/>
        <v>0</v>
      </c>
      <c r="O266" s="30"/>
      <c r="P266" s="30"/>
      <c r="Q266" s="36"/>
      <c r="R266" s="36"/>
      <c r="S266" s="36"/>
      <c r="T266" s="36"/>
      <c r="U266" s="37"/>
      <c r="V266" s="36"/>
      <c r="W266" s="36"/>
      <c r="X266" s="142"/>
      <c r="Y266" s="38"/>
    </row>
    <row r="267" spans="2:27" ht="15" customHeight="1" x14ac:dyDescent="0.2">
      <c r="B267" s="139"/>
      <c r="C267" s="39"/>
      <c r="D267" s="40"/>
      <c r="E267" s="41"/>
      <c r="F267" s="42" t="str">
        <f>'[1]Colonne ECS (_23)'!$B$18</f>
        <v>R+10</v>
      </c>
      <c r="G267" s="42">
        <f>'[1]Colonne ECS (_23)'!$J$27</f>
        <v>0</v>
      </c>
      <c r="H267" s="42">
        <f>'[1]Colonne ECS (_23)'!$L$27</f>
        <v>0</v>
      </c>
      <c r="I267" s="43">
        <f t="shared" si="30"/>
        <v>0</v>
      </c>
      <c r="J267" s="44" t="str">
        <f t="shared" si="38"/>
        <v/>
      </c>
      <c r="K267" s="45">
        <f t="shared" si="31"/>
        <v>0</v>
      </c>
      <c r="L267" s="45">
        <f t="shared" si="32"/>
        <v>0</v>
      </c>
      <c r="M267" s="46">
        <f>'[1]Colonne ECS (_23)'!$I$147</f>
        <v>0</v>
      </c>
      <c r="N267" s="45">
        <f t="shared" si="33"/>
        <v>0</v>
      </c>
      <c r="O267" s="41"/>
      <c r="P267" s="41"/>
      <c r="Q267" s="47"/>
      <c r="R267" s="47"/>
      <c r="S267" s="47"/>
      <c r="T267" s="47"/>
      <c r="U267" s="48"/>
      <c r="V267" s="47"/>
      <c r="W267" s="47"/>
      <c r="X267" s="143"/>
      <c r="Y267" s="49"/>
    </row>
    <row r="268" spans="2:27" ht="15" customHeight="1" x14ac:dyDescent="0.2">
      <c r="B268" s="139"/>
      <c r="C268" s="101">
        <f>'[1]Calculs débits-diamètres'!C36</f>
        <v>0</v>
      </c>
      <c r="D268" s="102"/>
      <c r="E268" s="16">
        <f>'[1]Calculs débits-diamètres'!Z113</f>
        <v>0</v>
      </c>
      <c r="F268" s="17" t="str">
        <f>'[1]Colonne ECS (_24)'!$B$118</f>
        <v>RDC</v>
      </c>
      <c r="G268" s="17">
        <f>'[1]Colonne ECS (_24)'!$J$127</f>
        <v>0</v>
      </c>
      <c r="H268" s="17">
        <f>'[1]Colonne ECS (_24)'!$L$127</f>
        <v>0</v>
      </c>
      <c r="I268" s="18">
        <f t="shared" si="30"/>
        <v>0</v>
      </c>
      <c r="J268" s="19" t="str">
        <f t="shared" ref="J268:J278" si="39">IF(I268=0,"",$E$268/(3.6*PI()*(I268^2/4)))</f>
        <v/>
      </c>
      <c r="K268" s="20">
        <f t="shared" si="31"/>
        <v>0</v>
      </c>
      <c r="L268" s="20">
        <f t="shared" si="32"/>
        <v>0</v>
      </c>
      <c r="M268" s="21">
        <f>'[1]Colonne ECS (_24)'!$I$137</f>
        <v>0</v>
      </c>
      <c r="N268" s="20">
        <f t="shared" si="33"/>
        <v>0</v>
      </c>
      <c r="O268" s="16">
        <f>'[1]Calculs débits-diamètres'!J113</f>
        <v>0</v>
      </c>
      <c r="P268" s="16">
        <f>'[1]Calculs débits-diamètres'!O113</f>
        <v>0</v>
      </c>
      <c r="Q268" s="22">
        <f>IF(P268=0,0,REPLACE(P268,1,6,)*1)</f>
        <v>0</v>
      </c>
      <c r="R268" s="23" t="str">
        <f>IF(Q268=0,"",E268/(3.6*PI()*(Q268^2/4)))</f>
        <v/>
      </c>
      <c r="S268" s="24">
        <f>IF(OR(Q268=0,R268=0),0,(3.8*R268^1.896)/(Q268^1.276))</f>
        <v>0</v>
      </c>
      <c r="T268" s="24">
        <f>IF(S268=0,0,IF($E$10=0,"Majoration ?",S268*(1+$E$10/100)))</f>
        <v>0</v>
      </c>
      <c r="U268" s="25">
        <f>'[1]Calculs débits-diamètres'!U113</f>
        <v>0</v>
      </c>
      <c r="V268" s="24">
        <f>IF(ISERROR(T268*U268),0,T268*U268)</f>
        <v>0</v>
      </c>
      <c r="W268" s="24">
        <f>SUM(N268:N278)+V268</f>
        <v>0</v>
      </c>
      <c r="X268" s="141"/>
      <c r="Y268" s="26">
        <f>W268+X268</f>
        <v>0</v>
      </c>
      <c r="AA268" s="27">
        <f>'[1]Colonne ECS (_24)'!$E$13</f>
        <v>0</v>
      </c>
    </row>
    <row r="269" spans="2:27" ht="15" customHeight="1" x14ac:dyDescent="0.2">
      <c r="B269" s="139"/>
      <c r="C269" s="28"/>
      <c r="D269" s="29"/>
      <c r="E269" s="30"/>
      <c r="F269" s="31" t="str">
        <f>'[1]Colonne ECS (_24)'!$B$108</f>
        <v>R+1</v>
      </c>
      <c r="G269" s="31">
        <f>'[1]Colonne ECS (_24)'!$J$117</f>
        <v>0</v>
      </c>
      <c r="H269" s="31">
        <f>'[1]Colonne ECS (_24)'!$L$117</f>
        <v>0</v>
      </c>
      <c r="I269" s="32">
        <f t="shared" si="30"/>
        <v>0</v>
      </c>
      <c r="J269" s="33" t="str">
        <f t="shared" si="39"/>
        <v/>
      </c>
      <c r="K269" s="34">
        <f t="shared" si="31"/>
        <v>0</v>
      </c>
      <c r="L269" s="34">
        <f t="shared" si="32"/>
        <v>0</v>
      </c>
      <c r="M269" s="35">
        <f>'[1]Colonne ECS (_24)'!$I$138</f>
        <v>0</v>
      </c>
      <c r="N269" s="34">
        <f t="shared" si="33"/>
        <v>0</v>
      </c>
      <c r="O269" s="30"/>
      <c r="P269" s="30"/>
      <c r="Q269" s="36"/>
      <c r="R269" s="36"/>
      <c r="S269" s="36"/>
      <c r="T269" s="36"/>
      <c r="U269" s="37"/>
      <c r="V269" s="36"/>
      <c r="W269" s="36"/>
      <c r="X269" s="142"/>
      <c r="Y269" s="38"/>
    </row>
    <row r="270" spans="2:27" ht="15" customHeight="1" x14ac:dyDescent="0.2">
      <c r="B270" s="139"/>
      <c r="C270" s="28"/>
      <c r="D270" s="29"/>
      <c r="E270" s="30"/>
      <c r="F270" s="31" t="str">
        <f>'[1]Colonne ECS (_24)'!$B$98</f>
        <v>R+2</v>
      </c>
      <c r="G270" s="31">
        <f>'[1]Colonne ECS (_24)'!$J$107</f>
        <v>0</v>
      </c>
      <c r="H270" s="31">
        <f>'[1]Colonne ECS (_24)'!$L$107</f>
        <v>0</v>
      </c>
      <c r="I270" s="32">
        <f t="shared" si="30"/>
        <v>0</v>
      </c>
      <c r="J270" s="33" t="str">
        <f t="shared" si="39"/>
        <v/>
      </c>
      <c r="K270" s="34">
        <f t="shared" si="31"/>
        <v>0</v>
      </c>
      <c r="L270" s="34">
        <f t="shared" si="32"/>
        <v>0</v>
      </c>
      <c r="M270" s="35">
        <f>'[1]Colonne ECS (_24)'!$I$139</f>
        <v>0</v>
      </c>
      <c r="N270" s="34">
        <f t="shared" si="33"/>
        <v>0</v>
      </c>
      <c r="O270" s="30"/>
      <c r="P270" s="30"/>
      <c r="Q270" s="36"/>
      <c r="R270" s="36"/>
      <c r="S270" s="36"/>
      <c r="T270" s="36"/>
      <c r="U270" s="37"/>
      <c r="V270" s="36"/>
      <c r="W270" s="36"/>
      <c r="X270" s="142"/>
      <c r="Y270" s="38"/>
    </row>
    <row r="271" spans="2:27" ht="15" customHeight="1" x14ac:dyDescent="0.2">
      <c r="B271" s="139"/>
      <c r="C271" s="28"/>
      <c r="D271" s="29"/>
      <c r="E271" s="30"/>
      <c r="F271" s="31" t="str">
        <f>'[1]Colonne ECS (_24)'!$B$88</f>
        <v>R+3</v>
      </c>
      <c r="G271" s="31">
        <f>'[1]Colonne ECS (_24)'!$J$97</f>
        <v>0</v>
      </c>
      <c r="H271" s="31">
        <f>'[1]Colonne ECS (_24)'!$L$97</f>
        <v>0</v>
      </c>
      <c r="I271" s="32">
        <f t="shared" ref="I271:I334" si="40">IF(H271=0,0,REPLACE(H271,1,6,)*1)</f>
        <v>0</v>
      </c>
      <c r="J271" s="33" t="str">
        <f t="shared" si="39"/>
        <v/>
      </c>
      <c r="K271" s="34">
        <f t="shared" ref="K271:K334" si="41">IF(OR(I271=0,J271=0),0,(3.8*J271^1.896)/(I271^1.276))</f>
        <v>0</v>
      </c>
      <c r="L271" s="34">
        <f t="shared" ref="L271:L334" si="42">IF(K271=0,0,IF($E$10=0,"Majoration ?",K271*(1+$E$10/100)))</f>
        <v>0</v>
      </c>
      <c r="M271" s="35">
        <f>'[1]Colonne ECS (_24)'!$I$140</f>
        <v>0</v>
      </c>
      <c r="N271" s="34">
        <f t="shared" ref="N271:N334" si="43">IF(ISERROR(L271*M271),0,L271*M271)</f>
        <v>0</v>
      </c>
      <c r="O271" s="30"/>
      <c r="P271" s="30"/>
      <c r="Q271" s="36"/>
      <c r="R271" s="36"/>
      <c r="S271" s="36"/>
      <c r="T271" s="36"/>
      <c r="U271" s="37"/>
      <c r="V271" s="36"/>
      <c r="W271" s="36"/>
      <c r="X271" s="142"/>
      <c r="Y271" s="38"/>
    </row>
    <row r="272" spans="2:27" ht="15" customHeight="1" x14ac:dyDescent="0.2">
      <c r="B272" s="139"/>
      <c r="C272" s="28"/>
      <c r="D272" s="29"/>
      <c r="E272" s="30"/>
      <c r="F272" s="31" t="str">
        <f>'[1]Colonne ECS (_24)'!$B$78</f>
        <v>R+4</v>
      </c>
      <c r="G272" s="31">
        <f>'[1]Colonne ECS (_24)'!$J$87</f>
        <v>0</v>
      </c>
      <c r="H272" s="31">
        <f>'[1]Colonne ECS (_24)'!$L$87</f>
        <v>0</v>
      </c>
      <c r="I272" s="32">
        <f t="shared" si="40"/>
        <v>0</v>
      </c>
      <c r="J272" s="33" t="str">
        <f t="shared" si="39"/>
        <v/>
      </c>
      <c r="K272" s="34">
        <f t="shared" si="41"/>
        <v>0</v>
      </c>
      <c r="L272" s="34">
        <f t="shared" si="42"/>
        <v>0</v>
      </c>
      <c r="M272" s="35">
        <f>'[1]Colonne ECS (_24)'!$I$141</f>
        <v>0</v>
      </c>
      <c r="N272" s="34">
        <f t="shared" si="43"/>
        <v>0</v>
      </c>
      <c r="O272" s="30"/>
      <c r="P272" s="30"/>
      <c r="Q272" s="36"/>
      <c r="R272" s="36"/>
      <c r="S272" s="36"/>
      <c r="T272" s="36"/>
      <c r="U272" s="37"/>
      <c r="V272" s="36"/>
      <c r="W272" s="36"/>
      <c r="X272" s="142"/>
      <c r="Y272" s="38"/>
    </row>
    <row r="273" spans="2:27" ht="15" customHeight="1" x14ac:dyDescent="0.2">
      <c r="B273" s="139"/>
      <c r="C273" s="28"/>
      <c r="D273" s="29"/>
      <c r="E273" s="30"/>
      <c r="F273" s="31" t="str">
        <f>'[1]Colonne ECS (_24)'!$B$68</f>
        <v>R+5</v>
      </c>
      <c r="G273" s="31">
        <f>'[1]Colonne ECS (_24)'!$J$77</f>
        <v>0</v>
      </c>
      <c r="H273" s="31">
        <f>'[1]Colonne ECS (_24)'!$L$77</f>
        <v>0</v>
      </c>
      <c r="I273" s="32">
        <f t="shared" si="40"/>
        <v>0</v>
      </c>
      <c r="J273" s="33" t="str">
        <f t="shared" si="39"/>
        <v/>
      </c>
      <c r="K273" s="34">
        <f t="shared" si="41"/>
        <v>0</v>
      </c>
      <c r="L273" s="34">
        <f t="shared" si="42"/>
        <v>0</v>
      </c>
      <c r="M273" s="35">
        <f>'[1]Colonne ECS (_24)'!$I$142</f>
        <v>0</v>
      </c>
      <c r="N273" s="34">
        <f t="shared" si="43"/>
        <v>0</v>
      </c>
      <c r="O273" s="30"/>
      <c r="P273" s="30"/>
      <c r="Q273" s="36"/>
      <c r="R273" s="36"/>
      <c r="S273" s="36"/>
      <c r="T273" s="36"/>
      <c r="U273" s="37"/>
      <c r="V273" s="36"/>
      <c r="W273" s="36"/>
      <c r="X273" s="142"/>
      <c r="Y273" s="38"/>
    </row>
    <row r="274" spans="2:27" ht="15" customHeight="1" x14ac:dyDescent="0.2">
      <c r="B274" s="139"/>
      <c r="C274" s="28"/>
      <c r="D274" s="29"/>
      <c r="E274" s="30"/>
      <c r="F274" s="31" t="str">
        <f>'[1]Colonne ECS (_24)'!$B$58</f>
        <v>R+6</v>
      </c>
      <c r="G274" s="31">
        <f>'[1]Colonne ECS (_24)'!$J$67</f>
        <v>0</v>
      </c>
      <c r="H274" s="31">
        <f>'[1]Colonne ECS (_24)'!$L$67</f>
        <v>0</v>
      </c>
      <c r="I274" s="32">
        <f t="shared" si="40"/>
        <v>0</v>
      </c>
      <c r="J274" s="33" t="str">
        <f t="shared" si="39"/>
        <v/>
      </c>
      <c r="K274" s="34">
        <f t="shared" si="41"/>
        <v>0</v>
      </c>
      <c r="L274" s="34">
        <f t="shared" si="42"/>
        <v>0</v>
      </c>
      <c r="M274" s="35">
        <f>'[1]Colonne ECS (_24)'!$I$143</f>
        <v>0</v>
      </c>
      <c r="N274" s="34">
        <f t="shared" si="43"/>
        <v>0</v>
      </c>
      <c r="O274" s="30"/>
      <c r="P274" s="30"/>
      <c r="Q274" s="36"/>
      <c r="R274" s="36"/>
      <c r="S274" s="36"/>
      <c r="T274" s="36"/>
      <c r="U274" s="37"/>
      <c r="V274" s="36"/>
      <c r="W274" s="36"/>
      <c r="X274" s="142"/>
      <c r="Y274" s="38"/>
    </row>
    <row r="275" spans="2:27" ht="15" customHeight="1" x14ac:dyDescent="0.2">
      <c r="B275" s="139"/>
      <c r="C275" s="28"/>
      <c r="D275" s="29"/>
      <c r="E275" s="30"/>
      <c r="F275" s="31" t="str">
        <f>'[1]Colonne ECS (_24)'!$B$48</f>
        <v>R+7</v>
      </c>
      <c r="G275" s="31">
        <f>'[1]Colonne ECS (_24)'!$J$57</f>
        <v>0</v>
      </c>
      <c r="H275" s="31">
        <f>'[1]Colonne ECS (_24)'!$L$57</f>
        <v>0</v>
      </c>
      <c r="I275" s="32">
        <f t="shared" si="40"/>
        <v>0</v>
      </c>
      <c r="J275" s="33" t="str">
        <f t="shared" si="39"/>
        <v/>
      </c>
      <c r="K275" s="34">
        <f t="shared" si="41"/>
        <v>0</v>
      </c>
      <c r="L275" s="34">
        <f t="shared" si="42"/>
        <v>0</v>
      </c>
      <c r="M275" s="35">
        <f>'[1]Colonne ECS (_24)'!$I$144</f>
        <v>0</v>
      </c>
      <c r="N275" s="34">
        <f t="shared" si="43"/>
        <v>0</v>
      </c>
      <c r="O275" s="30"/>
      <c r="P275" s="30"/>
      <c r="Q275" s="36"/>
      <c r="R275" s="36"/>
      <c r="S275" s="36"/>
      <c r="T275" s="36"/>
      <c r="U275" s="37"/>
      <c r="V275" s="36"/>
      <c r="W275" s="36"/>
      <c r="X275" s="142"/>
      <c r="Y275" s="38"/>
    </row>
    <row r="276" spans="2:27" ht="15" customHeight="1" x14ac:dyDescent="0.2">
      <c r="B276" s="139"/>
      <c r="C276" s="28"/>
      <c r="D276" s="29"/>
      <c r="E276" s="30"/>
      <c r="F276" s="31" t="str">
        <f>'[1]Colonne ECS (_24)'!$B$38</f>
        <v>R+8</v>
      </c>
      <c r="G276" s="31">
        <f>'[1]Colonne ECS (_24)'!$J$47</f>
        <v>0</v>
      </c>
      <c r="H276" s="31">
        <f>'[1]Colonne ECS (_24)'!$L$47</f>
        <v>0</v>
      </c>
      <c r="I276" s="32">
        <f t="shared" si="40"/>
        <v>0</v>
      </c>
      <c r="J276" s="33" t="str">
        <f t="shared" si="39"/>
        <v/>
      </c>
      <c r="K276" s="34">
        <f t="shared" si="41"/>
        <v>0</v>
      </c>
      <c r="L276" s="34">
        <f t="shared" si="42"/>
        <v>0</v>
      </c>
      <c r="M276" s="35">
        <f>'[1]Colonne ECS (_24)'!$I$145</f>
        <v>0</v>
      </c>
      <c r="N276" s="34">
        <f t="shared" si="43"/>
        <v>0</v>
      </c>
      <c r="O276" s="30"/>
      <c r="P276" s="30"/>
      <c r="Q276" s="36"/>
      <c r="R276" s="36"/>
      <c r="S276" s="36"/>
      <c r="T276" s="36"/>
      <c r="U276" s="37"/>
      <c r="V276" s="36"/>
      <c r="W276" s="36"/>
      <c r="X276" s="142"/>
      <c r="Y276" s="38"/>
    </row>
    <row r="277" spans="2:27" ht="15" customHeight="1" x14ac:dyDescent="0.2">
      <c r="B277" s="139"/>
      <c r="C277" s="28"/>
      <c r="D277" s="29"/>
      <c r="E277" s="30"/>
      <c r="F277" s="31" t="str">
        <f>'[1]Colonne ECS (_24)'!$B$28</f>
        <v>R+9</v>
      </c>
      <c r="G277" s="31">
        <f>'[1]Colonne ECS (_24)'!$J$37</f>
        <v>0</v>
      </c>
      <c r="H277" s="31">
        <f>'[1]Colonne ECS (_24)'!$L$37</f>
        <v>0</v>
      </c>
      <c r="I277" s="32">
        <f t="shared" si="40"/>
        <v>0</v>
      </c>
      <c r="J277" s="33" t="str">
        <f t="shared" si="39"/>
        <v/>
      </c>
      <c r="K277" s="34">
        <f t="shared" si="41"/>
        <v>0</v>
      </c>
      <c r="L277" s="34">
        <f t="shared" si="42"/>
        <v>0</v>
      </c>
      <c r="M277" s="35">
        <f>'[1]Colonne ECS (_24)'!$I$146</f>
        <v>0</v>
      </c>
      <c r="N277" s="34">
        <f t="shared" si="43"/>
        <v>0</v>
      </c>
      <c r="O277" s="30"/>
      <c r="P277" s="30"/>
      <c r="Q277" s="36"/>
      <c r="R277" s="36"/>
      <c r="S277" s="36"/>
      <c r="T277" s="36"/>
      <c r="U277" s="37"/>
      <c r="V277" s="36"/>
      <c r="W277" s="36"/>
      <c r="X277" s="142"/>
      <c r="Y277" s="38"/>
    </row>
    <row r="278" spans="2:27" ht="15" customHeight="1" x14ac:dyDescent="0.2">
      <c r="B278" s="139"/>
      <c r="C278" s="39"/>
      <c r="D278" s="40"/>
      <c r="E278" s="41"/>
      <c r="F278" s="42" t="str">
        <f>'[1]Colonne ECS (_24)'!$B$18</f>
        <v>R+10</v>
      </c>
      <c r="G278" s="42">
        <f>'[1]Colonne ECS (_24)'!$J$27</f>
        <v>0</v>
      </c>
      <c r="H278" s="42">
        <f>'[1]Colonne ECS (_24)'!$L$27</f>
        <v>0</v>
      </c>
      <c r="I278" s="43">
        <f t="shared" si="40"/>
        <v>0</v>
      </c>
      <c r="J278" s="44" t="str">
        <f t="shared" si="39"/>
        <v/>
      </c>
      <c r="K278" s="45">
        <f t="shared" si="41"/>
        <v>0</v>
      </c>
      <c r="L278" s="45">
        <f t="shared" si="42"/>
        <v>0</v>
      </c>
      <c r="M278" s="46">
        <f>'[1]Colonne ECS (_24)'!$I$147</f>
        <v>0</v>
      </c>
      <c r="N278" s="45">
        <f t="shared" si="43"/>
        <v>0</v>
      </c>
      <c r="O278" s="41"/>
      <c r="P278" s="41"/>
      <c r="Q278" s="47"/>
      <c r="R278" s="47"/>
      <c r="S278" s="47"/>
      <c r="T278" s="47"/>
      <c r="U278" s="48"/>
      <c r="V278" s="47"/>
      <c r="W278" s="47"/>
      <c r="X278" s="143"/>
      <c r="Y278" s="49"/>
    </row>
    <row r="279" spans="2:27" ht="15" customHeight="1" x14ac:dyDescent="0.2">
      <c r="B279" s="139"/>
      <c r="C279" s="101">
        <f>'[1]Calculs débits-diamètres'!C37</f>
        <v>0</v>
      </c>
      <c r="D279" s="102"/>
      <c r="E279" s="16">
        <f>'[1]Calculs débits-diamètres'!Z114</f>
        <v>0</v>
      </c>
      <c r="F279" s="17" t="str">
        <f>'[1]Colonne ECS (_25)'!$B$118</f>
        <v>RDC</v>
      </c>
      <c r="G279" s="17">
        <f>'[1]Colonne ECS (_25)'!$J$127</f>
        <v>0</v>
      </c>
      <c r="H279" s="17">
        <f>'[1]Colonne ECS (_25)'!$L$127</f>
        <v>0</v>
      </c>
      <c r="I279" s="18">
        <f t="shared" si="40"/>
        <v>0</v>
      </c>
      <c r="J279" s="19" t="str">
        <f t="shared" ref="J279:J289" si="44">IF(I279=0,"",$E$279/(3.6*PI()*(I279^2/4)))</f>
        <v/>
      </c>
      <c r="K279" s="20">
        <f t="shared" si="41"/>
        <v>0</v>
      </c>
      <c r="L279" s="20">
        <f t="shared" si="42"/>
        <v>0</v>
      </c>
      <c r="M279" s="21">
        <f>'[1]Colonne ECS (_25)'!$I$137</f>
        <v>0</v>
      </c>
      <c r="N279" s="20">
        <f t="shared" si="43"/>
        <v>0</v>
      </c>
      <c r="O279" s="16">
        <f>'[1]Calculs débits-diamètres'!J114</f>
        <v>0</v>
      </c>
      <c r="P279" s="16">
        <f>'[1]Calculs débits-diamètres'!O114</f>
        <v>0</v>
      </c>
      <c r="Q279" s="22">
        <f>IF(P279=0,0,REPLACE(P279,1,6,)*1)</f>
        <v>0</v>
      </c>
      <c r="R279" s="23" t="str">
        <f>IF(Q279=0,"",E279/(3.6*PI()*(Q279^2/4)))</f>
        <v/>
      </c>
      <c r="S279" s="24">
        <f>IF(OR(Q279=0,R279=0),0,(3.8*R279^1.896)/(Q279^1.276))</f>
        <v>0</v>
      </c>
      <c r="T279" s="24">
        <f>IF(S279=0,0,IF($E$10=0,"Majoration ?",S279*(1+$E$10/100)))</f>
        <v>0</v>
      </c>
      <c r="U279" s="25">
        <f>'[1]Calculs débits-diamètres'!U114</f>
        <v>0</v>
      </c>
      <c r="V279" s="24">
        <f>IF(ISERROR(T279*U279),0,T279*U279)</f>
        <v>0</v>
      </c>
      <c r="W279" s="24">
        <f>SUM(N279:N289)+V279</f>
        <v>0</v>
      </c>
      <c r="X279" s="141"/>
      <c r="Y279" s="26">
        <f>W279+X279</f>
        <v>0</v>
      </c>
      <c r="AA279" s="27">
        <f>'[1]Colonne ECS (_25)'!$E$13</f>
        <v>0</v>
      </c>
    </row>
    <row r="280" spans="2:27" ht="15" customHeight="1" x14ac:dyDescent="0.2">
      <c r="B280" s="139"/>
      <c r="C280" s="28"/>
      <c r="D280" s="29"/>
      <c r="E280" s="30"/>
      <c r="F280" s="31" t="str">
        <f>'[1]Colonne ECS (_25)'!$B$108</f>
        <v>R+1</v>
      </c>
      <c r="G280" s="31">
        <f>'[1]Colonne ECS (_25)'!$J$117</f>
        <v>0</v>
      </c>
      <c r="H280" s="31">
        <f>'[1]Colonne ECS (_25)'!$L$117</f>
        <v>0</v>
      </c>
      <c r="I280" s="32">
        <f t="shared" si="40"/>
        <v>0</v>
      </c>
      <c r="J280" s="33" t="str">
        <f t="shared" si="44"/>
        <v/>
      </c>
      <c r="K280" s="34">
        <f t="shared" si="41"/>
        <v>0</v>
      </c>
      <c r="L280" s="34">
        <f t="shared" si="42"/>
        <v>0</v>
      </c>
      <c r="M280" s="35">
        <f>'[1]Colonne ECS (_25)'!$I$138</f>
        <v>0</v>
      </c>
      <c r="N280" s="34">
        <f t="shared" si="43"/>
        <v>0</v>
      </c>
      <c r="O280" s="30"/>
      <c r="P280" s="30"/>
      <c r="Q280" s="36"/>
      <c r="R280" s="36"/>
      <c r="S280" s="36"/>
      <c r="T280" s="36"/>
      <c r="U280" s="37"/>
      <c r="V280" s="36"/>
      <c r="W280" s="36"/>
      <c r="X280" s="142"/>
      <c r="Y280" s="38"/>
    </row>
    <row r="281" spans="2:27" ht="15" customHeight="1" x14ac:dyDescent="0.2">
      <c r="B281" s="139"/>
      <c r="C281" s="28"/>
      <c r="D281" s="29"/>
      <c r="E281" s="30"/>
      <c r="F281" s="31" t="str">
        <f>'[1]Colonne ECS (_25)'!$B$98</f>
        <v>R+2</v>
      </c>
      <c r="G281" s="31">
        <f>'[1]Colonne ECS (_25)'!$J$107</f>
        <v>0</v>
      </c>
      <c r="H281" s="31">
        <f>'[1]Colonne ECS (_25)'!$L$107</f>
        <v>0</v>
      </c>
      <c r="I281" s="32">
        <f t="shared" si="40"/>
        <v>0</v>
      </c>
      <c r="J281" s="33" t="str">
        <f t="shared" si="44"/>
        <v/>
      </c>
      <c r="K281" s="34">
        <f t="shared" si="41"/>
        <v>0</v>
      </c>
      <c r="L281" s="34">
        <f t="shared" si="42"/>
        <v>0</v>
      </c>
      <c r="M281" s="35">
        <f>'[1]Colonne ECS (_25)'!$I$139</f>
        <v>0</v>
      </c>
      <c r="N281" s="34">
        <f t="shared" si="43"/>
        <v>0</v>
      </c>
      <c r="O281" s="30"/>
      <c r="P281" s="30"/>
      <c r="Q281" s="36"/>
      <c r="R281" s="36"/>
      <c r="S281" s="36"/>
      <c r="T281" s="36"/>
      <c r="U281" s="37"/>
      <c r="V281" s="36"/>
      <c r="W281" s="36"/>
      <c r="X281" s="142"/>
      <c r="Y281" s="38"/>
    </row>
    <row r="282" spans="2:27" ht="15" customHeight="1" x14ac:dyDescent="0.2">
      <c r="B282" s="139"/>
      <c r="C282" s="28"/>
      <c r="D282" s="29"/>
      <c r="E282" s="30"/>
      <c r="F282" s="31" t="str">
        <f>'[1]Colonne ECS (_25)'!$B$88</f>
        <v>R+3</v>
      </c>
      <c r="G282" s="31">
        <f>'[1]Colonne ECS (_25)'!$J$97</f>
        <v>0</v>
      </c>
      <c r="H282" s="31">
        <f>'[1]Colonne ECS (_25)'!$L$97</f>
        <v>0</v>
      </c>
      <c r="I282" s="32">
        <f t="shared" si="40"/>
        <v>0</v>
      </c>
      <c r="J282" s="33" t="str">
        <f t="shared" si="44"/>
        <v/>
      </c>
      <c r="K282" s="34">
        <f t="shared" si="41"/>
        <v>0</v>
      </c>
      <c r="L282" s="34">
        <f t="shared" si="42"/>
        <v>0</v>
      </c>
      <c r="M282" s="35">
        <f>'[1]Colonne ECS (_25)'!$I$140</f>
        <v>0</v>
      </c>
      <c r="N282" s="34">
        <f t="shared" si="43"/>
        <v>0</v>
      </c>
      <c r="O282" s="30"/>
      <c r="P282" s="30"/>
      <c r="Q282" s="36"/>
      <c r="R282" s="36"/>
      <c r="S282" s="36"/>
      <c r="T282" s="36"/>
      <c r="U282" s="37"/>
      <c r="V282" s="36"/>
      <c r="W282" s="36"/>
      <c r="X282" s="142"/>
      <c r="Y282" s="38"/>
    </row>
    <row r="283" spans="2:27" ht="15" customHeight="1" x14ac:dyDescent="0.2">
      <c r="B283" s="139"/>
      <c r="C283" s="28"/>
      <c r="D283" s="29"/>
      <c r="E283" s="30"/>
      <c r="F283" s="31" t="str">
        <f>'[1]Colonne ECS (_25)'!$B$78</f>
        <v>R+4</v>
      </c>
      <c r="G283" s="31">
        <f>'[1]Colonne ECS (_25)'!$J$87</f>
        <v>0</v>
      </c>
      <c r="H283" s="31">
        <f>'[1]Colonne ECS (_25)'!$L$87</f>
        <v>0</v>
      </c>
      <c r="I283" s="32">
        <f t="shared" si="40"/>
        <v>0</v>
      </c>
      <c r="J283" s="33" t="str">
        <f t="shared" si="44"/>
        <v/>
      </c>
      <c r="K283" s="34">
        <f t="shared" si="41"/>
        <v>0</v>
      </c>
      <c r="L283" s="34">
        <f t="shared" si="42"/>
        <v>0</v>
      </c>
      <c r="M283" s="35">
        <f>'[1]Colonne ECS (_25)'!$I$141</f>
        <v>0</v>
      </c>
      <c r="N283" s="34">
        <f t="shared" si="43"/>
        <v>0</v>
      </c>
      <c r="O283" s="30"/>
      <c r="P283" s="30"/>
      <c r="Q283" s="36"/>
      <c r="R283" s="36"/>
      <c r="S283" s="36"/>
      <c r="T283" s="36"/>
      <c r="U283" s="37"/>
      <c r="V283" s="36"/>
      <c r="W283" s="36"/>
      <c r="X283" s="142"/>
      <c r="Y283" s="38"/>
    </row>
    <row r="284" spans="2:27" ht="15" customHeight="1" x14ac:dyDescent="0.2">
      <c r="B284" s="139"/>
      <c r="C284" s="28"/>
      <c r="D284" s="29"/>
      <c r="E284" s="30"/>
      <c r="F284" s="31" t="str">
        <f>'[1]Colonne ECS (_25)'!$B$68</f>
        <v>R+5</v>
      </c>
      <c r="G284" s="31">
        <f>'[1]Colonne ECS (_25)'!$J$77</f>
        <v>0</v>
      </c>
      <c r="H284" s="31">
        <f>'[1]Colonne ECS (_25)'!$L$77</f>
        <v>0</v>
      </c>
      <c r="I284" s="32">
        <f t="shared" si="40"/>
        <v>0</v>
      </c>
      <c r="J284" s="33" t="str">
        <f t="shared" si="44"/>
        <v/>
      </c>
      <c r="K284" s="34">
        <f t="shared" si="41"/>
        <v>0</v>
      </c>
      <c r="L284" s="34">
        <f t="shared" si="42"/>
        <v>0</v>
      </c>
      <c r="M284" s="35">
        <f>'[1]Colonne ECS (_25)'!$I$142</f>
        <v>0</v>
      </c>
      <c r="N284" s="34">
        <f t="shared" si="43"/>
        <v>0</v>
      </c>
      <c r="O284" s="30"/>
      <c r="P284" s="30"/>
      <c r="Q284" s="36"/>
      <c r="R284" s="36"/>
      <c r="S284" s="36"/>
      <c r="T284" s="36"/>
      <c r="U284" s="37"/>
      <c r="V284" s="36"/>
      <c r="W284" s="36"/>
      <c r="X284" s="142"/>
      <c r="Y284" s="38"/>
    </row>
    <row r="285" spans="2:27" ht="15" customHeight="1" x14ac:dyDescent="0.2">
      <c r="B285" s="139"/>
      <c r="C285" s="28"/>
      <c r="D285" s="29"/>
      <c r="E285" s="30"/>
      <c r="F285" s="31" t="str">
        <f>'[1]Colonne ECS (_25)'!$B$58</f>
        <v>R+6</v>
      </c>
      <c r="G285" s="31">
        <f>'[1]Colonne ECS (_25)'!$J$67</f>
        <v>0</v>
      </c>
      <c r="H285" s="31">
        <f>'[1]Colonne ECS (_25)'!$L$67</f>
        <v>0</v>
      </c>
      <c r="I285" s="32">
        <f t="shared" si="40"/>
        <v>0</v>
      </c>
      <c r="J285" s="33" t="str">
        <f t="shared" si="44"/>
        <v/>
      </c>
      <c r="K285" s="34">
        <f t="shared" si="41"/>
        <v>0</v>
      </c>
      <c r="L285" s="34">
        <f t="shared" si="42"/>
        <v>0</v>
      </c>
      <c r="M285" s="35">
        <f>'[1]Colonne ECS (_25)'!$I$143</f>
        <v>0</v>
      </c>
      <c r="N285" s="34">
        <f t="shared" si="43"/>
        <v>0</v>
      </c>
      <c r="O285" s="30"/>
      <c r="P285" s="30"/>
      <c r="Q285" s="36"/>
      <c r="R285" s="36"/>
      <c r="S285" s="36"/>
      <c r="T285" s="36"/>
      <c r="U285" s="37"/>
      <c r="V285" s="36"/>
      <c r="W285" s="36"/>
      <c r="X285" s="142"/>
      <c r="Y285" s="38"/>
    </row>
    <row r="286" spans="2:27" ht="15" customHeight="1" x14ac:dyDescent="0.2">
      <c r="B286" s="139"/>
      <c r="C286" s="28"/>
      <c r="D286" s="29"/>
      <c r="E286" s="30"/>
      <c r="F286" s="31" t="str">
        <f>'[1]Colonne ECS (_25)'!$B$48</f>
        <v>R+7</v>
      </c>
      <c r="G286" s="31">
        <f>'[1]Colonne ECS (_25)'!$J$57</f>
        <v>0</v>
      </c>
      <c r="H286" s="31">
        <f>'[1]Colonne ECS (_25)'!$L$57</f>
        <v>0</v>
      </c>
      <c r="I286" s="32">
        <f t="shared" si="40"/>
        <v>0</v>
      </c>
      <c r="J286" s="33" t="str">
        <f t="shared" si="44"/>
        <v/>
      </c>
      <c r="K286" s="34">
        <f t="shared" si="41"/>
        <v>0</v>
      </c>
      <c r="L286" s="34">
        <f t="shared" si="42"/>
        <v>0</v>
      </c>
      <c r="M286" s="35">
        <f>'[1]Colonne ECS (_25)'!$I$144</f>
        <v>0</v>
      </c>
      <c r="N286" s="34">
        <f t="shared" si="43"/>
        <v>0</v>
      </c>
      <c r="O286" s="30"/>
      <c r="P286" s="30"/>
      <c r="Q286" s="36"/>
      <c r="R286" s="36"/>
      <c r="S286" s="36"/>
      <c r="T286" s="36"/>
      <c r="U286" s="37"/>
      <c r="V286" s="36"/>
      <c r="W286" s="36"/>
      <c r="X286" s="142"/>
      <c r="Y286" s="38"/>
    </row>
    <row r="287" spans="2:27" ht="15" customHeight="1" x14ac:dyDescent="0.2">
      <c r="B287" s="139"/>
      <c r="C287" s="28"/>
      <c r="D287" s="29"/>
      <c r="E287" s="30"/>
      <c r="F287" s="31" t="str">
        <f>'[1]Colonne ECS (_25)'!$B$38</f>
        <v>R+8</v>
      </c>
      <c r="G287" s="31">
        <f>'[1]Colonne ECS (_25)'!$J$47</f>
        <v>0</v>
      </c>
      <c r="H287" s="31">
        <f>'[1]Colonne ECS (_25)'!$L$47</f>
        <v>0</v>
      </c>
      <c r="I287" s="32">
        <f t="shared" si="40"/>
        <v>0</v>
      </c>
      <c r="J287" s="33" t="str">
        <f t="shared" si="44"/>
        <v/>
      </c>
      <c r="K287" s="34">
        <f t="shared" si="41"/>
        <v>0</v>
      </c>
      <c r="L287" s="34">
        <f t="shared" si="42"/>
        <v>0</v>
      </c>
      <c r="M287" s="35">
        <f>'[1]Colonne ECS (_25)'!$I$145</f>
        <v>0</v>
      </c>
      <c r="N287" s="34">
        <f t="shared" si="43"/>
        <v>0</v>
      </c>
      <c r="O287" s="30"/>
      <c r="P287" s="30"/>
      <c r="Q287" s="36"/>
      <c r="R287" s="36"/>
      <c r="S287" s="36"/>
      <c r="T287" s="36"/>
      <c r="U287" s="37"/>
      <c r="V287" s="36"/>
      <c r="W287" s="36"/>
      <c r="X287" s="142"/>
      <c r="Y287" s="38"/>
    </row>
    <row r="288" spans="2:27" ht="15" customHeight="1" x14ac:dyDescent="0.2">
      <c r="B288" s="139"/>
      <c r="C288" s="28"/>
      <c r="D288" s="29"/>
      <c r="E288" s="30"/>
      <c r="F288" s="31" t="str">
        <f>'[1]Colonne ECS (_25)'!$B$28</f>
        <v>R+9</v>
      </c>
      <c r="G288" s="31">
        <f>'[1]Colonne ECS (_25)'!$J$37</f>
        <v>0</v>
      </c>
      <c r="H288" s="31">
        <f>'[1]Colonne ECS (_25)'!$L$37</f>
        <v>0</v>
      </c>
      <c r="I288" s="32">
        <f t="shared" si="40"/>
        <v>0</v>
      </c>
      <c r="J288" s="33" t="str">
        <f t="shared" si="44"/>
        <v/>
      </c>
      <c r="K288" s="34">
        <f t="shared" si="41"/>
        <v>0</v>
      </c>
      <c r="L288" s="34">
        <f t="shared" si="42"/>
        <v>0</v>
      </c>
      <c r="M288" s="35">
        <f>'[1]Colonne ECS (_25)'!$I$146</f>
        <v>0</v>
      </c>
      <c r="N288" s="34">
        <f t="shared" si="43"/>
        <v>0</v>
      </c>
      <c r="O288" s="30"/>
      <c r="P288" s="30"/>
      <c r="Q288" s="36"/>
      <c r="R288" s="36"/>
      <c r="S288" s="36"/>
      <c r="T288" s="36"/>
      <c r="U288" s="37"/>
      <c r="V288" s="36"/>
      <c r="W288" s="36"/>
      <c r="X288" s="142"/>
      <c r="Y288" s="38"/>
    </row>
    <row r="289" spans="2:27" ht="15" customHeight="1" x14ac:dyDescent="0.2">
      <c r="B289" s="139"/>
      <c r="C289" s="39"/>
      <c r="D289" s="40"/>
      <c r="E289" s="41"/>
      <c r="F289" s="42" t="str">
        <f>'[1]Colonne ECS (_25)'!$B$18</f>
        <v>R+10</v>
      </c>
      <c r="G289" s="42">
        <f>'[1]Colonne ECS (_25)'!$J$27</f>
        <v>0</v>
      </c>
      <c r="H289" s="42">
        <f>'[1]Colonne ECS (_25)'!$L$27</f>
        <v>0</v>
      </c>
      <c r="I289" s="43">
        <f t="shared" si="40"/>
        <v>0</v>
      </c>
      <c r="J289" s="44" t="str">
        <f t="shared" si="44"/>
        <v/>
      </c>
      <c r="K289" s="45">
        <f t="shared" si="41"/>
        <v>0</v>
      </c>
      <c r="L289" s="45">
        <f t="shared" si="42"/>
        <v>0</v>
      </c>
      <c r="M289" s="46">
        <f>'[1]Colonne ECS (_25)'!$I$147</f>
        <v>0</v>
      </c>
      <c r="N289" s="45">
        <f t="shared" si="43"/>
        <v>0</v>
      </c>
      <c r="O289" s="41"/>
      <c r="P289" s="41"/>
      <c r="Q289" s="47"/>
      <c r="R289" s="47"/>
      <c r="S289" s="47"/>
      <c r="T289" s="47"/>
      <c r="U289" s="48"/>
      <c r="V289" s="47"/>
      <c r="W289" s="47"/>
      <c r="X289" s="143"/>
      <c r="Y289" s="49"/>
    </row>
    <row r="290" spans="2:27" ht="15" customHeight="1" x14ac:dyDescent="0.2">
      <c r="B290" s="139"/>
      <c r="C290" s="101">
        <f>'[1]Calculs débits-diamètres'!C38</f>
        <v>0</v>
      </c>
      <c r="D290" s="102"/>
      <c r="E290" s="16">
        <f>'[1]Calculs débits-diamètres'!Z115</f>
        <v>0</v>
      </c>
      <c r="F290" s="17" t="str">
        <f>'[1]Colonne ECS (_26)'!$B$118</f>
        <v>RDC</v>
      </c>
      <c r="G290" s="17">
        <f>'[1]Colonne ECS (_26)'!$J$127</f>
        <v>0</v>
      </c>
      <c r="H290" s="17">
        <f>'[1]Colonne ECS (_26)'!$L$127</f>
        <v>0</v>
      </c>
      <c r="I290" s="18">
        <f t="shared" si="40"/>
        <v>0</v>
      </c>
      <c r="J290" s="19" t="str">
        <f t="shared" ref="J290:J300" si="45">IF(I290=0,"",$E$290/(3.6*PI()*(I290^2/4)))</f>
        <v/>
      </c>
      <c r="K290" s="20">
        <f t="shared" si="41"/>
        <v>0</v>
      </c>
      <c r="L290" s="20">
        <f t="shared" si="42"/>
        <v>0</v>
      </c>
      <c r="M290" s="21">
        <f>'[1]Colonne ECS (_26)'!$I$137</f>
        <v>0</v>
      </c>
      <c r="N290" s="20">
        <f t="shared" si="43"/>
        <v>0</v>
      </c>
      <c r="O290" s="16">
        <f>'[1]Calculs débits-diamètres'!J115</f>
        <v>0</v>
      </c>
      <c r="P290" s="16">
        <f>'[1]Calculs débits-diamètres'!O115</f>
        <v>0</v>
      </c>
      <c r="Q290" s="22">
        <f>IF(P290=0,0,REPLACE(P290,1,6,)*1)</f>
        <v>0</v>
      </c>
      <c r="R290" s="23" t="str">
        <f>IF(Q290=0,"",E290/(3.6*PI()*(Q290^2/4)))</f>
        <v/>
      </c>
      <c r="S290" s="24">
        <f>IF(OR(Q290=0,R290=0),0,(3.8*R290^1.896)/(Q290^1.276))</f>
        <v>0</v>
      </c>
      <c r="T290" s="24">
        <f>IF(S290=0,0,IF($E$10=0,"Majoration ?",S290*(1+$E$10/100)))</f>
        <v>0</v>
      </c>
      <c r="U290" s="25">
        <f>'[1]Calculs débits-diamètres'!U115</f>
        <v>0</v>
      </c>
      <c r="V290" s="24">
        <f>IF(ISERROR(T290*U290),0,T290*U290)</f>
        <v>0</v>
      </c>
      <c r="W290" s="24">
        <f>SUM(N290:N300)+V290</f>
        <v>0</v>
      </c>
      <c r="X290" s="141"/>
      <c r="Y290" s="26">
        <f>W290+X290</f>
        <v>0</v>
      </c>
      <c r="AA290" s="27">
        <f>'[1]Colonne ECS (_26)'!$E$13</f>
        <v>0</v>
      </c>
    </row>
    <row r="291" spans="2:27" ht="15" customHeight="1" x14ac:dyDescent="0.2">
      <c r="B291" s="139"/>
      <c r="C291" s="28"/>
      <c r="D291" s="29"/>
      <c r="E291" s="30"/>
      <c r="F291" s="31" t="str">
        <f>'[1]Colonne ECS (_26)'!$B$108</f>
        <v>R+1</v>
      </c>
      <c r="G291" s="31">
        <f>'[1]Colonne ECS (_26)'!$J$117</f>
        <v>0</v>
      </c>
      <c r="H291" s="31">
        <f>'[1]Colonne ECS (_26)'!$L$117</f>
        <v>0</v>
      </c>
      <c r="I291" s="32">
        <f t="shared" si="40"/>
        <v>0</v>
      </c>
      <c r="J291" s="33" t="str">
        <f t="shared" si="45"/>
        <v/>
      </c>
      <c r="K291" s="34">
        <f t="shared" si="41"/>
        <v>0</v>
      </c>
      <c r="L291" s="34">
        <f t="shared" si="42"/>
        <v>0</v>
      </c>
      <c r="M291" s="35">
        <f>'[1]Colonne ECS (_26)'!$I$138</f>
        <v>0</v>
      </c>
      <c r="N291" s="34">
        <f t="shared" si="43"/>
        <v>0</v>
      </c>
      <c r="O291" s="30"/>
      <c r="P291" s="30"/>
      <c r="Q291" s="36"/>
      <c r="R291" s="36"/>
      <c r="S291" s="36"/>
      <c r="T291" s="36"/>
      <c r="U291" s="37"/>
      <c r="V291" s="36"/>
      <c r="W291" s="36"/>
      <c r="X291" s="142"/>
      <c r="Y291" s="38"/>
    </row>
    <row r="292" spans="2:27" ht="15" customHeight="1" x14ac:dyDescent="0.2">
      <c r="B292" s="139"/>
      <c r="C292" s="28"/>
      <c r="D292" s="29"/>
      <c r="E292" s="30"/>
      <c r="F292" s="31" t="str">
        <f>'[1]Colonne ECS (_26)'!$B$98</f>
        <v>R+2</v>
      </c>
      <c r="G292" s="31">
        <f>'[1]Colonne ECS (_26)'!$J$107</f>
        <v>0</v>
      </c>
      <c r="H292" s="31">
        <f>'[1]Colonne ECS (_26)'!$L$107</f>
        <v>0</v>
      </c>
      <c r="I292" s="32">
        <f t="shared" si="40"/>
        <v>0</v>
      </c>
      <c r="J292" s="33" t="str">
        <f t="shared" si="45"/>
        <v/>
      </c>
      <c r="K292" s="34">
        <f t="shared" si="41"/>
        <v>0</v>
      </c>
      <c r="L292" s="34">
        <f t="shared" si="42"/>
        <v>0</v>
      </c>
      <c r="M292" s="35">
        <f>'[1]Colonne ECS (_26)'!$I$139</f>
        <v>0</v>
      </c>
      <c r="N292" s="34">
        <f t="shared" si="43"/>
        <v>0</v>
      </c>
      <c r="O292" s="30"/>
      <c r="P292" s="30"/>
      <c r="Q292" s="36"/>
      <c r="R292" s="36"/>
      <c r="S292" s="36"/>
      <c r="T292" s="36"/>
      <c r="U292" s="37"/>
      <c r="V292" s="36"/>
      <c r="W292" s="36"/>
      <c r="X292" s="142"/>
      <c r="Y292" s="38"/>
    </row>
    <row r="293" spans="2:27" ht="15" customHeight="1" x14ac:dyDescent="0.2">
      <c r="B293" s="139"/>
      <c r="C293" s="28"/>
      <c r="D293" s="29"/>
      <c r="E293" s="30"/>
      <c r="F293" s="31" t="str">
        <f>'[1]Colonne ECS (_26)'!$B$88</f>
        <v>R+3</v>
      </c>
      <c r="G293" s="31">
        <f>'[1]Colonne ECS (_26)'!$J$97</f>
        <v>0</v>
      </c>
      <c r="H293" s="31">
        <f>'[1]Colonne ECS (_26)'!$L$97</f>
        <v>0</v>
      </c>
      <c r="I293" s="32">
        <f t="shared" si="40"/>
        <v>0</v>
      </c>
      <c r="J293" s="33" t="str">
        <f t="shared" si="45"/>
        <v/>
      </c>
      <c r="K293" s="34">
        <f t="shared" si="41"/>
        <v>0</v>
      </c>
      <c r="L293" s="34">
        <f t="shared" si="42"/>
        <v>0</v>
      </c>
      <c r="M293" s="35">
        <f>'[1]Colonne ECS (_26)'!$I$140</f>
        <v>0</v>
      </c>
      <c r="N293" s="34">
        <f t="shared" si="43"/>
        <v>0</v>
      </c>
      <c r="O293" s="30"/>
      <c r="P293" s="30"/>
      <c r="Q293" s="36"/>
      <c r="R293" s="36"/>
      <c r="S293" s="36"/>
      <c r="T293" s="36"/>
      <c r="U293" s="37"/>
      <c r="V293" s="36"/>
      <c r="W293" s="36"/>
      <c r="X293" s="142"/>
      <c r="Y293" s="38"/>
    </row>
    <row r="294" spans="2:27" ht="15" customHeight="1" x14ac:dyDescent="0.2">
      <c r="B294" s="139"/>
      <c r="C294" s="28"/>
      <c r="D294" s="29"/>
      <c r="E294" s="30"/>
      <c r="F294" s="31" t="str">
        <f>'[1]Colonne ECS (_26)'!$B$78</f>
        <v>R+4</v>
      </c>
      <c r="G294" s="31">
        <f>'[1]Colonne ECS (_26)'!$J$87</f>
        <v>0</v>
      </c>
      <c r="H294" s="31">
        <f>'[1]Colonne ECS (_26)'!$L$87</f>
        <v>0</v>
      </c>
      <c r="I294" s="32">
        <f t="shared" si="40"/>
        <v>0</v>
      </c>
      <c r="J294" s="33" t="str">
        <f t="shared" si="45"/>
        <v/>
      </c>
      <c r="K294" s="34">
        <f t="shared" si="41"/>
        <v>0</v>
      </c>
      <c r="L294" s="34">
        <f t="shared" si="42"/>
        <v>0</v>
      </c>
      <c r="M294" s="35">
        <f>'[1]Colonne ECS (_26)'!$I$141</f>
        <v>0</v>
      </c>
      <c r="N294" s="34">
        <f t="shared" si="43"/>
        <v>0</v>
      </c>
      <c r="O294" s="30"/>
      <c r="P294" s="30"/>
      <c r="Q294" s="36"/>
      <c r="R294" s="36"/>
      <c r="S294" s="36"/>
      <c r="T294" s="36"/>
      <c r="U294" s="37"/>
      <c r="V294" s="36"/>
      <c r="W294" s="36"/>
      <c r="X294" s="142"/>
      <c r="Y294" s="38"/>
    </row>
    <row r="295" spans="2:27" ht="15" customHeight="1" x14ac:dyDescent="0.2">
      <c r="B295" s="139"/>
      <c r="C295" s="28"/>
      <c r="D295" s="29"/>
      <c r="E295" s="30"/>
      <c r="F295" s="31" t="str">
        <f>'[1]Colonne ECS (_26)'!$B$68</f>
        <v>R+5</v>
      </c>
      <c r="G295" s="31">
        <f>'[1]Colonne ECS (_26)'!$J$77</f>
        <v>0</v>
      </c>
      <c r="H295" s="31">
        <f>'[1]Colonne ECS (_26)'!$L$77</f>
        <v>0</v>
      </c>
      <c r="I295" s="32">
        <f t="shared" si="40"/>
        <v>0</v>
      </c>
      <c r="J295" s="33" t="str">
        <f t="shared" si="45"/>
        <v/>
      </c>
      <c r="K295" s="34">
        <f t="shared" si="41"/>
        <v>0</v>
      </c>
      <c r="L295" s="34">
        <f t="shared" si="42"/>
        <v>0</v>
      </c>
      <c r="M295" s="35">
        <f>'[1]Colonne ECS (_26)'!$I$142</f>
        <v>0</v>
      </c>
      <c r="N295" s="34">
        <f t="shared" si="43"/>
        <v>0</v>
      </c>
      <c r="O295" s="30"/>
      <c r="P295" s="30"/>
      <c r="Q295" s="36"/>
      <c r="R295" s="36"/>
      <c r="S295" s="36"/>
      <c r="T295" s="36"/>
      <c r="U295" s="37"/>
      <c r="V295" s="36"/>
      <c r="W295" s="36"/>
      <c r="X295" s="142"/>
      <c r="Y295" s="38"/>
    </row>
    <row r="296" spans="2:27" ht="15" customHeight="1" x14ac:dyDescent="0.2">
      <c r="B296" s="139"/>
      <c r="C296" s="28"/>
      <c r="D296" s="29"/>
      <c r="E296" s="30"/>
      <c r="F296" s="31" t="str">
        <f>'[1]Colonne ECS (_26)'!$B$58</f>
        <v>R+6</v>
      </c>
      <c r="G296" s="31">
        <f>'[1]Colonne ECS (_26)'!$J$67</f>
        <v>0</v>
      </c>
      <c r="H296" s="31">
        <f>'[1]Colonne ECS (_26)'!$L$67</f>
        <v>0</v>
      </c>
      <c r="I296" s="32">
        <f t="shared" si="40"/>
        <v>0</v>
      </c>
      <c r="J296" s="33" t="str">
        <f t="shared" si="45"/>
        <v/>
      </c>
      <c r="K296" s="34">
        <f t="shared" si="41"/>
        <v>0</v>
      </c>
      <c r="L296" s="34">
        <f t="shared" si="42"/>
        <v>0</v>
      </c>
      <c r="M296" s="35">
        <f>'[1]Colonne ECS (_26)'!$I$143</f>
        <v>0</v>
      </c>
      <c r="N296" s="34">
        <f t="shared" si="43"/>
        <v>0</v>
      </c>
      <c r="O296" s="30"/>
      <c r="P296" s="30"/>
      <c r="Q296" s="36"/>
      <c r="R296" s="36"/>
      <c r="S296" s="36"/>
      <c r="T296" s="36"/>
      <c r="U296" s="37"/>
      <c r="V296" s="36"/>
      <c r="W296" s="36"/>
      <c r="X296" s="142"/>
      <c r="Y296" s="38"/>
    </row>
    <row r="297" spans="2:27" ht="15" customHeight="1" x14ac:dyDescent="0.2">
      <c r="B297" s="139"/>
      <c r="C297" s="28"/>
      <c r="D297" s="29"/>
      <c r="E297" s="30"/>
      <c r="F297" s="31" t="str">
        <f>'[1]Colonne ECS (_26)'!$B$48</f>
        <v>R+7</v>
      </c>
      <c r="G297" s="31">
        <f>'[1]Colonne ECS (_26)'!$J$57</f>
        <v>0</v>
      </c>
      <c r="H297" s="31">
        <f>'[1]Colonne ECS (_26)'!$L$57</f>
        <v>0</v>
      </c>
      <c r="I297" s="32">
        <f t="shared" si="40"/>
        <v>0</v>
      </c>
      <c r="J297" s="33" t="str">
        <f t="shared" si="45"/>
        <v/>
      </c>
      <c r="K297" s="34">
        <f t="shared" si="41"/>
        <v>0</v>
      </c>
      <c r="L297" s="34">
        <f t="shared" si="42"/>
        <v>0</v>
      </c>
      <c r="M297" s="35">
        <f>'[1]Colonne ECS (_26)'!$I$144</f>
        <v>0</v>
      </c>
      <c r="N297" s="34">
        <f t="shared" si="43"/>
        <v>0</v>
      </c>
      <c r="O297" s="30"/>
      <c r="P297" s="30"/>
      <c r="Q297" s="36"/>
      <c r="R297" s="36"/>
      <c r="S297" s="36"/>
      <c r="T297" s="36"/>
      <c r="U297" s="37"/>
      <c r="V297" s="36"/>
      <c r="W297" s="36"/>
      <c r="X297" s="142"/>
      <c r="Y297" s="38"/>
    </row>
    <row r="298" spans="2:27" ht="15" customHeight="1" x14ac:dyDescent="0.2">
      <c r="B298" s="139"/>
      <c r="C298" s="28"/>
      <c r="D298" s="29"/>
      <c r="E298" s="30"/>
      <c r="F298" s="31" t="str">
        <f>'[1]Colonne ECS (_26)'!$B$38</f>
        <v>R+8</v>
      </c>
      <c r="G298" s="31">
        <f>'[1]Colonne ECS (_26)'!$J$47</f>
        <v>0</v>
      </c>
      <c r="H298" s="31">
        <f>'[1]Colonne ECS (_26)'!$L$47</f>
        <v>0</v>
      </c>
      <c r="I298" s="32">
        <f t="shared" si="40"/>
        <v>0</v>
      </c>
      <c r="J298" s="33" t="str">
        <f t="shared" si="45"/>
        <v/>
      </c>
      <c r="K298" s="34">
        <f t="shared" si="41"/>
        <v>0</v>
      </c>
      <c r="L298" s="34">
        <f t="shared" si="42"/>
        <v>0</v>
      </c>
      <c r="M298" s="35">
        <f>'[1]Colonne ECS (_26)'!$I$145</f>
        <v>0</v>
      </c>
      <c r="N298" s="34">
        <f t="shared" si="43"/>
        <v>0</v>
      </c>
      <c r="O298" s="30"/>
      <c r="P298" s="30"/>
      <c r="Q298" s="36"/>
      <c r="R298" s="36"/>
      <c r="S298" s="36"/>
      <c r="T298" s="36"/>
      <c r="U298" s="37"/>
      <c r="V298" s="36"/>
      <c r="W298" s="36"/>
      <c r="X298" s="142"/>
      <c r="Y298" s="38"/>
    </row>
    <row r="299" spans="2:27" ht="15" customHeight="1" x14ac:dyDescent="0.2">
      <c r="B299" s="139"/>
      <c r="C299" s="28"/>
      <c r="D299" s="29"/>
      <c r="E299" s="30"/>
      <c r="F299" s="31" t="str">
        <f>'[1]Colonne ECS (_26)'!$B$28</f>
        <v>R+9</v>
      </c>
      <c r="G299" s="31">
        <f>'[1]Colonne ECS (_26)'!$J$37</f>
        <v>0</v>
      </c>
      <c r="H299" s="31">
        <f>'[1]Colonne ECS (_26)'!$L$37</f>
        <v>0</v>
      </c>
      <c r="I299" s="32">
        <f t="shared" si="40"/>
        <v>0</v>
      </c>
      <c r="J299" s="33" t="str">
        <f t="shared" si="45"/>
        <v/>
      </c>
      <c r="K299" s="34">
        <f t="shared" si="41"/>
        <v>0</v>
      </c>
      <c r="L299" s="34">
        <f t="shared" si="42"/>
        <v>0</v>
      </c>
      <c r="M299" s="35">
        <f>'[1]Colonne ECS (_26)'!$I$146</f>
        <v>0</v>
      </c>
      <c r="N299" s="34">
        <f t="shared" si="43"/>
        <v>0</v>
      </c>
      <c r="O299" s="30"/>
      <c r="P299" s="30"/>
      <c r="Q299" s="36"/>
      <c r="R299" s="36"/>
      <c r="S299" s="36"/>
      <c r="T299" s="36"/>
      <c r="U299" s="37"/>
      <c r="V299" s="36"/>
      <c r="W299" s="36"/>
      <c r="X299" s="142"/>
      <c r="Y299" s="38"/>
    </row>
    <row r="300" spans="2:27" ht="15" customHeight="1" x14ac:dyDescent="0.2">
      <c r="B300" s="139"/>
      <c r="C300" s="39"/>
      <c r="D300" s="40"/>
      <c r="E300" s="41"/>
      <c r="F300" s="42" t="str">
        <f>'[1]Colonne ECS (_26)'!$B$18</f>
        <v>R+10</v>
      </c>
      <c r="G300" s="42">
        <f>'[1]Colonne ECS (_26)'!$J$27</f>
        <v>0</v>
      </c>
      <c r="H300" s="42">
        <f>'[1]Colonne ECS (_26)'!$L$27</f>
        <v>0</v>
      </c>
      <c r="I300" s="43">
        <f t="shared" si="40"/>
        <v>0</v>
      </c>
      <c r="J300" s="44" t="str">
        <f t="shared" si="45"/>
        <v/>
      </c>
      <c r="K300" s="45">
        <f t="shared" si="41"/>
        <v>0</v>
      </c>
      <c r="L300" s="45">
        <f t="shared" si="42"/>
        <v>0</v>
      </c>
      <c r="M300" s="46">
        <f>'[1]Colonne ECS (_26)'!$I$147</f>
        <v>0</v>
      </c>
      <c r="N300" s="45">
        <f t="shared" si="43"/>
        <v>0</v>
      </c>
      <c r="O300" s="41"/>
      <c r="P300" s="41"/>
      <c r="Q300" s="47"/>
      <c r="R300" s="47"/>
      <c r="S300" s="47"/>
      <c r="T300" s="47"/>
      <c r="U300" s="48"/>
      <c r="V300" s="47"/>
      <c r="W300" s="47"/>
      <c r="X300" s="143"/>
      <c r="Y300" s="49"/>
    </row>
    <row r="301" spans="2:27" ht="15" customHeight="1" x14ac:dyDescent="0.2">
      <c r="B301" s="139"/>
      <c r="C301" s="101">
        <f>'[1]Calculs débits-diamètres'!C39</f>
        <v>0</v>
      </c>
      <c r="D301" s="102"/>
      <c r="E301" s="16">
        <f>'[1]Calculs débits-diamètres'!Z116</f>
        <v>0</v>
      </c>
      <c r="F301" s="17" t="str">
        <f>'[1]Colonne ECS (_27)'!$B$118</f>
        <v>RDC</v>
      </c>
      <c r="G301" s="17">
        <f>'[1]Colonne ECS (_27)'!$J$127</f>
        <v>0</v>
      </c>
      <c r="H301" s="17">
        <f>'[1]Colonne ECS (_27)'!$L$127</f>
        <v>0</v>
      </c>
      <c r="I301" s="18">
        <f t="shared" si="40"/>
        <v>0</v>
      </c>
      <c r="J301" s="19" t="str">
        <f t="shared" ref="J301:J311" si="46">IF(I301=0,"",$E$301/(3.6*PI()*(I301^2/4)))</f>
        <v/>
      </c>
      <c r="K301" s="20">
        <f t="shared" si="41"/>
        <v>0</v>
      </c>
      <c r="L301" s="20">
        <f t="shared" si="42"/>
        <v>0</v>
      </c>
      <c r="M301" s="21">
        <f>'[1]Colonne ECS (_27)'!$I$137</f>
        <v>0</v>
      </c>
      <c r="N301" s="20">
        <f t="shared" si="43"/>
        <v>0</v>
      </c>
      <c r="O301" s="16">
        <f>'[1]Calculs débits-diamètres'!J116</f>
        <v>0</v>
      </c>
      <c r="P301" s="16">
        <f>'[1]Calculs débits-diamètres'!O116</f>
        <v>0</v>
      </c>
      <c r="Q301" s="22">
        <f>IF(P301=0,0,REPLACE(P301,1,6,)*1)</f>
        <v>0</v>
      </c>
      <c r="R301" s="23" t="str">
        <f>IF(Q301=0,"",E301/(3.6*PI()*(Q301^2/4)))</f>
        <v/>
      </c>
      <c r="S301" s="24">
        <f>IF(OR(Q301=0,R301=0),0,(3.8*R301^1.896)/(Q301^1.276))</f>
        <v>0</v>
      </c>
      <c r="T301" s="24">
        <f>IF(S301=0,0,IF($E$10=0,"Majoration ?",S301*(1+$E$10/100)))</f>
        <v>0</v>
      </c>
      <c r="U301" s="25">
        <f>'[1]Calculs débits-diamètres'!U116</f>
        <v>0</v>
      </c>
      <c r="V301" s="24">
        <f>IF(ISERROR(T301*U301),0,T301*U301)</f>
        <v>0</v>
      </c>
      <c r="W301" s="24">
        <f>SUM(N301:N311)+V301</f>
        <v>0</v>
      </c>
      <c r="X301" s="141"/>
      <c r="Y301" s="26">
        <f>W301+X301</f>
        <v>0</v>
      </c>
      <c r="AA301" s="27">
        <f>'[1]Colonne ECS (_27)'!$E$13</f>
        <v>0</v>
      </c>
    </row>
    <row r="302" spans="2:27" ht="15" customHeight="1" x14ac:dyDescent="0.2">
      <c r="B302" s="139"/>
      <c r="C302" s="28"/>
      <c r="D302" s="29"/>
      <c r="E302" s="30"/>
      <c r="F302" s="31" t="str">
        <f>'[1]Colonne ECS (_27)'!$B$108</f>
        <v>R+1</v>
      </c>
      <c r="G302" s="31">
        <f>'[1]Colonne ECS (_27)'!$J$117</f>
        <v>0</v>
      </c>
      <c r="H302" s="31">
        <f>'[1]Colonne ECS (_27)'!$L$117</f>
        <v>0</v>
      </c>
      <c r="I302" s="32">
        <f t="shared" si="40"/>
        <v>0</v>
      </c>
      <c r="J302" s="33" t="str">
        <f t="shared" si="46"/>
        <v/>
      </c>
      <c r="K302" s="34">
        <f t="shared" si="41"/>
        <v>0</v>
      </c>
      <c r="L302" s="34">
        <f t="shared" si="42"/>
        <v>0</v>
      </c>
      <c r="M302" s="35">
        <f>'[1]Colonne ECS (_27)'!$I$138</f>
        <v>0</v>
      </c>
      <c r="N302" s="34">
        <f t="shared" si="43"/>
        <v>0</v>
      </c>
      <c r="O302" s="30"/>
      <c r="P302" s="30"/>
      <c r="Q302" s="36"/>
      <c r="R302" s="36"/>
      <c r="S302" s="36"/>
      <c r="T302" s="36"/>
      <c r="U302" s="37"/>
      <c r="V302" s="36"/>
      <c r="W302" s="36"/>
      <c r="X302" s="142"/>
      <c r="Y302" s="38"/>
    </row>
    <row r="303" spans="2:27" ht="15" customHeight="1" x14ac:dyDescent="0.2">
      <c r="B303" s="139"/>
      <c r="C303" s="28"/>
      <c r="D303" s="29"/>
      <c r="E303" s="30"/>
      <c r="F303" s="31" t="str">
        <f>'[1]Colonne ECS (_27)'!$B$98</f>
        <v>R+2</v>
      </c>
      <c r="G303" s="31">
        <f>'[1]Colonne ECS (_27)'!$J$107</f>
        <v>0</v>
      </c>
      <c r="H303" s="31">
        <f>'[1]Colonne ECS (_27)'!$L$107</f>
        <v>0</v>
      </c>
      <c r="I303" s="32">
        <f t="shared" si="40"/>
        <v>0</v>
      </c>
      <c r="J303" s="33" t="str">
        <f t="shared" si="46"/>
        <v/>
      </c>
      <c r="K303" s="34">
        <f t="shared" si="41"/>
        <v>0</v>
      </c>
      <c r="L303" s="34">
        <f t="shared" si="42"/>
        <v>0</v>
      </c>
      <c r="M303" s="35">
        <f>'[1]Colonne ECS (_27)'!$I$139</f>
        <v>0</v>
      </c>
      <c r="N303" s="34">
        <f t="shared" si="43"/>
        <v>0</v>
      </c>
      <c r="O303" s="30"/>
      <c r="P303" s="30"/>
      <c r="Q303" s="36"/>
      <c r="R303" s="36"/>
      <c r="S303" s="36"/>
      <c r="T303" s="36"/>
      <c r="U303" s="37"/>
      <c r="V303" s="36"/>
      <c r="W303" s="36"/>
      <c r="X303" s="142"/>
      <c r="Y303" s="38"/>
    </row>
    <row r="304" spans="2:27" ht="15" customHeight="1" x14ac:dyDescent="0.2">
      <c r="B304" s="139"/>
      <c r="C304" s="28"/>
      <c r="D304" s="29"/>
      <c r="E304" s="30"/>
      <c r="F304" s="31" t="str">
        <f>'[1]Colonne ECS (_27)'!$B$88</f>
        <v>R+3</v>
      </c>
      <c r="G304" s="31">
        <f>'[1]Colonne ECS (_27)'!$J$97</f>
        <v>0</v>
      </c>
      <c r="H304" s="31">
        <f>'[1]Colonne ECS (_27)'!$L$97</f>
        <v>0</v>
      </c>
      <c r="I304" s="32">
        <f t="shared" si="40"/>
        <v>0</v>
      </c>
      <c r="J304" s="33" t="str">
        <f t="shared" si="46"/>
        <v/>
      </c>
      <c r="K304" s="34">
        <f t="shared" si="41"/>
        <v>0</v>
      </c>
      <c r="L304" s="34">
        <f t="shared" si="42"/>
        <v>0</v>
      </c>
      <c r="M304" s="35">
        <f>'[1]Colonne ECS (_27)'!$I$140</f>
        <v>0</v>
      </c>
      <c r="N304" s="34">
        <f t="shared" si="43"/>
        <v>0</v>
      </c>
      <c r="O304" s="30"/>
      <c r="P304" s="30"/>
      <c r="Q304" s="36"/>
      <c r="R304" s="36"/>
      <c r="S304" s="36"/>
      <c r="T304" s="36"/>
      <c r="U304" s="37"/>
      <c r="V304" s="36"/>
      <c r="W304" s="36"/>
      <c r="X304" s="142"/>
      <c r="Y304" s="38"/>
    </row>
    <row r="305" spans="2:27" ht="15" customHeight="1" x14ac:dyDescent="0.2">
      <c r="B305" s="139"/>
      <c r="C305" s="28"/>
      <c r="D305" s="29"/>
      <c r="E305" s="30"/>
      <c r="F305" s="31" t="str">
        <f>'[1]Colonne ECS (_27)'!$B$78</f>
        <v>R+4</v>
      </c>
      <c r="G305" s="31">
        <f>'[1]Colonne ECS (_27)'!$J$87</f>
        <v>0</v>
      </c>
      <c r="H305" s="31">
        <f>'[1]Colonne ECS (_27)'!$L$87</f>
        <v>0</v>
      </c>
      <c r="I305" s="32">
        <f t="shared" si="40"/>
        <v>0</v>
      </c>
      <c r="J305" s="33" t="str">
        <f t="shared" si="46"/>
        <v/>
      </c>
      <c r="K305" s="34">
        <f t="shared" si="41"/>
        <v>0</v>
      </c>
      <c r="L305" s="34">
        <f t="shared" si="42"/>
        <v>0</v>
      </c>
      <c r="M305" s="35">
        <f>'[1]Colonne ECS (_27)'!$I$141</f>
        <v>0</v>
      </c>
      <c r="N305" s="34">
        <f t="shared" si="43"/>
        <v>0</v>
      </c>
      <c r="O305" s="30"/>
      <c r="P305" s="30"/>
      <c r="Q305" s="36"/>
      <c r="R305" s="36"/>
      <c r="S305" s="36"/>
      <c r="T305" s="36"/>
      <c r="U305" s="37"/>
      <c r="V305" s="36"/>
      <c r="W305" s="36"/>
      <c r="X305" s="142"/>
      <c r="Y305" s="38"/>
    </row>
    <row r="306" spans="2:27" ht="15" customHeight="1" x14ac:dyDescent="0.2">
      <c r="B306" s="139"/>
      <c r="C306" s="28"/>
      <c r="D306" s="29"/>
      <c r="E306" s="30"/>
      <c r="F306" s="31" t="str">
        <f>'[1]Colonne ECS (_27)'!$B$68</f>
        <v>R+5</v>
      </c>
      <c r="G306" s="31">
        <f>'[1]Colonne ECS (_27)'!$J$77</f>
        <v>0</v>
      </c>
      <c r="H306" s="31">
        <f>'[1]Colonne ECS (_27)'!$L$77</f>
        <v>0</v>
      </c>
      <c r="I306" s="32">
        <f t="shared" si="40"/>
        <v>0</v>
      </c>
      <c r="J306" s="33" t="str">
        <f t="shared" si="46"/>
        <v/>
      </c>
      <c r="K306" s="34">
        <f t="shared" si="41"/>
        <v>0</v>
      </c>
      <c r="L306" s="34">
        <f t="shared" si="42"/>
        <v>0</v>
      </c>
      <c r="M306" s="35">
        <f>'[1]Colonne ECS (_27)'!$I$142</f>
        <v>0</v>
      </c>
      <c r="N306" s="34">
        <f t="shared" si="43"/>
        <v>0</v>
      </c>
      <c r="O306" s="30"/>
      <c r="P306" s="30"/>
      <c r="Q306" s="36"/>
      <c r="R306" s="36"/>
      <c r="S306" s="36"/>
      <c r="T306" s="36"/>
      <c r="U306" s="37"/>
      <c r="V306" s="36"/>
      <c r="W306" s="36"/>
      <c r="X306" s="142"/>
      <c r="Y306" s="38"/>
    </row>
    <row r="307" spans="2:27" ht="15" customHeight="1" x14ac:dyDescent="0.2">
      <c r="B307" s="139"/>
      <c r="C307" s="28"/>
      <c r="D307" s="29"/>
      <c r="E307" s="30"/>
      <c r="F307" s="31" t="str">
        <f>'[1]Colonne ECS (_27)'!$B$58</f>
        <v>R+6</v>
      </c>
      <c r="G307" s="31">
        <f>'[1]Colonne ECS (_27)'!$J$67</f>
        <v>0</v>
      </c>
      <c r="H307" s="31">
        <f>'[1]Colonne ECS (_27)'!$L$67</f>
        <v>0</v>
      </c>
      <c r="I307" s="32">
        <f t="shared" si="40"/>
        <v>0</v>
      </c>
      <c r="J307" s="33" t="str">
        <f t="shared" si="46"/>
        <v/>
      </c>
      <c r="K307" s="34">
        <f t="shared" si="41"/>
        <v>0</v>
      </c>
      <c r="L307" s="34">
        <f t="shared" si="42"/>
        <v>0</v>
      </c>
      <c r="M307" s="35">
        <f>'[1]Colonne ECS (_27)'!$I$143</f>
        <v>0</v>
      </c>
      <c r="N307" s="34">
        <f t="shared" si="43"/>
        <v>0</v>
      </c>
      <c r="O307" s="30"/>
      <c r="P307" s="30"/>
      <c r="Q307" s="36"/>
      <c r="R307" s="36"/>
      <c r="S307" s="36"/>
      <c r="T307" s="36"/>
      <c r="U307" s="37"/>
      <c r="V307" s="36"/>
      <c r="W307" s="36"/>
      <c r="X307" s="142"/>
      <c r="Y307" s="38"/>
    </row>
    <row r="308" spans="2:27" ht="15" customHeight="1" x14ac:dyDescent="0.2">
      <c r="B308" s="139"/>
      <c r="C308" s="28"/>
      <c r="D308" s="29"/>
      <c r="E308" s="30"/>
      <c r="F308" s="31" t="str">
        <f>'[1]Colonne ECS (_27)'!$B$48</f>
        <v>R+7</v>
      </c>
      <c r="G308" s="31">
        <f>'[1]Colonne ECS (_27)'!$J$57</f>
        <v>0</v>
      </c>
      <c r="H308" s="31">
        <f>'[1]Colonne ECS (_27)'!$L$57</f>
        <v>0</v>
      </c>
      <c r="I308" s="32">
        <f t="shared" si="40"/>
        <v>0</v>
      </c>
      <c r="J308" s="33" t="str">
        <f t="shared" si="46"/>
        <v/>
      </c>
      <c r="K308" s="34">
        <f t="shared" si="41"/>
        <v>0</v>
      </c>
      <c r="L308" s="34">
        <f t="shared" si="42"/>
        <v>0</v>
      </c>
      <c r="M308" s="35">
        <f>'[1]Colonne ECS (_27)'!$I$144</f>
        <v>0</v>
      </c>
      <c r="N308" s="34">
        <f t="shared" si="43"/>
        <v>0</v>
      </c>
      <c r="O308" s="30"/>
      <c r="P308" s="30"/>
      <c r="Q308" s="36"/>
      <c r="R308" s="36"/>
      <c r="S308" s="36"/>
      <c r="T308" s="36"/>
      <c r="U308" s="37"/>
      <c r="V308" s="36"/>
      <c r="W308" s="36"/>
      <c r="X308" s="142"/>
      <c r="Y308" s="38"/>
    </row>
    <row r="309" spans="2:27" ht="15" customHeight="1" x14ac:dyDescent="0.2">
      <c r="B309" s="139"/>
      <c r="C309" s="28"/>
      <c r="D309" s="29"/>
      <c r="E309" s="30"/>
      <c r="F309" s="31" t="str">
        <f>'[1]Colonne ECS (_27)'!$B$38</f>
        <v>R+8</v>
      </c>
      <c r="G309" s="31">
        <f>'[1]Colonne ECS (_27)'!$J$47</f>
        <v>0</v>
      </c>
      <c r="H309" s="31">
        <f>'[1]Colonne ECS (_27)'!$L$47</f>
        <v>0</v>
      </c>
      <c r="I309" s="32">
        <f t="shared" si="40"/>
        <v>0</v>
      </c>
      <c r="J309" s="33" t="str">
        <f t="shared" si="46"/>
        <v/>
      </c>
      <c r="K309" s="34">
        <f t="shared" si="41"/>
        <v>0</v>
      </c>
      <c r="L309" s="34">
        <f t="shared" si="42"/>
        <v>0</v>
      </c>
      <c r="M309" s="35">
        <f>'[1]Colonne ECS (_27)'!$I$145</f>
        <v>0</v>
      </c>
      <c r="N309" s="34">
        <f t="shared" si="43"/>
        <v>0</v>
      </c>
      <c r="O309" s="30"/>
      <c r="P309" s="30"/>
      <c r="Q309" s="36"/>
      <c r="R309" s="36"/>
      <c r="S309" s="36"/>
      <c r="T309" s="36"/>
      <c r="U309" s="37"/>
      <c r="V309" s="36"/>
      <c r="W309" s="36"/>
      <c r="X309" s="142"/>
      <c r="Y309" s="38"/>
    </row>
    <row r="310" spans="2:27" ht="15" customHeight="1" x14ac:dyDescent="0.2">
      <c r="B310" s="139"/>
      <c r="C310" s="28"/>
      <c r="D310" s="29"/>
      <c r="E310" s="30"/>
      <c r="F310" s="31" t="str">
        <f>'[1]Colonne ECS (_27)'!$B$28</f>
        <v>R+9</v>
      </c>
      <c r="G310" s="31">
        <f>'[1]Colonne ECS (_27)'!$J$37</f>
        <v>0</v>
      </c>
      <c r="H310" s="31">
        <f>'[1]Colonne ECS (_27)'!$L$37</f>
        <v>0</v>
      </c>
      <c r="I310" s="32">
        <f t="shared" si="40"/>
        <v>0</v>
      </c>
      <c r="J310" s="33" t="str">
        <f t="shared" si="46"/>
        <v/>
      </c>
      <c r="K310" s="34">
        <f t="shared" si="41"/>
        <v>0</v>
      </c>
      <c r="L310" s="34">
        <f t="shared" si="42"/>
        <v>0</v>
      </c>
      <c r="M310" s="35">
        <f>'[1]Colonne ECS (_27)'!$I$146</f>
        <v>0</v>
      </c>
      <c r="N310" s="34">
        <f t="shared" si="43"/>
        <v>0</v>
      </c>
      <c r="O310" s="30"/>
      <c r="P310" s="30"/>
      <c r="Q310" s="36"/>
      <c r="R310" s="36"/>
      <c r="S310" s="36"/>
      <c r="T310" s="36"/>
      <c r="U310" s="37"/>
      <c r="V310" s="36"/>
      <c r="W310" s="36"/>
      <c r="X310" s="142"/>
      <c r="Y310" s="38"/>
    </row>
    <row r="311" spans="2:27" ht="15" customHeight="1" x14ac:dyDescent="0.2">
      <c r="B311" s="139"/>
      <c r="C311" s="39"/>
      <c r="D311" s="40"/>
      <c r="E311" s="41"/>
      <c r="F311" s="42" t="str">
        <f>'[1]Colonne ECS (_27)'!$B$18</f>
        <v>R+10</v>
      </c>
      <c r="G311" s="42">
        <f>'[1]Colonne ECS (_27)'!$J$27</f>
        <v>0</v>
      </c>
      <c r="H311" s="42">
        <f>'[1]Colonne ECS (_27)'!$L$27</f>
        <v>0</v>
      </c>
      <c r="I311" s="43">
        <f t="shared" si="40"/>
        <v>0</v>
      </c>
      <c r="J311" s="44" t="str">
        <f t="shared" si="46"/>
        <v/>
      </c>
      <c r="K311" s="45">
        <f t="shared" si="41"/>
        <v>0</v>
      </c>
      <c r="L311" s="45">
        <f t="shared" si="42"/>
        <v>0</v>
      </c>
      <c r="M311" s="46">
        <f>'[1]Colonne ECS (_27)'!$I$147</f>
        <v>0</v>
      </c>
      <c r="N311" s="45">
        <f t="shared" si="43"/>
        <v>0</v>
      </c>
      <c r="O311" s="41"/>
      <c r="P311" s="41"/>
      <c r="Q311" s="47"/>
      <c r="R311" s="47"/>
      <c r="S311" s="47"/>
      <c r="T311" s="47"/>
      <c r="U311" s="48"/>
      <c r="V311" s="47"/>
      <c r="W311" s="47"/>
      <c r="X311" s="143"/>
      <c r="Y311" s="49"/>
    </row>
    <row r="312" spans="2:27" ht="15" customHeight="1" x14ac:dyDescent="0.2">
      <c r="B312" s="139"/>
      <c r="C312" s="101">
        <f>'[1]Calculs débits-diamètres'!C40</f>
        <v>0</v>
      </c>
      <c r="D312" s="102"/>
      <c r="E312" s="16">
        <f>'[1]Calculs débits-diamètres'!Z117</f>
        <v>0</v>
      </c>
      <c r="F312" s="17" t="str">
        <f>'[1]Colonne ECS (_28)'!$B$118</f>
        <v>RDC</v>
      </c>
      <c r="G312" s="17">
        <f>'[1]Colonne ECS (_28)'!$J$127</f>
        <v>0</v>
      </c>
      <c r="H312" s="17">
        <f>'[1]Colonne ECS (_28)'!$L$127</f>
        <v>0</v>
      </c>
      <c r="I312" s="18">
        <f t="shared" si="40"/>
        <v>0</v>
      </c>
      <c r="J312" s="19" t="str">
        <f t="shared" ref="J312:J322" si="47">IF(I312=0,"",$E$312/(3.6*PI()*(I312^2/4)))</f>
        <v/>
      </c>
      <c r="K312" s="20">
        <f t="shared" si="41"/>
        <v>0</v>
      </c>
      <c r="L312" s="20">
        <f t="shared" si="42"/>
        <v>0</v>
      </c>
      <c r="M312" s="21">
        <f>'[1]Colonne ECS (_28)'!$I$137</f>
        <v>0</v>
      </c>
      <c r="N312" s="20">
        <f t="shared" si="43"/>
        <v>0</v>
      </c>
      <c r="O312" s="16">
        <f>'[1]Calculs débits-diamètres'!J117</f>
        <v>0</v>
      </c>
      <c r="P312" s="16">
        <f>'[1]Calculs débits-diamètres'!O117</f>
        <v>0</v>
      </c>
      <c r="Q312" s="22">
        <f>IF(P312=0,0,REPLACE(P312,1,6,)*1)</f>
        <v>0</v>
      </c>
      <c r="R312" s="23" t="str">
        <f>IF(Q312=0,"",E312/(3.6*PI()*(Q312^2/4)))</f>
        <v/>
      </c>
      <c r="S312" s="24">
        <f>IF(OR(Q312=0,R312=0),0,(3.8*R312^1.896)/(Q312^1.276))</f>
        <v>0</v>
      </c>
      <c r="T312" s="24">
        <f>IF(S312=0,0,IF($E$10=0,"Majoration ?",S312*(1+$E$10/100)))</f>
        <v>0</v>
      </c>
      <c r="U312" s="25">
        <f>'[1]Calculs débits-diamètres'!U117</f>
        <v>0</v>
      </c>
      <c r="V312" s="24">
        <f>IF(ISERROR(T312*U312),0,T312*U312)</f>
        <v>0</v>
      </c>
      <c r="W312" s="24">
        <f>SUM(N312:N322)+V312</f>
        <v>0</v>
      </c>
      <c r="X312" s="141"/>
      <c r="Y312" s="26">
        <f>W312+X312</f>
        <v>0</v>
      </c>
      <c r="AA312" s="27">
        <f>'[1]Colonne ECS (_28)'!$E$13</f>
        <v>0</v>
      </c>
    </row>
    <row r="313" spans="2:27" ht="15" customHeight="1" x14ac:dyDescent="0.2">
      <c r="B313" s="139"/>
      <c r="C313" s="28"/>
      <c r="D313" s="29"/>
      <c r="E313" s="30"/>
      <c r="F313" s="31" t="str">
        <f>'[1]Colonne ECS (_28)'!$B$108</f>
        <v>R+1</v>
      </c>
      <c r="G313" s="31">
        <f>'[1]Colonne ECS (_28)'!$J$117</f>
        <v>0</v>
      </c>
      <c r="H313" s="31">
        <f>'[1]Colonne ECS (_28)'!$L$117</f>
        <v>0</v>
      </c>
      <c r="I313" s="32">
        <f t="shared" si="40"/>
        <v>0</v>
      </c>
      <c r="J313" s="33" t="str">
        <f t="shared" si="47"/>
        <v/>
      </c>
      <c r="K313" s="34">
        <f t="shared" si="41"/>
        <v>0</v>
      </c>
      <c r="L313" s="34">
        <f t="shared" si="42"/>
        <v>0</v>
      </c>
      <c r="M313" s="35">
        <f>'[1]Colonne ECS (_28)'!$I$138</f>
        <v>0</v>
      </c>
      <c r="N313" s="34">
        <f t="shared" si="43"/>
        <v>0</v>
      </c>
      <c r="O313" s="30"/>
      <c r="P313" s="30"/>
      <c r="Q313" s="36"/>
      <c r="R313" s="36"/>
      <c r="S313" s="36"/>
      <c r="T313" s="36"/>
      <c r="U313" s="37"/>
      <c r="V313" s="36"/>
      <c r="W313" s="36"/>
      <c r="X313" s="142"/>
      <c r="Y313" s="38"/>
    </row>
    <row r="314" spans="2:27" ht="15" customHeight="1" x14ac:dyDescent="0.2">
      <c r="B314" s="139"/>
      <c r="C314" s="28"/>
      <c r="D314" s="29"/>
      <c r="E314" s="30"/>
      <c r="F314" s="31" t="str">
        <f>'[1]Colonne ECS (_28)'!$B$98</f>
        <v>R+2</v>
      </c>
      <c r="G314" s="31">
        <f>'[1]Colonne ECS (_28)'!$J$107</f>
        <v>0</v>
      </c>
      <c r="H314" s="31">
        <f>'[1]Colonne ECS (_28)'!$L$107</f>
        <v>0</v>
      </c>
      <c r="I314" s="32">
        <f t="shared" si="40"/>
        <v>0</v>
      </c>
      <c r="J314" s="33" t="str">
        <f t="shared" si="47"/>
        <v/>
      </c>
      <c r="K314" s="34">
        <f t="shared" si="41"/>
        <v>0</v>
      </c>
      <c r="L314" s="34">
        <f t="shared" si="42"/>
        <v>0</v>
      </c>
      <c r="M314" s="35">
        <f>'[1]Colonne ECS (_28)'!$I$139</f>
        <v>0</v>
      </c>
      <c r="N314" s="34">
        <f t="shared" si="43"/>
        <v>0</v>
      </c>
      <c r="O314" s="30"/>
      <c r="P314" s="30"/>
      <c r="Q314" s="36"/>
      <c r="R314" s="36"/>
      <c r="S314" s="36"/>
      <c r="T314" s="36"/>
      <c r="U314" s="37"/>
      <c r="V314" s="36"/>
      <c r="W314" s="36"/>
      <c r="X314" s="142"/>
      <c r="Y314" s="38"/>
    </row>
    <row r="315" spans="2:27" ht="15" customHeight="1" x14ac:dyDescent="0.2">
      <c r="B315" s="139"/>
      <c r="C315" s="28"/>
      <c r="D315" s="29"/>
      <c r="E315" s="30"/>
      <c r="F315" s="31" t="str">
        <f>'[1]Colonne ECS (_28)'!$B$88</f>
        <v>R+3</v>
      </c>
      <c r="G315" s="31">
        <f>'[1]Colonne ECS (_28)'!$J$97</f>
        <v>0</v>
      </c>
      <c r="H315" s="31">
        <f>'[1]Colonne ECS (_28)'!$L$97</f>
        <v>0</v>
      </c>
      <c r="I315" s="32">
        <f t="shared" si="40"/>
        <v>0</v>
      </c>
      <c r="J315" s="33" t="str">
        <f t="shared" si="47"/>
        <v/>
      </c>
      <c r="K315" s="34">
        <f t="shared" si="41"/>
        <v>0</v>
      </c>
      <c r="L315" s="34">
        <f t="shared" si="42"/>
        <v>0</v>
      </c>
      <c r="M315" s="35">
        <f>'[1]Colonne ECS (_28)'!$I$140</f>
        <v>0</v>
      </c>
      <c r="N315" s="34">
        <f t="shared" si="43"/>
        <v>0</v>
      </c>
      <c r="O315" s="30"/>
      <c r="P315" s="30"/>
      <c r="Q315" s="36"/>
      <c r="R315" s="36"/>
      <c r="S315" s="36"/>
      <c r="T315" s="36"/>
      <c r="U315" s="37"/>
      <c r="V315" s="36"/>
      <c r="W315" s="36"/>
      <c r="X315" s="142"/>
      <c r="Y315" s="38"/>
    </row>
    <row r="316" spans="2:27" ht="15" customHeight="1" x14ac:dyDescent="0.2">
      <c r="B316" s="139"/>
      <c r="C316" s="28"/>
      <c r="D316" s="29"/>
      <c r="E316" s="30"/>
      <c r="F316" s="31" t="str">
        <f>'[1]Colonne ECS (_28)'!$B$78</f>
        <v>R+4</v>
      </c>
      <c r="G316" s="31">
        <f>'[1]Colonne ECS (_28)'!$J$87</f>
        <v>0</v>
      </c>
      <c r="H316" s="31">
        <f>'[1]Colonne ECS (_28)'!$L$87</f>
        <v>0</v>
      </c>
      <c r="I316" s="32">
        <f t="shared" si="40"/>
        <v>0</v>
      </c>
      <c r="J316" s="33" t="str">
        <f t="shared" si="47"/>
        <v/>
      </c>
      <c r="K316" s="34">
        <f t="shared" si="41"/>
        <v>0</v>
      </c>
      <c r="L316" s="34">
        <f t="shared" si="42"/>
        <v>0</v>
      </c>
      <c r="M316" s="35">
        <f>'[1]Colonne ECS (_28)'!$I$141</f>
        <v>0</v>
      </c>
      <c r="N316" s="34">
        <f t="shared" si="43"/>
        <v>0</v>
      </c>
      <c r="O316" s="30"/>
      <c r="P316" s="30"/>
      <c r="Q316" s="36"/>
      <c r="R316" s="36"/>
      <c r="S316" s="36"/>
      <c r="T316" s="36"/>
      <c r="U316" s="37"/>
      <c r="V316" s="36"/>
      <c r="W316" s="36"/>
      <c r="X316" s="142"/>
      <c r="Y316" s="38"/>
    </row>
    <row r="317" spans="2:27" ht="15" customHeight="1" x14ac:dyDescent="0.2">
      <c r="B317" s="139"/>
      <c r="C317" s="28"/>
      <c r="D317" s="29"/>
      <c r="E317" s="30"/>
      <c r="F317" s="31" t="str">
        <f>'[1]Colonne ECS (_28)'!$B$68</f>
        <v>R+5</v>
      </c>
      <c r="G317" s="31">
        <f>'[1]Colonne ECS (_28)'!$J$77</f>
        <v>0</v>
      </c>
      <c r="H317" s="31">
        <f>'[1]Colonne ECS (_28)'!$L$77</f>
        <v>0</v>
      </c>
      <c r="I317" s="32">
        <f t="shared" si="40"/>
        <v>0</v>
      </c>
      <c r="J317" s="33" t="str">
        <f t="shared" si="47"/>
        <v/>
      </c>
      <c r="K317" s="34">
        <f t="shared" si="41"/>
        <v>0</v>
      </c>
      <c r="L317" s="34">
        <f t="shared" si="42"/>
        <v>0</v>
      </c>
      <c r="M317" s="35">
        <f>'[1]Colonne ECS (_28)'!$I$142</f>
        <v>0</v>
      </c>
      <c r="N317" s="34">
        <f t="shared" si="43"/>
        <v>0</v>
      </c>
      <c r="O317" s="30"/>
      <c r="P317" s="30"/>
      <c r="Q317" s="36"/>
      <c r="R317" s="36"/>
      <c r="S317" s="36"/>
      <c r="T317" s="36"/>
      <c r="U317" s="37"/>
      <c r="V317" s="36"/>
      <c r="W317" s="36"/>
      <c r="X317" s="142"/>
      <c r="Y317" s="38"/>
    </row>
    <row r="318" spans="2:27" ht="15" customHeight="1" x14ac:dyDescent="0.2">
      <c r="B318" s="139"/>
      <c r="C318" s="28"/>
      <c r="D318" s="29"/>
      <c r="E318" s="30"/>
      <c r="F318" s="31" t="str">
        <f>'[1]Colonne ECS (_28)'!$B$58</f>
        <v>R+6</v>
      </c>
      <c r="G318" s="31">
        <f>'[1]Colonne ECS (_28)'!$J$67</f>
        <v>0</v>
      </c>
      <c r="H318" s="31">
        <f>'[1]Colonne ECS (_28)'!$L$67</f>
        <v>0</v>
      </c>
      <c r="I318" s="32">
        <f t="shared" si="40"/>
        <v>0</v>
      </c>
      <c r="J318" s="33" t="str">
        <f t="shared" si="47"/>
        <v/>
      </c>
      <c r="K318" s="34">
        <f t="shared" si="41"/>
        <v>0</v>
      </c>
      <c r="L318" s="34">
        <f t="shared" si="42"/>
        <v>0</v>
      </c>
      <c r="M318" s="35">
        <f>'[1]Colonne ECS (_28)'!$I$143</f>
        <v>0</v>
      </c>
      <c r="N318" s="34">
        <f t="shared" si="43"/>
        <v>0</v>
      </c>
      <c r="O318" s="30"/>
      <c r="P318" s="30"/>
      <c r="Q318" s="36"/>
      <c r="R318" s="36"/>
      <c r="S318" s="36"/>
      <c r="T318" s="36"/>
      <c r="U318" s="37"/>
      <c r="V318" s="36"/>
      <c r="W318" s="36"/>
      <c r="X318" s="142"/>
      <c r="Y318" s="38"/>
    </row>
    <row r="319" spans="2:27" ht="15" customHeight="1" x14ac:dyDescent="0.2">
      <c r="B319" s="139"/>
      <c r="C319" s="28"/>
      <c r="D319" s="29"/>
      <c r="E319" s="30"/>
      <c r="F319" s="31" t="str">
        <f>'[1]Colonne ECS (_28)'!$B$48</f>
        <v>R+7</v>
      </c>
      <c r="G319" s="31">
        <f>'[1]Colonne ECS (_28)'!$J$57</f>
        <v>0</v>
      </c>
      <c r="H319" s="31">
        <f>'[1]Colonne ECS (_28)'!$L$57</f>
        <v>0</v>
      </c>
      <c r="I319" s="32">
        <f t="shared" si="40"/>
        <v>0</v>
      </c>
      <c r="J319" s="33" t="str">
        <f t="shared" si="47"/>
        <v/>
      </c>
      <c r="K319" s="34">
        <f t="shared" si="41"/>
        <v>0</v>
      </c>
      <c r="L319" s="34">
        <f t="shared" si="42"/>
        <v>0</v>
      </c>
      <c r="M319" s="35">
        <f>'[1]Colonne ECS (_28)'!$I$144</f>
        <v>0</v>
      </c>
      <c r="N319" s="34">
        <f t="shared" si="43"/>
        <v>0</v>
      </c>
      <c r="O319" s="30"/>
      <c r="P319" s="30"/>
      <c r="Q319" s="36"/>
      <c r="R319" s="36"/>
      <c r="S319" s="36"/>
      <c r="T319" s="36"/>
      <c r="U319" s="37"/>
      <c r="V319" s="36"/>
      <c r="W319" s="36"/>
      <c r="X319" s="142"/>
      <c r="Y319" s="38"/>
    </row>
    <row r="320" spans="2:27" ht="15" customHeight="1" x14ac:dyDescent="0.2">
      <c r="B320" s="139"/>
      <c r="C320" s="28"/>
      <c r="D320" s="29"/>
      <c r="E320" s="30"/>
      <c r="F320" s="31" t="str">
        <f>'[1]Colonne ECS (_28)'!$B$38</f>
        <v>R+8</v>
      </c>
      <c r="G320" s="31">
        <f>'[1]Colonne ECS (_28)'!$J$47</f>
        <v>0</v>
      </c>
      <c r="H320" s="31">
        <f>'[1]Colonne ECS (_28)'!$L$47</f>
        <v>0</v>
      </c>
      <c r="I320" s="32">
        <f t="shared" si="40"/>
        <v>0</v>
      </c>
      <c r="J320" s="33" t="str">
        <f t="shared" si="47"/>
        <v/>
      </c>
      <c r="K320" s="34">
        <f t="shared" si="41"/>
        <v>0</v>
      </c>
      <c r="L320" s="34">
        <f t="shared" si="42"/>
        <v>0</v>
      </c>
      <c r="M320" s="35">
        <f>'[1]Colonne ECS (_28)'!$I$145</f>
        <v>0</v>
      </c>
      <c r="N320" s="34">
        <f t="shared" si="43"/>
        <v>0</v>
      </c>
      <c r="O320" s="30"/>
      <c r="P320" s="30"/>
      <c r="Q320" s="36"/>
      <c r="R320" s="36"/>
      <c r="S320" s="36"/>
      <c r="T320" s="36"/>
      <c r="U320" s="37"/>
      <c r="V320" s="36"/>
      <c r="W320" s="36"/>
      <c r="X320" s="142"/>
      <c r="Y320" s="38"/>
    </row>
    <row r="321" spans="2:27" ht="15" customHeight="1" x14ac:dyDescent="0.2">
      <c r="B321" s="139"/>
      <c r="C321" s="28"/>
      <c r="D321" s="29"/>
      <c r="E321" s="30"/>
      <c r="F321" s="31" t="str">
        <f>'[1]Colonne ECS (_28)'!$B$28</f>
        <v>R+9</v>
      </c>
      <c r="G321" s="31">
        <f>'[1]Colonne ECS (_28)'!$J$37</f>
        <v>0</v>
      </c>
      <c r="H321" s="31">
        <f>'[1]Colonne ECS (_28)'!$L$37</f>
        <v>0</v>
      </c>
      <c r="I321" s="32">
        <f t="shared" si="40"/>
        <v>0</v>
      </c>
      <c r="J321" s="33" t="str">
        <f t="shared" si="47"/>
        <v/>
      </c>
      <c r="K321" s="34">
        <f t="shared" si="41"/>
        <v>0</v>
      </c>
      <c r="L321" s="34">
        <f t="shared" si="42"/>
        <v>0</v>
      </c>
      <c r="M321" s="35">
        <f>'[1]Colonne ECS (_28)'!$I$146</f>
        <v>0</v>
      </c>
      <c r="N321" s="34">
        <f t="shared" si="43"/>
        <v>0</v>
      </c>
      <c r="O321" s="30"/>
      <c r="P321" s="30"/>
      <c r="Q321" s="36"/>
      <c r="R321" s="36"/>
      <c r="S321" s="36"/>
      <c r="T321" s="36"/>
      <c r="U321" s="37"/>
      <c r="V321" s="36"/>
      <c r="W321" s="36"/>
      <c r="X321" s="142"/>
      <c r="Y321" s="38"/>
    </row>
    <row r="322" spans="2:27" ht="15" customHeight="1" x14ac:dyDescent="0.2">
      <c r="B322" s="139"/>
      <c r="C322" s="39"/>
      <c r="D322" s="40"/>
      <c r="E322" s="41"/>
      <c r="F322" s="42" t="str">
        <f>'[1]Colonne ECS (_28)'!$B$18</f>
        <v>R+10</v>
      </c>
      <c r="G322" s="42">
        <f>'[1]Colonne ECS (_28)'!$J$27</f>
        <v>0</v>
      </c>
      <c r="H322" s="42">
        <f>'[1]Colonne ECS (_28)'!$L$27</f>
        <v>0</v>
      </c>
      <c r="I322" s="43">
        <f t="shared" si="40"/>
        <v>0</v>
      </c>
      <c r="J322" s="44" t="str">
        <f t="shared" si="47"/>
        <v/>
      </c>
      <c r="K322" s="45">
        <f t="shared" si="41"/>
        <v>0</v>
      </c>
      <c r="L322" s="45">
        <f t="shared" si="42"/>
        <v>0</v>
      </c>
      <c r="M322" s="46">
        <f>'[1]Colonne ECS (_28)'!$I$147</f>
        <v>0</v>
      </c>
      <c r="N322" s="45">
        <f t="shared" si="43"/>
        <v>0</v>
      </c>
      <c r="O322" s="41"/>
      <c r="P322" s="41"/>
      <c r="Q322" s="47"/>
      <c r="R322" s="47"/>
      <c r="S322" s="47"/>
      <c r="T322" s="47"/>
      <c r="U322" s="48"/>
      <c r="V322" s="47"/>
      <c r="W322" s="47"/>
      <c r="X322" s="143"/>
      <c r="Y322" s="49"/>
    </row>
    <row r="323" spans="2:27" ht="15" customHeight="1" x14ac:dyDescent="0.2">
      <c r="B323" s="139"/>
      <c r="C323" s="101">
        <f>'[1]Calculs débits-diamètres'!C41</f>
        <v>0</v>
      </c>
      <c r="D323" s="102"/>
      <c r="E323" s="16">
        <f>'[1]Calculs débits-diamètres'!Z118</f>
        <v>0</v>
      </c>
      <c r="F323" s="17" t="str">
        <f>'[1]Colonne ECS (_29)'!$B$118</f>
        <v>RDC</v>
      </c>
      <c r="G323" s="17">
        <f>'[1]Colonne ECS (_29)'!$J$127</f>
        <v>0</v>
      </c>
      <c r="H323" s="17">
        <f>'[1]Colonne ECS (_29)'!$L$127</f>
        <v>0</v>
      </c>
      <c r="I323" s="18">
        <f t="shared" si="40"/>
        <v>0</v>
      </c>
      <c r="J323" s="19" t="str">
        <f t="shared" ref="J323:J333" si="48">IF(I323=0,"",$E$323/(3.6*PI()*(I323^2/4)))</f>
        <v/>
      </c>
      <c r="K323" s="20">
        <f t="shared" si="41"/>
        <v>0</v>
      </c>
      <c r="L323" s="20">
        <f t="shared" si="42"/>
        <v>0</v>
      </c>
      <c r="M323" s="21">
        <f>'[1]Colonne ECS (_29)'!$I$137</f>
        <v>0</v>
      </c>
      <c r="N323" s="20">
        <f t="shared" si="43"/>
        <v>0</v>
      </c>
      <c r="O323" s="16">
        <f>'[1]Calculs débits-diamètres'!J118</f>
        <v>0</v>
      </c>
      <c r="P323" s="16">
        <f>'[1]Calculs débits-diamètres'!O118</f>
        <v>0</v>
      </c>
      <c r="Q323" s="22">
        <f>IF(P323=0,0,REPLACE(P323,1,6,)*1)</f>
        <v>0</v>
      </c>
      <c r="R323" s="23" t="str">
        <f>IF(Q323=0,"",E323/(3.6*PI()*(Q323^2/4)))</f>
        <v/>
      </c>
      <c r="S323" s="24">
        <f>IF(OR(Q323=0,R323=0),0,(3.8*R323^1.896)/(Q323^1.276))</f>
        <v>0</v>
      </c>
      <c r="T323" s="24">
        <f>IF(S323=0,0,IF($E$10=0,"Majoration ?",S323*(1+$E$10/100)))</f>
        <v>0</v>
      </c>
      <c r="U323" s="25">
        <f>'[1]Calculs débits-diamètres'!U118</f>
        <v>0</v>
      </c>
      <c r="V323" s="24">
        <f>IF(ISERROR(T323*U323),0,T323*U323)</f>
        <v>0</v>
      </c>
      <c r="W323" s="24">
        <f>SUM(N323:N333)+V323</f>
        <v>0</v>
      </c>
      <c r="X323" s="141"/>
      <c r="Y323" s="26">
        <f>W323+X323</f>
        <v>0</v>
      </c>
      <c r="AA323" s="27">
        <f>'[1]Colonne ECS (_29)'!$E$13</f>
        <v>0</v>
      </c>
    </row>
    <row r="324" spans="2:27" ht="15" customHeight="1" x14ac:dyDescent="0.2">
      <c r="B324" s="139"/>
      <c r="C324" s="28"/>
      <c r="D324" s="29"/>
      <c r="E324" s="30"/>
      <c r="F324" s="31" t="str">
        <f>'[1]Colonne ECS (_29)'!$B$108</f>
        <v>R+1</v>
      </c>
      <c r="G324" s="31">
        <f>'[1]Colonne ECS (_29)'!$J$117</f>
        <v>0</v>
      </c>
      <c r="H324" s="31">
        <f>'[1]Colonne ECS (_29)'!$L$117</f>
        <v>0</v>
      </c>
      <c r="I324" s="32">
        <f t="shared" si="40"/>
        <v>0</v>
      </c>
      <c r="J324" s="33" t="str">
        <f t="shared" si="48"/>
        <v/>
      </c>
      <c r="K324" s="34">
        <f t="shared" si="41"/>
        <v>0</v>
      </c>
      <c r="L324" s="34">
        <f t="shared" si="42"/>
        <v>0</v>
      </c>
      <c r="M324" s="35">
        <f>'[1]Colonne ECS (_29)'!$I$138</f>
        <v>0</v>
      </c>
      <c r="N324" s="34">
        <f t="shared" si="43"/>
        <v>0</v>
      </c>
      <c r="O324" s="30"/>
      <c r="P324" s="30"/>
      <c r="Q324" s="36"/>
      <c r="R324" s="36"/>
      <c r="S324" s="36"/>
      <c r="T324" s="36"/>
      <c r="U324" s="37"/>
      <c r="V324" s="36"/>
      <c r="W324" s="36"/>
      <c r="X324" s="142"/>
      <c r="Y324" s="38"/>
    </row>
    <row r="325" spans="2:27" ht="15" customHeight="1" x14ac:dyDescent="0.2">
      <c r="B325" s="139"/>
      <c r="C325" s="28"/>
      <c r="D325" s="29"/>
      <c r="E325" s="30"/>
      <c r="F325" s="31" t="str">
        <f>'[1]Colonne ECS (_29)'!$B$98</f>
        <v>R+2</v>
      </c>
      <c r="G325" s="31">
        <f>'[1]Colonne ECS (_29)'!$J$107</f>
        <v>0</v>
      </c>
      <c r="H325" s="31">
        <f>'[1]Colonne ECS (_29)'!$L$107</f>
        <v>0</v>
      </c>
      <c r="I325" s="32">
        <f t="shared" si="40"/>
        <v>0</v>
      </c>
      <c r="J325" s="33" t="str">
        <f t="shared" si="48"/>
        <v/>
      </c>
      <c r="K325" s="34">
        <f t="shared" si="41"/>
        <v>0</v>
      </c>
      <c r="L325" s="34">
        <f t="shared" si="42"/>
        <v>0</v>
      </c>
      <c r="M325" s="35">
        <f>'[1]Colonne ECS (_29)'!$I$139</f>
        <v>0</v>
      </c>
      <c r="N325" s="34">
        <f t="shared" si="43"/>
        <v>0</v>
      </c>
      <c r="O325" s="30"/>
      <c r="P325" s="30"/>
      <c r="Q325" s="36"/>
      <c r="R325" s="36"/>
      <c r="S325" s="36"/>
      <c r="T325" s="36"/>
      <c r="U325" s="37"/>
      <c r="V325" s="36"/>
      <c r="W325" s="36"/>
      <c r="X325" s="142"/>
      <c r="Y325" s="38"/>
    </row>
    <row r="326" spans="2:27" ht="15" customHeight="1" x14ac:dyDescent="0.2">
      <c r="B326" s="139"/>
      <c r="C326" s="28"/>
      <c r="D326" s="29"/>
      <c r="E326" s="30"/>
      <c r="F326" s="31" t="str">
        <f>'[1]Colonne ECS (_29)'!$B$88</f>
        <v>R+3</v>
      </c>
      <c r="G326" s="31">
        <f>'[1]Colonne ECS (_29)'!$J$97</f>
        <v>0</v>
      </c>
      <c r="H326" s="31">
        <f>'[1]Colonne ECS (_29)'!$L$97</f>
        <v>0</v>
      </c>
      <c r="I326" s="32">
        <f t="shared" si="40"/>
        <v>0</v>
      </c>
      <c r="J326" s="33" t="str">
        <f t="shared" si="48"/>
        <v/>
      </c>
      <c r="K326" s="34">
        <f t="shared" si="41"/>
        <v>0</v>
      </c>
      <c r="L326" s="34">
        <f t="shared" si="42"/>
        <v>0</v>
      </c>
      <c r="M326" s="35">
        <f>'[1]Colonne ECS (_29)'!$I$140</f>
        <v>0</v>
      </c>
      <c r="N326" s="34">
        <f t="shared" si="43"/>
        <v>0</v>
      </c>
      <c r="O326" s="30"/>
      <c r="P326" s="30"/>
      <c r="Q326" s="36"/>
      <c r="R326" s="36"/>
      <c r="S326" s="36"/>
      <c r="T326" s="36"/>
      <c r="U326" s="37"/>
      <c r="V326" s="36"/>
      <c r="W326" s="36"/>
      <c r="X326" s="142"/>
      <c r="Y326" s="38"/>
    </row>
    <row r="327" spans="2:27" ht="15" customHeight="1" x14ac:dyDescent="0.2">
      <c r="B327" s="139"/>
      <c r="C327" s="28"/>
      <c r="D327" s="29"/>
      <c r="E327" s="30"/>
      <c r="F327" s="31" t="str">
        <f>'[1]Colonne ECS (_29)'!$B$78</f>
        <v>R+4</v>
      </c>
      <c r="G327" s="31">
        <f>'[1]Colonne ECS (_29)'!$J$87</f>
        <v>0</v>
      </c>
      <c r="H327" s="31">
        <f>'[1]Colonne ECS (_29)'!$L$87</f>
        <v>0</v>
      </c>
      <c r="I327" s="32">
        <f t="shared" si="40"/>
        <v>0</v>
      </c>
      <c r="J327" s="33" t="str">
        <f t="shared" si="48"/>
        <v/>
      </c>
      <c r="K327" s="34">
        <f t="shared" si="41"/>
        <v>0</v>
      </c>
      <c r="L327" s="34">
        <f t="shared" si="42"/>
        <v>0</v>
      </c>
      <c r="M327" s="35">
        <f>'[1]Colonne ECS (_29)'!$I$141</f>
        <v>0</v>
      </c>
      <c r="N327" s="34">
        <f t="shared" si="43"/>
        <v>0</v>
      </c>
      <c r="O327" s="30"/>
      <c r="P327" s="30"/>
      <c r="Q327" s="36"/>
      <c r="R327" s="36"/>
      <c r="S327" s="36"/>
      <c r="T327" s="36"/>
      <c r="U327" s="37"/>
      <c r="V327" s="36"/>
      <c r="W327" s="36"/>
      <c r="X327" s="142"/>
      <c r="Y327" s="38"/>
    </row>
    <row r="328" spans="2:27" ht="15" customHeight="1" x14ac:dyDescent="0.2">
      <c r="B328" s="139"/>
      <c r="C328" s="28"/>
      <c r="D328" s="29"/>
      <c r="E328" s="30"/>
      <c r="F328" s="31" t="str">
        <f>'[1]Colonne ECS (_29)'!$B$68</f>
        <v>R+5</v>
      </c>
      <c r="G328" s="31">
        <f>'[1]Colonne ECS (_29)'!$J$77</f>
        <v>0</v>
      </c>
      <c r="H328" s="31">
        <f>'[1]Colonne ECS (_29)'!$L$77</f>
        <v>0</v>
      </c>
      <c r="I328" s="32">
        <f t="shared" si="40"/>
        <v>0</v>
      </c>
      <c r="J328" s="33" t="str">
        <f t="shared" si="48"/>
        <v/>
      </c>
      <c r="K328" s="34">
        <f t="shared" si="41"/>
        <v>0</v>
      </c>
      <c r="L328" s="34">
        <f t="shared" si="42"/>
        <v>0</v>
      </c>
      <c r="M328" s="35">
        <f>'[1]Colonne ECS (_29)'!$I$142</f>
        <v>0</v>
      </c>
      <c r="N328" s="34">
        <f t="shared" si="43"/>
        <v>0</v>
      </c>
      <c r="O328" s="30"/>
      <c r="P328" s="30"/>
      <c r="Q328" s="36"/>
      <c r="R328" s="36"/>
      <c r="S328" s="36"/>
      <c r="T328" s="36"/>
      <c r="U328" s="37"/>
      <c r="V328" s="36"/>
      <c r="W328" s="36"/>
      <c r="X328" s="142"/>
      <c r="Y328" s="38"/>
    </row>
    <row r="329" spans="2:27" ht="15" customHeight="1" x14ac:dyDescent="0.2">
      <c r="B329" s="139"/>
      <c r="C329" s="28"/>
      <c r="D329" s="29"/>
      <c r="E329" s="30"/>
      <c r="F329" s="31" t="str">
        <f>'[1]Colonne ECS (_29)'!$B$58</f>
        <v>R+6</v>
      </c>
      <c r="G329" s="31">
        <f>'[1]Colonne ECS (_29)'!$J$67</f>
        <v>0</v>
      </c>
      <c r="H329" s="31">
        <f>'[1]Colonne ECS (_29)'!$L$67</f>
        <v>0</v>
      </c>
      <c r="I329" s="32">
        <f t="shared" si="40"/>
        <v>0</v>
      </c>
      <c r="J329" s="33" t="str">
        <f t="shared" si="48"/>
        <v/>
      </c>
      <c r="K329" s="34">
        <f t="shared" si="41"/>
        <v>0</v>
      </c>
      <c r="L329" s="34">
        <f t="shared" si="42"/>
        <v>0</v>
      </c>
      <c r="M329" s="35">
        <f>'[1]Colonne ECS (_29)'!$I$143</f>
        <v>0</v>
      </c>
      <c r="N329" s="34">
        <f t="shared" si="43"/>
        <v>0</v>
      </c>
      <c r="O329" s="30"/>
      <c r="P329" s="30"/>
      <c r="Q329" s="36"/>
      <c r="R329" s="36"/>
      <c r="S329" s="36"/>
      <c r="T329" s="36"/>
      <c r="U329" s="37"/>
      <c r="V329" s="36"/>
      <c r="W329" s="36"/>
      <c r="X329" s="142"/>
      <c r="Y329" s="38"/>
    </row>
    <row r="330" spans="2:27" ht="15" customHeight="1" x14ac:dyDescent="0.2">
      <c r="B330" s="139"/>
      <c r="C330" s="28"/>
      <c r="D330" s="29"/>
      <c r="E330" s="30"/>
      <c r="F330" s="31" t="str">
        <f>'[1]Colonne ECS (_29)'!$B$48</f>
        <v>R+7</v>
      </c>
      <c r="G330" s="31">
        <f>'[1]Colonne ECS (_29)'!$J$57</f>
        <v>0</v>
      </c>
      <c r="H330" s="31">
        <f>'[1]Colonne ECS (_29)'!$L$57</f>
        <v>0</v>
      </c>
      <c r="I330" s="32">
        <f t="shared" si="40"/>
        <v>0</v>
      </c>
      <c r="J330" s="33" t="str">
        <f t="shared" si="48"/>
        <v/>
      </c>
      <c r="K330" s="34">
        <f t="shared" si="41"/>
        <v>0</v>
      </c>
      <c r="L330" s="34">
        <f t="shared" si="42"/>
        <v>0</v>
      </c>
      <c r="M330" s="35">
        <f>'[1]Colonne ECS (_29)'!$I$144</f>
        <v>0</v>
      </c>
      <c r="N330" s="34">
        <f t="shared" si="43"/>
        <v>0</v>
      </c>
      <c r="O330" s="30"/>
      <c r="P330" s="30"/>
      <c r="Q330" s="36"/>
      <c r="R330" s="36"/>
      <c r="S330" s="36"/>
      <c r="T330" s="36"/>
      <c r="U330" s="37"/>
      <c r="V330" s="36"/>
      <c r="W330" s="36"/>
      <c r="X330" s="142"/>
      <c r="Y330" s="38"/>
    </row>
    <row r="331" spans="2:27" ht="15" customHeight="1" x14ac:dyDescent="0.2">
      <c r="B331" s="139"/>
      <c r="C331" s="28"/>
      <c r="D331" s="29"/>
      <c r="E331" s="30"/>
      <c r="F331" s="31" t="str">
        <f>'[1]Colonne ECS (_29)'!$B$38</f>
        <v>R+8</v>
      </c>
      <c r="G331" s="31">
        <f>'[1]Colonne ECS (_29)'!$J$47</f>
        <v>0</v>
      </c>
      <c r="H331" s="31">
        <f>'[1]Colonne ECS (_29)'!$L$47</f>
        <v>0</v>
      </c>
      <c r="I331" s="32">
        <f t="shared" si="40"/>
        <v>0</v>
      </c>
      <c r="J331" s="33" t="str">
        <f t="shared" si="48"/>
        <v/>
      </c>
      <c r="K331" s="34">
        <f t="shared" si="41"/>
        <v>0</v>
      </c>
      <c r="L331" s="34">
        <f t="shared" si="42"/>
        <v>0</v>
      </c>
      <c r="M331" s="35">
        <f>'[1]Colonne ECS (_29)'!$I$145</f>
        <v>0</v>
      </c>
      <c r="N331" s="34">
        <f t="shared" si="43"/>
        <v>0</v>
      </c>
      <c r="O331" s="30"/>
      <c r="P331" s="30"/>
      <c r="Q331" s="36"/>
      <c r="R331" s="36"/>
      <c r="S331" s="36"/>
      <c r="T331" s="36"/>
      <c r="U331" s="37"/>
      <c r="V331" s="36"/>
      <c r="W331" s="36"/>
      <c r="X331" s="142"/>
      <c r="Y331" s="38"/>
    </row>
    <row r="332" spans="2:27" ht="15" customHeight="1" x14ac:dyDescent="0.2">
      <c r="B332" s="139"/>
      <c r="C332" s="28"/>
      <c r="D332" s="29"/>
      <c r="E332" s="30"/>
      <c r="F332" s="31" t="str">
        <f>'[1]Colonne ECS (_29)'!$B$28</f>
        <v>R+9</v>
      </c>
      <c r="G332" s="31">
        <f>'[1]Colonne ECS (_29)'!$J$37</f>
        <v>0</v>
      </c>
      <c r="H332" s="31">
        <f>'[1]Colonne ECS (_29)'!$L$37</f>
        <v>0</v>
      </c>
      <c r="I332" s="32">
        <f t="shared" si="40"/>
        <v>0</v>
      </c>
      <c r="J332" s="33" t="str">
        <f t="shared" si="48"/>
        <v/>
      </c>
      <c r="K332" s="34">
        <f t="shared" si="41"/>
        <v>0</v>
      </c>
      <c r="L332" s="34">
        <f t="shared" si="42"/>
        <v>0</v>
      </c>
      <c r="M332" s="35">
        <f>'[1]Colonne ECS (_29)'!$I$146</f>
        <v>0</v>
      </c>
      <c r="N332" s="34">
        <f t="shared" si="43"/>
        <v>0</v>
      </c>
      <c r="O332" s="30"/>
      <c r="P332" s="30"/>
      <c r="Q332" s="36"/>
      <c r="R332" s="36"/>
      <c r="S332" s="36"/>
      <c r="T332" s="36"/>
      <c r="U332" s="37"/>
      <c r="V332" s="36"/>
      <c r="W332" s="36"/>
      <c r="X332" s="142"/>
      <c r="Y332" s="38"/>
    </row>
    <row r="333" spans="2:27" ht="15" customHeight="1" x14ac:dyDescent="0.2">
      <c r="B333" s="139"/>
      <c r="C333" s="39"/>
      <c r="D333" s="40"/>
      <c r="E333" s="41"/>
      <c r="F333" s="42" t="str">
        <f>'[1]Colonne ECS (_29)'!$B$18</f>
        <v>R+10</v>
      </c>
      <c r="G333" s="42">
        <f>'[1]Colonne ECS (_29)'!$J$27</f>
        <v>0</v>
      </c>
      <c r="H333" s="42">
        <f>'[1]Colonne ECS (_29)'!$L$27</f>
        <v>0</v>
      </c>
      <c r="I333" s="43">
        <f t="shared" si="40"/>
        <v>0</v>
      </c>
      <c r="J333" s="44" t="str">
        <f t="shared" si="48"/>
        <v/>
      </c>
      <c r="K333" s="45">
        <f t="shared" si="41"/>
        <v>0</v>
      </c>
      <c r="L333" s="45">
        <f t="shared" si="42"/>
        <v>0</v>
      </c>
      <c r="M333" s="46">
        <f>'[1]Colonne ECS (_29)'!$I$147</f>
        <v>0</v>
      </c>
      <c r="N333" s="45">
        <f t="shared" si="43"/>
        <v>0</v>
      </c>
      <c r="O333" s="41"/>
      <c r="P333" s="41"/>
      <c r="Q333" s="47"/>
      <c r="R333" s="47"/>
      <c r="S333" s="47"/>
      <c r="T333" s="47"/>
      <c r="U333" s="48"/>
      <c r="V333" s="47"/>
      <c r="W333" s="47"/>
      <c r="X333" s="143"/>
      <c r="Y333" s="49"/>
    </row>
    <row r="334" spans="2:27" ht="15" customHeight="1" x14ac:dyDescent="0.2">
      <c r="B334" s="139"/>
      <c r="C334" s="101">
        <f>'[1]Calculs débits-diamètres'!C42</f>
        <v>0</v>
      </c>
      <c r="D334" s="102"/>
      <c r="E334" s="16">
        <f>'[1]Calculs débits-diamètres'!Z119</f>
        <v>0</v>
      </c>
      <c r="F334" s="17" t="str">
        <f>'[1]Colonne ECS (_30)'!$B$118</f>
        <v>RDC</v>
      </c>
      <c r="G334" s="17">
        <f>'[1]Colonne ECS (_30)'!$J$127</f>
        <v>0</v>
      </c>
      <c r="H334" s="17">
        <f>'[1]Colonne ECS (_30)'!$L$127</f>
        <v>0</v>
      </c>
      <c r="I334" s="18">
        <f t="shared" si="40"/>
        <v>0</v>
      </c>
      <c r="J334" s="19" t="str">
        <f t="shared" ref="J334:J344" si="49">IF(I334=0,"",$E$334/(3.6*PI()*(I334^2/4)))</f>
        <v/>
      </c>
      <c r="K334" s="20">
        <f t="shared" si="41"/>
        <v>0</v>
      </c>
      <c r="L334" s="20">
        <f t="shared" si="42"/>
        <v>0</v>
      </c>
      <c r="M334" s="21">
        <f>'[1]Colonne ECS (_30)'!$I$137</f>
        <v>0</v>
      </c>
      <c r="N334" s="20">
        <f t="shared" si="43"/>
        <v>0</v>
      </c>
      <c r="O334" s="16">
        <f>'[1]Calculs débits-diamètres'!J119</f>
        <v>0</v>
      </c>
      <c r="P334" s="16">
        <f>'[1]Calculs débits-diamètres'!O119</f>
        <v>0</v>
      </c>
      <c r="Q334" s="22">
        <f>IF(P334=0,0,REPLACE(P334,1,6,)*1)</f>
        <v>0</v>
      </c>
      <c r="R334" s="23" t="str">
        <f>IF(Q334=0,"",E334/(3.6*PI()*(Q334^2/4)))</f>
        <v/>
      </c>
      <c r="S334" s="24">
        <f>IF(OR(Q334=0,R334=0),0,(3.8*R334^1.896)/(Q334^1.276))</f>
        <v>0</v>
      </c>
      <c r="T334" s="24">
        <f>IF(S334=0,0,IF($E$10=0,"Majoration ?",S334*(1+$E$10/100)))</f>
        <v>0</v>
      </c>
      <c r="U334" s="25">
        <f>'[1]Calculs débits-diamètres'!U119</f>
        <v>0</v>
      </c>
      <c r="V334" s="24">
        <f>IF(ISERROR(T334*U334),0,T334*U334)</f>
        <v>0</v>
      </c>
      <c r="W334" s="24">
        <f>SUM(N334:N344)+V334</f>
        <v>0</v>
      </c>
      <c r="X334" s="141"/>
      <c r="Y334" s="26">
        <f>W334+X334</f>
        <v>0</v>
      </c>
      <c r="AA334" s="27">
        <f>'[1]Colonne ECS (_30)'!$E$13</f>
        <v>0</v>
      </c>
    </row>
    <row r="335" spans="2:27" ht="15" customHeight="1" x14ac:dyDescent="0.2">
      <c r="B335" s="139"/>
      <c r="C335" s="28"/>
      <c r="D335" s="29"/>
      <c r="E335" s="30"/>
      <c r="F335" s="31" t="str">
        <f>'[1]Colonne ECS (_30)'!$B$108</f>
        <v>R+1</v>
      </c>
      <c r="G335" s="31">
        <f>'[1]Colonne ECS (_30)'!$J$117</f>
        <v>0</v>
      </c>
      <c r="H335" s="31">
        <f>'[1]Colonne ECS (_30)'!$L$117</f>
        <v>0</v>
      </c>
      <c r="I335" s="32">
        <f t="shared" ref="I335:I384" si="50">IF(H335=0,0,REPLACE(H335,1,6,)*1)</f>
        <v>0</v>
      </c>
      <c r="J335" s="33" t="str">
        <f t="shared" si="49"/>
        <v/>
      </c>
      <c r="K335" s="34">
        <f t="shared" ref="K335:K384" si="51">IF(OR(I335=0,J335=0),0,(3.8*J335^1.896)/(I335^1.276))</f>
        <v>0</v>
      </c>
      <c r="L335" s="34">
        <f t="shared" ref="L335:L384" si="52">IF(K335=0,0,IF($E$10=0,"Majoration ?",K335*(1+$E$10/100)))</f>
        <v>0</v>
      </c>
      <c r="M335" s="35">
        <f>'[1]Colonne ECS (_30)'!$I$138</f>
        <v>0</v>
      </c>
      <c r="N335" s="34">
        <f t="shared" ref="N335:N384" si="53">IF(ISERROR(L335*M335),0,L335*M335)</f>
        <v>0</v>
      </c>
      <c r="O335" s="30"/>
      <c r="P335" s="30"/>
      <c r="Q335" s="36"/>
      <c r="R335" s="36"/>
      <c r="S335" s="36"/>
      <c r="T335" s="36"/>
      <c r="U335" s="37"/>
      <c r="V335" s="36"/>
      <c r="W335" s="36"/>
      <c r="X335" s="142"/>
      <c r="Y335" s="38"/>
    </row>
    <row r="336" spans="2:27" ht="15" customHeight="1" x14ac:dyDescent="0.2">
      <c r="B336" s="139"/>
      <c r="C336" s="28"/>
      <c r="D336" s="29"/>
      <c r="E336" s="30"/>
      <c r="F336" s="31" t="str">
        <f>'[1]Colonne ECS (_30)'!$B$98</f>
        <v>R+2</v>
      </c>
      <c r="G336" s="31">
        <f>'[1]Colonne ECS (_30)'!$J$107</f>
        <v>0</v>
      </c>
      <c r="H336" s="31">
        <f>'[1]Colonne ECS (_30)'!$L$107</f>
        <v>0</v>
      </c>
      <c r="I336" s="32">
        <f t="shared" si="50"/>
        <v>0</v>
      </c>
      <c r="J336" s="33" t="str">
        <f t="shared" si="49"/>
        <v/>
      </c>
      <c r="K336" s="34">
        <f t="shared" si="51"/>
        <v>0</v>
      </c>
      <c r="L336" s="34">
        <f t="shared" si="52"/>
        <v>0</v>
      </c>
      <c r="M336" s="35">
        <f>'[1]Colonne ECS (_30)'!$I$139</f>
        <v>0</v>
      </c>
      <c r="N336" s="34">
        <f t="shared" si="53"/>
        <v>0</v>
      </c>
      <c r="O336" s="30"/>
      <c r="P336" s="30"/>
      <c r="Q336" s="36"/>
      <c r="R336" s="36"/>
      <c r="S336" s="36"/>
      <c r="T336" s="36"/>
      <c r="U336" s="37"/>
      <c r="V336" s="36"/>
      <c r="W336" s="36"/>
      <c r="X336" s="142"/>
      <c r="Y336" s="38"/>
    </row>
    <row r="337" spans="2:27" ht="15" customHeight="1" x14ac:dyDescent="0.2">
      <c r="B337" s="139"/>
      <c r="C337" s="28"/>
      <c r="D337" s="29"/>
      <c r="E337" s="30"/>
      <c r="F337" s="31" t="str">
        <f>'[1]Colonne ECS (_30)'!$B$88</f>
        <v>R+3</v>
      </c>
      <c r="G337" s="31">
        <f>'[1]Colonne ECS (_30)'!$J$97</f>
        <v>0</v>
      </c>
      <c r="H337" s="31">
        <f>'[1]Colonne ECS (_30)'!$L$97</f>
        <v>0</v>
      </c>
      <c r="I337" s="32">
        <f t="shared" si="50"/>
        <v>0</v>
      </c>
      <c r="J337" s="33" t="str">
        <f t="shared" si="49"/>
        <v/>
      </c>
      <c r="K337" s="34">
        <f t="shared" si="51"/>
        <v>0</v>
      </c>
      <c r="L337" s="34">
        <f t="shared" si="52"/>
        <v>0</v>
      </c>
      <c r="M337" s="35">
        <f>'[1]Colonne ECS (_30)'!$I$140</f>
        <v>0</v>
      </c>
      <c r="N337" s="34">
        <f t="shared" si="53"/>
        <v>0</v>
      </c>
      <c r="O337" s="30"/>
      <c r="P337" s="30"/>
      <c r="Q337" s="36"/>
      <c r="R337" s="36"/>
      <c r="S337" s="36"/>
      <c r="T337" s="36"/>
      <c r="U337" s="37"/>
      <c r="V337" s="36"/>
      <c r="W337" s="36"/>
      <c r="X337" s="142"/>
      <c r="Y337" s="38"/>
    </row>
    <row r="338" spans="2:27" ht="15" customHeight="1" x14ac:dyDescent="0.2">
      <c r="B338" s="139"/>
      <c r="C338" s="28"/>
      <c r="D338" s="29"/>
      <c r="E338" s="30"/>
      <c r="F338" s="31" t="str">
        <f>'[1]Colonne ECS (_30)'!$B$78</f>
        <v>R+4</v>
      </c>
      <c r="G338" s="31">
        <f>'[1]Colonne ECS (_30)'!$J$87</f>
        <v>0</v>
      </c>
      <c r="H338" s="31">
        <f>'[1]Colonne ECS (_30)'!$L$87</f>
        <v>0</v>
      </c>
      <c r="I338" s="32">
        <f t="shared" si="50"/>
        <v>0</v>
      </c>
      <c r="J338" s="33" t="str">
        <f t="shared" si="49"/>
        <v/>
      </c>
      <c r="K338" s="34">
        <f t="shared" si="51"/>
        <v>0</v>
      </c>
      <c r="L338" s="34">
        <f t="shared" si="52"/>
        <v>0</v>
      </c>
      <c r="M338" s="35">
        <f>'[1]Colonne ECS (_30)'!$I$141</f>
        <v>0</v>
      </c>
      <c r="N338" s="34">
        <f t="shared" si="53"/>
        <v>0</v>
      </c>
      <c r="O338" s="30"/>
      <c r="P338" s="30"/>
      <c r="Q338" s="36"/>
      <c r="R338" s="36"/>
      <c r="S338" s="36"/>
      <c r="T338" s="36"/>
      <c r="U338" s="37"/>
      <c r="V338" s="36"/>
      <c r="W338" s="36"/>
      <c r="X338" s="142"/>
      <c r="Y338" s="38"/>
    </row>
    <row r="339" spans="2:27" ht="15" customHeight="1" x14ac:dyDescent="0.2">
      <c r="B339" s="139"/>
      <c r="C339" s="28"/>
      <c r="D339" s="29"/>
      <c r="E339" s="30"/>
      <c r="F339" s="31" t="str">
        <f>'[1]Colonne ECS (_30)'!$B$68</f>
        <v>R+5</v>
      </c>
      <c r="G339" s="31">
        <f>'[1]Colonne ECS (_30)'!$J$77</f>
        <v>0</v>
      </c>
      <c r="H339" s="31">
        <f>'[1]Colonne ECS (_30)'!$L$77</f>
        <v>0</v>
      </c>
      <c r="I339" s="32">
        <f t="shared" si="50"/>
        <v>0</v>
      </c>
      <c r="J339" s="33" t="str">
        <f t="shared" si="49"/>
        <v/>
      </c>
      <c r="K339" s="34">
        <f t="shared" si="51"/>
        <v>0</v>
      </c>
      <c r="L339" s="34">
        <f t="shared" si="52"/>
        <v>0</v>
      </c>
      <c r="M339" s="35">
        <f>'[1]Colonne ECS (_30)'!$I$142</f>
        <v>0</v>
      </c>
      <c r="N339" s="34">
        <f t="shared" si="53"/>
        <v>0</v>
      </c>
      <c r="O339" s="30"/>
      <c r="P339" s="30"/>
      <c r="Q339" s="36"/>
      <c r="R339" s="36"/>
      <c r="S339" s="36"/>
      <c r="T339" s="36"/>
      <c r="U339" s="37"/>
      <c r="V339" s="36"/>
      <c r="W339" s="36"/>
      <c r="X339" s="142"/>
      <c r="Y339" s="38"/>
    </row>
    <row r="340" spans="2:27" ht="15" customHeight="1" x14ac:dyDescent="0.2">
      <c r="B340" s="139"/>
      <c r="C340" s="28"/>
      <c r="D340" s="29"/>
      <c r="E340" s="30"/>
      <c r="F340" s="31" t="str">
        <f>'[1]Colonne ECS (_30)'!$B$58</f>
        <v>R+6</v>
      </c>
      <c r="G340" s="31">
        <f>'[1]Colonne ECS (_30)'!$J$67</f>
        <v>0</v>
      </c>
      <c r="H340" s="31">
        <f>'[1]Colonne ECS (_30)'!$L$67</f>
        <v>0</v>
      </c>
      <c r="I340" s="32">
        <f t="shared" si="50"/>
        <v>0</v>
      </c>
      <c r="J340" s="33" t="str">
        <f t="shared" si="49"/>
        <v/>
      </c>
      <c r="K340" s="34">
        <f t="shared" si="51"/>
        <v>0</v>
      </c>
      <c r="L340" s="34">
        <f t="shared" si="52"/>
        <v>0</v>
      </c>
      <c r="M340" s="35">
        <f>'[1]Colonne ECS (_30)'!$I$143</f>
        <v>0</v>
      </c>
      <c r="N340" s="34">
        <f t="shared" si="53"/>
        <v>0</v>
      </c>
      <c r="O340" s="30"/>
      <c r="P340" s="30"/>
      <c r="Q340" s="36"/>
      <c r="R340" s="36"/>
      <c r="S340" s="36"/>
      <c r="T340" s="36"/>
      <c r="U340" s="37"/>
      <c r="V340" s="36"/>
      <c r="W340" s="36"/>
      <c r="X340" s="142"/>
      <c r="Y340" s="38"/>
    </row>
    <row r="341" spans="2:27" ht="15" customHeight="1" x14ac:dyDescent="0.2">
      <c r="B341" s="139"/>
      <c r="C341" s="28"/>
      <c r="D341" s="29"/>
      <c r="E341" s="30"/>
      <c r="F341" s="31" t="str">
        <f>'[1]Colonne ECS (_30)'!$B$48</f>
        <v>R+7</v>
      </c>
      <c r="G341" s="31">
        <f>'[1]Colonne ECS (_30)'!$J$57</f>
        <v>0</v>
      </c>
      <c r="H341" s="31">
        <f>'[1]Colonne ECS (_30)'!$L$57</f>
        <v>0</v>
      </c>
      <c r="I341" s="32">
        <f t="shared" si="50"/>
        <v>0</v>
      </c>
      <c r="J341" s="33" t="str">
        <f t="shared" si="49"/>
        <v/>
      </c>
      <c r="K341" s="34">
        <f t="shared" si="51"/>
        <v>0</v>
      </c>
      <c r="L341" s="34">
        <f t="shared" si="52"/>
        <v>0</v>
      </c>
      <c r="M341" s="35">
        <f>'[1]Colonne ECS (_30)'!$I$144</f>
        <v>0</v>
      </c>
      <c r="N341" s="34">
        <f t="shared" si="53"/>
        <v>0</v>
      </c>
      <c r="O341" s="30"/>
      <c r="P341" s="30"/>
      <c r="Q341" s="36"/>
      <c r="R341" s="36"/>
      <c r="S341" s="36"/>
      <c r="T341" s="36"/>
      <c r="U341" s="37"/>
      <c r="V341" s="36"/>
      <c r="W341" s="36"/>
      <c r="X341" s="142"/>
      <c r="Y341" s="38"/>
    </row>
    <row r="342" spans="2:27" ht="15" customHeight="1" x14ac:dyDescent="0.2">
      <c r="B342" s="139"/>
      <c r="C342" s="28"/>
      <c r="D342" s="29"/>
      <c r="E342" s="30"/>
      <c r="F342" s="31" t="str">
        <f>'[1]Colonne ECS (_30)'!$B$38</f>
        <v>R+8</v>
      </c>
      <c r="G342" s="31">
        <f>'[1]Colonne ECS (_30)'!$J$47</f>
        <v>0</v>
      </c>
      <c r="H342" s="31">
        <f>'[1]Colonne ECS (_30)'!$L$47</f>
        <v>0</v>
      </c>
      <c r="I342" s="32">
        <f t="shared" si="50"/>
        <v>0</v>
      </c>
      <c r="J342" s="33" t="str">
        <f t="shared" si="49"/>
        <v/>
      </c>
      <c r="K342" s="34">
        <f t="shared" si="51"/>
        <v>0</v>
      </c>
      <c r="L342" s="34">
        <f t="shared" si="52"/>
        <v>0</v>
      </c>
      <c r="M342" s="35">
        <f>'[1]Colonne ECS (_30)'!$I$145</f>
        <v>0</v>
      </c>
      <c r="N342" s="34">
        <f t="shared" si="53"/>
        <v>0</v>
      </c>
      <c r="O342" s="30"/>
      <c r="P342" s="30"/>
      <c r="Q342" s="36"/>
      <c r="R342" s="36"/>
      <c r="S342" s="36"/>
      <c r="T342" s="36"/>
      <c r="U342" s="37"/>
      <c r="V342" s="36"/>
      <c r="W342" s="36"/>
      <c r="X342" s="142"/>
      <c r="Y342" s="38"/>
    </row>
    <row r="343" spans="2:27" ht="15" customHeight="1" x14ac:dyDescent="0.2">
      <c r="B343" s="139"/>
      <c r="C343" s="28"/>
      <c r="D343" s="29"/>
      <c r="E343" s="30"/>
      <c r="F343" s="31" t="str">
        <f>'[1]Colonne ECS (_30)'!$B$28</f>
        <v>R+9</v>
      </c>
      <c r="G343" s="31">
        <f>'[1]Colonne ECS (_30)'!$J$37</f>
        <v>0</v>
      </c>
      <c r="H343" s="31">
        <f>'[1]Colonne ECS (_30)'!$L$37</f>
        <v>0</v>
      </c>
      <c r="I343" s="32">
        <f t="shared" si="50"/>
        <v>0</v>
      </c>
      <c r="J343" s="33" t="str">
        <f t="shared" si="49"/>
        <v/>
      </c>
      <c r="K343" s="34">
        <f t="shared" si="51"/>
        <v>0</v>
      </c>
      <c r="L343" s="34">
        <f t="shared" si="52"/>
        <v>0</v>
      </c>
      <c r="M343" s="35">
        <f>'[1]Colonne ECS (_30)'!$I$146</f>
        <v>0</v>
      </c>
      <c r="N343" s="34">
        <f t="shared" si="53"/>
        <v>0</v>
      </c>
      <c r="O343" s="30"/>
      <c r="P343" s="30"/>
      <c r="Q343" s="36"/>
      <c r="R343" s="36"/>
      <c r="S343" s="36"/>
      <c r="T343" s="36"/>
      <c r="U343" s="37"/>
      <c r="V343" s="36"/>
      <c r="W343" s="36"/>
      <c r="X343" s="142"/>
      <c r="Y343" s="38"/>
    </row>
    <row r="344" spans="2:27" ht="15" customHeight="1" thickBot="1" x14ac:dyDescent="0.25">
      <c r="B344" s="140"/>
      <c r="C344" s="39"/>
      <c r="D344" s="40"/>
      <c r="E344" s="41"/>
      <c r="F344" s="42" t="str">
        <f>'[1]Colonne ECS (_30)'!$B$18</f>
        <v>R+10</v>
      </c>
      <c r="G344" s="42">
        <f>'[1]Colonne ECS (_30)'!$J$27</f>
        <v>0</v>
      </c>
      <c r="H344" s="42">
        <f>'[1]Colonne ECS (_30)'!$L$27</f>
        <v>0</v>
      </c>
      <c r="I344" s="43">
        <f t="shared" si="50"/>
        <v>0</v>
      </c>
      <c r="J344" s="44" t="str">
        <f t="shared" si="49"/>
        <v/>
      </c>
      <c r="K344" s="45">
        <f t="shared" si="51"/>
        <v>0</v>
      </c>
      <c r="L344" s="45">
        <f t="shared" si="52"/>
        <v>0</v>
      </c>
      <c r="M344" s="46">
        <f>'[1]Colonne ECS (_30)'!$I$147</f>
        <v>0</v>
      </c>
      <c r="N344" s="45">
        <f t="shared" si="53"/>
        <v>0</v>
      </c>
      <c r="O344" s="41"/>
      <c r="P344" s="41"/>
      <c r="Q344" s="47"/>
      <c r="R344" s="47"/>
      <c r="S344" s="47"/>
      <c r="T344" s="47"/>
      <c r="U344" s="48"/>
      <c r="V344" s="47"/>
      <c r="W344" s="47"/>
      <c r="X344" s="142"/>
      <c r="Y344" s="38"/>
    </row>
    <row r="345" spans="2:27" ht="15" customHeight="1" x14ac:dyDescent="0.2">
      <c r="B345" s="117" t="s">
        <v>27</v>
      </c>
      <c r="C345" s="50">
        <f>'[1]Calculs débits-diamètres'!C43</f>
        <v>1</v>
      </c>
      <c r="D345" s="51" t="str">
        <f>'[1]Calculs débits-diamètres'!D43</f>
        <v>Colonnes ECS 02+05</v>
      </c>
      <c r="E345" s="52">
        <f>'[1]Calculs débits-diamètres'!AA126</f>
        <v>202</v>
      </c>
      <c r="F345" s="53"/>
      <c r="G345" s="17" t="str">
        <f>[1]Collecteur!H15</f>
        <v>Pré-isolé PE-Xa</v>
      </c>
      <c r="H345" s="17" t="str">
        <f>[1]Collecteur!J15</f>
        <v xml:space="preserve">  40 / 29</v>
      </c>
      <c r="I345" s="18">
        <f t="shared" si="50"/>
        <v>29</v>
      </c>
      <c r="J345" s="19">
        <f t="shared" ref="J345:J384" si="54">IF(I345=0,"",E345/(3.6*PI()*(I345^2/4)))</f>
        <v>8.4949923383704218E-2</v>
      </c>
      <c r="K345" s="20">
        <f t="shared" si="51"/>
        <v>4.8245496841544197E-4</v>
      </c>
      <c r="L345" s="20">
        <f t="shared" si="52"/>
        <v>5.307004652569862E-4</v>
      </c>
      <c r="M345" s="21">
        <f>[1]Collecteur!N15</f>
        <v>11.5</v>
      </c>
      <c r="N345" s="20">
        <f t="shared" si="53"/>
        <v>6.1030553504553414E-3</v>
      </c>
      <c r="O345" s="17" t="str">
        <f>'[1]Calculs débits-diamètres'!J126</f>
        <v>Pré-isolé PE-Xa</v>
      </c>
      <c r="P345" s="17" t="str">
        <f>'[1]Calculs débits-diamètres'!O126</f>
        <v xml:space="preserve">  25 / 18</v>
      </c>
      <c r="Q345" s="18">
        <f t="shared" ref="Q345:Q384" si="55">IF(P345=0,0,REPLACE(P345,1,6,)*1)</f>
        <v>18</v>
      </c>
      <c r="R345" s="54">
        <f t="shared" ref="R345:R384" si="56">IF(Q345=0,"",E345/(3.6*PI()*(Q345^2/4)))</f>
        <v>0.22050273322745445</v>
      </c>
      <c r="S345" s="20">
        <f t="shared" ref="S345:S384" si="57">IF(OR(Q345=0,R345=0),0,(3.8*R345^1.896)/(Q345^1.276))</f>
        <v>5.409645181788313E-3</v>
      </c>
      <c r="T345" s="20">
        <f t="shared" ref="T345:T384" si="58">IF(S345=0,0,IF($E$10=0,"Majoration ?",S345*(1+$E$10/100)))</f>
        <v>5.9506096999671449E-3</v>
      </c>
      <c r="U345" s="21">
        <f>'[1]Calculs débits-diamètres'!V126</f>
        <v>11.5</v>
      </c>
      <c r="V345" s="20">
        <f t="shared" ref="V345:V384" si="59">IF(ISERROR(T345*U345),0,T345*U345)</f>
        <v>6.8432011549622168E-2</v>
      </c>
      <c r="W345" s="55">
        <f t="shared" ref="W345:W384" si="60">N345+V345</f>
        <v>7.453506690007751E-2</v>
      </c>
      <c r="X345" s="132" t="s">
        <v>28</v>
      </c>
      <c r="Y345" s="134">
        <f>MAX(Y15,Y26,Y37,Y48,Y59,Y70,Y81,Y92,Y103,Y114,Y125,Y136,Y147,Y158,Y169,Y180,Y191,Y202,Y213,Y224,Y235,Y246,Y257,Y268,Y279,Y290,Y301,Y312,Y323,Y334)</f>
        <v>1.4423345769289819</v>
      </c>
      <c r="AA345" s="17" t="str">
        <f>IF([1]Collecteur!O15="Oui","Oui",IF([1]Collecteur!O15="Non","Non",""))</f>
        <v>Oui</v>
      </c>
    </row>
    <row r="346" spans="2:27" ht="15" customHeight="1" thickBot="1" x14ac:dyDescent="0.25">
      <c r="B346" s="118"/>
      <c r="C346" s="56">
        <f>'[1]Calculs débits-diamètres'!C44</f>
        <v>2</v>
      </c>
      <c r="D346" s="57" t="str">
        <f>'[1]Calculs débits-diamètres'!D44</f>
        <v>Tronçon 1+Colonne ECS 10</v>
      </c>
      <c r="E346" s="58">
        <f>'[1]Calculs débits-diamètres'!AA127</f>
        <v>315</v>
      </c>
      <c r="F346" s="59"/>
      <c r="G346" s="31" t="str">
        <f>[1]Collecteur!H16</f>
        <v>Pré-isolé PE-Xa</v>
      </c>
      <c r="H346" s="31" t="str">
        <f>[1]Collecteur!J16</f>
        <v xml:space="preserve">  50 / 36.2</v>
      </c>
      <c r="I346" s="32" t="e">
        <f t="shared" si="50"/>
        <v>#VALUE!</v>
      </c>
      <c r="J346" s="33" t="e">
        <f t="shared" si="54"/>
        <v>#VALUE!</v>
      </c>
      <c r="K346" s="34" t="e">
        <f t="shared" si="51"/>
        <v>#VALUE!</v>
      </c>
      <c r="L346" s="34" t="e">
        <f t="shared" si="52"/>
        <v>#VALUE!</v>
      </c>
      <c r="M346" s="35">
        <f>[1]Collecteur!N16</f>
        <v>2</v>
      </c>
      <c r="N346" s="34">
        <f t="shared" si="53"/>
        <v>0</v>
      </c>
      <c r="O346" s="31" t="str">
        <f>'[1]Calculs débits-diamètres'!J127</f>
        <v>Pré-isolé PE-Xa</v>
      </c>
      <c r="P346" s="31" t="str">
        <f>'[1]Calculs débits-diamètres'!O127</f>
        <v xml:space="preserve">  25 / 18</v>
      </c>
      <c r="Q346" s="32">
        <f t="shared" si="55"/>
        <v>18</v>
      </c>
      <c r="R346" s="60">
        <f t="shared" si="56"/>
        <v>0.34385327211211958</v>
      </c>
      <c r="S346" s="34">
        <f t="shared" si="57"/>
        <v>1.2560860552593868E-2</v>
      </c>
      <c r="T346" s="34">
        <f t="shared" si="58"/>
        <v>1.3816946607853256E-2</v>
      </c>
      <c r="U346" s="35">
        <f>'[1]Calculs débits-diamètres'!V127</f>
        <v>2</v>
      </c>
      <c r="V346" s="34">
        <f t="shared" si="59"/>
        <v>2.7633893215706511E-2</v>
      </c>
      <c r="W346" s="61">
        <f t="shared" si="60"/>
        <v>2.7633893215706511E-2</v>
      </c>
      <c r="X346" s="133"/>
      <c r="Y346" s="135"/>
      <c r="AA346" s="31" t="str">
        <f>IF([1]Collecteur!O16="Oui","Oui",IF([1]Collecteur!O16="Non","Non",""))</f>
        <v>Oui</v>
      </c>
    </row>
    <row r="347" spans="2:27" ht="15" customHeight="1" x14ac:dyDescent="0.2">
      <c r="B347" s="118"/>
      <c r="C347" s="56">
        <f>'[1]Calculs débits-diamètres'!C45</f>
        <v>3</v>
      </c>
      <c r="D347" s="57" t="str">
        <f>'[1]Calculs débits-diamètres'!D45</f>
        <v>Tronçon 2+Colonne ECS 11</v>
      </c>
      <c r="E347" s="58">
        <f>'[1]Calculs débits-diamètres'!AA128</f>
        <v>412</v>
      </c>
      <c r="F347" s="59"/>
      <c r="G347" s="31" t="str">
        <f>[1]Collecteur!H17</f>
        <v>Pré-isolé PE-Xa</v>
      </c>
      <c r="H347" s="31" t="str">
        <f>[1]Collecteur!J17</f>
        <v xml:space="preserve">  50 / 36.2</v>
      </c>
      <c r="I347" s="32" t="e">
        <f t="shared" si="50"/>
        <v>#VALUE!</v>
      </c>
      <c r="J347" s="33" t="e">
        <f t="shared" si="54"/>
        <v>#VALUE!</v>
      </c>
      <c r="K347" s="34" t="e">
        <f t="shared" si="51"/>
        <v>#VALUE!</v>
      </c>
      <c r="L347" s="34" t="e">
        <f t="shared" si="52"/>
        <v>#VALUE!</v>
      </c>
      <c r="M347" s="35">
        <f>[1]Collecteur!N17</f>
        <v>7</v>
      </c>
      <c r="N347" s="34">
        <f t="shared" si="53"/>
        <v>0</v>
      </c>
      <c r="O347" s="31" t="str">
        <f>'[1]Calculs débits-diamètres'!J128</f>
        <v>Pré-isolé PE-Xa</v>
      </c>
      <c r="P347" s="31" t="str">
        <f>'[1]Calculs débits-diamètres'!O128</f>
        <v xml:space="preserve">  25 / 18</v>
      </c>
      <c r="Q347" s="32">
        <f t="shared" si="55"/>
        <v>18</v>
      </c>
      <c r="R347" s="60">
        <f t="shared" si="56"/>
        <v>0.44973824796886747</v>
      </c>
      <c r="S347" s="34">
        <f t="shared" si="57"/>
        <v>2.089621874227356E-2</v>
      </c>
      <c r="T347" s="34">
        <f t="shared" si="58"/>
        <v>2.2985840616500917E-2</v>
      </c>
      <c r="U347" s="35">
        <f>'[1]Calculs débits-diamètres'!V128</f>
        <v>7</v>
      </c>
      <c r="V347" s="34">
        <f t="shared" si="59"/>
        <v>0.16090088431550642</v>
      </c>
      <c r="W347" s="61">
        <f t="shared" si="60"/>
        <v>0.16090088431550642</v>
      </c>
      <c r="X347" s="62"/>
      <c r="Y347" s="62"/>
      <c r="AA347" s="31" t="str">
        <f>IF([1]Collecteur!O17="Oui","Oui",IF([1]Collecteur!O17="Non","Non",""))</f>
        <v>Oui</v>
      </c>
    </row>
    <row r="348" spans="2:27" ht="15" customHeight="1" x14ac:dyDescent="0.2">
      <c r="B348" s="118"/>
      <c r="C348" s="56">
        <f>'[1]Calculs débits-diamètres'!C46</f>
        <v>4</v>
      </c>
      <c r="D348" s="57" t="str">
        <f>'[1]Calculs débits-diamètres'!D46</f>
        <v>Tronçon 3+Colonne ECS 14</v>
      </c>
      <c r="E348" s="58">
        <f>'[1]Calculs débits-diamètres'!AA129</f>
        <v>533</v>
      </c>
      <c r="F348" s="59"/>
      <c r="G348" s="31" t="str">
        <f>[1]Collecteur!H18</f>
        <v>Pré-isolé PE-Xa</v>
      </c>
      <c r="H348" s="31" t="str">
        <f>[1]Collecteur!J18</f>
        <v xml:space="preserve">  50 / 36.2</v>
      </c>
      <c r="I348" s="32" t="e">
        <f t="shared" si="50"/>
        <v>#VALUE!</v>
      </c>
      <c r="J348" s="33" t="e">
        <f t="shared" si="54"/>
        <v>#VALUE!</v>
      </c>
      <c r="K348" s="34" t="e">
        <f t="shared" si="51"/>
        <v>#VALUE!</v>
      </c>
      <c r="L348" s="34" t="e">
        <f t="shared" si="52"/>
        <v>#VALUE!</v>
      </c>
      <c r="M348" s="35">
        <f>[1]Collecteur!N18</f>
        <v>11.5</v>
      </c>
      <c r="N348" s="34">
        <f t="shared" si="53"/>
        <v>0</v>
      </c>
      <c r="O348" s="31" t="str">
        <f>'[1]Calculs débits-diamètres'!J129</f>
        <v>Pré-isolé PE-Xa</v>
      </c>
      <c r="P348" s="31" t="str">
        <f>'[1]Calculs débits-diamètres'!O129</f>
        <v xml:space="preserve">  25 / 18</v>
      </c>
      <c r="Q348" s="32">
        <f t="shared" si="55"/>
        <v>18</v>
      </c>
      <c r="R348" s="60">
        <f t="shared" si="56"/>
        <v>0.58182156836749122</v>
      </c>
      <c r="S348" s="34">
        <f t="shared" si="57"/>
        <v>3.4048452068945738E-2</v>
      </c>
      <c r="T348" s="34">
        <f t="shared" si="58"/>
        <v>3.7453297275840312E-2</v>
      </c>
      <c r="U348" s="35">
        <f>'[1]Calculs débits-diamètres'!V129</f>
        <v>11.5</v>
      </c>
      <c r="V348" s="34">
        <f t="shared" si="59"/>
        <v>0.4307129186721636</v>
      </c>
      <c r="W348" s="61">
        <f t="shared" si="60"/>
        <v>0.4307129186721636</v>
      </c>
      <c r="X348" s="62"/>
      <c r="Y348" s="62"/>
      <c r="AA348" s="31" t="str">
        <f>IF([1]Collecteur!O18="Oui","Oui",IF([1]Collecteur!O18="Non","Non",""))</f>
        <v>Oui</v>
      </c>
    </row>
    <row r="349" spans="2:27" ht="15" customHeight="1" x14ac:dyDescent="0.2">
      <c r="B349" s="118"/>
      <c r="C349" s="56">
        <f>'[1]Calculs débits-diamètres'!C47</f>
        <v>5</v>
      </c>
      <c r="D349" s="57" t="str">
        <f>'[1]Calculs débits-diamètres'!D47</f>
        <v>Tronçon 4+Colonne ECS 19</v>
      </c>
      <c r="E349" s="58">
        <f>'[1]Calculs débits-diamètres'!AA130</f>
        <v>644</v>
      </c>
      <c r="F349" s="59"/>
      <c r="G349" s="31" t="str">
        <f>[1]Collecteur!H19</f>
        <v>Pré-isolé PE-Xa</v>
      </c>
      <c r="H349" s="31" t="str">
        <f>[1]Collecteur!J19</f>
        <v xml:space="preserve">  50 / 36.2</v>
      </c>
      <c r="I349" s="32" t="e">
        <f t="shared" si="50"/>
        <v>#VALUE!</v>
      </c>
      <c r="J349" s="33" t="e">
        <f t="shared" si="54"/>
        <v>#VALUE!</v>
      </c>
      <c r="K349" s="34" t="e">
        <f t="shared" si="51"/>
        <v>#VALUE!</v>
      </c>
      <c r="L349" s="34" t="e">
        <f t="shared" si="52"/>
        <v>#VALUE!</v>
      </c>
      <c r="M349" s="35">
        <f>[1]Collecteur!N19</f>
        <v>2</v>
      </c>
      <c r="N349" s="34">
        <f t="shared" si="53"/>
        <v>0</v>
      </c>
      <c r="O349" s="31" t="str">
        <f>'[1]Calculs débits-diamètres'!J130</f>
        <v>Pré-isolé PE-Xa</v>
      </c>
      <c r="P349" s="31" t="str">
        <f>'[1]Calculs débits-diamètres'!O130</f>
        <v xml:space="preserve">  25 / 18</v>
      </c>
      <c r="Q349" s="32">
        <f t="shared" si="55"/>
        <v>18</v>
      </c>
      <c r="R349" s="60">
        <f t="shared" si="56"/>
        <v>0.70298891187366663</v>
      </c>
      <c r="S349" s="34">
        <f t="shared" si="57"/>
        <v>4.8738278889891989E-2</v>
      </c>
      <c r="T349" s="34">
        <f t="shared" si="58"/>
        <v>5.3612106778881195E-2</v>
      </c>
      <c r="U349" s="35">
        <f>'[1]Calculs débits-diamètres'!V130</f>
        <v>2</v>
      </c>
      <c r="V349" s="34">
        <f t="shared" si="59"/>
        <v>0.10722421355776239</v>
      </c>
      <c r="W349" s="61">
        <f t="shared" si="60"/>
        <v>0.10722421355776239</v>
      </c>
      <c r="X349" s="62"/>
      <c r="Y349" s="62"/>
      <c r="AA349" s="31" t="str">
        <f>IF([1]Collecteur!O19="Oui","Oui",IF([1]Collecteur!O19="Non","Non",""))</f>
        <v>Oui</v>
      </c>
    </row>
    <row r="350" spans="2:27" ht="15" customHeight="1" x14ac:dyDescent="0.2">
      <c r="B350" s="118"/>
      <c r="C350" s="56">
        <f>'[1]Calculs débits-diamètres'!C48</f>
        <v>6</v>
      </c>
      <c r="D350" s="57" t="str">
        <f>'[1]Calculs débits-diamètres'!D48</f>
        <v>Tronçon 5+Colonne ECS 20</v>
      </c>
      <c r="E350" s="58">
        <f>'[1]Calculs débits-diamètres'!AA131</f>
        <v>740</v>
      </c>
      <c r="F350" s="59"/>
      <c r="G350" s="31" t="str">
        <f>[1]Collecteur!H20</f>
        <v>Pré-isolé PE-Xa</v>
      </c>
      <c r="H350" s="31" t="str">
        <f>[1]Collecteur!J20</f>
        <v xml:space="preserve">  50 / 36.2</v>
      </c>
      <c r="I350" s="32" t="e">
        <f t="shared" si="50"/>
        <v>#VALUE!</v>
      </c>
      <c r="J350" s="33" t="e">
        <f t="shared" si="54"/>
        <v>#VALUE!</v>
      </c>
      <c r="K350" s="34" t="e">
        <f t="shared" si="51"/>
        <v>#VALUE!</v>
      </c>
      <c r="L350" s="34" t="e">
        <f t="shared" si="52"/>
        <v>#VALUE!</v>
      </c>
      <c r="M350" s="35">
        <f>[1]Collecteur!N20</f>
        <v>7.5</v>
      </c>
      <c r="N350" s="34">
        <f t="shared" si="53"/>
        <v>0</v>
      </c>
      <c r="O350" s="31" t="str">
        <f>'[1]Calculs débits-diamètres'!J131</f>
        <v>Pré-isolé PE-Xa</v>
      </c>
      <c r="P350" s="31" t="str">
        <f>'[1]Calculs débits-diamètres'!O131</f>
        <v xml:space="preserve">  32 / 23.2</v>
      </c>
      <c r="Q350" s="32" t="e">
        <f t="shared" si="55"/>
        <v>#VALUE!</v>
      </c>
      <c r="R350" s="60" t="e">
        <f t="shared" si="56"/>
        <v>#VALUE!</v>
      </c>
      <c r="S350" s="34" t="e">
        <f t="shared" si="57"/>
        <v>#VALUE!</v>
      </c>
      <c r="T350" s="34" t="e">
        <f t="shared" si="58"/>
        <v>#VALUE!</v>
      </c>
      <c r="U350" s="35">
        <f>'[1]Calculs débits-diamètres'!V131</f>
        <v>7.5</v>
      </c>
      <c r="V350" s="34">
        <f t="shared" si="59"/>
        <v>0</v>
      </c>
      <c r="W350" s="61">
        <f t="shared" si="60"/>
        <v>0</v>
      </c>
      <c r="X350" s="62"/>
      <c r="Y350" s="62"/>
      <c r="AA350" s="31" t="str">
        <f>IF([1]Collecteur!O20="Oui","Oui",IF([1]Collecteur!O20="Non","Non",""))</f>
        <v>Oui</v>
      </c>
    </row>
    <row r="351" spans="2:27" ht="15" customHeight="1" x14ac:dyDescent="0.2">
      <c r="B351" s="118"/>
      <c r="C351" s="56">
        <f>'[1]Calculs débits-diamètres'!C49</f>
        <v>7</v>
      </c>
      <c r="D351" s="57" t="str">
        <f>'[1]Calculs débits-diamètres'!D49</f>
        <v>Tronçon 6+Colonne ECS 23</v>
      </c>
      <c r="E351" s="58">
        <f>'[1]Calculs débits-diamètres'!AA132</f>
        <v>899.2</v>
      </c>
      <c r="F351" s="59"/>
      <c r="G351" s="31" t="str">
        <f>[1]Collecteur!H21</f>
        <v>Pré-isolé PE-Xa</v>
      </c>
      <c r="H351" s="31" t="str">
        <f>[1]Collecteur!J21</f>
        <v xml:space="preserve">  50 / 36.2</v>
      </c>
      <c r="I351" s="32" t="e">
        <f t="shared" si="50"/>
        <v>#VALUE!</v>
      </c>
      <c r="J351" s="33" t="e">
        <f t="shared" si="54"/>
        <v>#VALUE!</v>
      </c>
      <c r="K351" s="34" t="e">
        <f t="shared" si="51"/>
        <v>#VALUE!</v>
      </c>
      <c r="L351" s="34" t="e">
        <f t="shared" si="52"/>
        <v>#VALUE!</v>
      </c>
      <c r="M351" s="35">
        <f>[1]Collecteur!N21</f>
        <v>5</v>
      </c>
      <c r="N351" s="34">
        <f t="shared" si="53"/>
        <v>0</v>
      </c>
      <c r="O351" s="31" t="str">
        <f>'[1]Calculs débits-diamètres'!J132</f>
        <v>Pré-isolé PE-Xa</v>
      </c>
      <c r="P351" s="31" t="str">
        <f>'[1]Calculs débits-diamètres'!O132</f>
        <v xml:space="preserve">  40 / 29</v>
      </c>
      <c r="Q351" s="32">
        <f t="shared" si="55"/>
        <v>29</v>
      </c>
      <c r="R351" s="60">
        <f t="shared" si="56"/>
        <v>0.37815332231003385</v>
      </c>
      <c r="S351" s="34">
        <f t="shared" si="57"/>
        <v>8.1850649161886203E-3</v>
      </c>
      <c r="T351" s="34">
        <f t="shared" si="58"/>
        <v>9.0035714078074824E-3</v>
      </c>
      <c r="U351" s="35">
        <f>'[1]Calculs débits-diamètres'!V132</f>
        <v>5</v>
      </c>
      <c r="V351" s="34">
        <f t="shared" si="59"/>
        <v>4.5017857039037414E-2</v>
      </c>
      <c r="W351" s="61">
        <f t="shared" si="60"/>
        <v>4.5017857039037414E-2</v>
      </c>
      <c r="X351" s="62"/>
      <c r="Y351" s="62"/>
      <c r="AA351" s="31" t="str">
        <f>IF([1]Collecteur!O21="Oui","Oui",IF([1]Collecteur!O21="Non","Non",""))</f>
        <v>Oui</v>
      </c>
    </row>
    <row r="352" spans="2:27" ht="15" customHeight="1" x14ac:dyDescent="0.2">
      <c r="B352" s="118"/>
      <c r="C352" s="56">
        <f>'[1]Calculs débits-diamètres'!C50</f>
        <v>8</v>
      </c>
      <c r="D352" s="57" t="str">
        <f>'[1]Calculs débits-diamètres'!D50</f>
        <v>Colonnes ECS 27+31</v>
      </c>
      <c r="E352" s="58">
        <f>'[1]Calculs débits-diamètres'!AA133</f>
        <v>196.8</v>
      </c>
      <c r="F352" s="59"/>
      <c r="G352" s="31" t="str">
        <f>[1]Collecteur!H22</f>
        <v>Pré-isolé PE-Xa</v>
      </c>
      <c r="H352" s="31" t="str">
        <f>[1]Collecteur!J22</f>
        <v xml:space="preserve">  50 / 36.2</v>
      </c>
      <c r="I352" s="32" t="e">
        <f t="shared" si="50"/>
        <v>#VALUE!</v>
      </c>
      <c r="J352" s="33" t="e">
        <f t="shared" si="54"/>
        <v>#VALUE!</v>
      </c>
      <c r="K352" s="34" t="e">
        <f t="shared" si="51"/>
        <v>#VALUE!</v>
      </c>
      <c r="L352" s="34" t="e">
        <f t="shared" si="52"/>
        <v>#VALUE!</v>
      </c>
      <c r="M352" s="35">
        <f>[1]Collecteur!N22</f>
        <v>14</v>
      </c>
      <c r="N352" s="34">
        <f t="shared" si="53"/>
        <v>0</v>
      </c>
      <c r="O352" s="31" t="str">
        <f>'[1]Calculs débits-diamètres'!J133</f>
        <v>Pré-isolé PE-Xa</v>
      </c>
      <c r="P352" s="31" t="str">
        <f>'[1]Calculs débits-diamètres'!O133</f>
        <v xml:space="preserve">  25 / 18</v>
      </c>
      <c r="Q352" s="32">
        <f t="shared" si="55"/>
        <v>18</v>
      </c>
      <c r="R352" s="60">
        <f t="shared" si="56"/>
        <v>0.21482642524338139</v>
      </c>
      <c r="S352" s="34">
        <f t="shared" si="57"/>
        <v>5.1486593976325526E-3</v>
      </c>
      <c r="T352" s="34">
        <f t="shared" si="58"/>
        <v>5.6635253373958083E-3</v>
      </c>
      <c r="U352" s="35">
        <f>'[1]Calculs débits-diamètres'!V133</f>
        <v>14</v>
      </c>
      <c r="V352" s="34">
        <f t="shared" si="59"/>
        <v>7.9289354723541317E-2</v>
      </c>
      <c r="W352" s="61">
        <f t="shared" si="60"/>
        <v>7.9289354723541317E-2</v>
      </c>
      <c r="X352" s="62"/>
      <c r="Y352" s="62"/>
      <c r="AA352" s="31" t="str">
        <f>IF([1]Collecteur!O22="Oui","Oui",IF([1]Collecteur!O22="Non","Non",""))</f>
        <v>Non</v>
      </c>
    </row>
    <row r="353" spans="2:27" ht="15" customHeight="1" x14ac:dyDescent="0.2">
      <c r="B353" s="118"/>
      <c r="C353" s="56">
        <f>'[1]Calculs débits-diamètres'!C51</f>
        <v>9</v>
      </c>
      <c r="D353" s="57" t="str">
        <f>'[1]Calculs débits-diamètres'!D51</f>
        <v>Tronçons 7+8</v>
      </c>
      <c r="E353" s="58">
        <f>'[1]Calculs débits-diamètres'!AA134</f>
        <v>1096</v>
      </c>
      <c r="F353" s="59"/>
      <c r="G353" s="31" t="str">
        <f>[1]Collecteur!H23</f>
        <v>Pré-isolé PE-Xa</v>
      </c>
      <c r="H353" s="31" t="str">
        <f>[1]Collecteur!J23</f>
        <v xml:space="preserve">  50 / 36.2</v>
      </c>
      <c r="I353" s="32" t="e">
        <f t="shared" si="50"/>
        <v>#VALUE!</v>
      </c>
      <c r="J353" s="33" t="e">
        <f t="shared" si="54"/>
        <v>#VALUE!</v>
      </c>
      <c r="K353" s="34" t="e">
        <f t="shared" si="51"/>
        <v>#VALUE!</v>
      </c>
      <c r="L353" s="34" t="e">
        <f t="shared" si="52"/>
        <v>#VALUE!</v>
      </c>
      <c r="M353" s="35">
        <f>[1]Collecteur!N23</f>
        <v>5.5</v>
      </c>
      <c r="N353" s="34">
        <f t="shared" si="53"/>
        <v>0</v>
      </c>
      <c r="O353" s="31" t="str">
        <f>'[1]Calculs débits-diamètres'!J134</f>
        <v>Pré-isolé PE-Xa</v>
      </c>
      <c r="P353" s="31" t="str">
        <f>'[1]Calculs débits-diamètres'!O134</f>
        <v xml:space="preserve">  40 / 29</v>
      </c>
      <c r="Q353" s="32">
        <f t="shared" si="55"/>
        <v>29</v>
      </c>
      <c r="R353" s="60">
        <f t="shared" si="56"/>
        <v>0.46091641598287042</v>
      </c>
      <c r="S353" s="34">
        <f t="shared" si="57"/>
        <v>1.1912184118931532E-2</v>
      </c>
      <c r="T353" s="34">
        <f t="shared" si="58"/>
        <v>1.3103402530824686E-2</v>
      </c>
      <c r="U353" s="35">
        <f>'[1]Calculs débits-diamètres'!V134</f>
        <v>5.5</v>
      </c>
      <c r="V353" s="34">
        <f t="shared" si="59"/>
        <v>7.2068713919535773E-2</v>
      </c>
      <c r="W353" s="61">
        <f t="shared" si="60"/>
        <v>7.2068713919535773E-2</v>
      </c>
      <c r="X353" s="62"/>
      <c r="Y353" s="62"/>
      <c r="AA353" s="31" t="str">
        <f>IF([1]Collecteur!O23="Oui","Oui",IF([1]Collecteur!O23="Non","Non",""))</f>
        <v>Oui</v>
      </c>
    </row>
    <row r="354" spans="2:27" ht="15" customHeight="1" x14ac:dyDescent="0.2">
      <c r="B354" s="118"/>
      <c r="C354" s="56">
        <f>'[1]Calculs débits-diamètres'!C52</f>
        <v>10</v>
      </c>
      <c r="D354" s="57" t="str">
        <f>'[1]Calculs débits-diamètres'!D52</f>
        <v>Chaufferie</v>
      </c>
      <c r="E354" s="58">
        <f>'[1]Calculs débits-diamètres'!AA135</f>
        <v>1096</v>
      </c>
      <c r="F354" s="59"/>
      <c r="G354" s="31" t="str">
        <f>[1]Collecteur!H24</f>
        <v>Cuivre</v>
      </c>
      <c r="H354" s="31" t="str">
        <f>[1]Collecteur!J24</f>
        <v xml:space="preserve"> 42 / 40</v>
      </c>
      <c r="I354" s="32">
        <f t="shared" si="50"/>
        <v>40</v>
      </c>
      <c r="J354" s="33">
        <f t="shared" si="54"/>
        <v>0.24226919115099624</v>
      </c>
      <c r="K354" s="34">
        <f t="shared" si="51"/>
        <v>2.3344491302772974E-3</v>
      </c>
      <c r="L354" s="34">
        <f t="shared" si="52"/>
        <v>2.5678940433050274E-3</v>
      </c>
      <c r="M354" s="35">
        <f>[1]Collecteur!N24</f>
        <v>12</v>
      </c>
      <c r="N354" s="34">
        <f t="shared" si="53"/>
        <v>3.0814728519660328E-2</v>
      </c>
      <c r="O354" s="31" t="str">
        <f>'[1]Calculs débits-diamètres'!J135</f>
        <v>Cuivre</v>
      </c>
      <c r="P354" s="31" t="str">
        <f>'[1]Calculs débits-diamètres'!O135</f>
        <v xml:space="preserve"> 28 / 26</v>
      </c>
      <c r="Q354" s="32">
        <f t="shared" si="55"/>
        <v>26</v>
      </c>
      <c r="R354" s="60">
        <f t="shared" si="56"/>
        <v>0.57341820390768339</v>
      </c>
      <c r="S354" s="34">
        <f t="shared" si="57"/>
        <v>2.0717603790634351E-2</v>
      </c>
      <c r="T354" s="34">
        <f t="shared" si="58"/>
        <v>2.2789364169697787E-2</v>
      </c>
      <c r="U354" s="35">
        <f>'[1]Calculs débits-diamètres'!V135</f>
        <v>12</v>
      </c>
      <c r="V354" s="34">
        <f t="shared" si="59"/>
        <v>0.27347237003637342</v>
      </c>
      <c r="W354" s="61">
        <f t="shared" si="60"/>
        <v>0.30428709855603375</v>
      </c>
      <c r="X354" s="62"/>
      <c r="Y354" s="62"/>
      <c r="AA354" s="31" t="str">
        <f>IF([1]Collecteur!O24="Oui","Oui",IF([1]Collecteur!O24="Non","Non",""))</f>
        <v>Oui</v>
      </c>
    </row>
    <row r="355" spans="2:27" ht="15" customHeight="1" x14ac:dyDescent="0.2">
      <c r="B355" s="118"/>
      <c r="C355" s="56">
        <f>'[1]Calculs débits-diamètres'!C53</f>
        <v>0</v>
      </c>
      <c r="D355" s="57">
        <f>'[1]Calculs débits-diamètres'!D53</f>
        <v>0</v>
      </c>
      <c r="E355" s="58">
        <f>'[1]Calculs débits-diamètres'!AA136</f>
        <v>0</v>
      </c>
      <c r="F355" s="59"/>
      <c r="G355" s="31">
        <f>[1]Collecteur!H25</f>
        <v>0</v>
      </c>
      <c r="H355" s="31">
        <f>[1]Collecteur!J25</f>
        <v>0</v>
      </c>
      <c r="I355" s="32">
        <f t="shared" si="50"/>
        <v>0</v>
      </c>
      <c r="J355" s="33" t="str">
        <f t="shared" si="54"/>
        <v/>
      </c>
      <c r="K355" s="34">
        <f t="shared" si="51"/>
        <v>0</v>
      </c>
      <c r="L355" s="34">
        <f t="shared" si="52"/>
        <v>0</v>
      </c>
      <c r="M355" s="35">
        <f>[1]Collecteur!N25</f>
        <v>0</v>
      </c>
      <c r="N355" s="34">
        <f t="shared" si="53"/>
        <v>0</v>
      </c>
      <c r="O355" s="31">
        <f>'[1]Calculs débits-diamètres'!J136</f>
        <v>0</v>
      </c>
      <c r="P355" s="31">
        <f>'[1]Calculs débits-diamètres'!O136</f>
        <v>0</v>
      </c>
      <c r="Q355" s="32">
        <f t="shared" si="55"/>
        <v>0</v>
      </c>
      <c r="R355" s="60" t="str">
        <f t="shared" si="56"/>
        <v/>
      </c>
      <c r="S355" s="34">
        <f t="shared" si="57"/>
        <v>0</v>
      </c>
      <c r="T355" s="34">
        <f t="shared" si="58"/>
        <v>0</v>
      </c>
      <c r="U355" s="35">
        <f>'[1]Calculs débits-diamètres'!V136</f>
        <v>0</v>
      </c>
      <c r="V355" s="34">
        <f t="shared" si="59"/>
        <v>0</v>
      </c>
      <c r="W355" s="61">
        <f t="shared" si="60"/>
        <v>0</v>
      </c>
      <c r="X355" s="62"/>
      <c r="Y355" s="62"/>
      <c r="AA355" s="31" t="str">
        <f>IF([1]Collecteur!O25="Oui","Oui",IF([1]Collecteur!O25="Non","Non",""))</f>
        <v/>
      </c>
    </row>
    <row r="356" spans="2:27" ht="15" customHeight="1" x14ac:dyDescent="0.2">
      <c r="B356" s="118"/>
      <c r="C356" s="56">
        <f>'[1]Calculs débits-diamètres'!C54</f>
        <v>0</v>
      </c>
      <c r="D356" s="57">
        <f>'[1]Calculs débits-diamètres'!D54</f>
        <v>0</v>
      </c>
      <c r="E356" s="58">
        <f>'[1]Calculs débits-diamètres'!AA137</f>
        <v>0</v>
      </c>
      <c r="F356" s="59"/>
      <c r="G356" s="31">
        <f>[1]Collecteur!H26</f>
        <v>0</v>
      </c>
      <c r="H356" s="31">
        <f>[1]Collecteur!J26</f>
        <v>0</v>
      </c>
      <c r="I356" s="32">
        <f t="shared" si="50"/>
        <v>0</v>
      </c>
      <c r="J356" s="33" t="str">
        <f t="shared" si="54"/>
        <v/>
      </c>
      <c r="K356" s="34">
        <f t="shared" si="51"/>
        <v>0</v>
      </c>
      <c r="L356" s="34">
        <f t="shared" si="52"/>
        <v>0</v>
      </c>
      <c r="M356" s="35">
        <f>[1]Collecteur!N26</f>
        <v>0</v>
      </c>
      <c r="N356" s="34">
        <f t="shared" si="53"/>
        <v>0</v>
      </c>
      <c r="O356" s="31">
        <f>'[1]Calculs débits-diamètres'!J137</f>
        <v>0</v>
      </c>
      <c r="P356" s="31">
        <f>'[1]Calculs débits-diamètres'!O137</f>
        <v>0</v>
      </c>
      <c r="Q356" s="32">
        <f t="shared" si="55"/>
        <v>0</v>
      </c>
      <c r="R356" s="60" t="str">
        <f t="shared" si="56"/>
        <v/>
      </c>
      <c r="S356" s="34">
        <f t="shared" si="57"/>
        <v>0</v>
      </c>
      <c r="T356" s="34">
        <f t="shared" si="58"/>
        <v>0</v>
      </c>
      <c r="U356" s="35">
        <f>'[1]Calculs débits-diamètres'!V137</f>
        <v>0</v>
      </c>
      <c r="V356" s="34">
        <f t="shared" si="59"/>
        <v>0</v>
      </c>
      <c r="W356" s="61">
        <f t="shared" si="60"/>
        <v>0</v>
      </c>
      <c r="X356" s="62"/>
      <c r="Y356" s="62"/>
      <c r="AA356" s="31" t="str">
        <f>IF([1]Collecteur!O26="Oui","Oui",IF([1]Collecteur!O26="Non","Non",""))</f>
        <v/>
      </c>
    </row>
    <row r="357" spans="2:27" ht="15" customHeight="1" x14ac:dyDescent="0.2">
      <c r="B357" s="118"/>
      <c r="C357" s="56">
        <f>'[1]Calculs débits-diamètres'!C55</f>
        <v>0</v>
      </c>
      <c r="D357" s="57">
        <f>'[1]Calculs débits-diamètres'!D55</f>
        <v>0</v>
      </c>
      <c r="E357" s="58">
        <f>'[1]Calculs débits-diamètres'!AA138</f>
        <v>0</v>
      </c>
      <c r="F357" s="59"/>
      <c r="G357" s="31">
        <f>[1]Collecteur!H27</f>
        <v>0</v>
      </c>
      <c r="H357" s="31">
        <f>[1]Collecteur!J27</f>
        <v>0</v>
      </c>
      <c r="I357" s="32">
        <f t="shared" si="50"/>
        <v>0</v>
      </c>
      <c r="J357" s="33" t="str">
        <f t="shared" si="54"/>
        <v/>
      </c>
      <c r="K357" s="34">
        <f t="shared" si="51"/>
        <v>0</v>
      </c>
      <c r="L357" s="34">
        <f t="shared" si="52"/>
        <v>0</v>
      </c>
      <c r="M357" s="35">
        <f>[1]Collecteur!N27</f>
        <v>0</v>
      </c>
      <c r="N357" s="34">
        <f t="shared" si="53"/>
        <v>0</v>
      </c>
      <c r="O357" s="31">
        <f>'[1]Calculs débits-diamètres'!J138</f>
        <v>0</v>
      </c>
      <c r="P357" s="31">
        <f>'[1]Calculs débits-diamètres'!O138</f>
        <v>0</v>
      </c>
      <c r="Q357" s="32">
        <f t="shared" si="55"/>
        <v>0</v>
      </c>
      <c r="R357" s="60" t="str">
        <f t="shared" si="56"/>
        <v/>
      </c>
      <c r="S357" s="34">
        <f t="shared" si="57"/>
        <v>0</v>
      </c>
      <c r="T357" s="34">
        <f t="shared" si="58"/>
        <v>0</v>
      </c>
      <c r="U357" s="35">
        <f>'[1]Calculs débits-diamètres'!V138</f>
        <v>0</v>
      </c>
      <c r="V357" s="34">
        <f t="shared" si="59"/>
        <v>0</v>
      </c>
      <c r="W357" s="61">
        <f t="shared" si="60"/>
        <v>0</v>
      </c>
      <c r="X357" s="62"/>
      <c r="Y357" s="62"/>
      <c r="AA357" s="31" t="str">
        <f>IF([1]Collecteur!O27="Oui","Oui",IF([1]Collecteur!O27="Non","Non",""))</f>
        <v/>
      </c>
    </row>
    <row r="358" spans="2:27" ht="15" customHeight="1" x14ac:dyDescent="0.2">
      <c r="B358" s="118"/>
      <c r="C358" s="56">
        <f>'[1]Calculs débits-diamètres'!C56</f>
        <v>0</v>
      </c>
      <c r="D358" s="57">
        <f>'[1]Calculs débits-diamètres'!D56</f>
        <v>0</v>
      </c>
      <c r="E358" s="58">
        <f>'[1]Calculs débits-diamètres'!AA139</f>
        <v>0</v>
      </c>
      <c r="F358" s="59"/>
      <c r="G358" s="31">
        <f>[1]Collecteur!H28</f>
        <v>0</v>
      </c>
      <c r="H358" s="31">
        <f>[1]Collecteur!J28</f>
        <v>0</v>
      </c>
      <c r="I358" s="32">
        <f t="shared" si="50"/>
        <v>0</v>
      </c>
      <c r="J358" s="33" t="str">
        <f t="shared" si="54"/>
        <v/>
      </c>
      <c r="K358" s="34">
        <f t="shared" si="51"/>
        <v>0</v>
      </c>
      <c r="L358" s="34">
        <f t="shared" si="52"/>
        <v>0</v>
      </c>
      <c r="M358" s="35">
        <f>[1]Collecteur!N28</f>
        <v>0</v>
      </c>
      <c r="N358" s="34">
        <f t="shared" si="53"/>
        <v>0</v>
      </c>
      <c r="O358" s="31">
        <f>'[1]Calculs débits-diamètres'!J139</f>
        <v>0</v>
      </c>
      <c r="P358" s="31">
        <f>'[1]Calculs débits-diamètres'!O139</f>
        <v>0</v>
      </c>
      <c r="Q358" s="32">
        <f t="shared" si="55"/>
        <v>0</v>
      </c>
      <c r="R358" s="60" t="str">
        <f t="shared" si="56"/>
        <v/>
      </c>
      <c r="S358" s="34">
        <f t="shared" si="57"/>
        <v>0</v>
      </c>
      <c r="T358" s="34">
        <f t="shared" si="58"/>
        <v>0</v>
      </c>
      <c r="U358" s="35">
        <f>'[1]Calculs débits-diamètres'!V139</f>
        <v>0</v>
      </c>
      <c r="V358" s="34">
        <f t="shared" si="59"/>
        <v>0</v>
      </c>
      <c r="W358" s="61">
        <f t="shared" si="60"/>
        <v>0</v>
      </c>
      <c r="X358" s="62"/>
      <c r="Y358" s="62"/>
      <c r="AA358" s="31" t="str">
        <f>IF([1]Collecteur!O28="Oui","Oui",IF([1]Collecteur!O28="Non","Non",""))</f>
        <v/>
      </c>
    </row>
    <row r="359" spans="2:27" ht="15" customHeight="1" thickBot="1" x14ac:dyDescent="0.25">
      <c r="B359" s="118"/>
      <c r="C359" s="56">
        <f>'[1]Calculs débits-diamètres'!C57</f>
        <v>0</v>
      </c>
      <c r="D359" s="57">
        <f>'[1]Calculs débits-diamètres'!D57</f>
        <v>0</v>
      </c>
      <c r="E359" s="58">
        <f>'[1]Calculs débits-diamètres'!AA140</f>
        <v>0</v>
      </c>
      <c r="F359" s="59"/>
      <c r="G359" s="31">
        <f>[1]Collecteur!H29</f>
        <v>0</v>
      </c>
      <c r="H359" s="31">
        <f>[1]Collecteur!J29</f>
        <v>0</v>
      </c>
      <c r="I359" s="32">
        <f t="shared" si="50"/>
        <v>0</v>
      </c>
      <c r="J359" s="33" t="str">
        <f t="shared" si="54"/>
        <v/>
      </c>
      <c r="K359" s="34">
        <f t="shared" si="51"/>
        <v>0</v>
      </c>
      <c r="L359" s="34">
        <f t="shared" si="52"/>
        <v>0</v>
      </c>
      <c r="M359" s="35">
        <f>[1]Collecteur!N29</f>
        <v>0</v>
      </c>
      <c r="N359" s="34">
        <f t="shared" si="53"/>
        <v>0</v>
      </c>
      <c r="O359" s="31">
        <f>'[1]Calculs débits-diamètres'!J140</f>
        <v>0</v>
      </c>
      <c r="P359" s="31">
        <f>'[1]Calculs débits-diamètres'!O140</f>
        <v>0</v>
      </c>
      <c r="Q359" s="32">
        <f t="shared" si="55"/>
        <v>0</v>
      </c>
      <c r="R359" s="60" t="str">
        <f t="shared" si="56"/>
        <v/>
      </c>
      <c r="S359" s="34">
        <f t="shared" si="57"/>
        <v>0</v>
      </c>
      <c r="T359" s="34">
        <f t="shared" si="58"/>
        <v>0</v>
      </c>
      <c r="U359" s="35">
        <f>'[1]Calculs débits-diamètres'!V140</f>
        <v>0</v>
      </c>
      <c r="V359" s="34">
        <f t="shared" si="59"/>
        <v>0</v>
      </c>
      <c r="W359" s="61">
        <f t="shared" si="60"/>
        <v>0</v>
      </c>
      <c r="X359" s="62"/>
      <c r="Y359" s="62"/>
      <c r="AA359" s="31" t="str">
        <f>IF([1]Collecteur!O29="Oui","Oui",IF([1]Collecteur!O29="Non","Non",""))</f>
        <v/>
      </c>
    </row>
    <row r="360" spans="2:27" ht="15" hidden="1" customHeight="1" x14ac:dyDescent="0.2">
      <c r="B360" s="118"/>
      <c r="C360" s="56">
        <f>'[1]Calculs débits-diamètres'!C58</f>
        <v>0</v>
      </c>
      <c r="D360" s="57">
        <f>'[1]Calculs débits-diamètres'!D58</f>
        <v>0</v>
      </c>
      <c r="E360" s="58">
        <f>'[1]Calculs débits-diamètres'!AA141</f>
        <v>0</v>
      </c>
      <c r="F360" s="59"/>
      <c r="G360" s="31">
        <f>[1]Collecteur!H30</f>
        <v>0</v>
      </c>
      <c r="H360" s="31">
        <f>[1]Collecteur!J30</f>
        <v>0</v>
      </c>
      <c r="I360" s="32">
        <f t="shared" si="50"/>
        <v>0</v>
      </c>
      <c r="J360" s="33" t="str">
        <f t="shared" si="54"/>
        <v/>
      </c>
      <c r="K360" s="34">
        <f t="shared" si="51"/>
        <v>0</v>
      </c>
      <c r="L360" s="34">
        <f t="shared" si="52"/>
        <v>0</v>
      </c>
      <c r="M360" s="35">
        <f>[1]Collecteur!N30</f>
        <v>0</v>
      </c>
      <c r="N360" s="34">
        <f t="shared" si="53"/>
        <v>0</v>
      </c>
      <c r="O360" s="31">
        <f>'[1]Calculs débits-diamètres'!J141</f>
        <v>0</v>
      </c>
      <c r="P360" s="31">
        <f>'[1]Calculs débits-diamètres'!O141</f>
        <v>0</v>
      </c>
      <c r="Q360" s="32">
        <f t="shared" si="55"/>
        <v>0</v>
      </c>
      <c r="R360" s="60" t="str">
        <f t="shared" si="56"/>
        <v/>
      </c>
      <c r="S360" s="34">
        <f t="shared" si="57"/>
        <v>0</v>
      </c>
      <c r="T360" s="34">
        <f t="shared" si="58"/>
        <v>0</v>
      </c>
      <c r="U360" s="35">
        <f>'[1]Calculs débits-diamètres'!V141</f>
        <v>0</v>
      </c>
      <c r="V360" s="34">
        <f t="shared" si="59"/>
        <v>0</v>
      </c>
      <c r="W360" s="61">
        <f t="shared" si="60"/>
        <v>0</v>
      </c>
      <c r="X360" s="62"/>
      <c r="Y360" s="62"/>
      <c r="AA360" s="31" t="str">
        <f>IF([1]Collecteur!O30="Oui","Oui",IF([1]Collecteur!O30="Non","Non",""))</f>
        <v/>
      </c>
    </row>
    <row r="361" spans="2:27" ht="15" hidden="1" customHeight="1" x14ac:dyDescent="0.2">
      <c r="B361" s="118"/>
      <c r="C361" s="56">
        <f>'[1]Calculs débits-diamètres'!C59</f>
        <v>0</v>
      </c>
      <c r="D361" s="57">
        <f>'[1]Calculs débits-diamètres'!D59</f>
        <v>0</v>
      </c>
      <c r="E361" s="58">
        <f>'[1]Calculs débits-diamètres'!AA142</f>
        <v>0</v>
      </c>
      <c r="F361" s="59"/>
      <c r="G361" s="31">
        <f>[1]Collecteur!H31</f>
        <v>0</v>
      </c>
      <c r="H361" s="31">
        <f>[1]Collecteur!J31</f>
        <v>0</v>
      </c>
      <c r="I361" s="32">
        <f t="shared" si="50"/>
        <v>0</v>
      </c>
      <c r="J361" s="33" t="str">
        <f t="shared" si="54"/>
        <v/>
      </c>
      <c r="K361" s="34">
        <f t="shared" si="51"/>
        <v>0</v>
      </c>
      <c r="L361" s="34">
        <f t="shared" si="52"/>
        <v>0</v>
      </c>
      <c r="M361" s="35">
        <f>[1]Collecteur!N31</f>
        <v>0</v>
      </c>
      <c r="N361" s="34">
        <f t="shared" si="53"/>
        <v>0</v>
      </c>
      <c r="O361" s="31">
        <f>'[1]Calculs débits-diamètres'!J142</f>
        <v>0</v>
      </c>
      <c r="P361" s="31">
        <f>'[1]Calculs débits-diamètres'!O142</f>
        <v>0</v>
      </c>
      <c r="Q361" s="32">
        <f t="shared" si="55"/>
        <v>0</v>
      </c>
      <c r="R361" s="60" t="str">
        <f t="shared" si="56"/>
        <v/>
      </c>
      <c r="S361" s="34">
        <f t="shared" si="57"/>
        <v>0</v>
      </c>
      <c r="T361" s="34">
        <f t="shared" si="58"/>
        <v>0</v>
      </c>
      <c r="U361" s="35">
        <f>'[1]Calculs débits-diamètres'!V142</f>
        <v>0</v>
      </c>
      <c r="V361" s="34">
        <f t="shared" si="59"/>
        <v>0</v>
      </c>
      <c r="W361" s="61">
        <f t="shared" si="60"/>
        <v>0</v>
      </c>
      <c r="X361" s="62"/>
      <c r="Y361" s="62"/>
      <c r="AA361" s="31" t="str">
        <f>IF([1]Collecteur!O31="Oui","Oui",IF([1]Collecteur!O31="Non","Non",""))</f>
        <v/>
      </c>
    </row>
    <row r="362" spans="2:27" ht="15" hidden="1" customHeight="1" x14ac:dyDescent="0.2">
      <c r="B362" s="118"/>
      <c r="C362" s="56">
        <f>'[1]Calculs débits-diamètres'!C60</f>
        <v>0</v>
      </c>
      <c r="D362" s="57">
        <f>'[1]Calculs débits-diamètres'!D60</f>
        <v>0</v>
      </c>
      <c r="E362" s="58">
        <f>'[1]Calculs débits-diamètres'!AA143</f>
        <v>0</v>
      </c>
      <c r="F362" s="59"/>
      <c r="G362" s="31">
        <f>[1]Collecteur!H32</f>
        <v>0</v>
      </c>
      <c r="H362" s="31">
        <f>[1]Collecteur!J32</f>
        <v>0</v>
      </c>
      <c r="I362" s="32">
        <f t="shared" si="50"/>
        <v>0</v>
      </c>
      <c r="J362" s="33" t="str">
        <f t="shared" si="54"/>
        <v/>
      </c>
      <c r="K362" s="34">
        <f t="shared" si="51"/>
        <v>0</v>
      </c>
      <c r="L362" s="34">
        <f t="shared" si="52"/>
        <v>0</v>
      </c>
      <c r="M362" s="35">
        <f>[1]Collecteur!N32</f>
        <v>0</v>
      </c>
      <c r="N362" s="34">
        <f t="shared" si="53"/>
        <v>0</v>
      </c>
      <c r="O362" s="31">
        <f>'[1]Calculs débits-diamètres'!J143</f>
        <v>0</v>
      </c>
      <c r="P362" s="31">
        <f>'[1]Calculs débits-diamètres'!O143</f>
        <v>0</v>
      </c>
      <c r="Q362" s="32">
        <f t="shared" si="55"/>
        <v>0</v>
      </c>
      <c r="R362" s="60" t="str">
        <f t="shared" si="56"/>
        <v/>
      </c>
      <c r="S362" s="34">
        <f t="shared" si="57"/>
        <v>0</v>
      </c>
      <c r="T362" s="34">
        <f t="shared" si="58"/>
        <v>0</v>
      </c>
      <c r="U362" s="35">
        <f>'[1]Calculs débits-diamètres'!V143</f>
        <v>0</v>
      </c>
      <c r="V362" s="34">
        <f t="shared" si="59"/>
        <v>0</v>
      </c>
      <c r="W362" s="61">
        <f t="shared" si="60"/>
        <v>0</v>
      </c>
      <c r="X362" s="62"/>
      <c r="Y362" s="62"/>
      <c r="AA362" s="31" t="str">
        <f>IF([1]Collecteur!O32="Oui","Oui",IF([1]Collecteur!O32="Non","Non",""))</f>
        <v/>
      </c>
    </row>
    <row r="363" spans="2:27" ht="15" hidden="1" customHeight="1" x14ac:dyDescent="0.2">
      <c r="B363" s="118"/>
      <c r="C363" s="56">
        <f>'[1]Calculs débits-diamètres'!C61</f>
        <v>0</v>
      </c>
      <c r="D363" s="57">
        <f>'[1]Calculs débits-diamètres'!D61</f>
        <v>0</v>
      </c>
      <c r="E363" s="58">
        <f>'[1]Calculs débits-diamètres'!AA144</f>
        <v>0</v>
      </c>
      <c r="F363" s="59"/>
      <c r="G363" s="31">
        <f>[1]Collecteur!H33</f>
        <v>0</v>
      </c>
      <c r="H363" s="31">
        <f>[1]Collecteur!J33</f>
        <v>0</v>
      </c>
      <c r="I363" s="32">
        <f t="shared" si="50"/>
        <v>0</v>
      </c>
      <c r="J363" s="33" t="str">
        <f t="shared" si="54"/>
        <v/>
      </c>
      <c r="K363" s="34">
        <f t="shared" si="51"/>
        <v>0</v>
      </c>
      <c r="L363" s="34">
        <f t="shared" si="52"/>
        <v>0</v>
      </c>
      <c r="M363" s="35">
        <f>[1]Collecteur!N33</f>
        <v>0</v>
      </c>
      <c r="N363" s="34">
        <f t="shared" si="53"/>
        <v>0</v>
      </c>
      <c r="O363" s="31">
        <f>'[1]Calculs débits-diamètres'!J144</f>
        <v>0</v>
      </c>
      <c r="P363" s="31">
        <f>'[1]Calculs débits-diamètres'!O144</f>
        <v>0</v>
      </c>
      <c r="Q363" s="32">
        <f t="shared" si="55"/>
        <v>0</v>
      </c>
      <c r="R363" s="60" t="str">
        <f t="shared" si="56"/>
        <v/>
      </c>
      <c r="S363" s="34">
        <f t="shared" si="57"/>
        <v>0</v>
      </c>
      <c r="T363" s="34">
        <f t="shared" si="58"/>
        <v>0</v>
      </c>
      <c r="U363" s="35">
        <f>'[1]Calculs débits-diamètres'!V144</f>
        <v>0</v>
      </c>
      <c r="V363" s="34">
        <f t="shared" si="59"/>
        <v>0</v>
      </c>
      <c r="W363" s="61">
        <f t="shared" si="60"/>
        <v>0</v>
      </c>
      <c r="X363" s="62"/>
      <c r="Y363" s="62"/>
      <c r="AA363" s="31" t="str">
        <f>IF([1]Collecteur!O33="Oui","Oui",IF([1]Collecteur!O33="Non","Non",""))</f>
        <v/>
      </c>
    </row>
    <row r="364" spans="2:27" ht="15" hidden="1" customHeight="1" x14ac:dyDescent="0.2">
      <c r="B364" s="118"/>
      <c r="C364" s="56">
        <f>'[1]Calculs débits-diamètres'!C62</f>
        <v>0</v>
      </c>
      <c r="D364" s="57">
        <f>'[1]Calculs débits-diamètres'!D62</f>
        <v>0</v>
      </c>
      <c r="E364" s="58">
        <f>'[1]Calculs débits-diamètres'!AA145</f>
        <v>0</v>
      </c>
      <c r="F364" s="59"/>
      <c r="G364" s="31">
        <f>[1]Collecteur!H34</f>
        <v>0</v>
      </c>
      <c r="H364" s="31">
        <f>[1]Collecteur!J34</f>
        <v>0</v>
      </c>
      <c r="I364" s="32">
        <f t="shared" si="50"/>
        <v>0</v>
      </c>
      <c r="J364" s="33" t="str">
        <f t="shared" si="54"/>
        <v/>
      </c>
      <c r="K364" s="34">
        <f t="shared" si="51"/>
        <v>0</v>
      </c>
      <c r="L364" s="34">
        <f t="shared" si="52"/>
        <v>0</v>
      </c>
      <c r="M364" s="35">
        <f>[1]Collecteur!N34</f>
        <v>0</v>
      </c>
      <c r="N364" s="34">
        <f t="shared" si="53"/>
        <v>0</v>
      </c>
      <c r="O364" s="31">
        <f>'[1]Calculs débits-diamètres'!J145</f>
        <v>0</v>
      </c>
      <c r="P364" s="31">
        <f>'[1]Calculs débits-diamètres'!O145</f>
        <v>0</v>
      </c>
      <c r="Q364" s="32">
        <f t="shared" si="55"/>
        <v>0</v>
      </c>
      <c r="R364" s="60" t="str">
        <f t="shared" si="56"/>
        <v/>
      </c>
      <c r="S364" s="34">
        <f t="shared" si="57"/>
        <v>0</v>
      </c>
      <c r="T364" s="34">
        <f t="shared" si="58"/>
        <v>0</v>
      </c>
      <c r="U364" s="35">
        <f>'[1]Calculs débits-diamètres'!V145</f>
        <v>0</v>
      </c>
      <c r="V364" s="34">
        <f t="shared" si="59"/>
        <v>0</v>
      </c>
      <c r="W364" s="61">
        <f t="shared" si="60"/>
        <v>0</v>
      </c>
      <c r="X364" s="62"/>
      <c r="Y364" s="62"/>
      <c r="AA364" s="31" t="str">
        <f>IF([1]Collecteur!O34="Oui","Oui",IF([1]Collecteur!O34="Non","Non",""))</f>
        <v/>
      </c>
    </row>
    <row r="365" spans="2:27" ht="15" hidden="1" customHeight="1" x14ac:dyDescent="0.2">
      <c r="B365" s="118"/>
      <c r="C365" s="56">
        <f>'[1]Calculs débits-diamètres'!C63</f>
        <v>0</v>
      </c>
      <c r="D365" s="57">
        <f>'[1]Calculs débits-diamètres'!D63</f>
        <v>0</v>
      </c>
      <c r="E365" s="58">
        <f>'[1]Calculs débits-diamètres'!AA146</f>
        <v>0</v>
      </c>
      <c r="F365" s="59"/>
      <c r="G365" s="31">
        <f>[1]Collecteur!H35</f>
        <v>0</v>
      </c>
      <c r="H365" s="31">
        <f>[1]Collecteur!J35</f>
        <v>0</v>
      </c>
      <c r="I365" s="32">
        <f t="shared" si="50"/>
        <v>0</v>
      </c>
      <c r="J365" s="33" t="str">
        <f t="shared" si="54"/>
        <v/>
      </c>
      <c r="K365" s="34">
        <f t="shared" si="51"/>
        <v>0</v>
      </c>
      <c r="L365" s="34">
        <f t="shared" si="52"/>
        <v>0</v>
      </c>
      <c r="M365" s="35">
        <f>[1]Collecteur!N35</f>
        <v>0</v>
      </c>
      <c r="N365" s="34">
        <f t="shared" si="53"/>
        <v>0</v>
      </c>
      <c r="O365" s="31">
        <f>'[1]Calculs débits-diamètres'!J146</f>
        <v>0</v>
      </c>
      <c r="P365" s="31">
        <f>'[1]Calculs débits-diamètres'!O146</f>
        <v>0</v>
      </c>
      <c r="Q365" s="32">
        <f t="shared" si="55"/>
        <v>0</v>
      </c>
      <c r="R365" s="60" t="str">
        <f t="shared" si="56"/>
        <v/>
      </c>
      <c r="S365" s="34">
        <f t="shared" si="57"/>
        <v>0</v>
      </c>
      <c r="T365" s="34">
        <f t="shared" si="58"/>
        <v>0</v>
      </c>
      <c r="U365" s="35">
        <f>'[1]Calculs débits-diamètres'!V146</f>
        <v>0</v>
      </c>
      <c r="V365" s="34">
        <f t="shared" si="59"/>
        <v>0</v>
      </c>
      <c r="W365" s="61">
        <f t="shared" si="60"/>
        <v>0</v>
      </c>
      <c r="X365" s="62"/>
      <c r="Y365" s="62"/>
      <c r="AA365" s="31" t="str">
        <f>IF([1]Collecteur!O35="Oui","Oui",IF([1]Collecteur!O35="Non","Non",""))</f>
        <v/>
      </c>
    </row>
    <row r="366" spans="2:27" ht="15" hidden="1" customHeight="1" x14ac:dyDescent="0.2">
      <c r="B366" s="118"/>
      <c r="C366" s="56">
        <f>'[1]Calculs débits-diamètres'!C64</f>
        <v>0</v>
      </c>
      <c r="D366" s="57">
        <f>'[1]Calculs débits-diamètres'!D64</f>
        <v>0</v>
      </c>
      <c r="E366" s="58">
        <f>'[1]Calculs débits-diamètres'!AA147</f>
        <v>0</v>
      </c>
      <c r="F366" s="59"/>
      <c r="G366" s="31">
        <f>[1]Collecteur!H36</f>
        <v>0</v>
      </c>
      <c r="H366" s="31">
        <f>[1]Collecteur!J36</f>
        <v>0</v>
      </c>
      <c r="I366" s="32">
        <f t="shared" si="50"/>
        <v>0</v>
      </c>
      <c r="J366" s="33" t="str">
        <f t="shared" si="54"/>
        <v/>
      </c>
      <c r="K366" s="34">
        <f t="shared" si="51"/>
        <v>0</v>
      </c>
      <c r="L366" s="34">
        <f t="shared" si="52"/>
        <v>0</v>
      </c>
      <c r="M366" s="35">
        <f>[1]Collecteur!N36</f>
        <v>0</v>
      </c>
      <c r="N366" s="34">
        <f t="shared" si="53"/>
        <v>0</v>
      </c>
      <c r="O366" s="31">
        <f>'[1]Calculs débits-diamètres'!J147</f>
        <v>0</v>
      </c>
      <c r="P366" s="31">
        <f>'[1]Calculs débits-diamètres'!O147</f>
        <v>0</v>
      </c>
      <c r="Q366" s="32">
        <f t="shared" si="55"/>
        <v>0</v>
      </c>
      <c r="R366" s="60" t="str">
        <f t="shared" si="56"/>
        <v/>
      </c>
      <c r="S366" s="34">
        <f t="shared" si="57"/>
        <v>0</v>
      </c>
      <c r="T366" s="34">
        <f t="shared" si="58"/>
        <v>0</v>
      </c>
      <c r="U366" s="35">
        <f>'[1]Calculs débits-diamètres'!V147</f>
        <v>0</v>
      </c>
      <c r="V366" s="34">
        <f t="shared" si="59"/>
        <v>0</v>
      </c>
      <c r="W366" s="61">
        <f t="shared" si="60"/>
        <v>0</v>
      </c>
      <c r="X366" s="62"/>
      <c r="Y366" s="62"/>
      <c r="AA366" s="31" t="str">
        <f>IF([1]Collecteur!O36="Oui","Oui",IF([1]Collecteur!O36="Non","Non",""))</f>
        <v/>
      </c>
    </row>
    <row r="367" spans="2:27" ht="15" hidden="1" customHeight="1" x14ac:dyDescent="0.2">
      <c r="B367" s="118"/>
      <c r="C367" s="56">
        <f>'[1]Calculs débits-diamètres'!C65</f>
        <v>0</v>
      </c>
      <c r="D367" s="57">
        <f>'[1]Calculs débits-diamètres'!D65</f>
        <v>0</v>
      </c>
      <c r="E367" s="58">
        <f>'[1]Calculs débits-diamètres'!AA148</f>
        <v>0</v>
      </c>
      <c r="F367" s="59"/>
      <c r="G367" s="31">
        <f>[1]Collecteur!H37</f>
        <v>0</v>
      </c>
      <c r="H367" s="31">
        <f>[1]Collecteur!J37</f>
        <v>0</v>
      </c>
      <c r="I367" s="32">
        <f t="shared" si="50"/>
        <v>0</v>
      </c>
      <c r="J367" s="33" t="str">
        <f t="shared" si="54"/>
        <v/>
      </c>
      <c r="K367" s="34">
        <f t="shared" si="51"/>
        <v>0</v>
      </c>
      <c r="L367" s="34">
        <f t="shared" si="52"/>
        <v>0</v>
      </c>
      <c r="M367" s="35">
        <f>[1]Collecteur!N37</f>
        <v>0</v>
      </c>
      <c r="N367" s="34">
        <f t="shared" si="53"/>
        <v>0</v>
      </c>
      <c r="O367" s="31">
        <f>'[1]Calculs débits-diamètres'!J148</f>
        <v>0</v>
      </c>
      <c r="P367" s="31">
        <f>'[1]Calculs débits-diamètres'!O148</f>
        <v>0</v>
      </c>
      <c r="Q367" s="32">
        <f t="shared" si="55"/>
        <v>0</v>
      </c>
      <c r="R367" s="60" t="str">
        <f t="shared" si="56"/>
        <v/>
      </c>
      <c r="S367" s="34">
        <f t="shared" si="57"/>
        <v>0</v>
      </c>
      <c r="T367" s="34">
        <f t="shared" si="58"/>
        <v>0</v>
      </c>
      <c r="U367" s="35">
        <f>'[1]Calculs débits-diamètres'!V148</f>
        <v>0</v>
      </c>
      <c r="V367" s="34">
        <f t="shared" si="59"/>
        <v>0</v>
      </c>
      <c r="W367" s="61">
        <f t="shared" si="60"/>
        <v>0</v>
      </c>
      <c r="X367" s="62"/>
      <c r="Y367" s="62"/>
      <c r="AA367" s="31" t="str">
        <f>IF([1]Collecteur!O37="Oui","Oui",IF([1]Collecteur!O37="Non","Non",""))</f>
        <v/>
      </c>
    </row>
    <row r="368" spans="2:27" ht="15" hidden="1" customHeight="1" x14ac:dyDescent="0.2">
      <c r="B368" s="118"/>
      <c r="C368" s="56">
        <f>'[1]Calculs débits-diamètres'!C66</f>
        <v>0</v>
      </c>
      <c r="D368" s="57">
        <f>'[1]Calculs débits-diamètres'!D66</f>
        <v>0</v>
      </c>
      <c r="E368" s="58">
        <f>'[1]Calculs débits-diamètres'!AA149</f>
        <v>0</v>
      </c>
      <c r="F368" s="59"/>
      <c r="G368" s="31">
        <f>[1]Collecteur!H38</f>
        <v>0</v>
      </c>
      <c r="H368" s="31">
        <f>[1]Collecteur!J38</f>
        <v>0</v>
      </c>
      <c r="I368" s="32">
        <f t="shared" si="50"/>
        <v>0</v>
      </c>
      <c r="J368" s="33" t="str">
        <f t="shared" si="54"/>
        <v/>
      </c>
      <c r="K368" s="34">
        <f t="shared" si="51"/>
        <v>0</v>
      </c>
      <c r="L368" s="34">
        <f t="shared" si="52"/>
        <v>0</v>
      </c>
      <c r="M368" s="35">
        <f>[1]Collecteur!N38</f>
        <v>0</v>
      </c>
      <c r="N368" s="34">
        <f t="shared" si="53"/>
        <v>0</v>
      </c>
      <c r="O368" s="31">
        <f>'[1]Calculs débits-diamètres'!J149</f>
        <v>0</v>
      </c>
      <c r="P368" s="31">
        <f>'[1]Calculs débits-diamètres'!O149</f>
        <v>0</v>
      </c>
      <c r="Q368" s="32">
        <f t="shared" si="55"/>
        <v>0</v>
      </c>
      <c r="R368" s="60" t="str">
        <f t="shared" si="56"/>
        <v/>
      </c>
      <c r="S368" s="34">
        <f t="shared" si="57"/>
        <v>0</v>
      </c>
      <c r="T368" s="34">
        <f t="shared" si="58"/>
        <v>0</v>
      </c>
      <c r="U368" s="35">
        <f>'[1]Calculs débits-diamètres'!V149</f>
        <v>0</v>
      </c>
      <c r="V368" s="34">
        <f t="shared" si="59"/>
        <v>0</v>
      </c>
      <c r="W368" s="61">
        <f t="shared" si="60"/>
        <v>0</v>
      </c>
      <c r="X368" s="62"/>
      <c r="Y368" s="62"/>
      <c r="AA368" s="31" t="str">
        <f>IF([1]Collecteur!O38="Oui","Oui",IF([1]Collecteur!O38="Non","Non",""))</f>
        <v/>
      </c>
    </row>
    <row r="369" spans="2:27" ht="15" hidden="1" customHeight="1" x14ac:dyDescent="0.2">
      <c r="B369" s="118"/>
      <c r="C369" s="56">
        <f>'[1]Calculs débits-diamètres'!C67</f>
        <v>0</v>
      </c>
      <c r="D369" s="57">
        <f>'[1]Calculs débits-diamètres'!D67</f>
        <v>0</v>
      </c>
      <c r="E369" s="58">
        <f>'[1]Calculs débits-diamètres'!AA150</f>
        <v>0</v>
      </c>
      <c r="F369" s="59"/>
      <c r="G369" s="31">
        <f>[1]Collecteur!H39</f>
        <v>0</v>
      </c>
      <c r="H369" s="31">
        <f>[1]Collecteur!J39</f>
        <v>0</v>
      </c>
      <c r="I369" s="32">
        <f t="shared" si="50"/>
        <v>0</v>
      </c>
      <c r="J369" s="33" t="str">
        <f t="shared" si="54"/>
        <v/>
      </c>
      <c r="K369" s="34">
        <f t="shared" si="51"/>
        <v>0</v>
      </c>
      <c r="L369" s="34">
        <f t="shared" si="52"/>
        <v>0</v>
      </c>
      <c r="M369" s="35">
        <f>[1]Collecteur!N39</f>
        <v>0</v>
      </c>
      <c r="N369" s="34">
        <f t="shared" si="53"/>
        <v>0</v>
      </c>
      <c r="O369" s="31">
        <f>'[1]Calculs débits-diamètres'!J150</f>
        <v>0</v>
      </c>
      <c r="P369" s="31">
        <f>'[1]Calculs débits-diamètres'!O150</f>
        <v>0</v>
      </c>
      <c r="Q369" s="32">
        <f t="shared" si="55"/>
        <v>0</v>
      </c>
      <c r="R369" s="60" t="str">
        <f t="shared" si="56"/>
        <v/>
      </c>
      <c r="S369" s="34">
        <f t="shared" si="57"/>
        <v>0</v>
      </c>
      <c r="T369" s="34">
        <f t="shared" si="58"/>
        <v>0</v>
      </c>
      <c r="U369" s="35">
        <f>'[1]Calculs débits-diamètres'!V150</f>
        <v>0</v>
      </c>
      <c r="V369" s="34">
        <f t="shared" si="59"/>
        <v>0</v>
      </c>
      <c r="W369" s="61">
        <f t="shared" si="60"/>
        <v>0</v>
      </c>
      <c r="X369" s="62"/>
      <c r="Y369" s="62"/>
      <c r="AA369" s="31" t="str">
        <f>IF([1]Collecteur!O39="Oui","Oui",IF([1]Collecteur!O39="Non","Non",""))</f>
        <v/>
      </c>
    </row>
    <row r="370" spans="2:27" ht="15" hidden="1" customHeight="1" x14ac:dyDescent="0.2">
      <c r="B370" s="118"/>
      <c r="C370" s="56">
        <f>'[1]Calculs débits-diamètres'!C68</f>
        <v>0</v>
      </c>
      <c r="D370" s="57">
        <f>'[1]Calculs débits-diamètres'!D68</f>
        <v>0</v>
      </c>
      <c r="E370" s="58">
        <f>'[1]Calculs débits-diamètres'!AA151</f>
        <v>0</v>
      </c>
      <c r="F370" s="59"/>
      <c r="G370" s="31">
        <f>[1]Collecteur!H40</f>
        <v>0</v>
      </c>
      <c r="H370" s="31">
        <f>[1]Collecteur!J40</f>
        <v>0</v>
      </c>
      <c r="I370" s="32">
        <f t="shared" si="50"/>
        <v>0</v>
      </c>
      <c r="J370" s="33" t="str">
        <f t="shared" si="54"/>
        <v/>
      </c>
      <c r="K370" s="34">
        <f t="shared" si="51"/>
        <v>0</v>
      </c>
      <c r="L370" s="34">
        <f t="shared" si="52"/>
        <v>0</v>
      </c>
      <c r="M370" s="35">
        <f>[1]Collecteur!N40</f>
        <v>0</v>
      </c>
      <c r="N370" s="34">
        <f t="shared" si="53"/>
        <v>0</v>
      </c>
      <c r="O370" s="31">
        <f>'[1]Calculs débits-diamètres'!J151</f>
        <v>0</v>
      </c>
      <c r="P370" s="31">
        <f>'[1]Calculs débits-diamètres'!O151</f>
        <v>0</v>
      </c>
      <c r="Q370" s="32">
        <f t="shared" si="55"/>
        <v>0</v>
      </c>
      <c r="R370" s="60" t="str">
        <f t="shared" si="56"/>
        <v/>
      </c>
      <c r="S370" s="34">
        <f t="shared" si="57"/>
        <v>0</v>
      </c>
      <c r="T370" s="34">
        <f t="shared" si="58"/>
        <v>0</v>
      </c>
      <c r="U370" s="35">
        <f>'[1]Calculs débits-diamètres'!V151</f>
        <v>0</v>
      </c>
      <c r="V370" s="34">
        <f t="shared" si="59"/>
        <v>0</v>
      </c>
      <c r="W370" s="61">
        <f t="shared" si="60"/>
        <v>0</v>
      </c>
      <c r="X370" s="62"/>
      <c r="Y370" s="62"/>
      <c r="AA370" s="31" t="str">
        <f>IF([1]Collecteur!O40="Oui","Oui",IF([1]Collecteur!O40="Non","Non",""))</f>
        <v/>
      </c>
    </row>
    <row r="371" spans="2:27" ht="15" hidden="1" customHeight="1" x14ac:dyDescent="0.2">
      <c r="B371" s="118"/>
      <c r="C371" s="56">
        <f>'[1]Calculs débits-diamètres'!C69</f>
        <v>0</v>
      </c>
      <c r="D371" s="57">
        <f>'[1]Calculs débits-diamètres'!D69</f>
        <v>0</v>
      </c>
      <c r="E371" s="58">
        <f>'[1]Calculs débits-diamètres'!AA152</f>
        <v>0</v>
      </c>
      <c r="F371" s="59"/>
      <c r="G371" s="31">
        <f>[1]Collecteur!H41</f>
        <v>0</v>
      </c>
      <c r="H371" s="31">
        <f>[1]Collecteur!J41</f>
        <v>0</v>
      </c>
      <c r="I371" s="32">
        <f t="shared" si="50"/>
        <v>0</v>
      </c>
      <c r="J371" s="33" t="str">
        <f t="shared" si="54"/>
        <v/>
      </c>
      <c r="K371" s="34">
        <f t="shared" si="51"/>
        <v>0</v>
      </c>
      <c r="L371" s="34">
        <f t="shared" si="52"/>
        <v>0</v>
      </c>
      <c r="M371" s="35">
        <f>[1]Collecteur!N41</f>
        <v>0</v>
      </c>
      <c r="N371" s="34">
        <f t="shared" si="53"/>
        <v>0</v>
      </c>
      <c r="O371" s="31">
        <f>'[1]Calculs débits-diamètres'!J152</f>
        <v>0</v>
      </c>
      <c r="P371" s="31">
        <f>'[1]Calculs débits-diamètres'!O152</f>
        <v>0</v>
      </c>
      <c r="Q371" s="32">
        <f t="shared" si="55"/>
        <v>0</v>
      </c>
      <c r="R371" s="60" t="str">
        <f t="shared" si="56"/>
        <v/>
      </c>
      <c r="S371" s="34">
        <f t="shared" si="57"/>
        <v>0</v>
      </c>
      <c r="T371" s="34">
        <f t="shared" si="58"/>
        <v>0</v>
      </c>
      <c r="U371" s="35">
        <f>'[1]Calculs débits-diamètres'!V152</f>
        <v>0</v>
      </c>
      <c r="V371" s="34">
        <f t="shared" si="59"/>
        <v>0</v>
      </c>
      <c r="W371" s="61">
        <f t="shared" si="60"/>
        <v>0</v>
      </c>
      <c r="X371" s="62"/>
      <c r="Y371" s="62"/>
      <c r="AA371" s="31" t="str">
        <f>IF([1]Collecteur!O41="Oui","Oui",IF([1]Collecteur!O41="Non","Non",""))</f>
        <v/>
      </c>
    </row>
    <row r="372" spans="2:27" ht="15" hidden="1" customHeight="1" x14ac:dyDescent="0.2">
      <c r="B372" s="118"/>
      <c r="C372" s="56">
        <f>'[1]Calculs débits-diamètres'!C70</f>
        <v>0</v>
      </c>
      <c r="D372" s="57">
        <f>'[1]Calculs débits-diamètres'!D70</f>
        <v>0</v>
      </c>
      <c r="E372" s="58">
        <f>'[1]Calculs débits-diamètres'!AA153</f>
        <v>0</v>
      </c>
      <c r="F372" s="59"/>
      <c r="G372" s="31">
        <f>[1]Collecteur!H42</f>
        <v>0</v>
      </c>
      <c r="H372" s="31">
        <f>[1]Collecteur!J42</f>
        <v>0</v>
      </c>
      <c r="I372" s="32">
        <f t="shared" si="50"/>
        <v>0</v>
      </c>
      <c r="J372" s="33" t="str">
        <f t="shared" si="54"/>
        <v/>
      </c>
      <c r="K372" s="34">
        <f t="shared" si="51"/>
        <v>0</v>
      </c>
      <c r="L372" s="34">
        <f t="shared" si="52"/>
        <v>0</v>
      </c>
      <c r="M372" s="35">
        <f>[1]Collecteur!N42</f>
        <v>0</v>
      </c>
      <c r="N372" s="34">
        <f t="shared" si="53"/>
        <v>0</v>
      </c>
      <c r="O372" s="31">
        <f>'[1]Calculs débits-diamètres'!J153</f>
        <v>0</v>
      </c>
      <c r="P372" s="31">
        <f>'[1]Calculs débits-diamètres'!O153</f>
        <v>0</v>
      </c>
      <c r="Q372" s="32">
        <f t="shared" si="55"/>
        <v>0</v>
      </c>
      <c r="R372" s="60" t="str">
        <f t="shared" si="56"/>
        <v/>
      </c>
      <c r="S372" s="34">
        <f t="shared" si="57"/>
        <v>0</v>
      </c>
      <c r="T372" s="34">
        <f t="shared" si="58"/>
        <v>0</v>
      </c>
      <c r="U372" s="35">
        <f>'[1]Calculs débits-diamètres'!V153</f>
        <v>0</v>
      </c>
      <c r="V372" s="34">
        <f t="shared" si="59"/>
        <v>0</v>
      </c>
      <c r="W372" s="61">
        <f t="shared" si="60"/>
        <v>0</v>
      </c>
      <c r="X372" s="62"/>
      <c r="Y372" s="62"/>
      <c r="AA372" s="31" t="str">
        <f>IF([1]Collecteur!O42="Oui","Oui",IF([1]Collecteur!O42="Non","Non",""))</f>
        <v/>
      </c>
    </row>
    <row r="373" spans="2:27" ht="15" hidden="1" customHeight="1" x14ac:dyDescent="0.2">
      <c r="B373" s="118"/>
      <c r="C373" s="56">
        <f>'[1]Calculs débits-diamètres'!C71</f>
        <v>0</v>
      </c>
      <c r="D373" s="57">
        <f>'[1]Calculs débits-diamètres'!D71</f>
        <v>0</v>
      </c>
      <c r="E373" s="58">
        <f>'[1]Calculs débits-diamètres'!AA154</f>
        <v>0</v>
      </c>
      <c r="F373" s="59"/>
      <c r="G373" s="31">
        <f>[1]Collecteur!H43</f>
        <v>0</v>
      </c>
      <c r="H373" s="31">
        <f>[1]Collecteur!J43</f>
        <v>0</v>
      </c>
      <c r="I373" s="32">
        <f t="shared" si="50"/>
        <v>0</v>
      </c>
      <c r="J373" s="33" t="str">
        <f t="shared" si="54"/>
        <v/>
      </c>
      <c r="K373" s="34">
        <f t="shared" si="51"/>
        <v>0</v>
      </c>
      <c r="L373" s="34">
        <f t="shared" si="52"/>
        <v>0</v>
      </c>
      <c r="M373" s="35">
        <f>[1]Collecteur!N43</f>
        <v>0</v>
      </c>
      <c r="N373" s="34">
        <f t="shared" si="53"/>
        <v>0</v>
      </c>
      <c r="O373" s="31">
        <f>'[1]Calculs débits-diamètres'!J154</f>
        <v>0</v>
      </c>
      <c r="P373" s="31">
        <f>'[1]Calculs débits-diamètres'!O154</f>
        <v>0</v>
      </c>
      <c r="Q373" s="32">
        <f t="shared" si="55"/>
        <v>0</v>
      </c>
      <c r="R373" s="60" t="str">
        <f t="shared" si="56"/>
        <v/>
      </c>
      <c r="S373" s="34">
        <f t="shared" si="57"/>
        <v>0</v>
      </c>
      <c r="T373" s="34">
        <f t="shared" si="58"/>
        <v>0</v>
      </c>
      <c r="U373" s="35">
        <f>'[1]Calculs débits-diamètres'!V154</f>
        <v>0</v>
      </c>
      <c r="V373" s="34">
        <f t="shared" si="59"/>
        <v>0</v>
      </c>
      <c r="W373" s="61">
        <f t="shared" si="60"/>
        <v>0</v>
      </c>
      <c r="X373" s="62"/>
      <c r="Y373" s="62"/>
      <c r="AA373" s="31" t="str">
        <f>IF([1]Collecteur!O43="Oui","Oui",IF([1]Collecteur!O43="Non","Non",""))</f>
        <v/>
      </c>
    </row>
    <row r="374" spans="2:27" ht="15" hidden="1" customHeight="1" x14ac:dyDescent="0.2">
      <c r="B374" s="118"/>
      <c r="C374" s="56">
        <f>'[1]Calculs débits-diamètres'!C72</f>
        <v>0</v>
      </c>
      <c r="D374" s="57">
        <f>'[1]Calculs débits-diamètres'!D72</f>
        <v>0</v>
      </c>
      <c r="E374" s="58">
        <f>'[1]Calculs débits-diamètres'!AA155</f>
        <v>0</v>
      </c>
      <c r="F374" s="59"/>
      <c r="G374" s="31">
        <f>[1]Collecteur!H44</f>
        <v>0</v>
      </c>
      <c r="H374" s="31">
        <f>[1]Collecteur!J44</f>
        <v>0</v>
      </c>
      <c r="I374" s="32">
        <f t="shared" si="50"/>
        <v>0</v>
      </c>
      <c r="J374" s="33" t="str">
        <f t="shared" si="54"/>
        <v/>
      </c>
      <c r="K374" s="34">
        <f t="shared" si="51"/>
        <v>0</v>
      </c>
      <c r="L374" s="34">
        <f t="shared" si="52"/>
        <v>0</v>
      </c>
      <c r="M374" s="35">
        <f>[1]Collecteur!N44</f>
        <v>0</v>
      </c>
      <c r="N374" s="34">
        <f t="shared" si="53"/>
        <v>0</v>
      </c>
      <c r="O374" s="31">
        <f>'[1]Calculs débits-diamètres'!J155</f>
        <v>0</v>
      </c>
      <c r="P374" s="31">
        <f>'[1]Calculs débits-diamètres'!O155</f>
        <v>0</v>
      </c>
      <c r="Q374" s="32">
        <f t="shared" si="55"/>
        <v>0</v>
      </c>
      <c r="R374" s="60" t="str">
        <f t="shared" si="56"/>
        <v/>
      </c>
      <c r="S374" s="34">
        <f t="shared" si="57"/>
        <v>0</v>
      </c>
      <c r="T374" s="34">
        <f t="shared" si="58"/>
        <v>0</v>
      </c>
      <c r="U374" s="35">
        <f>'[1]Calculs débits-diamètres'!V155</f>
        <v>0</v>
      </c>
      <c r="V374" s="34">
        <f t="shared" si="59"/>
        <v>0</v>
      </c>
      <c r="W374" s="61">
        <f t="shared" si="60"/>
        <v>0</v>
      </c>
      <c r="X374" s="62"/>
      <c r="Y374" s="62"/>
      <c r="AA374" s="31" t="str">
        <f>IF([1]Collecteur!O44="Oui","Oui",IF([1]Collecteur!O44="Non","Non",""))</f>
        <v/>
      </c>
    </row>
    <row r="375" spans="2:27" ht="15" hidden="1" customHeight="1" x14ac:dyDescent="0.2">
      <c r="B375" s="118"/>
      <c r="C375" s="56">
        <f>'[1]Calculs débits-diamètres'!C73</f>
        <v>0</v>
      </c>
      <c r="D375" s="57">
        <f>'[1]Calculs débits-diamètres'!D73</f>
        <v>0</v>
      </c>
      <c r="E375" s="58">
        <f>'[1]Calculs débits-diamètres'!AA156</f>
        <v>0</v>
      </c>
      <c r="F375" s="59"/>
      <c r="G375" s="31">
        <f>[1]Collecteur!H45</f>
        <v>0</v>
      </c>
      <c r="H375" s="31">
        <f>[1]Collecteur!J45</f>
        <v>0</v>
      </c>
      <c r="I375" s="32">
        <f t="shared" si="50"/>
        <v>0</v>
      </c>
      <c r="J375" s="33" t="str">
        <f t="shared" si="54"/>
        <v/>
      </c>
      <c r="K375" s="34">
        <f t="shared" si="51"/>
        <v>0</v>
      </c>
      <c r="L375" s="34">
        <f t="shared" si="52"/>
        <v>0</v>
      </c>
      <c r="M375" s="35">
        <f>[1]Collecteur!N45</f>
        <v>0</v>
      </c>
      <c r="N375" s="34">
        <f t="shared" si="53"/>
        <v>0</v>
      </c>
      <c r="O375" s="31">
        <f>'[1]Calculs débits-diamètres'!J156</f>
        <v>0</v>
      </c>
      <c r="P375" s="31">
        <f>'[1]Calculs débits-diamètres'!O156</f>
        <v>0</v>
      </c>
      <c r="Q375" s="32">
        <f t="shared" si="55"/>
        <v>0</v>
      </c>
      <c r="R375" s="60" t="str">
        <f t="shared" si="56"/>
        <v/>
      </c>
      <c r="S375" s="34">
        <f t="shared" si="57"/>
        <v>0</v>
      </c>
      <c r="T375" s="34">
        <f t="shared" si="58"/>
        <v>0</v>
      </c>
      <c r="U375" s="35">
        <f>'[1]Calculs débits-diamètres'!V156</f>
        <v>0</v>
      </c>
      <c r="V375" s="34">
        <f t="shared" si="59"/>
        <v>0</v>
      </c>
      <c r="W375" s="61">
        <f t="shared" si="60"/>
        <v>0</v>
      </c>
      <c r="X375" s="62"/>
      <c r="Y375" s="62"/>
      <c r="AA375" s="31" t="str">
        <f>IF([1]Collecteur!O45="Oui","Oui",IF([1]Collecteur!O45="Non","Non",""))</f>
        <v/>
      </c>
    </row>
    <row r="376" spans="2:27" ht="15" hidden="1" customHeight="1" x14ac:dyDescent="0.2">
      <c r="B376" s="118"/>
      <c r="C376" s="56">
        <f>'[1]Calculs débits-diamètres'!C74</f>
        <v>0</v>
      </c>
      <c r="D376" s="57">
        <f>'[1]Calculs débits-diamètres'!D74</f>
        <v>0</v>
      </c>
      <c r="E376" s="58">
        <f>'[1]Calculs débits-diamètres'!AA157</f>
        <v>0</v>
      </c>
      <c r="F376" s="59"/>
      <c r="G376" s="31">
        <f>[1]Collecteur!H46</f>
        <v>0</v>
      </c>
      <c r="H376" s="31">
        <f>[1]Collecteur!J46</f>
        <v>0</v>
      </c>
      <c r="I376" s="32">
        <f t="shared" si="50"/>
        <v>0</v>
      </c>
      <c r="J376" s="33" t="str">
        <f t="shared" si="54"/>
        <v/>
      </c>
      <c r="K376" s="34">
        <f t="shared" si="51"/>
        <v>0</v>
      </c>
      <c r="L376" s="34">
        <f t="shared" si="52"/>
        <v>0</v>
      </c>
      <c r="M376" s="35">
        <f>[1]Collecteur!N46</f>
        <v>0</v>
      </c>
      <c r="N376" s="34">
        <f t="shared" si="53"/>
        <v>0</v>
      </c>
      <c r="O376" s="31">
        <f>'[1]Calculs débits-diamètres'!J157</f>
        <v>0</v>
      </c>
      <c r="P376" s="31">
        <f>'[1]Calculs débits-diamètres'!O157</f>
        <v>0</v>
      </c>
      <c r="Q376" s="32">
        <f t="shared" si="55"/>
        <v>0</v>
      </c>
      <c r="R376" s="60" t="str">
        <f t="shared" si="56"/>
        <v/>
      </c>
      <c r="S376" s="34">
        <f t="shared" si="57"/>
        <v>0</v>
      </c>
      <c r="T376" s="34">
        <f t="shared" si="58"/>
        <v>0</v>
      </c>
      <c r="U376" s="35">
        <f>'[1]Calculs débits-diamètres'!V157</f>
        <v>0</v>
      </c>
      <c r="V376" s="34">
        <f t="shared" si="59"/>
        <v>0</v>
      </c>
      <c r="W376" s="61">
        <f t="shared" si="60"/>
        <v>0</v>
      </c>
      <c r="X376" s="62"/>
      <c r="Y376" s="62"/>
      <c r="AA376" s="31" t="str">
        <f>IF([1]Collecteur!O46="Oui","Oui",IF([1]Collecteur!O46="Non","Non",""))</f>
        <v/>
      </c>
    </row>
    <row r="377" spans="2:27" ht="15" hidden="1" customHeight="1" x14ac:dyDescent="0.2">
      <c r="B377" s="118"/>
      <c r="C377" s="56">
        <f>'[1]Calculs débits-diamètres'!C75</f>
        <v>0</v>
      </c>
      <c r="D377" s="57">
        <f>'[1]Calculs débits-diamètres'!D75</f>
        <v>0</v>
      </c>
      <c r="E377" s="58">
        <f>'[1]Calculs débits-diamètres'!AA158</f>
        <v>0</v>
      </c>
      <c r="F377" s="59"/>
      <c r="G377" s="31">
        <f>[1]Collecteur!H47</f>
        <v>0</v>
      </c>
      <c r="H377" s="31">
        <f>[1]Collecteur!J47</f>
        <v>0</v>
      </c>
      <c r="I377" s="32">
        <f t="shared" si="50"/>
        <v>0</v>
      </c>
      <c r="J377" s="33" t="str">
        <f t="shared" si="54"/>
        <v/>
      </c>
      <c r="K377" s="34">
        <f t="shared" si="51"/>
        <v>0</v>
      </c>
      <c r="L377" s="34">
        <f t="shared" si="52"/>
        <v>0</v>
      </c>
      <c r="M377" s="35">
        <f>[1]Collecteur!N47</f>
        <v>0</v>
      </c>
      <c r="N377" s="34">
        <f t="shared" si="53"/>
        <v>0</v>
      </c>
      <c r="O377" s="31">
        <f>'[1]Calculs débits-diamètres'!J158</f>
        <v>0</v>
      </c>
      <c r="P377" s="31">
        <f>'[1]Calculs débits-diamètres'!O158</f>
        <v>0</v>
      </c>
      <c r="Q377" s="32">
        <f t="shared" si="55"/>
        <v>0</v>
      </c>
      <c r="R377" s="60" t="str">
        <f t="shared" si="56"/>
        <v/>
      </c>
      <c r="S377" s="34">
        <f t="shared" si="57"/>
        <v>0</v>
      </c>
      <c r="T377" s="34">
        <f t="shared" si="58"/>
        <v>0</v>
      </c>
      <c r="U377" s="35">
        <f>'[1]Calculs débits-diamètres'!V158</f>
        <v>0</v>
      </c>
      <c r="V377" s="34">
        <f t="shared" si="59"/>
        <v>0</v>
      </c>
      <c r="W377" s="61">
        <f t="shared" si="60"/>
        <v>0</v>
      </c>
      <c r="X377" s="62"/>
      <c r="Y377" s="62"/>
      <c r="AA377" s="31" t="str">
        <f>IF([1]Collecteur!O47="Oui","Oui",IF([1]Collecteur!O47="Non","Non",""))</f>
        <v/>
      </c>
    </row>
    <row r="378" spans="2:27" ht="15" hidden="1" customHeight="1" x14ac:dyDescent="0.2">
      <c r="B378" s="118"/>
      <c r="C378" s="56">
        <f>'[1]Calculs débits-diamètres'!C76</f>
        <v>0</v>
      </c>
      <c r="D378" s="57">
        <f>'[1]Calculs débits-diamètres'!D76</f>
        <v>0</v>
      </c>
      <c r="E378" s="58">
        <f>'[1]Calculs débits-diamètres'!AA159</f>
        <v>0</v>
      </c>
      <c r="F378" s="59"/>
      <c r="G378" s="31">
        <f>[1]Collecteur!H48</f>
        <v>0</v>
      </c>
      <c r="H378" s="31">
        <f>[1]Collecteur!J48</f>
        <v>0</v>
      </c>
      <c r="I378" s="32">
        <f t="shared" si="50"/>
        <v>0</v>
      </c>
      <c r="J378" s="33" t="str">
        <f t="shared" si="54"/>
        <v/>
      </c>
      <c r="K378" s="34">
        <f t="shared" si="51"/>
        <v>0</v>
      </c>
      <c r="L378" s="34">
        <f t="shared" si="52"/>
        <v>0</v>
      </c>
      <c r="M378" s="35">
        <f>[1]Collecteur!N48</f>
        <v>0</v>
      </c>
      <c r="N378" s="34">
        <f t="shared" si="53"/>
        <v>0</v>
      </c>
      <c r="O378" s="31">
        <f>'[1]Calculs débits-diamètres'!J159</f>
        <v>0</v>
      </c>
      <c r="P378" s="31">
        <f>'[1]Calculs débits-diamètres'!O159</f>
        <v>0</v>
      </c>
      <c r="Q378" s="32">
        <f t="shared" si="55"/>
        <v>0</v>
      </c>
      <c r="R378" s="60" t="str">
        <f t="shared" si="56"/>
        <v/>
      </c>
      <c r="S378" s="34">
        <f t="shared" si="57"/>
        <v>0</v>
      </c>
      <c r="T378" s="34">
        <f t="shared" si="58"/>
        <v>0</v>
      </c>
      <c r="U378" s="35">
        <f>'[1]Calculs débits-diamètres'!V159</f>
        <v>0</v>
      </c>
      <c r="V378" s="34">
        <f t="shared" si="59"/>
        <v>0</v>
      </c>
      <c r="W378" s="61">
        <f t="shared" si="60"/>
        <v>0</v>
      </c>
      <c r="X378" s="62"/>
      <c r="Y378" s="62"/>
      <c r="AA378" s="31" t="str">
        <f>IF([1]Collecteur!O48="Oui","Oui",IF([1]Collecteur!O48="Non","Non",""))</f>
        <v/>
      </c>
    </row>
    <row r="379" spans="2:27" ht="15" hidden="1" customHeight="1" x14ac:dyDescent="0.2">
      <c r="B379" s="118"/>
      <c r="C379" s="56">
        <f>'[1]Calculs débits-diamètres'!C77</f>
        <v>0</v>
      </c>
      <c r="D379" s="57">
        <f>'[1]Calculs débits-diamètres'!D77</f>
        <v>0</v>
      </c>
      <c r="E379" s="58">
        <f>'[1]Calculs débits-diamètres'!AA160</f>
        <v>0</v>
      </c>
      <c r="F379" s="59"/>
      <c r="G379" s="31">
        <f>[1]Collecteur!H49</f>
        <v>0</v>
      </c>
      <c r="H379" s="31">
        <f>[1]Collecteur!J49</f>
        <v>0</v>
      </c>
      <c r="I379" s="32">
        <f t="shared" si="50"/>
        <v>0</v>
      </c>
      <c r="J379" s="33" t="str">
        <f t="shared" si="54"/>
        <v/>
      </c>
      <c r="K379" s="34">
        <f t="shared" si="51"/>
        <v>0</v>
      </c>
      <c r="L379" s="34">
        <f t="shared" si="52"/>
        <v>0</v>
      </c>
      <c r="M379" s="35">
        <f>[1]Collecteur!N49</f>
        <v>0</v>
      </c>
      <c r="N379" s="34">
        <f t="shared" si="53"/>
        <v>0</v>
      </c>
      <c r="O379" s="31">
        <f>'[1]Calculs débits-diamètres'!J160</f>
        <v>0</v>
      </c>
      <c r="P379" s="31">
        <f>'[1]Calculs débits-diamètres'!O160</f>
        <v>0</v>
      </c>
      <c r="Q379" s="32">
        <f t="shared" si="55"/>
        <v>0</v>
      </c>
      <c r="R379" s="60" t="str">
        <f t="shared" si="56"/>
        <v/>
      </c>
      <c r="S379" s="34">
        <f t="shared" si="57"/>
        <v>0</v>
      </c>
      <c r="T379" s="34">
        <f t="shared" si="58"/>
        <v>0</v>
      </c>
      <c r="U379" s="35">
        <f>'[1]Calculs débits-diamètres'!V160</f>
        <v>0</v>
      </c>
      <c r="V379" s="34">
        <f t="shared" si="59"/>
        <v>0</v>
      </c>
      <c r="W379" s="61">
        <f t="shared" si="60"/>
        <v>0</v>
      </c>
      <c r="X379" s="62"/>
      <c r="Y379" s="62"/>
      <c r="AA379" s="31" t="str">
        <f>IF([1]Collecteur!O49="Oui","Oui",IF([1]Collecteur!O49="Non","Non",""))</f>
        <v/>
      </c>
    </row>
    <row r="380" spans="2:27" ht="15" hidden="1" customHeight="1" x14ac:dyDescent="0.2">
      <c r="B380" s="118"/>
      <c r="C380" s="56">
        <f>'[1]Calculs débits-diamètres'!C78</f>
        <v>0</v>
      </c>
      <c r="D380" s="57">
        <f>'[1]Calculs débits-diamètres'!D78</f>
        <v>0</v>
      </c>
      <c r="E380" s="58">
        <f>'[1]Calculs débits-diamètres'!AA161</f>
        <v>0</v>
      </c>
      <c r="F380" s="59"/>
      <c r="G380" s="31">
        <f>[1]Collecteur!H50</f>
        <v>0</v>
      </c>
      <c r="H380" s="31">
        <f>[1]Collecteur!J50</f>
        <v>0</v>
      </c>
      <c r="I380" s="32">
        <f t="shared" si="50"/>
        <v>0</v>
      </c>
      <c r="J380" s="33" t="str">
        <f t="shared" si="54"/>
        <v/>
      </c>
      <c r="K380" s="34">
        <f t="shared" si="51"/>
        <v>0</v>
      </c>
      <c r="L380" s="34">
        <f t="shared" si="52"/>
        <v>0</v>
      </c>
      <c r="M380" s="35">
        <f>[1]Collecteur!N50</f>
        <v>0</v>
      </c>
      <c r="N380" s="34">
        <f t="shared" si="53"/>
        <v>0</v>
      </c>
      <c r="O380" s="31">
        <f>'[1]Calculs débits-diamètres'!J161</f>
        <v>0</v>
      </c>
      <c r="P380" s="31">
        <f>'[1]Calculs débits-diamètres'!O161</f>
        <v>0</v>
      </c>
      <c r="Q380" s="32">
        <f t="shared" si="55"/>
        <v>0</v>
      </c>
      <c r="R380" s="60" t="str">
        <f t="shared" si="56"/>
        <v/>
      </c>
      <c r="S380" s="34">
        <f t="shared" si="57"/>
        <v>0</v>
      </c>
      <c r="T380" s="34">
        <f t="shared" si="58"/>
        <v>0</v>
      </c>
      <c r="U380" s="35">
        <f>'[1]Calculs débits-diamètres'!V161</f>
        <v>0</v>
      </c>
      <c r="V380" s="34">
        <f t="shared" si="59"/>
        <v>0</v>
      </c>
      <c r="W380" s="61">
        <f t="shared" si="60"/>
        <v>0</v>
      </c>
      <c r="X380" s="62"/>
      <c r="Y380" s="62"/>
      <c r="AA380" s="31" t="str">
        <f>IF([1]Collecteur!O50="Oui","Oui",IF([1]Collecteur!O50="Non","Non",""))</f>
        <v/>
      </c>
    </row>
    <row r="381" spans="2:27" ht="15" hidden="1" customHeight="1" x14ac:dyDescent="0.2">
      <c r="B381" s="118"/>
      <c r="C381" s="56">
        <f>'[1]Calculs débits-diamètres'!C79</f>
        <v>0</v>
      </c>
      <c r="D381" s="57">
        <f>'[1]Calculs débits-diamètres'!D79</f>
        <v>0</v>
      </c>
      <c r="E381" s="58">
        <f>'[1]Calculs débits-diamètres'!AA162</f>
        <v>0</v>
      </c>
      <c r="F381" s="59"/>
      <c r="G381" s="31">
        <f>[1]Collecteur!H51</f>
        <v>0</v>
      </c>
      <c r="H381" s="31">
        <f>[1]Collecteur!J51</f>
        <v>0</v>
      </c>
      <c r="I381" s="32">
        <f t="shared" si="50"/>
        <v>0</v>
      </c>
      <c r="J381" s="33" t="str">
        <f t="shared" si="54"/>
        <v/>
      </c>
      <c r="K381" s="34">
        <f t="shared" si="51"/>
        <v>0</v>
      </c>
      <c r="L381" s="34">
        <f t="shared" si="52"/>
        <v>0</v>
      </c>
      <c r="M381" s="35">
        <f>[1]Collecteur!N51</f>
        <v>0</v>
      </c>
      <c r="N381" s="34">
        <f t="shared" si="53"/>
        <v>0</v>
      </c>
      <c r="O381" s="31">
        <f>'[1]Calculs débits-diamètres'!J162</f>
        <v>0</v>
      </c>
      <c r="P381" s="31">
        <f>'[1]Calculs débits-diamètres'!O162</f>
        <v>0</v>
      </c>
      <c r="Q381" s="32">
        <f t="shared" si="55"/>
        <v>0</v>
      </c>
      <c r="R381" s="60" t="str">
        <f t="shared" si="56"/>
        <v/>
      </c>
      <c r="S381" s="34">
        <f t="shared" si="57"/>
        <v>0</v>
      </c>
      <c r="T381" s="34">
        <f t="shared" si="58"/>
        <v>0</v>
      </c>
      <c r="U381" s="35">
        <f>'[1]Calculs débits-diamètres'!V162</f>
        <v>0</v>
      </c>
      <c r="V381" s="34">
        <f t="shared" si="59"/>
        <v>0</v>
      </c>
      <c r="W381" s="61">
        <f t="shared" si="60"/>
        <v>0</v>
      </c>
      <c r="X381" s="62"/>
      <c r="Y381" s="62"/>
      <c r="AA381" s="31" t="str">
        <f>IF([1]Collecteur!O51="Oui","Oui",IF([1]Collecteur!O51="Non","Non",""))</f>
        <v/>
      </c>
    </row>
    <row r="382" spans="2:27" ht="15" hidden="1" customHeight="1" x14ac:dyDescent="0.2">
      <c r="B382" s="118"/>
      <c r="C382" s="56">
        <f>'[1]Calculs débits-diamètres'!C80</f>
        <v>0</v>
      </c>
      <c r="D382" s="57">
        <f>'[1]Calculs débits-diamètres'!D80</f>
        <v>0</v>
      </c>
      <c r="E382" s="58">
        <f>'[1]Calculs débits-diamètres'!AA163</f>
        <v>0</v>
      </c>
      <c r="F382" s="59"/>
      <c r="G382" s="31">
        <f>[1]Collecteur!H52</f>
        <v>0</v>
      </c>
      <c r="H382" s="31">
        <f>[1]Collecteur!J52</f>
        <v>0</v>
      </c>
      <c r="I382" s="32">
        <f t="shared" si="50"/>
        <v>0</v>
      </c>
      <c r="J382" s="33" t="str">
        <f t="shared" si="54"/>
        <v/>
      </c>
      <c r="K382" s="34">
        <f t="shared" si="51"/>
        <v>0</v>
      </c>
      <c r="L382" s="34">
        <f t="shared" si="52"/>
        <v>0</v>
      </c>
      <c r="M382" s="35">
        <f>[1]Collecteur!N52</f>
        <v>0</v>
      </c>
      <c r="N382" s="34">
        <f t="shared" si="53"/>
        <v>0</v>
      </c>
      <c r="O382" s="31">
        <f>'[1]Calculs débits-diamètres'!J163</f>
        <v>0</v>
      </c>
      <c r="P382" s="31">
        <f>'[1]Calculs débits-diamètres'!O163</f>
        <v>0</v>
      </c>
      <c r="Q382" s="32">
        <f t="shared" si="55"/>
        <v>0</v>
      </c>
      <c r="R382" s="60" t="str">
        <f t="shared" si="56"/>
        <v/>
      </c>
      <c r="S382" s="34">
        <f t="shared" si="57"/>
        <v>0</v>
      </c>
      <c r="T382" s="34">
        <f t="shared" si="58"/>
        <v>0</v>
      </c>
      <c r="U382" s="35">
        <f>'[1]Calculs débits-diamètres'!V163</f>
        <v>0</v>
      </c>
      <c r="V382" s="34">
        <f t="shared" si="59"/>
        <v>0</v>
      </c>
      <c r="W382" s="61">
        <f t="shared" si="60"/>
        <v>0</v>
      </c>
      <c r="X382" s="62"/>
      <c r="Y382" s="62"/>
      <c r="AA382" s="31" t="str">
        <f>IF([1]Collecteur!O52="Oui","Oui",IF([1]Collecteur!O52="Non","Non",""))</f>
        <v/>
      </c>
    </row>
    <row r="383" spans="2:27" ht="15" hidden="1" customHeight="1" x14ac:dyDescent="0.2">
      <c r="B383" s="118"/>
      <c r="C383" s="56">
        <f>'[1]Calculs débits-diamètres'!C81</f>
        <v>0</v>
      </c>
      <c r="D383" s="57">
        <f>'[1]Calculs débits-diamètres'!D81</f>
        <v>0</v>
      </c>
      <c r="E383" s="58">
        <f>'[1]Calculs débits-diamètres'!AA164</f>
        <v>0</v>
      </c>
      <c r="F383" s="59"/>
      <c r="G383" s="31">
        <f>[1]Collecteur!H53</f>
        <v>0</v>
      </c>
      <c r="H383" s="31">
        <f>[1]Collecteur!J53</f>
        <v>0</v>
      </c>
      <c r="I383" s="32">
        <f t="shared" si="50"/>
        <v>0</v>
      </c>
      <c r="J383" s="33" t="str">
        <f t="shared" si="54"/>
        <v/>
      </c>
      <c r="K383" s="34">
        <f t="shared" si="51"/>
        <v>0</v>
      </c>
      <c r="L383" s="34">
        <f t="shared" si="52"/>
        <v>0</v>
      </c>
      <c r="M383" s="35">
        <f>[1]Collecteur!N53</f>
        <v>0</v>
      </c>
      <c r="N383" s="34">
        <f t="shared" si="53"/>
        <v>0</v>
      </c>
      <c r="O383" s="31">
        <f>'[1]Calculs débits-diamètres'!J164</f>
        <v>0</v>
      </c>
      <c r="P383" s="31">
        <f>'[1]Calculs débits-diamètres'!O164</f>
        <v>0</v>
      </c>
      <c r="Q383" s="32">
        <f t="shared" si="55"/>
        <v>0</v>
      </c>
      <c r="R383" s="60" t="str">
        <f t="shared" si="56"/>
        <v/>
      </c>
      <c r="S383" s="34">
        <f t="shared" si="57"/>
        <v>0</v>
      </c>
      <c r="T383" s="34">
        <f t="shared" si="58"/>
        <v>0</v>
      </c>
      <c r="U383" s="35">
        <f>'[1]Calculs débits-diamètres'!V164</f>
        <v>0</v>
      </c>
      <c r="V383" s="34">
        <f t="shared" si="59"/>
        <v>0</v>
      </c>
      <c r="W383" s="61">
        <f t="shared" si="60"/>
        <v>0</v>
      </c>
      <c r="X383" s="62"/>
      <c r="Y383" s="62"/>
      <c r="AA383" s="31" t="str">
        <f>IF([1]Collecteur!O53="Oui","Oui",IF([1]Collecteur!O53="Non","Non",""))</f>
        <v/>
      </c>
    </row>
    <row r="384" spans="2:27" ht="15" hidden="1" customHeight="1" thickBot="1" x14ac:dyDescent="0.25">
      <c r="B384" s="119"/>
      <c r="C384" s="56">
        <f>'[1]Calculs débits-diamètres'!C82</f>
        <v>0</v>
      </c>
      <c r="D384" s="57">
        <f>'[1]Calculs débits-diamètres'!D82</f>
        <v>0</v>
      </c>
      <c r="E384" s="58">
        <f>'[1]Calculs débits-diamètres'!AA165</f>
        <v>0</v>
      </c>
      <c r="F384" s="63"/>
      <c r="G384" s="31">
        <f>[1]Collecteur!H54</f>
        <v>0</v>
      </c>
      <c r="H384" s="31">
        <f>[1]Collecteur!J54</f>
        <v>0</v>
      </c>
      <c r="I384" s="32">
        <f t="shared" si="50"/>
        <v>0</v>
      </c>
      <c r="J384" s="33" t="str">
        <f t="shared" si="54"/>
        <v/>
      </c>
      <c r="K384" s="34">
        <f t="shared" si="51"/>
        <v>0</v>
      </c>
      <c r="L384" s="34">
        <f t="shared" si="52"/>
        <v>0</v>
      </c>
      <c r="M384" s="35">
        <f>[1]Collecteur!N54</f>
        <v>0</v>
      </c>
      <c r="N384" s="34">
        <f t="shared" si="53"/>
        <v>0</v>
      </c>
      <c r="O384" s="31">
        <f>'[1]Calculs débits-diamètres'!J165</f>
        <v>0</v>
      </c>
      <c r="P384" s="31">
        <f>'[1]Calculs débits-diamètres'!O165</f>
        <v>0</v>
      </c>
      <c r="Q384" s="32">
        <f t="shared" si="55"/>
        <v>0</v>
      </c>
      <c r="R384" s="60" t="str">
        <f t="shared" si="56"/>
        <v/>
      </c>
      <c r="S384" s="34">
        <f t="shared" si="57"/>
        <v>0</v>
      </c>
      <c r="T384" s="34">
        <f t="shared" si="58"/>
        <v>0</v>
      </c>
      <c r="U384" s="35">
        <f>'[1]Calculs débits-diamètres'!V165</f>
        <v>0</v>
      </c>
      <c r="V384" s="34">
        <f t="shared" si="59"/>
        <v>0</v>
      </c>
      <c r="W384" s="64">
        <f t="shared" si="60"/>
        <v>0</v>
      </c>
      <c r="X384" s="62"/>
      <c r="Y384" s="62"/>
      <c r="AA384" s="42" t="str">
        <f>IF([1]Collecteur!O54="Oui","Oui",IF([1]Collecteur!O54="Non","Non",""))</f>
        <v/>
      </c>
    </row>
    <row r="385" spans="2:27" ht="13.5" thickBot="1" x14ac:dyDescent="0.25">
      <c r="B385" s="65"/>
      <c r="C385" s="65"/>
      <c r="D385" s="66"/>
      <c r="E385" s="65"/>
      <c r="F385" s="65"/>
      <c r="G385" s="65"/>
      <c r="H385" s="65"/>
      <c r="I385" s="65"/>
      <c r="J385" s="65"/>
      <c r="K385" s="65"/>
      <c r="L385" s="65"/>
      <c r="M385" s="65"/>
      <c r="N385" s="65"/>
      <c r="O385" s="65"/>
      <c r="P385" s="65"/>
      <c r="Q385" s="65"/>
      <c r="R385" s="65"/>
      <c r="S385" s="65"/>
      <c r="T385" s="65"/>
      <c r="U385" s="65"/>
      <c r="V385" s="65"/>
      <c r="W385" s="65"/>
      <c r="X385" s="67"/>
      <c r="Y385" s="67"/>
      <c r="AA385" s="15" t="s">
        <v>29</v>
      </c>
    </row>
    <row r="386" spans="2:27" s="5" customFormat="1" ht="15.75" thickBot="1" x14ac:dyDescent="0.3">
      <c r="C386" s="111" t="s">
        <v>30</v>
      </c>
      <c r="D386" s="124"/>
      <c r="E386" s="125"/>
      <c r="F386" s="68"/>
      <c r="G386" s="7"/>
      <c r="V386" s="136" t="s">
        <v>29</v>
      </c>
      <c r="W386" s="137"/>
    </row>
    <row r="387" spans="2:27" ht="13.5" thickBot="1" x14ac:dyDescent="0.25">
      <c r="D387" s="69"/>
    </row>
    <row r="388" spans="2:27" ht="18" customHeight="1" x14ac:dyDescent="0.2">
      <c r="B388" s="70" t="s">
        <v>10</v>
      </c>
      <c r="C388" s="71"/>
      <c r="D388" s="72"/>
      <c r="E388" s="72"/>
      <c r="F388" s="73" t="s">
        <v>49</v>
      </c>
      <c r="G388" s="74">
        <f>MAX(E345:E384)/1000</f>
        <v>1.0960000000000001</v>
      </c>
      <c r="AA388" s="128" t="s">
        <v>31</v>
      </c>
    </row>
    <row r="389" spans="2:27" ht="18" customHeight="1" x14ac:dyDescent="0.2">
      <c r="B389" s="120" t="s">
        <v>32</v>
      </c>
      <c r="C389" s="121"/>
      <c r="D389" s="121"/>
      <c r="E389" s="121"/>
      <c r="F389" s="121"/>
      <c r="G389" s="75"/>
      <c r="AA389" s="129"/>
    </row>
    <row r="390" spans="2:27" ht="15" customHeight="1" x14ac:dyDescent="0.2">
      <c r="B390" s="109" t="s">
        <v>33</v>
      </c>
      <c r="C390" s="110"/>
      <c r="D390" s="110"/>
      <c r="E390" s="110"/>
      <c r="F390" s="76" t="s">
        <v>25</v>
      </c>
      <c r="G390" s="77">
        <f>Y345-G391</f>
        <v>1.1478455792757458</v>
      </c>
      <c r="I390" s="78"/>
      <c r="AA390" s="27">
        <f>[1]Collecteur!D11</f>
        <v>15</v>
      </c>
    </row>
    <row r="391" spans="2:27" ht="15" customHeight="1" x14ac:dyDescent="0.2">
      <c r="B391" s="109" t="s">
        <v>34</v>
      </c>
      <c r="C391" s="110"/>
      <c r="D391" s="110"/>
      <c r="E391" s="110"/>
      <c r="F391" s="76" t="s">
        <v>25</v>
      </c>
      <c r="G391" s="79">
        <f>IF(Y345=0,0,INDEX(W15:W344,MATCH(Y345,Y15:Y344,0)))</f>
        <v>0.29448899765323611</v>
      </c>
    </row>
    <row r="392" spans="2:27" ht="15" customHeight="1" x14ac:dyDescent="0.2">
      <c r="B392" s="109" t="s">
        <v>35</v>
      </c>
      <c r="C392" s="110"/>
      <c r="D392" s="110"/>
      <c r="E392" s="110"/>
      <c r="F392" s="76" t="s">
        <v>25</v>
      </c>
      <c r="G392" s="80"/>
    </row>
    <row r="393" spans="2:27" ht="15" customHeight="1" x14ac:dyDescent="0.2">
      <c r="B393" s="109" t="s">
        <v>36</v>
      </c>
      <c r="C393" s="110"/>
      <c r="D393" s="110"/>
      <c r="E393" s="110"/>
      <c r="F393" s="76"/>
      <c r="G393" s="81"/>
      <c r="AA393" s="103" t="s">
        <v>37</v>
      </c>
    </row>
    <row r="394" spans="2:27" ht="15" customHeight="1" x14ac:dyDescent="0.2">
      <c r="B394" s="97" t="s">
        <v>38</v>
      </c>
      <c r="C394" s="98"/>
      <c r="D394" s="98"/>
      <c r="E394" s="98"/>
      <c r="F394" s="76" t="s">
        <v>25</v>
      </c>
      <c r="G394" s="80"/>
      <c r="I394" s="82"/>
      <c r="AA394" s="104"/>
    </row>
    <row r="395" spans="2:27" ht="15" customHeight="1" x14ac:dyDescent="0.2">
      <c r="B395" s="97" t="s">
        <v>39</v>
      </c>
      <c r="C395" s="98"/>
      <c r="D395" s="98"/>
      <c r="E395" s="98"/>
      <c r="F395" s="76" t="s">
        <v>25</v>
      </c>
      <c r="G395" s="80"/>
      <c r="AA395" s="83" t="s">
        <v>25</v>
      </c>
    </row>
    <row r="396" spans="2:27" ht="15" customHeight="1" x14ac:dyDescent="0.2">
      <c r="B396" s="97" t="s">
        <v>40</v>
      </c>
      <c r="C396" s="98"/>
      <c r="D396" s="98"/>
      <c r="E396" s="98"/>
      <c r="F396" s="76" t="s">
        <v>25</v>
      </c>
      <c r="G396" s="80"/>
      <c r="AA396" s="84">
        <f>SUMIF(AA345:AA384,"Oui",W345:W384)</f>
        <v>1.2223806461758233</v>
      </c>
    </row>
    <row r="397" spans="2:27" ht="15" customHeight="1" x14ac:dyDescent="0.2">
      <c r="B397" s="97" t="s">
        <v>41</v>
      </c>
      <c r="C397" s="98"/>
      <c r="D397" s="98"/>
      <c r="E397" s="98"/>
      <c r="F397" s="76" t="s">
        <v>25</v>
      </c>
      <c r="G397" s="80"/>
    </row>
    <row r="398" spans="2:27" ht="15" customHeight="1" x14ac:dyDescent="0.2">
      <c r="B398" s="99" t="s">
        <v>42</v>
      </c>
      <c r="C398" s="100"/>
      <c r="D398" s="100"/>
      <c r="E398" s="100"/>
      <c r="F398" s="85" t="s">
        <v>25</v>
      </c>
      <c r="G398" s="86"/>
    </row>
    <row r="399" spans="2:27" ht="18" customHeight="1" thickBot="1" x14ac:dyDescent="0.25">
      <c r="B399" s="122" t="s">
        <v>43</v>
      </c>
      <c r="C399" s="123"/>
      <c r="D399" s="123"/>
      <c r="E399" s="123"/>
      <c r="F399" s="87" t="s">
        <v>25</v>
      </c>
      <c r="G399" s="88">
        <f>SUM(G390:G398)</f>
        <v>1.4423345769289819</v>
      </c>
    </row>
    <row r="400" spans="2:27" x14ac:dyDescent="0.2">
      <c r="D400" s="69"/>
    </row>
    <row r="401" spans="4:10" x14ac:dyDescent="0.2">
      <c r="D401" s="69"/>
    </row>
    <row r="402" spans="4:10" ht="15" customHeight="1" x14ac:dyDescent="0.2">
      <c r="D402" s="69"/>
      <c r="I402" s="3" t="s">
        <v>44</v>
      </c>
      <c r="J402" s="89" t="str">
        <f>IF(Y345=0,0,IF(SUM(X15:X344)=0,0,INDEX(C15:C344,MATCH(Y345,Y15:Y344,0))))</f>
        <v>Colonne ECS 10</v>
      </c>
    </row>
    <row r="403" spans="4:10" x14ac:dyDescent="0.2">
      <c r="D403" s="69"/>
    </row>
    <row r="404" spans="4:10" x14ac:dyDescent="0.2">
      <c r="D404" s="69"/>
    </row>
    <row r="405" spans="4:10" ht="15" customHeight="1" x14ac:dyDescent="0.2">
      <c r="D405" s="90" t="s">
        <v>45</v>
      </c>
      <c r="E405" s="1" t="str">
        <f ca="1">MID(CELL("nomfichier",E405),FIND("[",CELL("nomfichier",E405))+1,FIND("]",CELL("nomfichier",E405))-FIND("[",CELL("nomfichier",E405))-1)</f>
        <v>PerteDeCharge.xlsm</v>
      </c>
    </row>
    <row r="406" spans="4:10" ht="15" customHeight="1" x14ac:dyDescent="0.2">
      <c r="D406" s="90" t="s">
        <v>46</v>
      </c>
      <c r="E406" s="1" t="str">
        <f ca="1">MID(CELL("nomfichier",E406),FIND("]",CELL("nomfichier",E406))+1,LEN(CELL("nomfichier",E406))-FIND("]",CELL("nomfichier",E406)))</f>
        <v>Calcul PDC et pompe</v>
      </c>
    </row>
    <row r="407" spans="4:10" ht="15" customHeight="1" x14ac:dyDescent="0.2">
      <c r="D407" s="90" t="s">
        <v>47</v>
      </c>
      <c r="E407" s="115">
        <f ca="1">TODAY()</f>
        <v>42699</v>
      </c>
      <c r="F407" s="116"/>
    </row>
  </sheetData>
  <mergeCells count="61">
    <mergeCell ref="B15:B344"/>
    <mergeCell ref="C235:D235"/>
    <mergeCell ref="C246:D246"/>
    <mergeCell ref="C257:D257"/>
    <mergeCell ref="C268:D268"/>
    <mergeCell ref="C191:D191"/>
    <mergeCell ref="C202:D202"/>
    <mergeCell ref="C70:D70"/>
    <mergeCell ref="C114:D114"/>
    <mergeCell ref="C125:D125"/>
    <mergeCell ref="C136:D136"/>
    <mergeCell ref="C59:D59"/>
    <mergeCell ref="C334:D334"/>
    <mergeCell ref="O12:V12"/>
    <mergeCell ref="X12:X13"/>
    <mergeCell ref="C15:D15"/>
    <mergeCell ref="C26:D26"/>
    <mergeCell ref="C37:D37"/>
    <mergeCell ref="E407:F407"/>
    <mergeCell ref="B345:B384"/>
    <mergeCell ref="B389:F389"/>
    <mergeCell ref="B390:E390"/>
    <mergeCell ref="B391:E391"/>
    <mergeCell ref="B399:E399"/>
    <mergeCell ref="B394:E394"/>
    <mergeCell ref="B395:E395"/>
    <mergeCell ref="B397:E397"/>
    <mergeCell ref="C386:E386"/>
    <mergeCell ref="B392:E392"/>
    <mergeCell ref="AA393:AA394"/>
    <mergeCell ref="X3:Y3"/>
    <mergeCell ref="D3:G3"/>
    <mergeCell ref="D4:G4"/>
    <mergeCell ref="B393:E393"/>
    <mergeCell ref="C7:D7"/>
    <mergeCell ref="F12:N12"/>
    <mergeCell ref="C279:D279"/>
    <mergeCell ref="C224:D224"/>
    <mergeCell ref="C147:D147"/>
    <mergeCell ref="Y12:Y13"/>
    <mergeCell ref="AA388:AA389"/>
    <mergeCell ref="W12:W13"/>
    <mergeCell ref="X345:X346"/>
    <mergeCell ref="Y345:Y346"/>
    <mergeCell ref="V386:W386"/>
    <mergeCell ref="B13:D13"/>
    <mergeCell ref="B14:D14"/>
    <mergeCell ref="B396:E396"/>
    <mergeCell ref="B398:E398"/>
    <mergeCell ref="C301:D301"/>
    <mergeCell ref="C169:D169"/>
    <mergeCell ref="C180:D180"/>
    <mergeCell ref="C323:D323"/>
    <mergeCell ref="C312:D312"/>
    <mergeCell ref="C290:D290"/>
    <mergeCell ref="C48:D48"/>
    <mergeCell ref="C213:D213"/>
    <mergeCell ref="C81:D81"/>
    <mergeCell ref="C92:D92"/>
    <mergeCell ref="C158:D158"/>
    <mergeCell ref="C103:D103"/>
  </mergeCells>
  <phoneticPr fontId="20" type="noConversion"/>
  <conditionalFormatting sqref="G345:K384 C345:E384 U345:W384 M345:S384">
    <cfRule type="expression" dxfId="11" priority="1" stopIfTrue="1">
      <formula>$AA345="Oui"</formula>
    </cfRule>
  </conditionalFormatting>
  <conditionalFormatting sqref="T345:T384 L345:L384">
    <cfRule type="cellIs" dxfId="10" priority="2" stopIfTrue="1" operator="equal">
      <formula>"Majoration ?"</formula>
    </cfRule>
    <cfRule type="expression" dxfId="9" priority="3" stopIfTrue="1">
      <formula>$AA345="Oui"</formula>
    </cfRule>
  </conditionalFormatting>
  <conditionalFormatting sqref="G394:G398 X334 X15 X26 X37 X48 X59 X70 X81 X92 X103 X114 X125 X136 X147 X158 X169 X180 X191 X202 X213 X224 X235 X246 X257 X268 X279 X290 X301 X312 X323 G392">
    <cfRule type="cellIs" dxfId="8" priority="4" stopIfTrue="1" operator="equal">
      <formula>0</formula>
    </cfRule>
  </conditionalFormatting>
  <conditionalFormatting sqref="K13:L13 M13:N14 O14:R14 AA388 O13:V13 E13:J14 B13:C14 U14:Y14 AA393">
    <cfRule type="cellIs" dxfId="7" priority="5" stopIfTrue="1" operator="equal">
      <formula>"Diamètre pour une vitesse maxi de ??? m/s"</formula>
    </cfRule>
  </conditionalFormatting>
  <conditionalFormatting sqref="L15:L344">
    <cfRule type="cellIs" dxfId="6" priority="6" stopIfTrue="1" operator="equal">
      <formula>"Majoration ?"</formula>
    </cfRule>
  </conditionalFormatting>
  <conditionalFormatting sqref="B398:E398">
    <cfRule type="cellIs" dxfId="5" priority="7" stopIfTrue="1" operator="equal">
      <formula>"Autre"</formula>
    </cfRule>
  </conditionalFormatting>
  <conditionalFormatting sqref="E10">
    <cfRule type="cellIs" dxfId="4" priority="8" stopIfTrue="1" operator="equal">
      <formula>0</formula>
    </cfRule>
    <cfRule type="cellIs" dxfId="3" priority="9" stopIfTrue="1" operator="greaterThan">
      <formula>15</formula>
    </cfRule>
  </conditionalFormatting>
  <conditionalFormatting sqref="D3:G4">
    <cfRule type="cellIs" dxfId="2" priority="10" stopIfTrue="1" operator="greaterThan">
      <formula>0</formula>
    </cfRule>
  </conditionalFormatting>
  <conditionalFormatting sqref="T334 T15 T323 T26 T37 T48 T59 T70 T81 T92 T103 T114 T125 T136 T147 T158 T169 T180 T191 T202 T213 T224 T235 T246 T257 T268 T279 T290 T301 T312">
    <cfRule type="cellIs" dxfId="1" priority="11" stopIfTrue="1" operator="equal">
      <formula>"Majoration ?"</formula>
    </cfRule>
  </conditionalFormatting>
  <conditionalFormatting sqref="I390">
    <cfRule type="cellIs" dxfId="0" priority="12" stopIfTrue="1" operator="notEqual">
      <formula>0</formula>
    </cfRule>
  </conditionalFormatting>
  <pageMargins left="0.78740157499999996" right="0.78740157499999996" top="0.984251969" bottom="0.984251969" header="0.4921259845" footer="0.4921259845"/>
  <pageSetup paperSize="9" orientation="portrait"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2.75" x14ac:dyDescent="0.2"/>
  <sheetData/>
  <phoneticPr fontId="20" type="noConversion"/>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2.75" x14ac:dyDescent="0.2"/>
  <sheetData/>
  <phoneticPr fontId="20" type="noConversion"/>
  <pageMargins left="0.78740157499999996" right="0.78740157499999996" top="0.984251969" bottom="0.984251969" header="0.4921259845" footer="0.4921259845"/>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2.75" x14ac:dyDescent="0.2"/>
  <sheetData/>
  <phoneticPr fontId="20"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Calcul PDC et pompe</vt: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dc:creator>
  <cp:lastModifiedBy>MARNEFFE Philippe</cp:lastModifiedBy>
  <dcterms:created xsi:type="dcterms:W3CDTF">2016-11-23T12:38:26Z</dcterms:created>
  <dcterms:modified xsi:type="dcterms:W3CDTF">2016-11-25T04:38:06Z</dcterms:modified>
</cp:coreProperties>
</file>