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customUI/images/calendar.png" ContentType="image/.png"/>
  <Override PartName="/customUI/images/parametre.png" ContentType="image/.png"/>
  <Override PartName="/customUI/images/view.png" ContentType="image/.png"/>
  <Override PartName="/customUI/images/printer.png" ContentType="image/.png"/>
  <Override PartName="/customUI/images/menu.png" ContentType="image/.png"/>
  <Override PartName="/customUI/images/close.png" ContentType="image/.png"/>
  <Override PartName="/customUI/images/save.png" ContentType="image/.png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1bbbddc74c34d4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defaultThemeVersion="124226"/>
  <bookViews>
    <workbookView xWindow="0" yWindow="0" windowWidth="24000" windowHeight="9735" activeTab="1"/>
  </bookViews>
  <sheets>
    <sheet name="Données" sheetId="2" r:id="rId1"/>
    <sheet name="Calendrier" sheetId="23" r:id="rId2"/>
    <sheet name="Feuil1" sheetId="21" r:id="rId3"/>
  </sheets>
  <definedNames>
    <definedName name="_xlnm._FilterDatabase" localSheetId="1" hidden="1">Calendrier!$A$2:$B$3499</definedName>
    <definedName name="primaire">OFFSET(Données!$I$1,1,,COUNTA(Données!$I:$I)-1)</definedName>
    <definedName name="secondaire">OFFSET(Données!$I$1,,MATCH(Calendrier!#REF!,Données!$D$1:$L$1,0),COUNTA(OFFSET(Données!$I$1,,MATCH(Calendrier!#REF!,Données!$D$1:$L$1,0),50)))</definedName>
  </definedNames>
  <calcPr calcId="145621"/>
</workbook>
</file>

<file path=xl/calcChain.xml><?xml version="1.0" encoding="utf-8"?>
<calcChain xmlns="http://schemas.openxmlformats.org/spreadsheetml/2006/main">
  <c r="B1" i="2" l="1"/>
  <c r="B23" i="2" s="1"/>
  <c r="A1" i="2"/>
  <c r="B12" i="2" l="1"/>
  <c r="B24" i="2"/>
  <c r="B5" i="2"/>
  <c r="B9" i="2"/>
  <c r="B13" i="2"/>
  <c r="B17" i="2"/>
  <c r="B21" i="2"/>
  <c r="B25" i="2"/>
  <c r="B2" i="2"/>
  <c r="B6" i="2"/>
  <c r="B10" i="2"/>
  <c r="B14" i="2"/>
  <c r="B18" i="2"/>
  <c r="B22" i="2"/>
  <c r="B3" i="2"/>
  <c r="B11" i="2"/>
  <c r="B15" i="2"/>
  <c r="B8" i="2" l="1"/>
  <c r="B4" i="2"/>
  <c r="B7" i="2" s="1"/>
  <c r="B20" i="2"/>
  <c r="B16" i="2"/>
  <c r="B19" i="2" s="1"/>
</calcChain>
</file>

<file path=xl/sharedStrings.xml><?xml version="1.0" encoding="utf-8"?>
<sst xmlns="http://schemas.openxmlformats.org/spreadsheetml/2006/main" count="133" uniqueCount="75">
  <si>
    <t xml:space="preserve"> </t>
  </si>
  <si>
    <t>Interne</t>
  </si>
  <si>
    <t>Externe</t>
  </si>
  <si>
    <t>Conseil d'administration</t>
  </si>
  <si>
    <t>Organisation</t>
  </si>
  <si>
    <t>Journée institutionnelle</t>
  </si>
  <si>
    <t>Transmission</t>
  </si>
  <si>
    <t>Démarche qualité</t>
  </si>
  <si>
    <t>Équipe</t>
  </si>
  <si>
    <t>Gouvernance</t>
  </si>
  <si>
    <t>Groupe Travail CA</t>
  </si>
  <si>
    <t>Accueil collectif</t>
  </si>
  <si>
    <t>Formation</t>
  </si>
  <si>
    <t>Médecins</t>
  </si>
  <si>
    <t>Médecins/Pharmaciens</t>
  </si>
  <si>
    <t>Pharmaciens</t>
  </si>
  <si>
    <t>Prévention</t>
  </si>
  <si>
    <t>ADP</t>
  </si>
  <si>
    <t>Médecin</t>
  </si>
  <si>
    <t>Psychologue</t>
  </si>
  <si>
    <t>Synthèse</t>
  </si>
  <si>
    <t>Partage</t>
  </si>
  <si>
    <t>horaires</t>
  </si>
  <si>
    <t>Pro</t>
  </si>
  <si>
    <t>Janvier</t>
  </si>
  <si>
    <t>salles</t>
  </si>
  <si>
    <t>Colonne1</t>
  </si>
  <si>
    <t xml:space="preserve">Jour de l'an </t>
  </si>
  <si>
    <t>Février</t>
  </si>
  <si>
    <t xml:space="preserve">Pâques </t>
  </si>
  <si>
    <t>Direction</t>
  </si>
  <si>
    <t>Mars</t>
  </si>
  <si>
    <t xml:space="preserve">Lundi de Pâques </t>
  </si>
  <si>
    <t>Présidence</t>
  </si>
  <si>
    <t>Avril</t>
  </si>
  <si>
    <t xml:space="preserve">Fête du Travail </t>
  </si>
  <si>
    <t>Mai</t>
  </si>
  <si>
    <t>8 Mai 1945</t>
  </si>
  <si>
    <t>Juin</t>
  </si>
  <si>
    <t xml:space="preserve">Jeudi de l'Ascension </t>
  </si>
  <si>
    <t>Juillet</t>
  </si>
  <si>
    <t xml:space="preserve">Lundi de Pentecôte </t>
  </si>
  <si>
    <t>Août</t>
  </si>
  <si>
    <t xml:space="preserve">Fête Nationale </t>
  </si>
  <si>
    <t>Septembre</t>
  </si>
  <si>
    <t xml:space="preserve">Assomption </t>
  </si>
  <si>
    <t>Octobre</t>
  </si>
  <si>
    <t xml:space="preserve">La Toussaint </t>
  </si>
  <si>
    <t>Novembre</t>
  </si>
  <si>
    <t xml:space="preserve">Armistice </t>
  </si>
  <si>
    <t>Décembre</t>
  </si>
  <si>
    <t xml:space="preserve">Noël </t>
  </si>
  <si>
    <t>PRO1</t>
  </si>
  <si>
    <t>PRO2</t>
  </si>
  <si>
    <t>PRO3</t>
  </si>
  <si>
    <t>PRO4</t>
  </si>
  <si>
    <t>PRO5</t>
  </si>
  <si>
    <t>PRO6</t>
  </si>
  <si>
    <t>PRO7</t>
  </si>
  <si>
    <t>PRO8</t>
  </si>
  <si>
    <t>PRO9</t>
  </si>
  <si>
    <t>PRO10</t>
  </si>
  <si>
    <t>PRO11</t>
  </si>
  <si>
    <t>PRO12</t>
  </si>
  <si>
    <t>PRO13</t>
  </si>
  <si>
    <t>PRO14</t>
  </si>
  <si>
    <t>PRO15</t>
  </si>
  <si>
    <t>PRO16</t>
  </si>
  <si>
    <t>PRO17</t>
  </si>
  <si>
    <t>PRO18</t>
  </si>
  <si>
    <t>PRO19</t>
  </si>
  <si>
    <t>curulis57</t>
  </si>
  <si>
    <t>leakim</t>
  </si>
  <si>
    <t>Institutionnelle</t>
  </si>
  <si>
    <t>Gouvernance et transparence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</si>
</sst>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2"/>
      <color theme="1"/>
      <name val="Geogrotesque Medium"/>
      <family val="2"/>
    </font>
    <font>
      <sz val="10"/>
      <color rgb="FF00206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gray125">
        <fgColor rgb="FFD0CFC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2" borderId="0" applyNumberFormat="0" applyAlignment="0" applyProtection="0"/>
    <xf numFmtId="0" fontId="1" fillId="2" borderId="0" applyNumberFormat="0" applyBorder="0" applyAlignment="0" applyProtection="0"/>
  </cellStyleXfs>
  <cellXfs count="19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0" fontId="0" fillId="0" borderId="0" xfId="0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>
      <alignment vertical="center"/>
    </xf>
    <xf numFmtId="0" fontId="0" fillId="0" borderId="0" xfId="0" applyNumberFormat="1" applyAlignment="1">
      <alignment horizontal="center" vertical="center"/>
    </xf>
    <xf numFmtId="0" fontId="0" fillId="3" borderId="0" xfId="0" applyFill="1" applyProtection="1">
      <alignment vertical="center"/>
    </xf>
    <xf numFmtId="0" fontId="6" fillId="3" borderId="0" xfId="0" applyFont="1" applyFill="1" applyAlignment="1" applyProtection="1">
      <alignment vertical="center"/>
    </xf>
    <xf numFmtId="14" fontId="7" fillId="4" borderId="0" xfId="0" quotePrefix="1" applyNumberFormat="1" applyFont="1" applyFill="1" applyAlignment="1">
      <alignment horizontal="center" vertical="center"/>
    </xf>
    <xf numFmtId="49" fontId="0" fillId="0" borderId="0" xfId="0" applyNumberFormat="1" applyAlignment="1">
      <alignment horizontal="left" vertical="center" indent="1"/>
    </xf>
    <xf numFmtId="0" fontId="6" fillId="3" borderId="0" xfId="0" applyFont="1" applyFill="1" applyAlignment="1" applyProtection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9">
    <dxf>
      <numFmt numFmtId="0" formatCode="General"/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8"/>
      <tableStyleElement type="headerRow" dxfId="7"/>
      <tableStyleElement type="firstRowStripe" dxfId="6"/>
      <tableStyleElement type="secondRowStripe" dxfId="5"/>
    </tableStyle>
    <tableStyle name="Time Intervals" pivot="0" count="4">
      <tableStyleElement type="wholeTable" dxfId="4"/>
      <tableStyleElement type="headerRow" dxfId="3"/>
      <tableStyleElement type="firstRowStripe" dxfId="2"/>
      <tableStyleElement type="secondRowStripe" dxfId="1"/>
    </tableStyle>
  </tableStyles>
  <colors>
    <mruColors>
      <color rgb="FF4D4D4D"/>
      <color rgb="FFC64513"/>
      <color rgb="FFD0CFC4"/>
      <color rgb="FFF39303"/>
      <color rgb="FFF00202"/>
      <color rgb="FFFFE6A1"/>
      <color rgb="FFCB9303"/>
      <color rgb="FFCFD0C4"/>
      <color rgb="FFFF9405"/>
      <color rgb="FFB6B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200024</xdr:colOff>
      <xdr:row>9</xdr:row>
      <xdr:rowOff>0</xdr:rowOff>
    </xdr:from>
    <xdr:to>
      <xdr:col>1</xdr:col>
      <xdr:colOff>2324099</xdr:colOff>
      <xdr:row>12</xdr:row>
      <xdr:rowOff>0</xdr:rowOff>
    </xdr:to>
    <xdr:sp macro="[0]!Rectangleàcoinsarrondis29_Cliquer" textlink="">
      <xdr:nvSpPr>
        <xdr:cNvPr id="3" name="Rectangle à coins arrondis 2"/>
        <xdr:cNvSpPr/>
      </xdr:nvSpPr>
      <xdr:spPr>
        <a:xfrm>
          <a:off x="390524" y="2228850"/>
          <a:ext cx="2124075" cy="57150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solidFill>
                <a:srgbClr val="D0CFC4"/>
              </a:soli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  <a:latin typeface="Geogrotesque Regular" pitchFamily="34" charset="0"/>
            </a:rPr>
            <a:t>Parametrages</a:t>
          </a:r>
        </a:p>
      </xdr:txBody>
    </xdr:sp>
    <xdr:clientData fLocksWithSheet="0"/>
  </xdr:twoCellAnchor>
</xdr:wsDr>
</file>

<file path=xl/tables/table1.xml><?xml version="1.0" encoding="utf-8"?>
<table xmlns="http://schemas.openxmlformats.org/spreadsheetml/2006/main" id="1" name="Table_Départements" displayName="Table_Départements" ref="F1:G11" totalsRowShown="0">
  <autoFilter ref="F1:G11"/>
  <tableColumns count="2">
    <tableColumn id="1" name="salles"/>
    <tableColumn id="2" name="Colonne1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données">
    <tabColor rgb="FFD0CFC4"/>
    <pageSetUpPr autoPageBreaks="0"/>
  </sheetPr>
  <dimension ref="A1:XFC31"/>
  <sheetViews>
    <sheetView showGridLines="0" topLeftCell="G1" zoomScaleNormal="100" workbookViewId="0">
      <selection activeCell="L17" sqref="L17"/>
    </sheetView>
  </sheetViews>
  <sheetFormatPr baseColWidth="10" defaultColWidth="9.5" defaultRowHeight="18.75" customHeight="1"/>
  <cols>
    <col min="1" max="1" width="26.6640625" style="3" customWidth="1"/>
    <col min="2" max="3" width="26.6640625" style="1" customWidth="1"/>
    <col min="4" max="9" width="26.6640625" customWidth="1"/>
    <col min="10" max="16" width="26.6640625" style="17" customWidth="1"/>
    <col min="17" max="45" width="26.6640625" customWidth="1"/>
  </cols>
  <sheetData>
    <row r="1" spans="1:16 16381:16383" s="9" customFormat="1" ht="18.75" customHeight="1">
      <c r="A1" s="3" t="e">
        <f ca="1">UPPER(TEXT(TODAY(),"jj/mm/aaaa"))&amp;" au "&amp;UPPER(TEXT(TODAY()+5,"jj/mm/aaaa"))</f>
        <v>#VALUE!</v>
      </c>
      <c r="B1" s="2">
        <f ca="1">YEAR(TODAY())</f>
        <v>2017</v>
      </c>
      <c r="C1" s="2" t="s">
        <v>22</v>
      </c>
      <c r="D1" s="7" t="s">
        <v>23</v>
      </c>
      <c r="E1" s="9" t="s">
        <v>24</v>
      </c>
      <c r="F1" s="9" t="s">
        <v>25</v>
      </c>
      <c r="G1" s="7" t="s">
        <v>26</v>
      </c>
      <c r="H1" s="7"/>
      <c r="J1" s="16" t="s">
        <v>1</v>
      </c>
      <c r="K1" s="16" t="s">
        <v>2</v>
      </c>
      <c r="L1" s="16" t="s">
        <v>73</v>
      </c>
      <c r="M1" s="16"/>
      <c r="N1" s="16"/>
      <c r="O1" s="16"/>
      <c r="P1" s="16"/>
    </row>
    <row r="2" spans="1:16 16381:16383" ht="18.75" customHeight="1">
      <c r="A2" s="3" t="s">
        <v>27</v>
      </c>
      <c r="B2" s="13">
        <f ca="1">DATE(B1,1,1)</f>
        <v>42736</v>
      </c>
      <c r="C2" s="4">
        <v>0.33333333333333331</v>
      </c>
      <c r="D2" t="s">
        <v>8</v>
      </c>
      <c r="E2" s="9" t="s">
        <v>28</v>
      </c>
      <c r="F2" s="10"/>
      <c r="G2" s="7"/>
      <c r="H2" s="7"/>
      <c r="I2" s="7"/>
      <c r="J2" s="17" t="s">
        <v>8</v>
      </c>
      <c r="K2" s="17" t="s">
        <v>12</v>
      </c>
      <c r="L2" s="17" t="s">
        <v>3</v>
      </c>
      <c r="XFA2" t="s">
        <v>74</v>
      </c>
      <c r="XFB2">
        <v>4</v>
      </c>
      <c r="XFC2">
        <v>13</v>
      </c>
    </row>
    <row r="3" spans="1:16 16381:16383" ht="18.75" customHeight="1">
      <c r="A3" s="3" t="s">
        <v>29</v>
      </c>
      <c r="B3" s="13">
        <f ca="1">ROUND(DATE(B1,4,MOD(234-11*MOD(B1,19),30))/7,0)*7-6</f>
        <v>42841</v>
      </c>
      <c r="C3" s="4">
        <v>0.35416666666666669</v>
      </c>
      <c r="D3" t="s">
        <v>30</v>
      </c>
      <c r="E3" s="9" t="s">
        <v>31</v>
      </c>
      <c r="F3" s="10"/>
      <c r="G3" s="7"/>
      <c r="H3" s="7"/>
      <c r="I3" s="7"/>
      <c r="J3" s="17" t="s">
        <v>4</v>
      </c>
      <c r="K3" s="17" t="s">
        <v>13</v>
      </c>
      <c r="L3" s="17" t="s">
        <v>5</v>
      </c>
    </row>
    <row r="4" spans="1:16 16381:16383" ht="18.75" customHeight="1">
      <c r="A4" s="3" t="s">
        <v>32</v>
      </c>
      <c r="B4" s="13">
        <f ca="1">B3+1</f>
        <v>42842</v>
      </c>
      <c r="C4" s="4">
        <v>0.375</v>
      </c>
      <c r="D4" t="s">
        <v>33</v>
      </c>
      <c r="E4" s="9" t="s">
        <v>34</v>
      </c>
      <c r="F4" s="10"/>
      <c r="G4" s="7"/>
      <c r="H4" s="7"/>
      <c r="I4" s="7"/>
      <c r="J4" s="17" t="s">
        <v>21</v>
      </c>
      <c r="K4" s="17" t="s">
        <v>14</v>
      </c>
      <c r="L4" s="17" t="s">
        <v>9</v>
      </c>
    </row>
    <row r="5" spans="1:16 16381:16383" ht="18.75" customHeight="1">
      <c r="A5" s="3" t="s">
        <v>35</v>
      </c>
      <c r="B5" s="13">
        <f ca="1">DATE(B1,5,1)</f>
        <v>42856</v>
      </c>
      <c r="C5" s="4">
        <v>0.39583333333333298</v>
      </c>
      <c r="D5" t="s">
        <v>52</v>
      </c>
      <c r="E5" s="9" t="s">
        <v>36</v>
      </c>
      <c r="F5" s="10"/>
      <c r="G5" s="7"/>
      <c r="H5" s="7"/>
      <c r="I5" s="7"/>
      <c r="J5" s="17" t="s">
        <v>20</v>
      </c>
      <c r="K5" s="17" t="s">
        <v>15</v>
      </c>
      <c r="L5" s="17" t="s">
        <v>10</v>
      </c>
    </row>
    <row r="6" spans="1:16 16381:16383" ht="18.75" customHeight="1">
      <c r="A6" s="14" t="s">
        <v>37</v>
      </c>
      <c r="B6" s="13">
        <f ca="1">DATE(B1,5,8)</f>
        <v>42863</v>
      </c>
      <c r="C6" s="4">
        <v>0.41666666666666702</v>
      </c>
      <c r="D6" t="s">
        <v>53</v>
      </c>
      <c r="E6" s="9" t="s">
        <v>38</v>
      </c>
      <c r="F6" s="10"/>
      <c r="G6" s="7"/>
      <c r="H6" s="7"/>
      <c r="I6" s="7"/>
      <c r="J6" s="17" t="s">
        <v>6</v>
      </c>
      <c r="K6" s="17" t="s">
        <v>16</v>
      </c>
    </row>
    <row r="7" spans="1:16 16381:16383" ht="18.75" customHeight="1">
      <c r="A7" s="3" t="s">
        <v>39</v>
      </c>
      <c r="B7" s="13">
        <f ca="1">B4+38</f>
        <v>42880</v>
      </c>
      <c r="C7" s="4">
        <v>0.4375</v>
      </c>
      <c r="D7" t="s">
        <v>54</v>
      </c>
      <c r="E7" s="9" t="s">
        <v>40</v>
      </c>
      <c r="F7" s="10"/>
      <c r="G7" s="7"/>
      <c r="H7" s="7"/>
      <c r="I7" s="8"/>
      <c r="J7" s="17" t="s">
        <v>11</v>
      </c>
    </row>
    <row r="8" spans="1:16 16381:16383" ht="18.75" customHeight="1">
      <c r="A8" s="3" t="s">
        <v>41</v>
      </c>
      <c r="B8" s="13">
        <f ca="1">B3+49</f>
        <v>42890</v>
      </c>
      <c r="C8" s="4">
        <v>0.45833333333333298</v>
      </c>
      <c r="D8" t="s">
        <v>55</v>
      </c>
      <c r="E8" s="9" t="s">
        <v>42</v>
      </c>
      <c r="F8" s="10"/>
      <c r="G8" s="7"/>
      <c r="H8" s="7"/>
      <c r="I8" s="8"/>
      <c r="J8" s="17" t="s">
        <v>12</v>
      </c>
      <c r="K8" s="18"/>
    </row>
    <row r="9" spans="1:16 16381:16383" ht="18.75" customHeight="1">
      <c r="A9" s="3" t="s">
        <v>43</v>
      </c>
      <c r="B9" s="13">
        <f ca="1">DATE(B1,7,14)</f>
        <v>42930</v>
      </c>
      <c r="C9" s="4">
        <v>0.47916666666666702</v>
      </c>
      <c r="D9" t="s">
        <v>56</v>
      </c>
      <c r="E9" s="9" t="s">
        <v>44</v>
      </c>
      <c r="F9" s="7"/>
      <c r="G9" s="7"/>
      <c r="H9" s="7"/>
      <c r="I9" s="8"/>
      <c r="J9" s="17" t="s">
        <v>16</v>
      </c>
    </row>
    <row r="10" spans="1:16 16381:16383" ht="18.75" customHeight="1">
      <c r="A10" s="3" t="s">
        <v>45</v>
      </c>
      <c r="B10" s="13">
        <f ca="1">DATE(B1,8,15)</f>
        <v>42962</v>
      </c>
      <c r="C10" s="4">
        <v>0.5</v>
      </c>
      <c r="D10" t="s">
        <v>57</v>
      </c>
      <c r="E10" s="9" t="s">
        <v>46</v>
      </c>
      <c r="F10" s="7"/>
      <c r="G10" s="7"/>
      <c r="H10" s="7"/>
      <c r="I10" s="8"/>
      <c r="J10" s="17" t="s">
        <v>17</v>
      </c>
    </row>
    <row r="11" spans="1:16 16381:16383" ht="18.75" customHeight="1">
      <c r="A11" s="3" t="s">
        <v>47</v>
      </c>
      <c r="B11" s="13">
        <f ca="1">DATE(B1,11,1)</f>
        <v>43040</v>
      </c>
      <c r="C11" s="4">
        <v>0.52083333333333304</v>
      </c>
      <c r="D11" t="s">
        <v>58</v>
      </c>
      <c r="E11" s="9" t="s">
        <v>48</v>
      </c>
      <c r="F11" s="7"/>
      <c r="G11" s="7"/>
      <c r="H11" s="7"/>
      <c r="I11" s="8"/>
      <c r="J11" s="17" t="s">
        <v>18</v>
      </c>
    </row>
    <row r="12" spans="1:16 16381:16383" ht="18.75" customHeight="1">
      <c r="A12" s="3" t="s">
        <v>49</v>
      </c>
      <c r="B12" s="13">
        <f ca="1">DATE(B1,11,11)</f>
        <v>43050</v>
      </c>
      <c r="C12" s="4">
        <v>0.54166666666666696</v>
      </c>
      <c r="D12" t="s">
        <v>59</v>
      </c>
      <c r="E12" s="9" t="s">
        <v>50</v>
      </c>
      <c r="F12" s="7"/>
      <c r="G12" s="7"/>
      <c r="H12" s="6"/>
      <c r="I12" s="8"/>
      <c r="J12" s="17" t="s">
        <v>19</v>
      </c>
    </row>
    <row r="13" spans="1:16 16381:16383" ht="18.75" customHeight="1">
      <c r="A13" s="3" t="s">
        <v>51</v>
      </c>
      <c r="B13" s="13">
        <f ca="1">DATE(B1,12,25)</f>
        <v>43094</v>
      </c>
      <c r="C13" s="4">
        <v>0.5625</v>
      </c>
      <c r="D13" t="s">
        <v>60</v>
      </c>
      <c r="E13" s="7"/>
      <c r="F13" s="7"/>
      <c r="G13" s="7"/>
      <c r="H13" s="6"/>
      <c r="I13" s="8"/>
      <c r="J13" s="17" t="s">
        <v>7</v>
      </c>
    </row>
    <row r="14" spans="1:16 16381:16383" ht="18.75" customHeight="1">
      <c r="B14" s="13">
        <f ca="1">DATE(B1+1,1,1)</f>
        <v>43101</v>
      </c>
      <c r="C14" s="4">
        <v>0.58333333333333304</v>
      </c>
      <c r="D14" t="s">
        <v>61</v>
      </c>
      <c r="E14" s="7"/>
      <c r="F14" s="7"/>
      <c r="G14" s="7"/>
      <c r="H14" s="6"/>
      <c r="I14" s="1"/>
    </row>
    <row r="15" spans="1:16 16381:16383" ht="18.75" customHeight="1">
      <c r="B15" s="13">
        <f ca="1">ROUND(DATE(B1+1,4,MOD(234-11*MOD(B1+1,19),30))/7,0)*7-6</f>
        <v>43191</v>
      </c>
      <c r="C15" s="4">
        <v>0.60416666666666696</v>
      </c>
      <c r="D15" t="s">
        <v>62</v>
      </c>
      <c r="E15" s="7"/>
      <c r="F15" s="7"/>
      <c r="G15" s="7"/>
      <c r="H15" s="6"/>
      <c r="I15" s="1"/>
    </row>
    <row r="16" spans="1:16 16381:16383" ht="18.75" customHeight="1">
      <c r="B16" s="13">
        <f ca="1">B15+1</f>
        <v>43192</v>
      </c>
      <c r="C16" s="4">
        <v>0.625</v>
      </c>
      <c r="D16" t="s">
        <v>63</v>
      </c>
      <c r="E16" s="7"/>
      <c r="F16" s="7"/>
      <c r="G16" s="7"/>
      <c r="H16" s="6"/>
      <c r="I16" s="1"/>
    </row>
    <row r="17" spans="2:9" ht="18.75" customHeight="1">
      <c r="B17" s="13">
        <f ca="1">DATE(B1+1,5,1)</f>
        <v>43221</v>
      </c>
      <c r="C17" s="4">
        <v>0.64583333333333404</v>
      </c>
      <c r="D17" t="s">
        <v>64</v>
      </c>
      <c r="E17" s="7"/>
      <c r="F17" s="7"/>
      <c r="G17" s="7"/>
      <c r="H17" s="6"/>
      <c r="I17" s="1"/>
    </row>
    <row r="18" spans="2:9" ht="18.75" customHeight="1">
      <c r="B18" s="13">
        <f ca="1">DATE(B1+1,5,8)</f>
        <v>43228</v>
      </c>
      <c r="C18" s="4">
        <v>0.66666666666666696</v>
      </c>
      <c r="D18" t="s">
        <v>65</v>
      </c>
      <c r="E18" s="7"/>
      <c r="F18" s="7"/>
      <c r="G18" s="7"/>
      <c r="H18" s="6"/>
      <c r="I18" s="1"/>
    </row>
    <row r="19" spans="2:9" ht="18.75" customHeight="1">
      <c r="B19" s="13">
        <f ca="1">B16+38</f>
        <v>43230</v>
      </c>
      <c r="C19" s="4">
        <v>0.6875</v>
      </c>
      <c r="D19" t="s">
        <v>66</v>
      </c>
      <c r="E19" s="7"/>
      <c r="F19" s="7"/>
      <c r="G19" s="7"/>
      <c r="H19" s="6"/>
      <c r="I19" s="7"/>
    </row>
    <row r="20" spans="2:9" ht="18.75" customHeight="1">
      <c r="B20" s="13">
        <f ca="1">B15+49</f>
        <v>43240</v>
      </c>
      <c r="C20" s="4">
        <v>0.70833333333333404</v>
      </c>
      <c r="D20" t="s">
        <v>67</v>
      </c>
      <c r="E20" s="7"/>
      <c r="F20" s="7"/>
      <c r="G20" s="7"/>
      <c r="H20" s="6"/>
      <c r="I20" s="7"/>
    </row>
    <row r="21" spans="2:9" ht="18.75" customHeight="1">
      <c r="B21" s="13">
        <f ca="1">DATE(B1+1,7,14)</f>
        <v>43295</v>
      </c>
      <c r="C21" s="4">
        <v>0.72916666666666696</v>
      </c>
      <c r="D21" t="s">
        <v>68</v>
      </c>
      <c r="E21" s="7"/>
      <c r="F21" s="7"/>
      <c r="G21" s="7"/>
      <c r="H21" s="6"/>
      <c r="I21" s="7"/>
    </row>
    <row r="22" spans="2:9" ht="18.75" customHeight="1">
      <c r="B22" s="13">
        <f ca="1">DATE(B1+1,8,15)</f>
        <v>43327</v>
      </c>
      <c r="C22" s="4">
        <v>0.75</v>
      </c>
      <c r="D22" t="s">
        <v>69</v>
      </c>
      <c r="E22" s="7"/>
      <c r="F22" s="7"/>
      <c r="G22" s="7"/>
      <c r="H22" s="6"/>
      <c r="I22" s="7"/>
    </row>
    <row r="23" spans="2:9" ht="18.75" customHeight="1">
      <c r="B23" s="13">
        <f ca="1">DATE(B1+1,11,1)</f>
        <v>43405</v>
      </c>
      <c r="C23" s="4">
        <v>0.77083333333333404</v>
      </c>
      <c r="D23" t="s">
        <v>70</v>
      </c>
      <c r="E23" s="7"/>
      <c r="F23" s="7"/>
      <c r="G23" s="7"/>
      <c r="H23" s="6"/>
      <c r="I23" s="7"/>
    </row>
    <row r="24" spans="2:9" ht="18.75" customHeight="1">
      <c r="B24" s="13">
        <f ca="1">DATE(B1+1,11,11)</f>
        <v>43415</v>
      </c>
      <c r="C24" s="4">
        <v>0.79166666666666696</v>
      </c>
      <c r="D24" t="s">
        <v>71</v>
      </c>
      <c r="E24" s="7"/>
      <c r="F24" s="7"/>
      <c r="G24" s="7"/>
      <c r="H24" s="6"/>
      <c r="I24" s="7"/>
    </row>
    <row r="25" spans="2:9" ht="18.75" customHeight="1">
      <c r="B25" s="13">
        <f ca="1">DATE(B1+1,12,25)</f>
        <v>43459</v>
      </c>
      <c r="C25" s="4">
        <v>0.812500000000001</v>
      </c>
      <c r="D25" t="s">
        <v>72</v>
      </c>
      <c r="E25" s="7"/>
      <c r="F25" s="7"/>
      <c r="G25" s="7"/>
      <c r="H25" s="6"/>
      <c r="I25" s="7"/>
    </row>
    <row r="26" spans="2:9" ht="18.75" customHeight="1">
      <c r="C26" s="4">
        <v>0.83333333333333404</v>
      </c>
      <c r="E26" s="7"/>
      <c r="F26" s="7"/>
      <c r="G26" s="7"/>
      <c r="H26" s="6"/>
      <c r="I26" s="7"/>
    </row>
    <row r="27" spans="2:9" ht="18.75" customHeight="1">
      <c r="C27" s="4">
        <v>0.85416666666666696</v>
      </c>
      <c r="E27" s="7"/>
      <c r="F27" s="7"/>
      <c r="G27" s="7"/>
      <c r="H27" s="6"/>
      <c r="I27" s="7"/>
    </row>
    <row r="28" spans="2:9" ht="18.75" customHeight="1">
      <c r="C28" s="4">
        <v>0.875000000000001</v>
      </c>
      <c r="E28" s="7"/>
      <c r="F28" s="7"/>
      <c r="G28" s="7"/>
      <c r="H28" s="6"/>
      <c r="I28" s="7"/>
    </row>
    <row r="29" spans="2:9" ht="18.75" customHeight="1">
      <c r="C29" s="4">
        <v>0.89583333333333404</v>
      </c>
      <c r="E29" s="7"/>
      <c r="F29" s="7"/>
      <c r="G29" s="7"/>
      <c r="H29" s="6"/>
      <c r="I29" s="7"/>
    </row>
    <row r="30" spans="2:9" ht="18.75" customHeight="1">
      <c r="C30" s="4">
        <v>0.91666666666666696</v>
      </c>
      <c r="E30" s="7"/>
      <c r="F30" s="7"/>
      <c r="G30" s="7"/>
      <c r="H30" s="7"/>
      <c r="I30" s="7"/>
    </row>
    <row r="31" spans="2:9" ht="18.75" customHeight="1">
      <c r="C31" s="4">
        <v>0.9375</v>
      </c>
      <c r="E31" s="7"/>
      <c r="F31" s="7"/>
      <c r="G31" s="7"/>
      <c r="H31" s="7"/>
      <c r="I31" s="7"/>
    </row>
  </sheetData>
  <sortState ref="K3:K13">
    <sortCondition ref="K2"/>
  </sortState>
  <pageMargins left="0.7" right="0.7" top="0.75" bottom="0.75" header="0.3" footer="0.3"/>
  <pageSetup orientation="landscape" r:id="rId1"/>
  <picture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calendrier">
    <tabColor rgb="FFF39303"/>
    <pageSetUpPr autoPageBreaks="0" fitToPage="1"/>
  </sheetPr>
  <dimension ref="A1:XFD37"/>
  <sheetViews>
    <sheetView showGridLines="0" tabSelected="1" zoomScaleNormal="100" workbookViewId="0">
      <selection activeCell="E24" sqref="E24"/>
    </sheetView>
  </sheetViews>
  <sheetFormatPr baseColWidth="10" defaultColWidth="9.5" defaultRowHeight="12" customHeight="1" zeroHeight="1"/>
  <cols>
    <col min="1" max="1" width="3.33203125" style="5" customWidth="1"/>
    <col min="2" max="2" width="45" style="5" customWidth="1"/>
    <col min="3" max="3" width="9.5" style="5" customWidth="1"/>
    <col min="4" max="6" width="9.5" style="5"/>
    <col min="7" max="7" width="18.33203125" style="5" customWidth="1"/>
    <col min="8" max="8" width="11.33203125" style="5" bestFit="1" customWidth="1"/>
    <col min="9" max="14" width="9.5" style="5"/>
    <col min="15" max="15" width="11.33203125" style="5" customWidth="1"/>
    <col min="16" max="16" width="8.5" style="5" customWidth="1"/>
    <col min="17" max="16384" width="9.5" style="5"/>
  </cols>
  <sheetData>
    <row r="1" spans="1:12 16384:16384" ht="36" customHeight="1">
      <c r="A1" s="11" t="s">
        <v>0</v>
      </c>
      <c r="B1" s="12"/>
      <c r="C1" s="15"/>
      <c r="D1" s="15"/>
      <c r="E1" s="15"/>
      <c r="F1" s="15"/>
      <c r="G1" s="15"/>
      <c r="H1" s="15"/>
      <c r="I1" s="15"/>
      <c r="J1" s="15"/>
      <c r="K1" s="15"/>
      <c r="L1" s="15"/>
      <c r="XFD1" s="5">
        <v>11</v>
      </c>
    </row>
    <row r="2" spans="1:12 16384:16384" ht="25.5" customHeight="1">
      <c r="A2" s="11" t="s">
        <v>0</v>
      </c>
      <c r="B2" s="12"/>
    </row>
    <row r="3" spans="1:12 16384:16384" ht="24" customHeight="1">
      <c r="A3" s="11" t="s">
        <v>0</v>
      </c>
      <c r="B3" s="12"/>
    </row>
    <row r="4" spans="1:12 16384:16384" ht="15" customHeight="1">
      <c r="A4" s="11" t="s">
        <v>0</v>
      </c>
      <c r="B4" s="12"/>
    </row>
    <row r="5" spans="1:12 16384:16384" ht="15" customHeight="1">
      <c r="A5" s="11" t="s">
        <v>0</v>
      </c>
      <c r="B5" s="12"/>
    </row>
    <row r="6" spans="1:12 16384:16384" ht="15" customHeight="1">
      <c r="A6" s="11" t="s">
        <v>0</v>
      </c>
      <c r="B6" s="12"/>
    </row>
    <row r="7" spans="1:12 16384:16384" ht="15" customHeight="1">
      <c r="A7" s="11" t="s">
        <v>0</v>
      </c>
      <c r="B7" s="12"/>
    </row>
    <row r="8" spans="1:12 16384:16384" ht="15" customHeight="1">
      <c r="A8" s="11" t="s">
        <v>0</v>
      </c>
      <c r="B8" s="12"/>
    </row>
    <row r="9" spans="1:12 16384:16384" ht="15" customHeight="1">
      <c r="A9" s="11" t="s">
        <v>0</v>
      </c>
      <c r="B9" s="12"/>
    </row>
    <row r="10" spans="1:12 16384:16384" ht="15" customHeight="1">
      <c r="A10" s="11" t="s">
        <v>0</v>
      </c>
      <c r="B10" s="12"/>
    </row>
    <row r="11" spans="1:12 16384:16384" ht="15" customHeight="1">
      <c r="A11" s="11" t="s">
        <v>0</v>
      </c>
      <c r="B11" s="12"/>
    </row>
    <row r="12" spans="1:12 16384:16384" ht="15" customHeight="1">
      <c r="A12" s="11" t="s">
        <v>0</v>
      </c>
      <c r="B12" s="12"/>
    </row>
    <row r="13" spans="1:12 16384:16384" ht="15" customHeight="1">
      <c r="A13" s="11" t="s">
        <v>0</v>
      </c>
      <c r="B13" s="12"/>
    </row>
    <row r="14" spans="1:12 16384:16384" ht="15" customHeight="1">
      <c r="A14" s="11" t="s">
        <v>0</v>
      </c>
      <c r="B14" s="12"/>
    </row>
    <row r="15" spans="1:12 16384:16384" ht="15" customHeight="1">
      <c r="A15" s="11" t="s">
        <v>0</v>
      </c>
      <c r="B15" s="11" t="s">
        <v>0</v>
      </c>
    </row>
    <row r="16" spans="1:12 16384:16384" ht="15" customHeight="1">
      <c r="A16" s="11" t="s">
        <v>0</v>
      </c>
      <c r="B16" s="11" t="s">
        <v>0</v>
      </c>
    </row>
    <row r="17" spans="1:2" ht="15" customHeight="1">
      <c r="A17" s="11" t="s">
        <v>0</v>
      </c>
      <c r="B17" s="11" t="s">
        <v>0</v>
      </c>
    </row>
    <row r="18" spans="1:2" ht="15" customHeight="1">
      <c r="A18" s="11" t="s">
        <v>0</v>
      </c>
      <c r="B18" s="11" t="s">
        <v>0</v>
      </c>
    </row>
    <row r="19" spans="1:2" ht="15" customHeight="1">
      <c r="A19" s="11" t="s">
        <v>0</v>
      </c>
      <c r="B19" s="11" t="s">
        <v>0</v>
      </c>
    </row>
    <row r="20" spans="1:2" ht="15" customHeight="1">
      <c r="A20" s="11" t="s">
        <v>0</v>
      </c>
      <c r="B20" s="11" t="s">
        <v>0</v>
      </c>
    </row>
    <row r="21" spans="1:2" ht="15" customHeight="1">
      <c r="A21" s="11" t="s">
        <v>0</v>
      </c>
      <c r="B21" s="11" t="s">
        <v>0</v>
      </c>
    </row>
    <row r="22" spans="1:2" ht="15" customHeight="1">
      <c r="A22" s="11" t="s">
        <v>0</v>
      </c>
      <c r="B22" s="11" t="s">
        <v>0</v>
      </c>
    </row>
    <row r="23" spans="1:2" ht="15" customHeight="1">
      <c r="A23" s="11" t="s">
        <v>0</v>
      </c>
      <c r="B23" s="11" t="s">
        <v>0</v>
      </c>
    </row>
    <row r="24" spans="1:2" ht="15" customHeight="1">
      <c r="A24" s="11" t="s">
        <v>0</v>
      </c>
      <c r="B24" s="11" t="s">
        <v>0</v>
      </c>
    </row>
    <row r="25" spans="1:2" ht="15" customHeight="1">
      <c r="A25" s="11" t="s">
        <v>0</v>
      </c>
      <c r="B25" s="11" t="s">
        <v>0</v>
      </c>
    </row>
    <row r="26" spans="1:2" ht="15" customHeight="1">
      <c r="A26" s="11" t="s">
        <v>0</v>
      </c>
      <c r="B26" s="11" t="s">
        <v>0</v>
      </c>
    </row>
    <row r="27" spans="1:2" ht="15" customHeight="1">
      <c r="A27" s="11" t="s">
        <v>0</v>
      </c>
      <c r="B27" s="11" t="s">
        <v>0</v>
      </c>
    </row>
    <row r="28" spans="1:2" ht="15" customHeight="1">
      <c r="A28" s="11" t="s">
        <v>0</v>
      </c>
      <c r="B28" s="11" t="s">
        <v>0</v>
      </c>
    </row>
    <row r="29" spans="1:2" ht="15" customHeight="1">
      <c r="A29" s="11" t="s">
        <v>0</v>
      </c>
      <c r="B29" s="11" t="s">
        <v>0</v>
      </c>
    </row>
    <row r="30" spans="1:2" ht="15" customHeight="1">
      <c r="A30" s="11" t="s">
        <v>0</v>
      </c>
      <c r="B30" s="11" t="s">
        <v>0</v>
      </c>
    </row>
    <row r="31" spans="1:2" ht="15" customHeight="1">
      <c r="A31" s="11" t="s">
        <v>0</v>
      </c>
      <c r="B31" s="11" t="s">
        <v>0</v>
      </c>
    </row>
    <row r="32" spans="1:2" ht="15" customHeight="1">
      <c r="A32" s="11" t="s">
        <v>0</v>
      </c>
      <c r="B32" s="11" t="s">
        <v>0</v>
      </c>
    </row>
    <row r="33" spans="1:2" ht="15" customHeight="1">
      <c r="A33" s="11" t="s">
        <v>0</v>
      </c>
      <c r="B33" s="11" t="s">
        <v>0</v>
      </c>
    </row>
    <row r="34" spans="1:2" ht="15" customHeight="1">
      <c r="A34" s="11" t="s">
        <v>0</v>
      </c>
      <c r="B34" s="11" t="s">
        <v>0</v>
      </c>
    </row>
    <row r="35" spans="1:2" ht="15" customHeight="1">
      <c r="A35" s="11" t="s">
        <v>0</v>
      </c>
      <c r="B35" s="11" t="s">
        <v>0</v>
      </c>
    </row>
    <row r="36" spans="1:2" ht="15" hidden="1" customHeight="1"/>
    <row r="37" spans="1:2" ht="15" hidden="1" customHeight="1"/>
  </sheetData>
  <sheetProtection selectLockedCells="1"/>
  <mergeCells count="1">
    <mergeCell ref="C1:L1"/>
  </mergeCells>
  <printOptions horizontalCentered="1"/>
  <pageMargins left="0.25" right="0.25" top="0.75" bottom="0.75" header="0.3" footer="0.3"/>
  <pageSetup scale="85" fitToHeight="0" orientation="landscape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RowColHeaders="0" workbookViewId="0"/>
  </sheetViews>
  <sheetFormatPr baseColWidth="10" defaultColWidth="12" defaultRowHeight="12"/>
  <sheetData/>
  <pageMargins left="0.7" right="0.7" top="0.75" bottom="0.75" header="0.3" footer="0.3"/>
</worksheet>
</file>

<file path=customUI/_rels/customUI14.xml.rels><?xml version="1.0" encoding="UTF-8" standalone="yes"?>
<Relationships xmlns="http://schemas.openxmlformats.org/package/2006/relationships"><Relationship Id="calendar" Type="http://schemas.openxmlformats.org/officeDocument/2006/relationships/image" Target="images/calendar.png"/><Relationship Id="parametre" Type="http://schemas.openxmlformats.org/officeDocument/2006/relationships/image" Target="images/parametre.png"/><Relationship Id="view" Type="http://schemas.openxmlformats.org/officeDocument/2006/relationships/image" Target="images/view.png"/><Relationship Id="printer" Type="http://schemas.openxmlformats.org/officeDocument/2006/relationships/image" Target="images/printer.png"/><Relationship Id="menu" Type="http://schemas.openxmlformats.org/officeDocument/2006/relationships/image" Target="images/menu.png"/><Relationship Id="close" Type="http://schemas.openxmlformats.org/officeDocument/2006/relationships/image" Target="images/close.png"/><Relationship Id="save" Type="http://schemas.openxmlformats.org/officeDocument/2006/relationships/image" Target="images/save.png"/></Relationships>
</file>

<file path=customUI/customUI14.xml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Calendrier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Leakim</dc:creator>
  <cp:lastModifiedBy>MARNEFFE Philippe</cp:lastModifiedBy>
  <cp:lastPrinted>2017-01-01T00:37:27Z</cp:lastPrinted>
  <dcterms:created xsi:type="dcterms:W3CDTF">2013-10-15T10:56:43Z</dcterms:created>
  <dcterms:modified xsi:type="dcterms:W3CDTF">2017-01-24T04:28:09Z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