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45" windowWidth="18915" windowHeight="6810" tabRatio="243" activeTab="1"/>
  </bookViews>
  <sheets>
    <sheet name="Création des fichiers" sheetId="6" r:id="rId1"/>
    <sheet name="Data" sheetId="5" r:id="rId2"/>
  </sheets>
  <definedNames>
    <definedName name="_xlnm._FilterDatabase" localSheetId="1" hidden="1">Data!$A$12:$BB$17</definedName>
    <definedName name="_xlnm.Print_Titles" localSheetId="1">Data!$8:$12</definedName>
  </definedNames>
  <calcPr calcId="145621"/>
</workbook>
</file>

<file path=xl/calcChain.xml><?xml version="1.0" encoding="utf-8"?>
<calcChain xmlns="http://schemas.openxmlformats.org/spreadsheetml/2006/main">
  <c r="AH3" i="5" l="1"/>
  <c r="AH4" i="5"/>
  <c r="AH5" i="5" s="1"/>
  <c r="AJ3" i="5"/>
  <c r="AJ4" i="5"/>
  <c r="AJ5" i="5" s="1"/>
  <c r="R14" i="5"/>
  <c r="R15" i="5"/>
  <c r="R16" i="5"/>
  <c r="R17" i="5"/>
  <c r="R13" i="5"/>
  <c r="AL4" i="5" l="1"/>
  <c r="AF16" i="5" l="1"/>
  <c r="AF13" i="5"/>
  <c r="AF17" i="5"/>
  <c r="AF15" i="5"/>
  <c r="AF14" i="5"/>
  <c r="AK6" i="5" l="1"/>
  <c r="AG6" i="5"/>
  <c r="AL3" i="5"/>
  <c r="AL5" i="5" l="1"/>
</calcChain>
</file>

<file path=xl/sharedStrings.xml><?xml version="1.0" encoding="utf-8"?>
<sst xmlns="http://schemas.openxmlformats.org/spreadsheetml/2006/main" count="126" uniqueCount="94">
  <si>
    <t>Salaire avant augmentation</t>
  </si>
  <si>
    <t>Matricule</t>
  </si>
  <si>
    <t>Nom</t>
  </si>
  <si>
    <t>Prénom</t>
  </si>
  <si>
    <t>Classification</t>
  </si>
  <si>
    <t>Mois</t>
  </si>
  <si>
    <t>Motif</t>
  </si>
  <si>
    <t>€</t>
  </si>
  <si>
    <t>taux</t>
  </si>
  <si>
    <t>Région
-
Direction</t>
  </si>
  <si>
    <t>Agence
-
Service</t>
  </si>
  <si>
    <t>Mois
€</t>
  </si>
  <si>
    <t>An
€</t>
  </si>
  <si>
    <t>Aug. constatée du salaire de base  entre 
Jan. 2015 et Jan. 2016</t>
  </si>
  <si>
    <t>Primes 2015 versées entre 
fév 2015 et 
janv 2016</t>
  </si>
  <si>
    <t>Eligible à l'augmentation</t>
  </si>
  <si>
    <t xml:space="preserve">Coefficient </t>
  </si>
  <si>
    <t>Augmentation Générale (AG)
(mois)</t>
  </si>
  <si>
    <t>Augmentation Individuelle (AI)
(mois)</t>
  </si>
  <si>
    <t>Société</t>
  </si>
  <si>
    <t>An</t>
  </si>
  <si>
    <t>Masse salariale :</t>
  </si>
  <si>
    <t xml:space="preserve">TAM+C </t>
  </si>
  <si>
    <t>AG =</t>
  </si>
  <si>
    <t>AI =</t>
  </si>
  <si>
    <t>Solde :</t>
  </si>
  <si>
    <t>Affectation RH</t>
  </si>
  <si>
    <t>Libellé emploi contrat de travail</t>
  </si>
  <si>
    <t>Genre</t>
  </si>
  <si>
    <t>Age</t>
  </si>
  <si>
    <t>O+E</t>
  </si>
  <si>
    <t>VENDEUR INTERNE</t>
  </si>
  <si>
    <t>O/E NIV. III ECH. A</t>
  </si>
  <si>
    <t>M</t>
  </si>
  <si>
    <t>F</t>
  </si>
  <si>
    <t>CHAUFFEUR PL</t>
  </si>
  <si>
    <t>RESPONSABLE EXPLOITATION</t>
  </si>
  <si>
    <t>CADRE NIVEAU VII  ECH. A</t>
  </si>
  <si>
    <t>MAGASINIER</t>
  </si>
  <si>
    <t>O/E NIV. II  ECH. A</t>
  </si>
  <si>
    <t>TAM NIV. IV ECH. A</t>
  </si>
  <si>
    <t>RESPONSABLE D'AGENCE</t>
  </si>
  <si>
    <t>NICOLAS</t>
  </si>
  <si>
    <t>CHAUFFEUR LIVREUR</t>
  </si>
  <si>
    <t>VENDEUSE INTERNE</t>
  </si>
  <si>
    <t>RESPONSABLE D EXPLOITATION</t>
  </si>
  <si>
    <t>MARIE</t>
  </si>
  <si>
    <t>ANTHONY</t>
  </si>
  <si>
    <t>MAXIME</t>
  </si>
  <si>
    <t>GABRIEL</t>
  </si>
  <si>
    <t>LAMBERT</t>
  </si>
  <si>
    <t>Prime Ancienneté
Mensuelle</t>
  </si>
  <si>
    <t>Bonus annuel 2014 versé en mars 2015</t>
  </si>
  <si>
    <t>Augmentation Totale
AG+AI</t>
  </si>
  <si>
    <t>Rémunération totale</t>
  </si>
  <si>
    <t>Eléments variables de rémunération</t>
  </si>
  <si>
    <r>
      <t xml:space="preserve">Groupe de rattachement </t>
    </r>
    <r>
      <rPr>
        <b/>
        <vertAlign val="superscript"/>
        <sz val="10"/>
        <color rgb="FF00BC00"/>
        <rFont val="Arial"/>
        <family val="2"/>
      </rPr>
      <t>(b) (c)</t>
    </r>
  </si>
  <si>
    <r>
      <rPr>
        <b/>
        <sz val="7"/>
        <color theme="8" tint="-0.249977111117893"/>
        <rFont val="Arial"/>
        <family val="2"/>
      </rPr>
      <t xml:space="preserve">Groupe : </t>
    </r>
    <r>
      <rPr>
        <b/>
        <sz val="8"/>
        <color theme="8" tint="-0.249977111117893"/>
        <rFont val="Arial"/>
        <family val="2"/>
      </rPr>
      <t xml:space="preserve">O+E </t>
    </r>
    <r>
      <rPr>
        <b/>
        <vertAlign val="superscript"/>
        <sz val="10"/>
        <color rgb="FF00BC00"/>
        <rFont val="Arial"/>
        <family val="2"/>
      </rPr>
      <t>(b)</t>
    </r>
  </si>
  <si>
    <r>
      <rPr>
        <b/>
        <sz val="7"/>
        <color theme="9" tint="-0.249977111117893"/>
        <rFont val="Arial"/>
        <family val="2"/>
      </rPr>
      <t xml:space="preserve">Groupe : </t>
    </r>
    <r>
      <rPr>
        <b/>
        <sz val="8"/>
        <color theme="9" tint="-0.249977111117893"/>
        <rFont val="Arial"/>
        <family val="2"/>
      </rPr>
      <t>TAM+C</t>
    </r>
    <r>
      <rPr>
        <b/>
        <vertAlign val="superscript"/>
        <sz val="10"/>
        <color rgb="FF00BC00"/>
        <rFont val="Arial"/>
        <family val="2"/>
      </rPr>
      <t>(c)</t>
    </r>
  </si>
  <si>
    <r>
      <t xml:space="preserve">Salaire mensuel  brut base '2014' 
EPT </t>
    </r>
    <r>
      <rPr>
        <b/>
        <vertAlign val="superscript"/>
        <sz val="10"/>
        <color rgb="FF00BC00"/>
        <rFont val="Arial"/>
        <family val="2"/>
      </rPr>
      <t xml:space="preserve">(a) </t>
    </r>
  </si>
  <si>
    <t>Ancienneté</t>
  </si>
  <si>
    <t>Oui/Non</t>
  </si>
  <si>
    <r>
      <t xml:space="preserve">Salaire mensuel  brut base '2015' </t>
    </r>
    <r>
      <rPr>
        <b/>
        <vertAlign val="superscript"/>
        <sz val="10"/>
        <color rgb="FFFFC000"/>
        <rFont val="Arial"/>
        <family val="2"/>
      </rPr>
      <t>(1)</t>
    </r>
    <r>
      <rPr>
        <b/>
        <sz val="8"/>
        <color indexed="9"/>
        <rFont val="Arial"/>
        <family val="2"/>
      </rPr>
      <t xml:space="preserve"> EPT</t>
    </r>
    <r>
      <rPr>
        <b/>
        <vertAlign val="superscript"/>
        <sz val="10"/>
        <color rgb="FF00BC00"/>
        <rFont val="Arial"/>
        <family val="2"/>
      </rPr>
      <t>(a)</t>
    </r>
  </si>
  <si>
    <t>Heures sup.payées</t>
  </si>
  <si>
    <r>
      <t xml:space="preserve">Nouveau Salaire base '2016'  </t>
    </r>
    <r>
      <rPr>
        <b/>
        <vertAlign val="superscript"/>
        <sz val="10"/>
        <color rgb="FFFFC000"/>
        <rFont val="Arial"/>
        <family val="2"/>
      </rPr>
      <t>(2)</t>
    </r>
    <r>
      <rPr>
        <b/>
        <sz val="8"/>
        <color indexed="9"/>
        <rFont val="Arial"/>
        <family val="2"/>
      </rPr>
      <t xml:space="preserve"> EPT</t>
    </r>
    <r>
      <rPr>
        <b/>
        <vertAlign val="superscript"/>
        <sz val="10"/>
        <color rgb="FF00BC00"/>
        <rFont val="Arial"/>
        <family val="2"/>
      </rPr>
      <t>(a)</t>
    </r>
  </si>
  <si>
    <t>Budget Augmentation :</t>
  </si>
  <si>
    <t>Total Augmentation :</t>
  </si>
  <si>
    <t>PARIS</t>
  </si>
  <si>
    <t>Modification de classification / coefficient /
intitulé de poste</t>
  </si>
  <si>
    <t>% du salaire annuel</t>
  </si>
  <si>
    <r>
      <t xml:space="preserve">Prime exceptionnelle
</t>
    </r>
    <r>
      <rPr>
        <sz val="8"/>
        <color rgb="FF666699"/>
        <rFont val="Arial"/>
        <family val="2"/>
      </rPr>
      <t>(sur paie mars 2016)</t>
    </r>
  </si>
  <si>
    <t>Total Primes exceptionnelles :</t>
  </si>
  <si>
    <t>NICE</t>
  </si>
  <si>
    <t>SOUKI</t>
  </si>
  <si>
    <t>KHAN</t>
  </si>
  <si>
    <t>HUBIN</t>
  </si>
  <si>
    <t>MULLER</t>
  </si>
  <si>
    <t>OSCTY</t>
  </si>
  <si>
    <t>1</t>
  </si>
  <si>
    <t>2</t>
  </si>
  <si>
    <t>3</t>
  </si>
  <si>
    <t>4</t>
  </si>
  <si>
    <t>I</t>
  </si>
  <si>
    <t>R</t>
  </si>
  <si>
    <t>E</t>
  </si>
  <si>
    <t>A</t>
  </si>
  <si>
    <t>C</t>
  </si>
  <si>
    <t>Sup 1</t>
  </si>
  <si>
    <t>Sup 2</t>
  </si>
  <si>
    <t>PDR</t>
  </si>
  <si>
    <t>MATRICE EXCEL v005</t>
  </si>
  <si>
    <t>SUD</t>
  </si>
  <si>
    <t>MARSEILLE</t>
  </si>
  <si>
    <t>IDF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</si>
</sst>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.0%"/>
    <numFmt numFmtId="165" formatCode="00000000"/>
    <numFmt numFmtId="166" formatCode="0.0"/>
    <numFmt numFmtId="167" formatCode="0.0;0.0;0.0"/>
    <numFmt numFmtId="168" formatCode="_-* #,##0\ [$€-40C]_-;\-* #,##0\ [$€-40C]_-;_-* &quot;-&quot;??\ [$€-40C]_-;_-@_-"/>
    <numFmt numFmtId="169" formatCode="#,##0&quot; €&quot;"/>
    <numFmt numFmtId="170" formatCode="0000"/>
    <numFmt numFmtId="171" formatCode="_-* #,##0.00\ [$€-40C]_-;\-* #,##0.00\ [$€-40C]_-;_-* &quot;-&quot;??\ [$€-40C]_-;_-@_-"/>
  </numFmts>
  <fonts count="27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color theme="0"/>
      <name val="Arial"/>
      <family val="2"/>
    </font>
    <font>
      <b/>
      <sz val="8"/>
      <color theme="8" tint="-0.249977111117893"/>
      <name val="Arial"/>
      <family val="2"/>
    </font>
    <font>
      <b/>
      <sz val="8"/>
      <color theme="9" tint="-0.249977111117893"/>
      <name val="Arial"/>
      <family val="2"/>
    </font>
    <font>
      <sz val="8"/>
      <color rgb="FF0000FF"/>
      <name val="Arial"/>
      <family val="2"/>
    </font>
    <font>
      <sz val="11"/>
      <color theme="1"/>
      <name val="Calibri"/>
      <family val="2"/>
      <scheme val="minor"/>
    </font>
    <font>
      <b/>
      <sz val="7"/>
      <color theme="8" tint="-0.249977111117893"/>
      <name val="Arial"/>
      <family val="2"/>
    </font>
    <font>
      <b/>
      <sz val="7"/>
      <color theme="9" tint="-0.249977111117893"/>
      <name val="Arial"/>
      <family val="2"/>
    </font>
    <font>
      <b/>
      <sz val="11"/>
      <color indexed="9"/>
      <name val="Arial"/>
      <family val="2"/>
    </font>
    <font>
      <b/>
      <sz val="14"/>
      <color theme="0"/>
      <name val="Calibri"/>
      <family val="2"/>
      <scheme val="minor"/>
    </font>
    <font>
      <sz val="8"/>
      <color theme="1"/>
      <name val="Arial"/>
      <family val="2"/>
    </font>
    <font>
      <sz val="8"/>
      <color rgb="FF00BC00"/>
      <name val="Arial"/>
      <family val="2"/>
    </font>
    <font>
      <i/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8"/>
      <color rgb="FF0070C0"/>
      <name val="Arial"/>
      <family val="2"/>
    </font>
    <font>
      <b/>
      <vertAlign val="superscript"/>
      <sz val="10"/>
      <color rgb="FF00BC00"/>
      <name val="Arial"/>
      <family val="2"/>
    </font>
    <font>
      <sz val="6"/>
      <name val="Arial"/>
      <family val="2"/>
    </font>
    <font>
      <sz val="8"/>
      <name val="Calibri"/>
      <family val="2"/>
      <scheme val="minor"/>
    </font>
    <font>
      <b/>
      <vertAlign val="superscript"/>
      <sz val="10"/>
      <color rgb="FFFFC000"/>
      <name val="Arial"/>
      <family val="2"/>
    </font>
    <font>
      <b/>
      <sz val="8"/>
      <color rgb="FF666699"/>
      <name val="Arial"/>
      <family val="2"/>
    </font>
    <font>
      <sz val="8"/>
      <color rgb="FF666699"/>
      <name val="Arial"/>
      <family val="2"/>
    </font>
    <font>
      <sz val="8"/>
      <color theme="9" tint="-0.249977111117893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8C508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8" tint="0.79998168889431442"/>
        <bgColor indexed="9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E200"/>
        <bgColor indexed="9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/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/>
      <right/>
      <top style="thin">
        <color rgb="FFCCCCFF"/>
      </top>
      <bottom style="thin">
        <color rgb="FFCCCCFF"/>
      </bottom>
      <diagonal/>
    </border>
    <border>
      <left style="thin">
        <color theme="0" tint="-0.14996795556505021"/>
      </left>
      <right/>
      <top style="thin">
        <color rgb="FFFFC000"/>
      </top>
      <bottom style="thin">
        <color rgb="FFFFC0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ck">
        <color theme="0" tint="-0.14993743705557422"/>
      </left>
      <right/>
      <top style="thick">
        <color theme="0" tint="-0.14993743705557422"/>
      </top>
      <bottom style="thick">
        <color theme="0" tint="-0.14993743705557422"/>
      </bottom>
      <diagonal/>
    </border>
    <border>
      <left/>
      <right/>
      <top style="thick">
        <color theme="0" tint="-0.14993743705557422"/>
      </top>
      <bottom style="thick">
        <color theme="0" tint="-0.14993743705557422"/>
      </bottom>
      <diagonal/>
    </border>
    <border>
      <left/>
      <right style="thick">
        <color theme="0" tint="-0.14993743705557422"/>
      </right>
      <top style="thick">
        <color theme="0" tint="-0.14993743705557422"/>
      </top>
      <bottom style="thick">
        <color theme="0" tint="-0.14993743705557422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50">
    <xf numFmtId="0" fontId="0" fillId="0" borderId="0" xfId="0"/>
    <xf numFmtId="0" fontId="0" fillId="11" borderId="27" xfId="0" applyFill="1" applyBorder="1"/>
    <xf numFmtId="0" fontId="0" fillId="11" borderId="28" xfId="0" applyFill="1" applyBorder="1"/>
    <xf numFmtId="0" fontId="0" fillId="11" borderId="29" xfId="0" applyFill="1" applyBorder="1"/>
    <xf numFmtId="0" fontId="0" fillId="12" borderId="0" xfId="0" applyFill="1"/>
    <xf numFmtId="0" fontId="0" fillId="11" borderId="30" xfId="0" applyFill="1" applyBorder="1"/>
    <xf numFmtId="0" fontId="0" fillId="11" borderId="31" xfId="0" applyFill="1" applyBorder="1"/>
    <xf numFmtId="0" fontId="0" fillId="11" borderId="0" xfId="0" applyFill="1" applyBorder="1"/>
    <xf numFmtId="0" fontId="0" fillId="11" borderId="32" xfId="0" applyFill="1" applyBorder="1"/>
    <xf numFmtId="0" fontId="0" fillId="11" borderId="33" xfId="0" applyFill="1" applyBorder="1"/>
    <xf numFmtId="0" fontId="0" fillId="11" borderId="34" xfId="0" applyFill="1" applyBorder="1"/>
    <xf numFmtId="164" fontId="1" fillId="0" borderId="6" xfId="1" applyNumberFormat="1" applyFont="1" applyFill="1" applyBorder="1" applyAlignment="1" applyProtection="1">
      <alignment horizontal="center" vertical="center"/>
    </xf>
    <xf numFmtId="168" fontId="1" fillId="14" borderId="6" xfId="0" applyNumberFormat="1" applyFont="1" applyFill="1" applyBorder="1" applyAlignment="1" applyProtection="1">
      <alignment horizontal="center" vertical="center"/>
      <protection locked="0"/>
    </xf>
    <xf numFmtId="168" fontId="18" fillId="0" borderId="6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right"/>
    </xf>
    <xf numFmtId="0" fontId="0" fillId="2" borderId="0" xfId="0" applyFill="1" applyBorder="1" applyProtection="1"/>
    <xf numFmtId="0" fontId="0" fillId="2" borderId="0" xfId="0" applyFill="1" applyBorder="1" applyAlignment="1" applyProtection="1">
      <alignment horizontal="center"/>
    </xf>
    <xf numFmtId="0" fontId="0" fillId="2" borderId="9" xfId="0" applyFill="1" applyBorder="1" applyProtection="1"/>
    <xf numFmtId="0" fontId="0" fillId="2" borderId="10" xfId="0" applyFill="1" applyBorder="1" applyProtection="1"/>
    <xf numFmtId="0" fontId="0" fillId="2" borderId="0" xfId="0" applyFill="1" applyBorder="1" applyAlignment="1" applyProtection="1">
      <alignment horizontal="center" vertical="center"/>
    </xf>
    <xf numFmtId="0" fontId="22" fillId="2" borderId="1" xfId="0" applyFont="1" applyFill="1" applyBorder="1" applyProtection="1"/>
    <xf numFmtId="0" fontId="0" fillId="2" borderId="1" xfId="0" applyFill="1" applyBorder="1" applyAlignment="1" applyProtection="1">
      <alignment horizontal="left" vertical="center"/>
    </xf>
    <xf numFmtId="0" fontId="0" fillId="2" borderId="1" xfId="0" applyFill="1" applyBorder="1" applyAlignment="1" applyProtection="1">
      <alignment horizontal="center"/>
    </xf>
    <xf numFmtId="0" fontId="0" fillId="2" borderId="16" xfId="0" applyFill="1" applyBorder="1" applyProtection="1"/>
    <xf numFmtId="10" fontId="0" fillId="2" borderId="9" xfId="1" applyNumberFormat="1" applyFont="1" applyFill="1" applyBorder="1" applyAlignment="1" applyProtection="1">
      <alignment horizontal="center"/>
    </xf>
    <xf numFmtId="10" fontId="0" fillId="2" borderId="1" xfId="1" applyNumberFormat="1" applyFont="1" applyFill="1" applyBorder="1" applyProtection="1"/>
    <xf numFmtId="0" fontId="0" fillId="2" borderId="1" xfId="0" applyFill="1" applyBorder="1" applyProtection="1"/>
    <xf numFmtId="0" fontId="0" fillId="2" borderId="17" xfId="0" applyFill="1" applyBorder="1" applyProtection="1"/>
    <xf numFmtId="0" fontId="0" fillId="2" borderId="18" xfId="0" applyFill="1" applyBorder="1" applyProtection="1"/>
    <xf numFmtId="0" fontId="0" fillId="2" borderId="1" xfId="0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vertical="center"/>
    </xf>
    <xf numFmtId="10" fontId="0" fillId="2" borderId="1" xfId="1" applyNumberFormat="1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right"/>
    </xf>
    <xf numFmtId="0" fontId="4" fillId="8" borderId="1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</xf>
    <xf numFmtId="0" fontId="12" fillId="2" borderId="17" xfId="0" applyFont="1" applyFill="1" applyBorder="1" applyAlignment="1" applyProtection="1">
      <alignment horizontal="left"/>
    </xf>
    <xf numFmtId="0" fontId="15" fillId="9" borderId="15" xfId="0" applyFont="1" applyFill="1" applyBorder="1" applyAlignment="1" applyProtection="1">
      <alignment horizontal="center" vertical="center"/>
    </xf>
    <xf numFmtId="0" fontId="15" fillId="9" borderId="14" xfId="0" applyFont="1" applyFill="1" applyBorder="1" applyAlignment="1" applyProtection="1">
      <alignment horizontal="center" vertical="center"/>
    </xf>
    <xf numFmtId="0" fontId="6" fillId="9" borderId="14" xfId="0" applyFont="1" applyFill="1" applyBorder="1" applyAlignment="1" applyProtection="1">
      <alignment horizontal="right" vertical="center"/>
    </xf>
    <xf numFmtId="0" fontId="6" fillId="10" borderId="14" xfId="0" applyFont="1" applyFill="1" applyBorder="1" applyAlignment="1" applyProtection="1">
      <alignment horizontal="center" vertical="center"/>
    </xf>
    <xf numFmtId="0" fontId="12" fillId="2" borderId="18" xfId="0" applyFont="1" applyFill="1" applyBorder="1" applyAlignment="1" applyProtection="1">
      <alignment horizontal="left" vertical="center" wrapText="1"/>
    </xf>
    <xf numFmtId="0" fontId="22" fillId="2" borderId="0" xfId="0" applyFont="1" applyFill="1" applyBorder="1" applyProtection="1"/>
    <xf numFmtId="0" fontId="0" fillId="2" borderId="0" xfId="0" applyFill="1" applyBorder="1" applyAlignment="1" applyProtection="1">
      <alignment horizontal="left" vertical="center"/>
    </xf>
    <xf numFmtId="10" fontId="0" fillId="2" borderId="0" xfId="1" applyNumberFormat="1" applyFont="1" applyFill="1" applyBorder="1" applyAlignment="1" applyProtection="1">
      <alignment horizontal="center"/>
    </xf>
    <xf numFmtId="10" fontId="0" fillId="2" borderId="0" xfId="1" applyNumberFormat="1" applyFont="1" applyFill="1" applyBorder="1" applyProtection="1"/>
    <xf numFmtId="0" fontId="0" fillId="2" borderId="14" xfId="0" applyFill="1" applyBorder="1" applyAlignment="1" applyProtection="1">
      <alignment horizontal="right"/>
    </xf>
    <xf numFmtId="0" fontId="0" fillId="2" borderId="14" xfId="0" applyFill="1" applyBorder="1" applyProtection="1"/>
    <xf numFmtId="0" fontId="0" fillId="2" borderId="14" xfId="0" applyFill="1" applyBorder="1" applyAlignment="1" applyProtection="1">
      <alignment horizontal="center"/>
    </xf>
    <xf numFmtId="0" fontId="0" fillId="2" borderId="15" xfId="0" applyFill="1" applyBorder="1" applyProtection="1"/>
    <xf numFmtId="0" fontId="0" fillId="2" borderId="14" xfId="0" applyFill="1" applyBorder="1" applyAlignment="1" applyProtection="1">
      <alignment horizontal="center" vertical="center"/>
    </xf>
    <xf numFmtId="0" fontId="22" fillId="2" borderId="14" xfId="0" applyFont="1" applyFill="1" applyBorder="1" applyProtection="1"/>
    <xf numFmtId="0" fontId="0" fillId="2" borderId="14" xfId="0" applyFill="1" applyBorder="1" applyAlignment="1" applyProtection="1">
      <alignment horizontal="left" vertical="center"/>
    </xf>
    <xf numFmtId="10" fontId="0" fillId="2" borderId="14" xfId="1" applyNumberFormat="1" applyFont="1" applyFill="1" applyBorder="1" applyAlignment="1" applyProtection="1">
      <alignment horizontal="center"/>
    </xf>
    <xf numFmtId="10" fontId="0" fillId="2" borderId="14" xfId="1" applyNumberFormat="1" applyFont="1" applyFill="1" applyBorder="1" applyProtection="1"/>
    <xf numFmtId="0" fontId="0" fillId="2" borderId="14" xfId="0" applyFill="1" applyBorder="1" applyAlignment="1" applyProtection="1">
      <alignment horizontal="center" wrapText="1"/>
    </xf>
    <xf numFmtId="0" fontId="17" fillId="2" borderId="36" xfId="0" applyFont="1" applyFill="1" applyBorder="1" applyProtection="1"/>
    <xf numFmtId="0" fontId="0" fillId="2" borderId="37" xfId="0" applyFill="1" applyBorder="1" applyProtection="1"/>
    <xf numFmtId="0" fontId="0" fillId="2" borderId="6" xfId="0" applyFill="1" applyBorder="1" applyProtection="1"/>
    <xf numFmtId="49" fontId="2" fillId="13" borderId="35" xfId="0" applyNumberFormat="1" applyFont="1" applyFill="1" applyBorder="1" applyAlignment="1" applyProtection="1">
      <alignment horizontal="center" vertical="center" wrapText="1"/>
    </xf>
    <xf numFmtId="49" fontId="2" fillId="4" borderId="35" xfId="0" applyNumberFormat="1" applyFont="1" applyFill="1" applyBorder="1" applyAlignment="1" applyProtection="1">
      <alignment horizontal="center" vertical="center" wrapText="1"/>
    </xf>
    <xf numFmtId="49" fontId="2" fillId="4" borderId="6" xfId="0" applyNumberFormat="1" applyFont="1" applyFill="1" applyBorder="1" applyAlignment="1" applyProtection="1">
      <alignment horizontal="center" vertical="center" wrapText="1"/>
    </xf>
    <xf numFmtId="49" fontId="2" fillId="4" borderId="6" xfId="0" applyNumberFormat="1" applyFont="1" applyFill="1" applyBorder="1" applyAlignment="1" applyProtection="1">
      <alignment horizontal="center" vertical="top" wrapText="1"/>
    </xf>
    <xf numFmtId="10" fontId="2" fillId="4" borderId="6" xfId="1" applyNumberFormat="1" applyFont="1" applyFill="1" applyBorder="1" applyAlignment="1" applyProtection="1">
      <alignment horizontal="center" vertical="top" wrapText="1"/>
    </xf>
    <xf numFmtId="168" fontId="1" fillId="0" borderId="7" xfId="0" applyNumberFormat="1" applyFon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3" fontId="18" fillId="0" borderId="6" xfId="0" applyNumberFormat="1" applyFont="1" applyFill="1" applyBorder="1" applyAlignment="1" applyProtection="1">
      <alignment horizontal="center" vertical="center"/>
    </xf>
    <xf numFmtId="3" fontId="21" fillId="0" borderId="6" xfId="0" applyNumberFormat="1" applyFont="1" applyFill="1" applyBorder="1" applyAlignment="1" applyProtection="1">
      <alignment horizontal="left" vertical="center"/>
    </xf>
    <xf numFmtId="168" fontId="18" fillId="0" borderId="6" xfId="0" applyNumberFormat="1" applyFont="1" applyFill="1" applyBorder="1" applyAlignment="1" applyProtection="1">
      <alignment horizontal="center" vertical="center"/>
    </xf>
    <xf numFmtId="164" fontId="18" fillId="0" borderId="6" xfId="1" applyNumberFormat="1" applyFont="1" applyFill="1" applyBorder="1" applyAlignment="1" applyProtection="1">
      <alignment horizontal="center" vertical="center"/>
    </xf>
    <xf numFmtId="168" fontId="18" fillId="0" borderId="6" xfId="1" applyNumberFormat="1" applyFont="1" applyFill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vertical="center"/>
    </xf>
    <xf numFmtId="3" fontId="19" fillId="0" borderId="6" xfId="0" applyNumberFormat="1" applyFon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right"/>
    </xf>
    <xf numFmtId="3" fontId="21" fillId="14" borderId="6" xfId="0" applyNumberFormat="1" applyFont="1" applyFill="1" applyBorder="1" applyAlignment="1" applyProtection="1">
      <alignment horizontal="center" vertical="center"/>
      <protection locked="0"/>
    </xf>
    <xf numFmtId="3" fontId="19" fillId="14" borderId="6" xfId="0" applyNumberFormat="1" applyFont="1" applyFill="1" applyBorder="1" applyAlignment="1" applyProtection="1">
      <alignment horizontal="center" vertical="center"/>
      <protection locked="0"/>
    </xf>
    <xf numFmtId="49" fontId="1" fillId="0" borderId="6" xfId="0" applyNumberFormat="1" applyFont="1" applyFill="1" applyBorder="1" applyAlignment="1" applyProtection="1">
      <alignment horizontal="left" vertical="center"/>
    </xf>
    <xf numFmtId="1" fontId="1" fillId="0" borderId="6" xfId="0" applyNumberFormat="1" applyFont="1" applyFill="1" applyBorder="1" applyAlignment="1" applyProtection="1">
      <alignment horizontal="left" vertical="center"/>
    </xf>
    <xf numFmtId="49" fontId="1" fillId="0" borderId="6" xfId="0" applyNumberFormat="1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vertical="center"/>
    </xf>
    <xf numFmtId="169" fontId="1" fillId="0" borderId="6" xfId="0" applyNumberFormat="1" applyFont="1" applyFill="1" applyBorder="1" applyAlignment="1" applyProtection="1">
      <alignment horizontal="right" vertical="center"/>
    </xf>
    <xf numFmtId="168" fontId="15" fillId="9" borderId="1" xfId="0" applyNumberFormat="1" applyFont="1" applyFill="1" applyBorder="1" applyAlignment="1" applyProtection="1">
      <alignment horizontal="right" vertical="center"/>
    </xf>
    <xf numFmtId="3" fontId="18" fillId="14" borderId="6" xfId="0" applyNumberFormat="1" applyFont="1" applyFill="1" applyBorder="1" applyAlignment="1" applyProtection="1">
      <alignment horizontal="left" vertical="center"/>
      <protection locked="0"/>
    </xf>
    <xf numFmtId="0" fontId="13" fillId="2" borderId="1" xfId="0" applyFont="1" applyFill="1" applyBorder="1" applyAlignment="1" applyProtection="1">
      <alignment horizontal="right" vertical="center"/>
    </xf>
    <xf numFmtId="165" fontId="1" fillId="0" borderId="6" xfId="0" applyNumberFormat="1" applyFont="1" applyFill="1" applyBorder="1" applyAlignment="1" applyProtection="1">
      <alignment horizontal="center" vertical="center"/>
    </xf>
    <xf numFmtId="170" fontId="1" fillId="0" borderId="6" xfId="0" applyNumberFormat="1" applyFont="1" applyFill="1" applyBorder="1" applyAlignment="1" applyProtection="1">
      <alignment horizontal="center" vertical="center"/>
    </xf>
    <xf numFmtId="166" fontId="1" fillId="0" borderId="6" xfId="0" applyNumberFormat="1" applyFont="1" applyFill="1" applyBorder="1" applyAlignment="1" applyProtection="1">
      <alignment horizontal="right" vertical="center"/>
    </xf>
    <xf numFmtId="167" fontId="1" fillId="0" borderId="6" xfId="0" applyNumberFormat="1" applyFont="1" applyFill="1" applyBorder="1" applyAlignment="1" applyProtection="1">
      <alignment horizontal="right" vertical="center"/>
    </xf>
    <xf numFmtId="0" fontId="14" fillId="2" borderId="17" xfId="0" applyFont="1" applyFill="1" applyBorder="1" applyAlignment="1" applyProtection="1">
      <alignment horizontal="left" vertical="center"/>
    </xf>
    <xf numFmtId="0" fontId="14" fillId="2" borderId="18" xfId="0" applyFont="1" applyFill="1" applyBorder="1" applyAlignment="1" applyProtection="1">
      <alignment horizontal="left" vertical="center"/>
    </xf>
    <xf numFmtId="4" fontId="21" fillId="0" borderId="6" xfId="0" applyNumberFormat="1" applyFont="1" applyFill="1" applyBorder="1" applyAlignment="1" applyProtection="1">
      <alignment horizontal="left" vertical="center"/>
    </xf>
    <xf numFmtId="49" fontId="2" fillId="4" borderId="35" xfId="0" applyNumberFormat="1" applyFont="1" applyFill="1" applyBorder="1" applyAlignment="1" applyProtection="1">
      <alignment horizontal="center" vertical="center" wrapText="1"/>
    </xf>
    <xf numFmtId="49" fontId="2" fillId="13" borderId="35" xfId="0" applyNumberFormat="1" applyFont="1" applyFill="1" applyBorder="1" applyAlignment="1" applyProtection="1">
      <alignment horizontal="center" vertical="center" wrapText="1"/>
    </xf>
    <xf numFmtId="49" fontId="2" fillId="3" borderId="11" xfId="0" applyNumberFormat="1" applyFont="1" applyFill="1" applyBorder="1" applyAlignment="1" applyProtection="1">
      <alignment horizontal="center" vertical="center" wrapText="1"/>
    </xf>
    <xf numFmtId="49" fontId="2" fillId="3" borderId="12" xfId="0" applyNumberFormat="1" applyFont="1" applyFill="1" applyBorder="1" applyAlignment="1" applyProtection="1">
      <alignment horizontal="center" vertical="center" wrapText="1"/>
    </xf>
    <xf numFmtId="49" fontId="2" fillId="3" borderId="13" xfId="0" applyNumberFormat="1" applyFont="1" applyFill="1" applyBorder="1" applyAlignment="1" applyProtection="1">
      <alignment horizontal="center" vertical="center" wrapText="1"/>
    </xf>
    <xf numFmtId="49" fontId="2" fillId="4" borderId="6" xfId="0" applyNumberFormat="1" applyFont="1" applyFill="1" applyBorder="1" applyAlignment="1" applyProtection="1">
      <alignment horizontal="center" vertical="center" wrapText="1"/>
    </xf>
    <xf numFmtId="49" fontId="2" fillId="4" borderId="38" xfId="0" applyNumberFormat="1" applyFont="1" applyFill="1" applyBorder="1" applyAlignment="1" applyProtection="1">
      <alignment horizontal="center" vertical="center" wrapText="1"/>
    </xf>
    <xf numFmtId="49" fontId="2" fillId="4" borderId="40" xfId="0" applyNumberFormat="1" applyFont="1" applyFill="1" applyBorder="1" applyAlignment="1" applyProtection="1">
      <alignment horizontal="center" vertical="center" wrapText="1"/>
    </xf>
    <xf numFmtId="49" fontId="2" fillId="4" borderId="39" xfId="0" applyNumberFormat="1" applyFont="1" applyFill="1" applyBorder="1" applyAlignment="1" applyProtection="1">
      <alignment horizontal="center" vertical="center" wrapText="1"/>
    </xf>
    <xf numFmtId="49" fontId="2" fillId="4" borderId="5" xfId="0" applyNumberFormat="1" applyFont="1" applyFill="1" applyBorder="1" applyAlignment="1" applyProtection="1">
      <alignment horizontal="center" vertical="center" textRotation="90" wrapText="1"/>
    </xf>
    <xf numFmtId="49" fontId="2" fillId="4" borderId="8" xfId="0" applyNumberFormat="1" applyFont="1" applyFill="1" applyBorder="1" applyAlignment="1" applyProtection="1">
      <alignment horizontal="center" vertical="center" textRotation="90" wrapText="1"/>
    </xf>
    <xf numFmtId="49" fontId="2" fillId="4" borderId="7" xfId="0" applyNumberFormat="1" applyFont="1" applyFill="1" applyBorder="1" applyAlignment="1" applyProtection="1">
      <alignment horizontal="center" vertical="center" textRotation="90" wrapText="1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 vertical="center"/>
    </xf>
    <xf numFmtId="0" fontId="3" fillId="5" borderId="41" xfId="0" applyFont="1" applyFill="1" applyBorder="1" applyAlignment="1" applyProtection="1">
      <alignment horizontal="center" vertical="center" wrapText="1"/>
    </xf>
    <xf numFmtId="0" fontId="3" fillId="5" borderId="3" xfId="0" applyFont="1" applyFill="1" applyBorder="1" applyAlignment="1" applyProtection="1">
      <alignment horizontal="center" vertical="center" wrapText="1"/>
    </xf>
    <xf numFmtId="0" fontId="0" fillId="15" borderId="11" xfId="0" applyFill="1" applyBorder="1" applyAlignment="1" applyProtection="1">
      <alignment horizontal="center"/>
    </xf>
    <xf numFmtId="0" fontId="0" fillId="15" borderId="13" xfId="0" applyFill="1" applyBorder="1" applyAlignment="1" applyProtection="1">
      <alignment horizontal="center"/>
    </xf>
    <xf numFmtId="49" fontId="2" fillId="4" borderId="6" xfId="0" applyNumberFormat="1" applyFont="1" applyFill="1" applyBorder="1" applyAlignment="1" applyProtection="1">
      <alignment horizontal="right" vertical="center" wrapText="1"/>
      <protection locked="0"/>
    </xf>
    <xf numFmtId="49" fontId="10" fillId="3" borderId="19" xfId="0" applyNumberFormat="1" applyFont="1" applyFill="1" applyBorder="1" applyAlignment="1" applyProtection="1">
      <alignment horizontal="center" vertical="center" wrapText="1"/>
    </xf>
    <xf numFmtId="49" fontId="10" fillId="3" borderId="20" xfId="0" applyNumberFormat="1" applyFont="1" applyFill="1" applyBorder="1" applyAlignment="1" applyProtection="1">
      <alignment horizontal="center" vertical="center" wrapText="1"/>
    </xf>
    <xf numFmtId="49" fontId="10" fillId="3" borderId="21" xfId="0" applyNumberFormat="1" applyFont="1" applyFill="1" applyBorder="1" applyAlignment="1" applyProtection="1">
      <alignment horizontal="center" vertical="center" wrapText="1"/>
    </xf>
    <xf numFmtId="49" fontId="10" fillId="3" borderId="22" xfId="0" applyNumberFormat="1" applyFont="1" applyFill="1" applyBorder="1" applyAlignment="1" applyProtection="1">
      <alignment horizontal="center" vertical="center" wrapText="1"/>
    </xf>
    <xf numFmtId="49" fontId="10" fillId="3" borderId="0" xfId="0" applyNumberFormat="1" applyFont="1" applyFill="1" applyBorder="1" applyAlignment="1" applyProtection="1">
      <alignment horizontal="center" vertical="center" wrapText="1"/>
    </xf>
    <xf numFmtId="49" fontId="10" fillId="3" borderId="23" xfId="0" applyNumberFormat="1" applyFont="1" applyFill="1" applyBorder="1" applyAlignment="1" applyProtection="1">
      <alignment horizontal="center" vertical="center" wrapText="1"/>
    </xf>
    <xf numFmtId="49" fontId="10" fillId="3" borderId="24" xfId="0" applyNumberFormat="1" applyFont="1" applyFill="1" applyBorder="1" applyAlignment="1" applyProtection="1">
      <alignment horizontal="center" vertical="center" wrapText="1"/>
    </xf>
    <xf numFmtId="49" fontId="10" fillId="3" borderId="25" xfId="0" applyNumberFormat="1" applyFont="1" applyFill="1" applyBorder="1" applyAlignment="1" applyProtection="1">
      <alignment horizontal="center" vertical="center" wrapText="1"/>
    </xf>
    <xf numFmtId="49" fontId="10" fillId="3" borderId="26" xfId="0" applyNumberFormat="1" applyFont="1" applyFill="1" applyBorder="1" applyAlignment="1" applyProtection="1">
      <alignment horizontal="center" vertical="center" wrapText="1"/>
    </xf>
    <xf numFmtId="0" fontId="11" fillId="2" borderId="0" xfId="0" applyFont="1" applyFill="1" applyBorder="1" applyAlignment="1" applyProtection="1">
      <alignment horizontal="center" vertical="center" textRotation="90" wrapText="1"/>
    </xf>
    <xf numFmtId="171" fontId="12" fillId="9" borderId="16" xfId="0" applyNumberFormat="1" applyFont="1" applyFill="1" applyBorder="1" applyAlignment="1" applyProtection="1">
      <alignment horizontal="right" vertical="center"/>
    </xf>
    <xf numFmtId="171" fontId="12" fillId="9" borderId="9" xfId="0" applyNumberFormat="1" applyFont="1" applyFill="1" applyBorder="1" applyAlignment="1" applyProtection="1">
      <alignment horizontal="right" vertical="center"/>
    </xf>
    <xf numFmtId="171" fontId="12" fillId="9" borderId="10" xfId="0" applyNumberFormat="1" applyFont="1" applyFill="1" applyBorder="1" applyAlignment="1" applyProtection="1">
      <alignment horizontal="right" vertical="center"/>
    </xf>
    <xf numFmtId="171" fontId="12" fillId="10" borderId="16" xfId="0" applyNumberFormat="1" applyFont="1" applyFill="1" applyBorder="1" applyAlignment="1" applyProtection="1">
      <alignment horizontal="right" vertical="center"/>
    </xf>
    <xf numFmtId="171" fontId="12" fillId="10" borderId="10" xfId="0" applyNumberFormat="1" applyFont="1" applyFill="1" applyBorder="1" applyAlignment="1" applyProtection="1">
      <alignment horizontal="right" vertical="center"/>
    </xf>
    <xf numFmtId="0" fontId="3" fillId="5" borderId="2" xfId="0" applyFont="1" applyFill="1" applyBorder="1" applyAlignment="1" applyProtection="1">
      <alignment horizontal="center" vertical="center" wrapText="1"/>
    </xf>
    <xf numFmtId="0" fontId="3" fillId="5" borderId="4" xfId="0" applyFont="1" applyFill="1" applyBorder="1" applyAlignment="1" applyProtection="1">
      <alignment horizontal="center" vertical="center" wrapText="1"/>
    </xf>
    <xf numFmtId="49" fontId="2" fillId="4" borderId="5" xfId="0" applyNumberFormat="1" applyFont="1" applyFill="1" applyBorder="1" applyAlignment="1" applyProtection="1">
      <alignment horizontal="center" vertical="center" wrapText="1"/>
    </xf>
    <xf numFmtId="49" fontId="2" fillId="4" borderId="8" xfId="0" applyNumberFormat="1" applyFont="1" applyFill="1" applyBorder="1" applyAlignment="1" applyProtection="1">
      <alignment horizontal="center" vertical="center" wrapText="1"/>
    </xf>
    <xf numFmtId="49" fontId="2" fillId="4" borderId="7" xfId="0" applyNumberFormat="1" applyFont="1" applyFill="1" applyBorder="1" applyAlignment="1" applyProtection="1">
      <alignment horizontal="center" vertical="center" wrapText="1"/>
    </xf>
    <xf numFmtId="49" fontId="2" fillId="4" borderId="5" xfId="0" applyNumberFormat="1" applyFont="1" applyFill="1" applyBorder="1" applyAlignment="1" applyProtection="1">
      <alignment horizontal="left" vertical="center" textRotation="90" wrapText="1"/>
    </xf>
    <xf numFmtId="49" fontId="2" fillId="4" borderId="8" xfId="0" applyNumberFormat="1" applyFont="1" applyFill="1" applyBorder="1" applyAlignment="1" applyProtection="1">
      <alignment horizontal="left" vertical="center" textRotation="90" wrapText="1"/>
    </xf>
    <xf numFmtId="49" fontId="2" fillId="4" borderId="7" xfId="0" applyNumberFormat="1" applyFont="1" applyFill="1" applyBorder="1" applyAlignment="1" applyProtection="1">
      <alignment horizontal="left" vertical="center" textRotation="90" wrapText="1"/>
    </xf>
    <xf numFmtId="49" fontId="4" fillId="6" borderId="6" xfId="0" applyNumberFormat="1" applyFont="1" applyFill="1" applyBorder="1" applyAlignment="1" applyProtection="1">
      <alignment horizontal="center" vertical="center" wrapText="1"/>
    </xf>
    <xf numFmtId="49" fontId="5" fillId="7" borderId="6" xfId="0" applyNumberFormat="1" applyFont="1" applyFill="1" applyBorder="1" applyAlignment="1" applyProtection="1">
      <alignment horizontal="center" vertical="center" wrapText="1"/>
    </xf>
    <xf numFmtId="168" fontId="24" fillId="10" borderId="16" xfId="0" applyNumberFormat="1" applyFont="1" applyFill="1" applyBorder="1" applyAlignment="1" applyProtection="1">
      <alignment horizontal="right" vertical="center"/>
    </xf>
    <xf numFmtId="168" fontId="24" fillId="10" borderId="10" xfId="0" applyNumberFormat="1" applyFont="1" applyFill="1" applyBorder="1" applyAlignment="1" applyProtection="1">
      <alignment horizontal="right" vertical="center"/>
    </xf>
    <xf numFmtId="168" fontId="24" fillId="9" borderId="1" xfId="0" applyNumberFormat="1" applyFont="1" applyFill="1" applyBorder="1" applyAlignment="1" applyProtection="1">
      <alignment horizontal="right" vertical="center"/>
    </xf>
    <xf numFmtId="0" fontId="24" fillId="9" borderId="15" xfId="0" applyFont="1" applyFill="1" applyBorder="1" applyAlignment="1" applyProtection="1">
      <alignment horizontal="right" vertical="center"/>
    </xf>
    <xf numFmtId="0" fontId="24" fillId="10" borderId="15" xfId="0" applyFont="1" applyFill="1" applyBorder="1" applyAlignment="1" applyProtection="1">
      <alignment horizontal="center" vertical="center"/>
    </xf>
    <xf numFmtId="0" fontId="12" fillId="2" borderId="16" xfId="0" applyFont="1" applyFill="1" applyBorder="1" applyAlignment="1" applyProtection="1">
      <alignment horizontal="right"/>
    </xf>
    <xf numFmtId="168" fontId="16" fillId="9" borderId="15" xfId="0" applyNumberFormat="1" applyFont="1" applyFill="1" applyBorder="1" applyAlignment="1" applyProtection="1">
      <alignment horizontal="right" vertical="center"/>
    </xf>
    <xf numFmtId="168" fontId="16" fillId="10" borderId="43" xfId="0" applyNumberFormat="1" applyFont="1" applyFill="1" applyBorder="1" applyAlignment="1" applyProtection="1">
      <alignment horizontal="right" vertical="center"/>
    </xf>
    <xf numFmtId="168" fontId="16" fillId="10" borderId="42" xfId="0" applyNumberFormat="1" applyFont="1" applyFill="1" applyBorder="1" applyAlignment="1" applyProtection="1">
      <alignment horizontal="right" vertical="center"/>
    </xf>
    <xf numFmtId="168" fontId="16" fillId="16" borderId="44" xfId="0" applyNumberFormat="1" applyFont="1" applyFill="1" applyBorder="1" applyAlignment="1" applyProtection="1">
      <alignment horizontal="center"/>
    </xf>
    <xf numFmtId="168" fontId="16" fillId="16" borderId="45" xfId="0" applyNumberFormat="1" applyFont="1" applyFill="1" applyBorder="1" applyAlignment="1" applyProtection="1">
      <alignment horizontal="center"/>
    </xf>
    <xf numFmtId="171" fontId="16" fillId="17" borderId="45" xfId="1" applyNumberFormat="1" applyFont="1" applyFill="1" applyBorder="1" applyAlignment="1" applyProtection="1">
      <alignment horizontal="center"/>
    </xf>
    <xf numFmtId="171" fontId="16" fillId="17" borderId="46" xfId="1" applyNumberFormat="1" applyFont="1" applyFill="1" applyBorder="1" applyAlignment="1" applyProtection="1">
      <alignment horizontal="center"/>
    </xf>
    <xf numFmtId="49" fontId="26" fillId="2" borderId="1" xfId="0" applyNumberFormat="1" applyFont="1" applyFill="1" applyBorder="1" applyAlignment="1" applyProtection="1">
      <alignment horizontal="right" vertical="center"/>
    </xf>
  </cellXfs>
  <cellStyles count="2">
    <cellStyle name="Normal" xfId="0" builtinId="0"/>
    <cellStyle name="Pourcentage" xfId="1" builtinId="5"/>
  </cellStyles>
  <dxfs count="4"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00FF00"/>
      <color rgb="FF0000FF"/>
      <color rgb="FFFFFFCC"/>
      <color rgb="FFFFFF99"/>
      <color rgb="FF00BC00"/>
      <color rgb="FFCCCCFF"/>
      <color rgb="FF00E200"/>
      <color rgb="FFFFFF66"/>
      <color rgb="FFF0EA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461597</xdr:colOff>
      <xdr:row>3</xdr:row>
      <xdr:rowOff>14654</xdr:rowOff>
    </xdr:from>
    <xdr:to>
      <xdr:col>6</xdr:col>
      <xdr:colOff>16853</xdr:colOff>
      <xdr:row>7</xdr:row>
      <xdr:rowOff>139211</xdr:rowOff>
    </xdr:to>
    <xdr:sp macro="[0]!CreationFichiersAgence" textlink="">
      <xdr:nvSpPr>
        <xdr:cNvPr id="5" name="ZoneTexte 4"/>
        <xdr:cNvSpPr txBox="1"/>
      </xdr:nvSpPr>
      <xdr:spPr>
        <a:xfrm>
          <a:off x="1663212" y="4051789"/>
          <a:ext cx="1841256" cy="886557"/>
        </a:xfrm>
        <a:prstGeom prst="rect">
          <a:avLst/>
        </a:prstGeom>
        <a:solidFill>
          <a:schemeClr val="tx1"/>
        </a:solidFill>
        <a:ln w="28575" cmpd="sng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2"/>
              </a:solidFill>
            </a:rPr>
            <a:t>DECOUPER</a:t>
          </a:r>
        </a:p>
        <a:p>
          <a:pPr algn="ctr"/>
          <a:r>
            <a:rPr lang="fr-FR" sz="1200" b="1">
              <a:solidFill>
                <a:schemeClr val="bg2"/>
              </a:solidFill>
            </a:rPr>
            <a:t>PAR AGENCE</a:t>
          </a:r>
        </a:p>
      </xdr:txBody>
    </xdr:sp>
    <xdr:clientData/>
  </xdr:twoCellAnchor>
  <xdr:twoCellAnchor>
    <xdr:from>
      <xdr:col>6</xdr:col>
      <xdr:colOff>251312</xdr:colOff>
      <xdr:row>3</xdr:row>
      <xdr:rowOff>14654</xdr:rowOff>
    </xdr:from>
    <xdr:to>
      <xdr:col>7</xdr:col>
      <xdr:colOff>1333501</xdr:colOff>
      <xdr:row>7</xdr:row>
      <xdr:rowOff>153866</xdr:rowOff>
    </xdr:to>
    <xdr:sp macro="[0]!CreationFichiersRegions" textlink="">
      <xdr:nvSpPr>
        <xdr:cNvPr id="7" name="ZoneTexte 6"/>
        <xdr:cNvSpPr txBox="1"/>
      </xdr:nvSpPr>
      <xdr:spPr>
        <a:xfrm>
          <a:off x="3738927" y="4051789"/>
          <a:ext cx="1844189" cy="901212"/>
        </a:xfrm>
        <a:prstGeom prst="rect">
          <a:avLst/>
        </a:prstGeom>
        <a:solidFill>
          <a:schemeClr val="tx1"/>
        </a:solidFill>
        <a:ln w="28575" cmpd="sng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2"/>
              </a:solidFill>
            </a:rPr>
            <a:t>DECOUPER</a:t>
          </a:r>
        </a:p>
        <a:p>
          <a:pPr algn="ctr"/>
          <a:r>
            <a:rPr lang="fr-FR" sz="1200" b="1">
              <a:solidFill>
                <a:schemeClr val="bg2"/>
              </a:solidFill>
            </a:rPr>
            <a:t>PAR REGION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2:I9"/>
  <sheetViews>
    <sheetView zoomScale="130" zoomScaleNormal="130" workbookViewId="0">
      <selection activeCell="L17" sqref="L17"/>
    </sheetView>
  </sheetViews>
  <sheetFormatPr baseColWidth="10" defaultRowHeight="15" x14ac:dyDescent="0.25"/>
  <cols>
    <col min="1" max="1" width="11.42578125" style="4"/>
    <col min="2" max="2" width="2.28515625" style="4" customWidth="1"/>
    <col min="3" max="3" width="4.28515625" style="4" customWidth="1"/>
    <col min="4" max="7" width="11.42578125" style="4"/>
    <col min="8" max="8" width="31.5703125" style="4" customWidth="1"/>
    <col min="9" max="9" width="2.5703125" style="4" customWidth="1"/>
    <col min="10" max="16384" width="11.42578125" style="4"/>
  </cols>
  <sheetData>
    <row r="2" spans="2:9" x14ac:dyDescent="0.25">
      <c r="B2" s="1"/>
      <c r="C2" s="2"/>
      <c r="D2" s="2"/>
      <c r="E2" s="2"/>
      <c r="F2" s="2"/>
      <c r="G2" s="2"/>
      <c r="H2" s="2"/>
      <c r="I2" s="3"/>
    </row>
    <row r="3" spans="2:9" x14ac:dyDescent="0.25">
      <c r="B3" s="5"/>
      <c r="C3" s="7"/>
      <c r="D3" s="7"/>
      <c r="E3" s="7"/>
      <c r="F3" s="7"/>
      <c r="G3" s="7"/>
      <c r="H3" s="7"/>
      <c r="I3" s="6"/>
    </row>
    <row r="4" spans="2:9" x14ac:dyDescent="0.25">
      <c r="B4" s="5"/>
      <c r="C4" s="7"/>
      <c r="D4" s="7"/>
      <c r="E4" s="7"/>
      <c r="F4" s="7"/>
      <c r="G4" s="7"/>
      <c r="H4" s="7"/>
      <c r="I4" s="6"/>
    </row>
    <row r="5" spans="2:9" x14ac:dyDescent="0.25">
      <c r="B5" s="5"/>
      <c r="C5" s="7"/>
      <c r="D5" s="7"/>
      <c r="E5" s="7"/>
      <c r="F5" s="7"/>
      <c r="G5" s="7"/>
      <c r="H5" s="7"/>
      <c r="I5" s="6"/>
    </row>
    <row r="6" spans="2:9" x14ac:dyDescent="0.25">
      <c r="B6" s="5"/>
      <c r="C6" s="7"/>
      <c r="D6" s="7"/>
      <c r="E6" s="7"/>
      <c r="F6" s="7"/>
      <c r="G6" s="7"/>
      <c r="H6" s="7"/>
      <c r="I6" s="6"/>
    </row>
    <row r="7" spans="2:9" x14ac:dyDescent="0.25">
      <c r="B7" s="5"/>
      <c r="C7" s="7"/>
      <c r="D7" s="7"/>
      <c r="E7" s="7"/>
      <c r="F7" s="7"/>
      <c r="G7" s="7"/>
      <c r="H7" s="7"/>
      <c r="I7" s="6"/>
    </row>
    <row r="8" spans="2:9" x14ac:dyDescent="0.25">
      <c r="B8" s="5"/>
      <c r="C8" s="7"/>
      <c r="D8" s="7"/>
      <c r="E8" s="7"/>
      <c r="F8" s="7"/>
      <c r="G8" s="7"/>
      <c r="H8" s="7"/>
      <c r="I8" s="6"/>
    </row>
    <row r="9" spans="2:9" x14ac:dyDescent="0.25">
      <c r="B9" s="8"/>
      <c r="C9" s="9"/>
      <c r="D9" s="9"/>
      <c r="E9" s="9"/>
      <c r="F9" s="9"/>
      <c r="G9" s="9"/>
      <c r="H9" s="9"/>
      <c r="I9" s="1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BB18"/>
  <sheetViews>
    <sheetView tabSelected="1" zoomScaleNormal="100" workbookViewId="0">
      <selection activeCell="E21" sqref="E21"/>
    </sheetView>
  </sheetViews>
  <sheetFormatPr baseColWidth="10" defaultRowHeight="15" outlineLevelCol="1" x14ac:dyDescent="0.25"/>
  <cols>
    <col min="1" max="1" width="8.28515625" style="73" customWidth="1"/>
    <col min="2" max="2" width="8.42578125" style="26" customWidth="1"/>
    <col min="3" max="3" width="11.7109375" style="26" customWidth="1"/>
    <col min="4" max="4" width="9.42578125" style="26" customWidth="1"/>
    <col min="5" max="5" width="16.7109375" style="26" customWidth="1"/>
    <col min="6" max="6" width="17" style="26" customWidth="1"/>
    <col min="7" max="7" width="23.5703125" style="26" customWidth="1"/>
    <col min="8" max="8" width="24.7109375" style="26" customWidth="1" outlineLevel="1"/>
    <col min="9" max="9" width="20" style="26" customWidth="1" outlineLevel="1"/>
    <col min="10" max="10" width="4.7109375" style="26" customWidth="1" outlineLevel="1"/>
    <col min="11" max="11" width="4.7109375" style="22" customWidth="1" outlineLevel="1"/>
    <col min="12" max="12" width="5.140625" style="26" customWidth="1" outlineLevel="1"/>
    <col min="13" max="13" width="4.7109375" style="73" customWidth="1" outlineLevel="1"/>
    <col min="14" max="14" width="1.7109375" style="26" customWidth="1"/>
    <col min="15" max="16" width="8.28515625" style="26" hidden="1" customWidth="1"/>
    <col min="17" max="18" width="7.5703125" style="26" customWidth="1"/>
    <col min="19" max="19" width="12.5703125" style="22" customWidth="1"/>
    <col min="20" max="21" width="10.140625" style="26" customWidth="1" outlineLevel="1"/>
    <col min="22" max="22" width="12.28515625" style="26" customWidth="1" outlineLevel="1"/>
    <col min="23" max="23" width="11.85546875" style="26" customWidth="1" outlineLevel="1"/>
    <col min="24" max="24" width="7.5703125" style="29" customWidth="1" outlineLevel="1"/>
    <col min="25" max="25" width="1.7109375" style="22" customWidth="1"/>
    <col min="26" max="26" width="12.140625" style="26" customWidth="1" outlineLevel="1"/>
    <col min="27" max="27" width="15.5703125" style="26" customWidth="1" outlineLevel="1"/>
    <col min="28" max="28" width="18" style="64" customWidth="1" outlineLevel="1"/>
    <col min="29" max="29" width="1.7109375" style="26" customWidth="1"/>
    <col min="30" max="30" width="6.7109375" style="20" customWidth="1"/>
    <col min="31" max="31" width="12" style="31" customWidth="1"/>
    <col min="32" max="32" width="7.28515625" style="22" customWidth="1"/>
    <col min="33" max="33" width="7.140625" style="26" customWidth="1"/>
    <col min="34" max="34" width="7.5703125" style="25" customWidth="1"/>
    <col min="35" max="35" width="6.85546875" style="26" customWidth="1"/>
    <col min="36" max="36" width="9.42578125" style="26" customWidth="1"/>
    <col min="37" max="37" width="6.42578125" style="26" customWidth="1"/>
    <col min="38" max="39" width="8.85546875" style="26" customWidth="1"/>
    <col min="40" max="41" width="8" style="26" customWidth="1"/>
    <col min="42" max="42" width="6.85546875" style="26" customWidth="1"/>
    <col min="43" max="43" width="7.85546875" style="26" customWidth="1"/>
    <col min="44" max="44" width="8.7109375" style="26" customWidth="1"/>
    <col min="45" max="46" width="6.85546875" style="26" customWidth="1" outlineLevel="1"/>
    <col min="47" max="47" width="8.5703125" style="26" customWidth="1" outlineLevel="1"/>
    <col min="48" max="48" width="10.42578125" style="26" customWidth="1" outlineLevel="1"/>
    <col min="49" max="49" width="19.5703125" style="26" customWidth="1" outlineLevel="1"/>
    <col min="50" max="50" width="1.7109375" style="26" customWidth="1"/>
    <col min="51" max="54" width="24.28515625" style="26" customWidth="1" outlineLevel="1"/>
    <col min="55" max="16384" width="11.42578125" style="26"/>
  </cols>
  <sheetData>
    <row r="1" spans="1:54" ht="6" customHeight="1" x14ac:dyDescent="0.25">
      <c r="A1" s="14"/>
      <c r="B1" s="15"/>
      <c r="C1" s="15"/>
      <c r="D1" s="15"/>
      <c r="E1" s="15"/>
      <c r="F1" s="15"/>
      <c r="G1" s="15"/>
      <c r="H1" s="15"/>
      <c r="I1" s="15"/>
      <c r="J1" s="15"/>
      <c r="K1" s="16"/>
      <c r="L1" s="15"/>
      <c r="M1" s="14"/>
      <c r="N1" s="17"/>
      <c r="O1" s="15"/>
      <c r="P1" s="15"/>
      <c r="Q1" s="15"/>
      <c r="R1" s="15"/>
      <c r="S1" s="16"/>
      <c r="T1" s="15"/>
      <c r="U1" s="15"/>
      <c r="V1" s="15"/>
      <c r="W1" s="15"/>
      <c r="X1" s="15"/>
      <c r="Y1" s="18"/>
      <c r="Z1" s="19"/>
      <c r="AA1" s="15"/>
      <c r="AB1" s="16"/>
      <c r="AC1" s="15"/>
      <c r="AE1" s="21"/>
      <c r="AG1" s="23"/>
      <c r="AH1" s="23"/>
      <c r="AI1" s="24"/>
      <c r="AJ1" s="18"/>
      <c r="AK1" s="25"/>
      <c r="AL1" s="23"/>
      <c r="AM1" s="18"/>
      <c r="AP1" s="27"/>
      <c r="AQ1" s="27"/>
      <c r="AR1" s="27"/>
      <c r="AS1" s="27"/>
      <c r="AT1" s="27"/>
      <c r="AV1" s="28"/>
      <c r="AW1" s="15"/>
      <c r="AX1" s="18"/>
      <c r="BA1" s="15"/>
      <c r="BB1" s="15"/>
    </row>
    <row r="2" spans="1:54" ht="15" customHeight="1" x14ac:dyDescent="0.25">
      <c r="A2" s="111" t="s">
        <v>90</v>
      </c>
      <c r="B2" s="112"/>
      <c r="C2" s="112"/>
      <c r="D2" s="112"/>
      <c r="E2" s="112"/>
      <c r="F2" s="113"/>
      <c r="G2" s="15"/>
      <c r="H2" s="15"/>
      <c r="I2" s="15"/>
      <c r="J2" s="15"/>
      <c r="K2" s="16"/>
      <c r="L2" s="15"/>
      <c r="M2" s="14"/>
      <c r="N2" s="17"/>
      <c r="O2" s="15"/>
      <c r="P2" s="15"/>
      <c r="Q2" s="15"/>
      <c r="R2" s="15"/>
      <c r="S2" s="16"/>
      <c r="T2" s="15"/>
      <c r="U2" s="15"/>
      <c r="V2" s="15"/>
      <c r="W2" s="15"/>
      <c r="X2" s="15"/>
      <c r="Y2" s="18"/>
      <c r="Z2" s="29"/>
      <c r="AA2" s="15"/>
      <c r="AB2" s="120"/>
      <c r="AC2" s="15"/>
      <c r="AD2" s="30"/>
      <c r="AF2" s="32" t="s">
        <v>21</v>
      </c>
      <c r="AG2" s="33" t="s">
        <v>30</v>
      </c>
      <c r="AH2" s="121"/>
      <c r="AI2" s="122"/>
      <c r="AJ2" s="123"/>
      <c r="AK2" s="34" t="s">
        <v>22</v>
      </c>
      <c r="AL2" s="124"/>
      <c r="AM2" s="125"/>
      <c r="AO2" s="83"/>
      <c r="AP2" s="88"/>
      <c r="AQ2" s="64"/>
      <c r="BA2" s="15"/>
      <c r="BB2" s="15"/>
    </row>
    <row r="3" spans="1:54" ht="15" customHeight="1" x14ac:dyDescent="0.25">
      <c r="A3" s="114"/>
      <c r="B3" s="115"/>
      <c r="C3" s="115"/>
      <c r="D3" s="115"/>
      <c r="E3" s="115"/>
      <c r="F3" s="116"/>
      <c r="G3" s="15"/>
      <c r="H3" s="15"/>
      <c r="I3" s="15"/>
      <c r="J3" s="15"/>
      <c r="K3" s="16"/>
      <c r="L3" s="15"/>
      <c r="M3" s="14"/>
      <c r="N3" s="17"/>
      <c r="O3" s="15"/>
      <c r="P3" s="15"/>
      <c r="Q3" s="15"/>
      <c r="R3" s="15"/>
      <c r="S3" s="16"/>
      <c r="T3" s="15"/>
      <c r="U3" s="15"/>
      <c r="V3" s="15"/>
      <c r="W3" s="15"/>
      <c r="X3" s="15"/>
      <c r="Y3" s="18"/>
      <c r="Z3" s="29"/>
      <c r="AA3" s="15"/>
      <c r="AB3" s="120"/>
      <c r="AC3" s="15"/>
      <c r="AD3" s="30"/>
      <c r="AF3" s="32" t="s">
        <v>65</v>
      </c>
      <c r="AG3" s="36" t="s">
        <v>23</v>
      </c>
      <c r="AH3" s="81">
        <f>AH2*0.3%</f>
        <v>0</v>
      </c>
      <c r="AI3" s="139" t="s">
        <v>24</v>
      </c>
      <c r="AJ3" s="138">
        <f>AH2*0.7%</f>
        <v>0</v>
      </c>
      <c r="AK3" s="140" t="s">
        <v>24</v>
      </c>
      <c r="AL3" s="136">
        <f>AL2*1%</f>
        <v>0</v>
      </c>
      <c r="AM3" s="137"/>
      <c r="AO3" s="83"/>
      <c r="AP3" s="88"/>
      <c r="AQ3" s="64"/>
      <c r="BA3" s="15"/>
      <c r="BB3" s="15"/>
    </row>
    <row r="4" spans="1:54" ht="15" customHeight="1" x14ac:dyDescent="0.25">
      <c r="A4" s="114"/>
      <c r="B4" s="115"/>
      <c r="C4" s="115"/>
      <c r="D4" s="115"/>
      <c r="E4" s="115"/>
      <c r="F4" s="116"/>
      <c r="G4" s="15"/>
      <c r="H4" s="15"/>
      <c r="I4" s="15"/>
      <c r="J4" s="15"/>
      <c r="K4" s="16"/>
      <c r="L4" s="15"/>
      <c r="M4" s="14"/>
      <c r="N4" s="17"/>
      <c r="O4" s="15"/>
      <c r="P4" s="15"/>
      <c r="Q4" s="15"/>
      <c r="R4" s="15"/>
      <c r="S4" s="16"/>
      <c r="T4" s="15"/>
      <c r="U4" s="15"/>
      <c r="V4" s="15"/>
      <c r="W4" s="15"/>
      <c r="X4" s="15"/>
      <c r="Y4" s="18"/>
      <c r="Z4" s="29"/>
      <c r="AA4" s="15"/>
      <c r="AB4" s="120"/>
      <c r="AC4" s="15"/>
      <c r="AD4" s="30"/>
      <c r="AF4" s="32" t="s">
        <v>66</v>
      </c>
      <c r="AG4" s="37"/>
      <c r="AH4" s="81">
        <f>SUM(AH13:AH164)</f>
        <v>0</v>
      </c>
      <c r="AI4" s="38"/>
      <c r="AJ4" s="138">
        <f>(SUM(AJ13:AJ164))</f>
        <v>0</v>
      </c>
      <c r="AK4" s="39"/>
      <c r="AL4" s="136">
        <f>SUM(AL13:AL164)</f>
        <v>0</v>
      </c>
      <c r="AM4" s="137"/>
      <c r="AO4" s="83"/>
      <c r="AP4" s="88"/>
      <c r="AQ4" s="64"/>
      <c r="AR4" s="64"/>
      <c r="AS4" s="64"/>
      <c r="AT4" s="64"/>
      <c r="AU4" s="64"/>
      <c r="AV4" s="64"/>
      <c r="BA4" s="15"/>
      <c r="BB4" s="15"/>
    </row>
    <row r="5" spans="1:54" ht="15" customHeight="1" thickBot="1" x14ac:dyDescent="0.3">
      <c r="A5" s="117"/>
      <c r="B5" s="118"/>
      <c r="C5" s="118"/>
      <c r="D5" s="118"/>
      <c r="E5" s="118"/>
      <c r="F5" s="119"/>
      <c r="G5" s="15"/>
      <c r="H5" s="15"/>
      <c r="I5" s="15"/>
      <c r="J5" s="15"/>
      <c r="K5" s="16"/>
      <c r="L5" s="15"/>
      <c r="M5" s="14"/>
      <c r="N5" s="17"/>
      <c r="O5" s="15"/>
      <c r="P5" s="15"/>
      <c r="Q5" s="15"/>
      <c r="R5" s="15"/>
      <c r="S5" s="16"/>
      <c r="T5" s="15"/>
      <c r="U5" s="15"/>
      <c r="V5" s="15"/>
      <c r="W5" s="15"/>
      <c r="X5" s="15"/>
      <c r="Y5" s="18"/>
      <c r="Z5" s="29"/>
      <c r="AA5" s="15"/>
      <c r="AB5" s="120"/>
      <c r="AC5" s="15"/>
      <c r="AD5" s="30"/>
      <c r="AF5" s="32" t="s">
        <v>25</v>
      </c>
      <c r="AG5" s="37"/>
      <c r="AH5" s="142">
        <f>AH3-AH4</f>
        <v>0</v>
      </c>
      <c r="AI5" s="38"/>
      <c r="AJ5" s="142">
        <f>AJ3-AJ4</f>
        <v>0</v>
      </c>
      <c r="AK5" s="39"/>
      <c r="AL5" s="143">
        <f>AL3-AL4</f>
        <v>0</v>
      </c>
      <c r="AM5" s="144"/>
      <c r="AO5" s="149"/>
      <c r="AP5" s="89"/>
      <c r="AQ5" s="35"/>
      <c r="AR5" s="35"/>
      <c r="AS5" s="35"/>
      <c r="AT5" s="35"/>
      <c r="AU5" s="35"/>
      <c r="AV5" s="35"/>
      <c r="AW5" s="40"/>
      <c r="BA5" s="15"/>
      <c r="BB5" s="15"/>
    </row>
    <row r="6" spans="1:54" ht="16.5" thickTop="1" thickBot="1" x14ac:dyDescent="0.3">
      <c r="A6" s="15"/>
      <c r="B6" s="15"/>
      <c r="C6" s="15"/>
      <c r="D6" s="15"/>
      <c r="E6" s="15"/>
      <c r="F6" s="15"/>
      <c r="G6" s="15"/>
      <c r="H6" s="15"/>
      <c r="I6" s="15"/>
      <c r="J6" s="15"/>
      <c r="K6" s="16"/>
      <c r="L6" s="15"/>
      <c r="M6" s="14"/>
      <c r="N6" s="17"/>
      <c r="O6" s="15"/>
      <c r="P6" s="15"/>
      <c r="Q6" s="15"/>
      <c r="R6" s="15"/>
      <c r="S6" s="16"/>
      <c r="T6" s="15"/>
      <c r="U6" s="15"/>
      <c r="V6" s="15"/>
      <c r="W6" s="15"/>
      <c r="X6" s="15"/>
      <c r="Y6" s="18"/>
      <c r="Z6" s="19"/>
      <c r="AA6" s="15"/>
      <c r="AB6" s="16"/>
      <c r="AC6" s="15"/>
      <c r="AD6" s="41"/>
      <c r="AE6" s="42"/>
      <c r="AF6" s="141" t="s">
        <v>71</v>
      </c>
      <c r="AG6" s="145">
        <f>SUMIF(AF13:AF17,"O+E",AU13:AU17)</f>
        <v>0</v>
      </c>
      <c r="AH6" s="146"/>
      <c r="AI6" s="146"/>
      <c r="AJ6" s="146"/>
      <c r="AK6" s="147">
        <f>SUMIF(AF13:AF17,"TAM+C",AU13:AU17)</f>
        <v>0</v>
      </c>
      <c r="AL6" s="147"/>
      <c r="AM6" s="148"/>
      <c r="AN6" s="18"/>
      <c r="AO6" s="149"/>
      <c r="AP6" s="89"/>
      <c r="AQ6" s="15"/>
      <c r="AR6" s="15"/>
      <c r="AS6" s="15"/>
      <c r="AT6" s="15"/>
      <c r="AU6" s="15"/>
      <c r="AV6" s="15"/>
      <c r="AW6" s="15"/>
      <c r="BA6" s="15"/>
      <c r="BB6" s="15"/>
    </row>
    <row r="7" spans="1:54" ht="4.5" customHeight="1" thickTop="1" x14ac:dyDescent="0.25">
      <c r="A7" s="14"/>
      <c r="B7" s="15"/>
      <c r="C7" s="15"/>
      <c r="D7" s="15"/>
      <c r="E7" s="15"/>
      <c r="F7" s="15"/>
      <c r="G7" s="15"/>
      <c r="H7" s="15"/>
      <c r="I7" s="15"/>
      <c r="J7" s="15"/>
      <c r="K7" s="16"/>
      <c r="L7" s="15"/>
      <c r="M7" s="14"/>
      <c r="N7" s="17"/>
      <c r="O7" s="15"/>
      <c r="P7" s="15"/>
      <c r="Q7" s="15"/>
      <c r="R7" s="15"/>
      <c r="S7" s="16"/>
      <c r="T7" s="15"/>
      <c r="U7" s="15"/>
      <c r="V7" s="15"/>
      <c r="W7" s="15"/>
      <c r="X7" s="15"/>
      <c r="Y7" s="18"/>
      <c r="Z7" s="19"/>
      <c r="AA7" s="15"/>
      <c r="AB7" s="16"/>
      <c r="AC7" s="15"/>
      <c r="AD7" s="41"/>
      <c r="AE7" s="42"/>
      <c r="AF7" s="16"/>
      <c r="AG7" s="15"/>
      <c r="AH7" s="15"/>
      <c r="AI7" s="43"/>
      <c r="AJ7" s="15"/>
      <c r="AK7" s="44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8"/>
      <c r="AY7" s="15"/>
      <c r="AZ7" s="15"/>
      <c r="BA7" s="15"/>
      <c r="BB7" s="15"/>
    </row>
    <row r="8" spans="1:54" ht="15" customHeight="1" x14ac:dyDescent="0.25">
      <c r="A8" s="103" t="s">
        <v>82</v>
      </c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4"/>
      <c r="M8" s="105"/>
      <c r="N8" s="17"/>
      <c r="O8" s="108"/>
      <c r="P8" s="109"/>
      <c r="Q8" s="93" t="s">
        <v>83</v>
      </c>
      <c r="R8" s="94"/>
      <c r="S8" s="94"/>
      <c r="T8" s="94"/>
      <c r="U8" s="94"/>
      <c r="V8" s="94"/>
      <c r="W8" s="94"/>
      <c r="X8" s="95"/>
      <c r="Y8" s="18"/>
      <c r="Z8" s="106" t="s">
        <v>84</v>
      </c>
      <c r="AA8" s="107"/>
      <c r="AB8" s="107"/>
      <c r="AC8" s="15"/>
      <c r="AD8" s="93" t="s">
        <v>85</v>
      </c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  <c r="AP8" s="94"/>
      <c r="AQ8" s="94"/>
      <c r="AR8" s="94"/>
      <c r="AS8" s="94"/>
      <c r="AT8" s="94"/>
      <c r="AU8" s="94"/>
      <c r="AV8" s="94"/>
      <c r="AW8" s="95"/>
      <c r="AX8" s="18"/>
      <c r="AY8" s="126" t="s">
        <v>86</v>
      </c>
      <c r="AZ8" s="107"/>
      <c r="BA8" s="107"/>
      <c r="BB8" s="127"/>
    </row>
    <row r="9" spans="1:54" ht="3.75" customHeight="1" x14ac:dyDescent="0.25">
      <c r="A9" s="45"/>
      <c r="B9" s="46"/>
      <c r="C9" s="46"/>
      <c r="D9" s="46"/>
      <c r="E9" s="46"/>
      <c r="F9" s="46"/>
      <c r="G9" s="46"/>
      <c r="H9" s="46"/>
      <c r="I9" s="46"/>
      <c r="J9" s="46"/>
      <c r="K9" s="47"/>
      <c r="L9" s="46"/>
      <c r="M9" s="45"/>
      <c r="N9" s="48"/>
      <c r="O9" s="46"/>
      <c r="P9" s="46"/>
      <c r="Q9" s="46"/>
      <c r="R9" s="46"/>
      <c r="S9" s="47"/>
      <c r="T9" s="46"/>
      <c r="U9" s="46"/>
      <c r="V9" s="46"/>
      <c r="W9" s="46"/>
      <c r="X9" s="46"/>
      <c r="Y9" s="48"/>
      <c r="Z9" s="49"/>
      <c r="AA9" s="46"/>
      <c r="AB9" s="47"/>
      <c r="AC9" s="48"/>
      <c r="AD9" s="50"/>
      <c r="AE9" s="51"/>
      <c r="AF9" s="47"/>
      <c r="AG9" s="46"/>
      <c r="AH9" s="46"/>
      <c r="AI9" s="52"/>
      <c r="AJ9" s="46"/>
      <c r="AK9" s="53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  <c r="AX9" s="48"/>
      <c r="AY9" s="54"/>
      <c r="AZ9" s="54"/>
      <c r="BA9" s="54"/>
      <c r="BB9" s="54"/>
    </row>
    <row r="10" spans="1:54" ht="19.5" customHeight="1" x14ac:dyDescent="0.25">
      <c r="A10" s="110" t="s">
        <v>1</v>
      </c>
      <c r="B10" s="96" t="s">
        <v>19</v>
      </c>
      <c r="C10" s="96" t="s">
        <v>9</v>
      </c>
      <c r="D10" s="96" t="s">
        <v>10</v>
      </c>
      <c r="E10" s="96" t="s">
        <v>2</v>
      </c>
      <c r="F10" s="96" t="s">
        <v>3</v>
      </c>
      <c r="G10" s="96" t="s">
        <v>26</v>
      </c>
      <c r="H10" s="96" t="s">
        <v>27</v>
      </c>
      <c r="I10" s="96" t="s">
        <v>4</v>
      </c>
      <c r="J10" s="100" t="s">
        <v>16</v>
      </c>
      <c r="K10" s="100" t="s">
        <v>28</v>
      </c>
      <c r="L10" s="100" t="s">
        <v>29</v>
      </c>
      <c r="M10" s="100" t="s">
        <v>60</v>
      </c>
      <c r="N10" s="55"/>
      <c r="O10" s="97" t="s">
        <v>0</v>
      </c>
      <c r="P10" s="98"/>
      <c r="Q10" s="98"/>
      <c r="R10" s="98"/>
      <c r="S10" s="98"/>
      <c r="T10" s="99"/>
      <c r="U10" s="91" t="s">
        <v>55</v>
      </c>
      <c r="V10" s="91"/>
      <c r="W10" s="91"/>
      <c r="X10" s="100" t="s">
        <v>54</v>
      </c>
      <c r="Y10" s="56"/>
      <c r="Z10" s="96" t="s">
        <v>78</v>
      </c>
      <c r="AA10" s="96" t="s">
        <v>79</v>
      </c>
      <c r="AB10" s="128" t="s">
        <v>80</v>
      </c>
      <c r="AC10" s="57"/>
      <c r="AD10" s="96" t="s">
        <v>15</v>
      </c>
      <c r="AE10" s="96"/>
      <c r="AF10" s="131" t="s">
        <v>56</v>
      </c>
      <c r="AG10" s="100" t="s">
        <v>89</v>
      </c>
      <c r="AH10" s="134" t="s">
        <v>57</v>
      </c>
      <c r="AI10" s="134"/>
      <c r="AJ10" s="134"/>
      <c r="AK10" s="134"/>
      <c r="AL10" s="135" t="s">
        <v>58</v>
      </c>
      <c r="AM10" s="135"/>
      <c r="AN10" s="96" t="s">
        <v>53</v>
      </c>
      <c r="AO10" s="96"/>
      <c r="AP10" s="96"/>
      <c r="AQ10" s="96" t="s">
        <v>64</v>
      </c>
      <c r="AR10" s="96"/>
      <c r="AS10" s="100" t="s">
        <v>87</v>
      </c>
      <c r="AT10" s="100" t="s">
        <v>88</v>
      </c>
      <c r="AU10" s="96" t="s">
        <v>70</v>
      </c>
      <c r="AV10" s="96"/>
      <c r="AW10" s="128" t="s">
        <v>68</v>
      </c>
      <c r="AX10" s="57"/>
      <c r="AY10" s="96" t="s">
        <v>78</v>
      </c>
      <c r="AZ10" s="96" t="s">
        <v>79</v>
      </c>
      <c r="BA10" s="96" t="s">
        <v>80</v>
      </c>
      <c r="BB10" s="96" t="s">
        <v>81</v>
      </c>
    </row>
    <row r="11" spans="1:54" ht="35.25" customHeight="1" x14ac:dyDescent="0.25">
      <c r="A11" s="110"/>
      <c r="B11" s="96"/>
      <c r="C11" s="96"/>
      <c r="D11" s="96"/>
      <c r="E11" s="96"/>
      <c r="F11" s="96"/>
      <c r="G11" s="96"/>
      <c r="H11" s="96"/>
      <c r="I11" s="96"/>
      <c r="J11" s="101"/>
      <c r="K11" s="101"/>
      <c r="L11" s="101"/>
      <c r="M11" s="101"/>
      <c r="N11" s="55"/>
      <c r="O11" s="92" t="s">
        <v>59</v>
      </c>
      <c r="P11" s="92"/>
      <c r="Q11" s="91" t="s">
        <v>62</v>
      </c>
      <c r="R11" s="91"/>
      <c r="S11" s="91" t="s">
        <v>13</v>
      </c>
      <c r="T11" s="91" t="s">
        <v>51</v>
      </c>
      <c r="U11" s="91" t="s">
        <v>63</v>
      </c>
      <c r="V11" s="91" t="s">
        <v>14</v>
      </c>
      <c r="W11" s="91" t="s">
        <v>52</v>
      </c>
      <c r="X11" s="101"/>
      <c r="Y11" s="56"/>
      <c r="Z11" s="96"/>
      <c r="AA11" s="96"/>
      <c r="AB11" s="129"/>
      <c r="AC11" s="57"/>
      <c r="AD11" s="96"/>
      <c r="AE11" s="96"/>
      <c r="AF11" s="132"/>
      <c r="AG11" s="101"/>
      <c r="AH11" s="96" t="s">
        <v>17</v>
      </c>
      <c r="AI11" s="96"/>
      <c r="AJ11" s="96" t="s">
        <v>18</v>
      </c>
      <c r="AK11" s="96"/>
      <c r="AL11" s="96" t="s">
        <v>18</v>
      </c>
      <c r="AM11" s="96"/>
      <c r="AN11" s="96"/>
      <c r="AO11" s="96"/>
      <c r="AP11" s="96"/>
      <c r="AQ11" s="96"/>
      <c r="AR11" s="96"/>
      <c r="AS11" s="102"/>
      <c r="AT11" s="102"/>
      <c r="AU11" s="96"/>
      <c r="AV11" s="96"/>
      <c r="AW11" s="129"/>
      <c r="AX11" s="57"/>
      <c r="AY11" s="96"/>
      <c r="AZ11" s="96"/>
      <c r="BA11" s="96"/>
      <c r="BB11" s="96"/>
    </row>
    <row r="12" spans="1:54" ht="36" customHeight="1" x14ac:dyDescent="0.25">
      <c r="A12" s="110"/>
      <c r="B12" s="96"/>
      <c r="C12" s="96"/>
      <c r="D12" s="96"/>
      <c r="E12" s="96"/>
      <c r="F12" s="96"/>
      <c r="G12" s="96"/>
      <c r="H12" s="96"/>
      <c r="I12" s="96"/>
      <c r="J12" s="102"/>
      <c r="K12" s="102"/>
      <c r="L12" s="102"/>
      <c r="M12" s="102"/>
      <c r="N12" s="55"/>
      <c r="O12" s="58" t="s">
        <v>5</v>
      </c>
      <c r="P12" s="58" t="s">
        <v>20</v>
      </c>
      <c r="Q12" s="59" t="s">
        <v>5</v>
      </c>
      <c r="R12" s="59" t="s">
        <v>20</v>
      </c>
      <c r="S12" s="91"/>
      <c r="T12" s="91"/>
      <c r="U12" s="91"/>
      <c r="V12" s="91"/>
      <c r="W12" s="91"/>
      <c r="X12" s="102"/>
      <c r="Y12" s="56"/>
      <c r="Z12" s="96"/>
      <c r="AA12" s="96"/>
      <c r="AB12" s="130"/>
      <c r="AC12" s="57"/>
      <c r="AD12" s="60" t="s">
        <v>61</v>
      </c>
      <c r="AE12" s="60" t="s">
        <v>6</v>
      </c>
      <c r="AF12" s="133"/>
      <c r="AG12" s="102"/>
      <c r="AH12" s="61" t="s">
        <v>7</v>
      </c>
      <c r="AI12" s="62" t="s">
        <v>8</v>
      </c>
      <c r="AJ12" s="62" t="s">
        <v>7</v>
      </c>
      <c r="AK12" s="61" t="s">
        <v>8</v>
      </c>
      <c r="AL12" s="62" t="s">
        <v>7</v>
      </c>
      <c r="AM12" s="61" t="s">
        <v>8</v>
      </c>
      <c r="AN12" s="61" t="s">
        <v>11</v>
      </c>
      <c r="AO12" s="61" t="s">
        <v>12</v>
      </c>
      <c r="AP12" s="61" t="s">
        <v>8</v>
      </c>
      <c r="AQ12" s="61" t="s">
        <v>11</v>
      </c>
      <c r="AR12" s="61" t="s">
        <v>12</v>
      </c>
      <c r="AS12" s="62" t="s">
        <v>12</v>
      </c>
      <c r="AT12" s="62" t="s">
        <v>12</v>
      </c>
      <c r="AU12" s="62" t="s">
        <v>7</v>
      </c>
      <c r="AV12" s="61" t="s">
        <v>69</v>
      </c>
      <c r="AW12" s="130"/>
      <c r="AX12" s="57"/>
      <c r="AY12" s="96"/>
      <c r="AZ12" s="96"/>
      <c r="BA12" s="96"/>
      <c r="BB12" s="96"/>
    </row>
    <row r="13" spans="1:54" s="64" customFormat="1" x14ac:dyDescent="0.25">
      <c r="A13" s="84">
        <v>1</v>
      </c>
      <c r="B13" s="76" t="s">
        <v>77</v>
      </c>
      <c r="C13" s="76" t="s">
        <v>91</v>
      </c>
      <c r="D13" s="77" t="s">
        <v>72</v>
      </c>
      <c r="E13" s="76" t="s">
        <v>73</v>
      </c>
      <c r="F13" s="76" t="s">
        <v>46</v>
      </c>
      <c r="G13" s="76" t="s">
        <v>41</v>
      </c>
      <c r="H13" s="76" t="s">
        <v>41</v>
      </c>
      <c r="I13" s="76" t="s">
        <v>37</v>
      </c>
      <c r="J13" s="85">
        <v>550</v>
      </c>
      <c r="K13" s="78" t="s">
        <v>33</v>
      </c>
      <c r="L13" s="86">
        <v>33.208219178082189</v>
      </c>
      <c r="M13" s="87">
        <v>3.1643835616438358</v>
      </c>
      <c r="N13" s="79"/>
      <c r="O13" s="80">
        <v>3815</v>
      </c>
      <c r="P13" s="80">
        <v>47306</v>
      </c>
      <c r="Q13" s="80">
        <v>1120</v>
      </c>
      <c r="R13" s="80">
        <f>Q13*12</f>
        <v>13440</v>
      </c>
      <c r="S13" s="11"/>
      <c r="T13" s="80"/>
      <c r="U13" s="80"/>
      <c r="V13" s="80"/>
      <c r="W13" s="63"/>
      <c r="X13" s="80"/>
      <c r="Z13" s="90"/>
      <c r="AA13" s="90"/>
      <c r="AB13" s="90"/>
      <c r="AC13" s="65"/>
      <c r="AD13" s="66"/>
      <c r="AE13" s="67"/>
      <c r="AF13" s="66" t="str">
        <f>IF(LEFT(I13,3)="CAD","TAM+C",IF(LEFT(I13,3)="TAM","TAM+C",IF(LEFT(I13,3)="TEC","TAM+C",IF(LEFT(I13,3)="AM ","TAM+C","O+E"))))</f>
        <v>TAM+C</v>
      </c>
      <c r="AG13" s="82"/>
      <c r="AH13" s="68"/>
      <c r="AI13" s="69"/>
      <c r="AJ13" s="68"/>
      <c r="AK13" s="69"/>
      <c r="AL13" s="13"/>
      <c r="AM13" s="69"/>
      <c r="AN13" s="68"/>
      <c r="AO13" s="68"/>
      <c r="AP13" s="69"/>
      <c r="AQ13" s="68"/>
      <c r="AR13" s="68"/>
      <c r="AS13" s="70"/>
      <c r="AT13" s="70"/>
      <c r="AU13" s="12"/>
      <c r="AV13" s="11"/>
      <c r="AW13" s="74"/>
      <c r="AX13" s="71"/>
      <c r="AY13" s="75"/>
      <c r="AZ13" s="75"/>
      <c r="BA13" s="72"/>
      <c r="BB13" s="72"/>
    </row>
    <row r="14" spans="1:54" s="64" customFormat="1" x14ac:dyDescent="0.25">
      <c r="A14" s="84">
        <v>2</v>
      </c>
      <c r="B14" s="76" t="s">
        <v>77</v>
      </c>
      <c r="C14" s="76" t="s">
        <v>91</v>
      </c>
      <c r="D14" s="77" t="s">
        <v>72</v>
      </c>
      <c r="E14" s="76" t="s">
        <v>74</v>
      </c>
      <c r="F14" s="76" t="s">
        <v>47</v>
      </c>
      <c r="G14" s="76" t="s">
        <v>31</v>
      </c>
      <c r="H14" s="76" t="s">
        <v>44</v>
      </c>
      <c r="I14" s="76" t="s">
        <v>32</v>
      </c>
      <c r="J14" s="85">
        <v>410</v>
      </c>
      <c r="K14" s="78" t="s">
        <v>34</v>
      </c>
      <c r="L14" s="86">
        <v>35.495890410958907</v>
      </c>
      <c r="M14" s="87">
        <v>0.33972602739726027</v>
      </c>
      <c r="N14" s="79"/>
      <c r="O14" s="80"/>
      <c r="P14" s="80"/>
      <c r="Q14" s="80">
        <v>1120</v>
      </c>
      <c r="R14" s="80">
        <f t="shared" ref="R14:R17" si="0">Q14*12</f>
        <v>13440</v>
      </c>
      <c r="S14" s="11"/>
      <c r="T14" s="80"/>
      <c r="U14" s="80"/>
      <c r="V14" s="80"/>
      <c r="W14" s="63"/>
      <c r="X14" s="80"/>
      <c r="Z14" s="90"/>
      <c r="AA14" s="90"/>
      <c r="AB14" s="90"/>
      <c r="AC14" s="65"/>
      <c r="AD14" s="66"/>
      <c r="AE14" s="67"/>
      <c r="AF14" s="66" t="str">
        <f>IF(LEFT(I14,3)="CAD","TAM+C",IF(LEFT(I14,3)="TAM","TAM+C",IF(LEFT(I14,3)="TEC","TAM+C",IF(LEFT(I14,3)="AM ","TAM+C","O+E"))))</f>
        <v>O+E</v>
      </c>
      <c r="AG14" s="82"/>
      <c r="AH14" s="68"/>
      <c r="AI14" s="69"/>
      <c r="AJ14" s="68"/>
      <c r="AK14" s="69"/>
      <c r="AL14" s="13"/>
      <c r="AM14" s="69"/>
      <c r="AN14" s="68"/>
      <c r="AO14" s="68"/>
      <c r="AP14" s="69"/>
      <c r="AQ14" s="68"/>
      <c r="AR14" s="68"/>
      <c r="AS14" s="70"/>
      <c r="AT14" s="70"/>
      <c r="AU14" s="12"/>
      <c r="AV14" s="11"/>
      <c r="AW14" s="74"/>
      <c r="AX14" s="71"/>
      <c r="AY14" s="75"/>
      <c r="AZ14" s="75"/>
      <c r="BA14" s="72"/>
      <c r="BB14" s="72"/>
    </row>
    <row r="15" spans="1:54" s="64" customFormat="1" x14ac:dyDescent="0.25">
      <c r="A15" s="84">
        <v>3</v>
      </c>
      <c r="B15" s="76" t="s">
        <v>77</v>
      </c>
      <c r="C15" s="76" t="s">
        <v>91</v>
      </c>
      <c r="D15" s="77" t="s">
        <v>92</v>
      </c>
      <c r="E15" s="76" t="s">
        <v>50</v>
      </c>
      <c r="F15" s="76" t="s">
        <v>49</v>
      </c>
      <c r="G15" s="76" t="s">
        <v>38</v>
      </c>
      <c r="H15" s="76" t="s">
        <v>38</v>
      </c>
      <c r="I15" s="76" t="s">
        <v>39</v>
      </c>
      <c r="J15" s="85">
        <v>490</v>
      </c>
      <c r="K15" s="78" t="s">
        <v>33</v>
      </c>
      <c r="L15" s="86">
        <v>52.583561643835615</v>
      </c>
      <c r="M15" s="87">
        <v>32.276712328767125</v>
      </c>
      <c r="N15" s="79"/>
      <c r="O15" s="80">
        <v>5590</v>
      </c>
      <c r="P15" s="80">
        <v>69316</v>
      </c>
      <c r="Q15" s="80">
        <v>1120</v>
      </c>
      <c r="R15" s="80">
        <f t="shared" si="0"/>
        <v>13440</v>
      </c>
      <c r="S15" s="11"/>
      <c r="T15" s="80"/>
      <c r="U15" s="80"/>
      <c r="V15" s="80"/>
      <c r="W15" s="63"/>
      <c r="X15" s="80"/>
      <c r="Z15" s="90"/>
      <c r="AA15" s="90"/>
      <c r="AB15" s="90"/>
      <c r="AC15" s="65"/>
      <c r="AD15" s="66"/>
      <c r="AE15" s="67"/>
      <c r="AF15" s="66" t="str">
        <f>IF(LEFT(I15,3)="CAD","TAM+C",IF(LEFT(I15,3)="TAM","TAM+C",IF(LEFT(I15,3)="TEC","TAM+C",IF(LEFT(I15,3)="AM ","TAM+C","O+E"))))</f>
        <v>O+E</v>
      </c>
      <c r="AG15" s="82"/>
      <c r="AH15" s="68"/>
      <c r="AI15" s="69"/>
      <c r="AJ15" s="68"/>
      <c r="AK15" s="69"/>
      <c r="AL15" s="13"/>
      <c r="AM15" s="69"/>
      <c r="AN15" s="68"/>
      <c r="AO15" s="68"/>
      <c r="AP15" s="69"/>
      <c r="AQ15" s="68"/>
      <c r="AR15" s="68"/>
      <c r="AS15" s="70"/>
      <c r="AT15" s="70"/>
      <c r="AU15" s="12"/>
      <c r="AV15" s="11"/>
      <c r="AW15" s="74"/>
      <c r="AX15" s="71"/>
      <c r="AY15" s="75"/>
      <c r="AZ15" s="75"/>
      <c r="BA15" s="72"/>
      <c r="BB15" s="72"/>
    </row>
    <row r="16" spans="1:54" s="64" customFormat="1" x14ac:dyDescent="0.25">
      <c r="A16" s="84">
        <v>4</v>
      </c>
      <c r="B16" s="76" t="s">
        <v>77</v>
      </c>
      <c r="C16" s="76" t="s">
        <v>93</v>
      </c>
      <c r="D16" s="77" t="s">
        <v>67</v>
      </c>
      <c r="E16" s="76" t="s">
        <v>75</v>
      </c>
      <c r="F16" s="76" t="s">
        <v>48</v>
      </c>
      <c r="G16" s="76" t="s">
        <v>35</v>
      </c>
      <c r="H16" s="76" t="s">
        <v>43</v>
      </c>
      <c r="I16" s="76" t="s">
        <v>32</v>
      </c>
      <c r="J16" s="85">
        <v>410</v>
      </c>
      <c r="K16" s="78" t="s">
        <v>33</v>
      </c>
      <c r="L16" s="86">
        <v>49.257534246575339</v>
      </c>
      <c r="M16" s="87">
        <v>15.169863013698631</v>
      </c>
      <c r="N16" s="79"/>
      <c r="O16" s="80">
        <v>2079</v>
      </c>
      <c r="P16" s="80">
        <v>25779.600000000002</v>
      </c>
      <c r="Q16" s="80">
        <v>1120</v>
      </c>
      <c r="R16" s="80">
        <f t="shared" si="0"/>
        <v>13440</v>
      </c>
      <c r="S16" s="11"/>
      <c r="T16" s="80"/>
      <c r="U16" s="80"/>
      <c r="V16" s="80"/>
      <c r="W16" s="63"/>
      <c r="X16" s="80"/>
      <c r="Z16" s="90"/>
      <c r="AA16" s="90"/>
      <c r="AB16" s="90"/>
      <c r="AC16" s="65"/>
      <c r="AD16" s="66"/>
      <c r="AE16" s="67"/>
      <c r="AF16" s="66" t="str">
        <f>IF(LEFT(I16,3)="CAD","TAM+C",IF(LEFT(I16,3)="TAM","TAM+C",IF(LEFT(I16,3)="TEC","TAM+C",IF(LEFT(I16,3)="AM ","TAM+C","O+E"))))</f>
        <v>O+E</v>
      </c>
      <c r="AG16" s="82"/>
      <c r="AH16" s="68"/>
      <c r="AI16" s="69"/>
      <c r="AJ16" s="68"/>
      <c r="AK16" s="69"/>
      <c r="AL16" s="13"/>
      <c r="AM16" s="69"/>
      <c r="AN16" s="68"/>
      <c r="AO16" s="68"/>
      <c r="AP16" s="69"/>
      <c r="AQ16" s="68"/>
      <c r="AR16" s="68"/>
      <c r="AS16" s="70"/>
      <c r="AT16" s="70"/>
      <c r="AU16" s="12"/>
      <c r="AV16" s="11"/>
      <c r="AW16" s="74"/>
      <c r="AX16" s="71"/>
      <c r="AY16" s="75"/>
      <c r="AZ16" s="75"/>
      <c r="BA16" s="72"/>
      <c r="BB16" s="72"/>
    </row>
    <row r="17" spans="1:54" s="64" customFormat="1" x14ac:dyDescent="0.25">
      <c r="A17" s="84">
        <v>5</v>
      </c>
      <c r="B17" s="76" t="s">
        <v>77</v>
      </c>
      <c r="C17" s="76" t="s">
        <v>93</v>
      </c>
      <c r="D17" s="77" t="s">
        <v>67</v>
      </c>
      <c r="E17" s="76" t="s">
        <v>76</v>
      </c>
      <c r="F17" s="76" t="s">
        <v>42</v>
      </c>
      <c r="G17" s="76" t="s">
        <v>36</v>
      </c>
      <c r="H17" s="76" t="s">
        <v>45</v>
      </c>
      <c r="I17" s="76" t="s">
        <v>40</v>
      </c>
      <c r="J17" s="85">
        <v>410</v>
      </c>
      <c r="K17" s="78" t="s">
        <v>33</v>
      </c>
      <c r="L17" s="86">
        <v>45.564383561643837</v>
      </c>
      <c r="M17" s="87">
        <v>0.46027397260273972</v>
      </c>
      <c r="N17" s="79"/>
      <c r="O17" s="80">
        <v>2499</v>
      </c>
      <c r="P17" s="80">
        <v>30987.600000000002</v>
      </c>
      <c r="Q17" s="80">
        <v>1120</v>
      </c>
      <c r="R17" s="80">
        <f t="shared" si="0"/>
        <v>13440</v>
      </c>
      <c r="S17" s="11"/>
      <c r="T17" s="80"/>
      <c r="U17" s="80"/>
      <c r="V17" s="80"/>
      <c r="W17" s="63"/>
      <c r="X17" s="80"/>
      <c r="Z17" s="90"/>
      <c r="AA17" s="90"/>
      <c r="AB17" s="90"/>
      <c r="AC17" s="65"/>
      <c r="AD17" s="66"/>
      <c r="AE17" s="67"/>
      <c r="AF17" s="66" t="str">
        <f>IF(LEFT(I17,3)="CAD","TAM+C",IF(LEFT(I17,3)="TAM","TAM+C",IF(LEFT(I17,3)="TEC","TAM+C",IF(LEFT(I17,3)="AM ","TAM+C","O+E"))))</f>
        <v>TAM+C</v>
      </c>
      <c r="AG17" s="82"/>
      <c r="AH17" s="68"/>
      <c r="AI17" s="69"/>
      <c r="AJ17" s="68"/>
      <c r="AK17" s="69"/>
      <c r="AL17" s="13"/>
      <c r="AM17" s="69"/>
      <c r="AN17" s="68"/>
      <c r="AO17" s="68"/>
      <c r="AP17" s="69"/>
      <c r="AQ17" s="68"/>
      <c r="AR17" s="68"/>
      <c r="AS17" s="70"/>
      <c r="AT17" s="70"/>
      <c r="AU17" s="12"/>
      <c r="AV17" s="11"/>
      <c r="AW17" s="74"/>
      <c r="AX17" s="71"/>
      <c r="AY17" s="75"/>
      <c r="AZ17" s="75"/>
      <c r="BA17" s="72"/>
      <c r="BB17" s="72"/>
    </row>
    <row r="18" spans="1:54" x14ac:dyDescent="0.25">
      <c r="K18" s="26"/>
    </row>
  </sheetData>
  <sheetProtection selectLockedCells="1" sort="0" autoFilter="0" pivotTables="0"/>
  <autoFilter ref="A12:BB17"/>
  <mergeCells count="59">
    <mergeCell ref="AK6:AM6"/>
    <mergeCell ref="AG6:AJ6"/>
    <mergeCell ref="BA10:BA12"/>
    <mergeCell ref="AQ10:AR11"/>
    <mergeCell ref="AW10:AW12"/>
    <mergeCell ref="AU10:AV11"/>
    <mergeCell ref="AS10:AS11"/>
    <mergeCell ref="AT10:AT11"/>
    <mergeCell ref="AY8:BB8"/>
    <mergeCell ref="M10:M12"/>
    <mergeCell ref="X10:X12"/>
    <mergeCell ref="AA10:AA12"/>
    <mergeCell ref="Z10:Z12"/>
    <mergeCell ref="AB10:AB12"/>
    <mergeCell ref="AD10:AE11"/>
    <mergeCell ref="AF10:AF12"/>
    <mergeCell ref="AH10:AK10"/>
    <mergeCell ref="AL10:AM10"/>
    <mergeCell ref="AN10:AP11"/>
    <mergeCell ref="AG10:AG12"/>
    <mergeCell ref="AY10:AY12"/>
    <mergeCell ref="AZ10:AZ12"/>
    <mergeCell ref="BB10:BB12"/>
    <mergeCell ref="AH11:AI11"/>
    <mergeCell ref="C10:C12"/>
    <mergeCell ref="E10:E12"/>
    <mergeCell ref="D10:D12"/>
    <mergeCell ref="AL4:AM4"/>
    <mergeCell ref="A2:F5"/>
    <mergeCell ref="AB2:AB5"/>
    <mergeCell ref="AL5:AM5"/>
    <mergeCell ref="AH2:AJ2"/>
    <mergeCell ref="AL2:AM2"/>
    <mergeCell ref="AL3:AM3"/>
    <mergeCell ref="F10:F12"/>
    <mergeCell ref="G10:G12"/>
    <mergeCell ref="H10:H12"/>
    <mergeCell ref="I10:I12"/>
    <mergeCell ref="J10:J12"/>
    <mergeCell ref="K10:K12"/>
    <mergeCell ref="L10:L12"/>
    <mergeCell ref="A8:M8"/>
    <mergeCell ref="Z8:AB8"/>
    <mergeCell ref="U10:W10"/>
    <mergeCell ref="O8:P8"/>
    <mergeCell ref="AJ11:AK11"/>
    <mergeCell ref="AD8:AW8"/>
    <mergeCell ref="A10:A12"/>
    <mergeCell ref="B10:B12"/>
    <mergeCell ref="V11:V12"/>
    <mergeCell ref="W11:W12"/>
    <mergeCell ref="O11:P11"/>
    <mergeCell ref="Q8:X8"/>
    <mergeCell ref="AL11:AM11"/>
    <mergeCell ref="O10:T10"/>
    <mergeCell ref="Q11:R11"/>
    <mergeCell ref="T11:T12"/>
    <mergeCell ref="S11:S12"/>
    <mergeCell ref="U11:U12"/>
  </mergeCells>
  <conditionalFormatting sqref="AH5 AJ5 AL5">
    <cfRule type="cellIs" priority="28" operator="greaterThanOrEqual">
      <formula>0</formula>
    </cfRule>
  </conditionalFormatting>
  <conditionalFormatting sqref="Z13:AB17">
    <cfRule type="containsText" dxfId="3" priority="14" operator="containsText" text="*">
      <formula>NOT(ISERROR(SEARCH("*",Z13)))</formula>
    </cfRule>
  </conditionalFormatting>
  <conditionalFormatting sqref="AJ13:AJ17 AH13:AH17">
    <cfRule type="expression" dxfId="2" priority="13">
      <formula>$AF13="O+E"</formula>
    </cfRule>
  </conditionalFormatting>
  <conditionalFormatting sqref="AL13:AL17">
    <cfRule type="expression" dxfId="1" priority="11">
      <formula>$AF13="TAM+C"</formula>
    </cfRule>
  </conditionalFormatting>
  <conditionalFormatting sqref="AH13:AH17">
    <cfRule type="expression" dxfId="0" priority="1">
      <formula>$AF13="O+E"</formula>
    </cfRule>
  </conditionalFormatting>
  <dataValidations count="3">
    <dataValidation type="list" allowBlank="1" showInputMessage="1" showErrorMessage="1" sqref="AG13:AG17">
      <formula1>"1-Médiocre,2-Partiellement bonne,3-Bonne,4-Très bonne,5-Remarquable"</formula1>
    </dataValidation>
    <dataValidation type="list" allowBlank="1" showInputMessage="1" showErrorMessage="1" sqref="AD13:AD17">
      <formula1>"O,N"</formula1>
    </dataValidation>
    <dataValidation type="list" allowBlank="1" showInputMessage="1" showErrorMessage="1" sqref="Z13:Z17">
      <formula1>"Démission,Rappel à l'ordre,Plan de progrès,Avertissement,Rupture Conv,Licenciement"</formula1>
    </dataValidation>
  </dataValidations>
  <pageMargins left="0.11811023622047245" right="0.11811023622047245" top="0.15748031496062992" bottom="0.15748031496062992" header="0.31496062992125984" footer="0.31496062992125984"/>
  <pageSetup paperSize="8" scale="1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7" id="{F35520DB-DAA8-4784-9DFB-07753C1DDEF5}">
            <x14:iconSet custom="1">
              <x14:cfvo type="percent">
                <xm:f>0</xm:f>
              </x14:cfvo>
              <x14:cfvo type="num">
                <xm:f>-10000000</xm:f>
              </x14:cfvo>
              <x14:cfvo type="num">
                <xm:f>0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AH5 AJ5 AL5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Création des fichiers</vt:lpstr>
      <vt:lpstr>Data</vt:lpstr>
      <vt:lpstr>Data!Impression_des_titres</vt:lpstr>
    </vt:vector>
  </TitlesOfParts>
  <Company>LARIVIERE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Elisabethe HIBERT BUSSEREAU</dc:creator>
  <cp:lastModifiedBy>Fabien YEDE</cp:lastModifiedBy>
  <cp:lastPrinted>2016-02-08T14:56:42Z</cp:lastPrinted>
  <dcterms:created xsi:type="dcterms:W3CDTF">2015-02-12T08:59:53Z</dcterms:created>
  <dcterms:modified xsi:type="dcterms:W3CDTF">2016-02-08T18:11:04Z</dcterms:modified>
</cp:coreProperties>
</file>