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0" windowWidth="19440" windowHeight="7575"/>
  </bookViews>
  <sheets>
    <sheet name="Tableau Recapitulatif" sheetId="1" r:id="rId1"/>
    <sheet name="Feuil2" sheetId="2" r:id="rId2"/>
    <sheet name="Tableau CD" sheetId="5" r:id="rId3"/>
    <sheet name="Feuil3" sheetId="3" r:id="rId4"/>
  </sheets>
  <definedNames>
    <definedName name="_xlnm._FilterDatabase" localSheetId="0" hidden="1">'Tableau Recapitulatif'!$A$1:$L$35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P4" i="1" l="1"/>
  <c r="N10" i="1" l="1"/>
  <c r="J3" i="5"/>
  <c r="J4" i="5"/>
  <c r="J5" i="5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2" i="1"/>
</calcChain>
</file>

<file path=xl/sharedStrings.xml><?xml version="1.0" encoding="utf-8"?>
<sst xmlns="http://schemas.openxmlformats.org/spreadsheetml/2006/main" count="262" uniqueCount="100">
  <si>
    <t>TOP ITEM</t>
  </si>
  <si>
    <t>N° DDI</t>
  </si>
  <si>
    <t>P/N</t>
  </si>
  <si>
    <t>S/N</t>
  </si>
  <si>
    <t>Sujet</t>
  </si>
  <si>
    <t>Type de traitement</t>
  </si>
  <si>
    <t>% d'avancement</t>
  </si>
  <si>
    <t>Date d'ouverture</t>
  </si>
  <si>
    <t>Date de cloture</t>
  </si>
  <si>
    <t>NB de retouche sans traitement</t>
  </si>
  <si>
    <t>Mineur</t>
  </si>
  <si>
    <t>Acceptable en l'état</t>
  </si>
  <si>
    <t>SML3020-16-0</t>
  </si>
  <si>
    <t>CA000213</t>
  </si>
  <si>
    <t>Dent on lock bolt of tertiary lock</t>
  </si>
  <si>
    <t>Scratches on axes</t>
  </si>
  <si>
    <t>Dent on bracket</t>
  </si>
  <si>
    <t>récupération</t>
  </si>
  <si>
    <t>Clamp damaged</t>
  </si>
  <si>
    <t>Shrink harness damaged</t>
  </si>
  <si>
    <t>Variation of color on composite</t>
  </si>
  <si>
    <t>Carck on access panel</t>
  </si>
  <si>
    <t>SML2001-09-0</t>
  </si>
  <si>
    <t>CA000225</t>
  </si>
  <si>
    <t>TR L/H213</t>
  </si>
  <si>
    <t>Interference between thermal blancket and retainer</t>
  </si>
  <si>
    <t>Secondaire</t>
  </si>
  <si>
    <t>SML5020-16-0</t>
  </si>
  <si>
    <t>FC L/H225</t>
  </si>
  <si>
    <t>TR R/H213</t>
  </si>
  <si>
    <t>Dent on composit skin</t>
  </si>
  <si>
    <t>Harness protection damaged</t>
  </si>
  <si>
    <t>Patch repair on thermal blanket</t>
  </si>
  <si>
    <t>N/A</t>
  </si>
  <si>
    <t>Scratch on thermal blanket of ICU</t>
  </si>
  <si>
    <t>OFS Seal cut 6oc</t>
  </si>
  <si>
    <t>TR R/H212</t>
  </si>
  <si>
    <t>CA000212</t>
  </si>
  <si>
    <t>Composite scaling on OFS edge</t>
  </si>
  <si>
    <t>CA000214</t>
  </si>
  <si>
    <t>TR R/H214</t>
  </si>
  <si>
    <t>Scratch on deflector and pivot door IFS</t>
  </si>
  <si>
    <t>TR L/H214</t>
  </si>
  <si>
    <t>FASTENER SAFETY RING DAMAGED</t>
  </si>
  <si>
    <t>SML2002-09-0</t>
  </si>
  <si>
    <t>CA000226</t>
  </si>
  <si>
    <t>FC R/H226</t>
  </si>
  <si>
    <t>SPOT WELDING HOLE in thermal blanket</t>
  </si>
  <si>
    <t>Fastener cracked on firebox</t>
  </si>
  <si>
    <t>Bad fasterner instalation and det on fasterner's washer</t>
  </si>
  <si>
    <t>CA000224</t>
  </si>
  <si>
    <t>FC R/H224</t>
  </si>
  <si>
    <t>Crack on afterward seal</t>
  </si>
  <si>
    <t>Dent on HOR</t>
  </si>
  <si>
    <t>SML2004-07-0</t>
  </si>
  <si>
    <t>CA000223</t>
  </si>
  <si>
    <t>1 fastener with positive flushness and not enough thread on the other SIDE</t>
  </si>
  <si>
    <t>FC R/H223</t>
  </si>
  <si>
    <t>SML2003-07-0</t>
  </si>
  <si>
    <t>CA000228</t>
  </si>
  <si>
    <t>Cut on aft seal</t>
  </si>
  <si>
    <t>CA000227</t>
  </si>
  <si>
    <t>Crack on aft seal</t>
  </si>
  <si>
    <t>FC L/H228</t>
  </si>
  <si>
    <t>FC L/H227</t>
  </si>
  <si>
    <t>2 scratches on HOR</t>
  </si>
  <si>
    <t>Hole in thermal blanket</t>
  </si>
  <si>
    <t>Codage</t>
  </si>
  <si>
    <t>Harness thermal protection cut</t>
  </si>
  <si>
    <t>dent on axe TR LHS 214</t>
  </si>
  <si>
    <t>HOLE IN THERMAL BLANKET TR RH 214</t>
  </si>
  <si>
    <t>DENT ON CARBON TR LHS 214</t>
  </si>
  <si>
    <t>CRACK ON AFT SEAL RHS 227</t>
  </si>
  <si>
    <t>FC R/H227</t>
  </si>
  <si>
    <t xml:space="preserve"> IDENTIFICATION PLATE TR RH 214(en attente de validation  de la gamme de la part de l'inspecteur</t>
  </si>
  <si>
    <t>DENT ON HOR ACTUATOR RH 227</t>
  </si>
  <si>
    <t>Remove/replace</t>
  </si>
  <si>
    <t>Étiquettes de lignes</t>
  </si>
  <si>
    <t>Total général</t>
  </si>
  <si>
    <t>Étiquettes de colonnes</t>
  </si>
  <si>
    <t>Nombre de N° DDI</t>
  </si>
  <si>
    <t>Mois d'ouverture</t>
  </si>
  <si>
    <t>janvier</t>
  </si>
  <si>
    <t>février</t>
  </si>
  <si>
    <t xml:space="preserve">Janvier </t>
  </si>
  <si>
    <t xml:space="preserve">Février </t>
  </si>
  <si>
    <t xml:space="preserve">Autres </t>
  </si>
  <si>
    <t>Janvier</t>
  </si>
  <si>
    <t>Février</t>
  </si>
  <si>
    <t>Autres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</si>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</sst>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1F497D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/>
    </xf>
    <xf numFmtId="9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/>
    <xf numFmtId="0" fontId="2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0" fontId="3" fillId="4" borderId="0" xfId="0" applyFont="1" applyFill="1" applyAlignment="1">
      <alignment horizontal="center"/>
    </xf>
    <xf numFmtId="0" fontId="1" fillId="4" borderId="1" xfId="0" applyFont="1" applyFill="1" applyBorder="1" applyAlignment="1">
      <alignment vertical="center"/>
    </xf>
    <xf numFmtId="14" fontId="1" fillId="4" borderId="1" xfId="0" applyNumberFormat="1" applyFont="1" applyFill="1" applyBorder="1" applyAlignment="1"/>
    <xf numFmtId="9" fontId="1" fillId="4" borderId="1" xfId="0" applyNumberFormat="1" applyFont="1" applyFill="1" applyBorder="1" applyAlignment="1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/>
    </xf>
    <xf numFmtId="9" fontId="1" fillId="4" borderId="1" xfId="0" applyNumberFormat="1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1" xfId="0" applyFont="1" applyFill="1" applyBorder="1" applyAlignment="1"/>
    <xf numFmtId="14" fontId="2" fillId="4" borderId="1" xfId="0" applyNumberFormat="1" applyFon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'Tableau CD'!$I$3:$I$5</c:f>
              <c:strCache>
                <c:ptCount val="3"/>
                <c:pt idx="0">
                  <c:v>Janvier </c:v>
                </c:pt>
                <c:pt idx="1">
                  <c:v>Février </c:v>
                </c:pt>
                <c:pt idx="2">
                  <c:v>Autres </c:v>
                </c:pt>
              </c:strCache>
            </c:strRef>
          </c:cat>
          <c:val>
            <c:numRef>
              <c:f>'Tableau CD'!$J$3:$J$5</c:f>
              <c:numCache>
                <c:formatCode>General</c:formatCode>
                <c:ptCount val="3"/>
                <c:pt idx="0">
                  <c:v>20</c:v>
                </c:pt>
                <c:pt idx="1">
                  <c:v>11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547456"/>
        <c:axId val="84548992"/>
      </c:barChart>
      <c:catAx>
        <c:axId val="84547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548992"/>
        <c:crosses val="autoZero"/>
        <c:auto val="1"/>
        <c:lblAlgn val="ctr"/>
        <c:lblOffset val="100"/>
        <c:noMultiLvlLbl val="0"/>
      </c:catAx>
      <c:valAx>
        <c:axId val="84548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5474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'Tableau CD'!$B$29</c:f>
              <c:strCache>
                <c:ptCount val="1"/>
                <c:pt idx="0">
                  <c:v>Janvier</c:v>
                </c:pt>
              </c:strCache>
            </c:strRef>
          </c:tx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'Tableau CD'!$A$30:$A$41</c:f>
              <c:strCache>
                <c:ptCount val="12"/>
                <c:pt idx="0">
                  <c:v>FC L/H225</c:v>
                </c:pt>
                <c:pt idx="1">
                  <c:v>FC L/H227</c:v>
                </c:pt>
                <c:pt idx="2">
                  <c:v>FC L/H228</c:v>
                </c:pt>
                <c:pt idx="3">
                  <c:v>FC R/H223</c:v>
                </c:pt>
                <c:pt idx="4">
                  <c:v>FC R/H224</c:v>
                </c:pt>
                <c:pt idx="5">
                  <c:v>FC R/H226</c:v>
                </c:pt>
                <c:pt idx="6">
                  <c:v>FC R/H227</c:v>
                </c:pt>
                <c:pt idx="7">
                  <c:v>TR L/H213</c:v>
                </c:pt>
                <c:pt idx="8">
                  <c:v>TR L/H214</c:v>
                </c:pt>
                <c:pt idx="9">
                  <c:v>TR R/H212</c:v>
                </c:pt>
                <c:pt idx="10">
                  <c:v>TR R/H213</c:v>
                </c:pt>
                <c:pt idx="11">
                  <c:v>TR R/H214</c:v>
                </c:pt>
              </c:strCache>
            </c:strRef>
          </c:cat>
          <c:val>
            <c:numRef>
              <c:f>'Tableau CD'!$B$30:$B$41</c:f>
              <c:numCache>
                <c:formatCode>General</c:formatCode>
                <c:ptCount val="12"/>
                <c:pt idx="0">
                  <c:v>2</c:v>
                </c:pt>
                <c:pt idx="4">
                  <c:v>3</c:v>
                </c:pt>
                <c:pt idx="5">
                  <c:v>3</c:v>
                </c:pt>
                <c:pt idx="7">
                  <c:v>7</c:v>
                </c:pt>
                <c:pt idx="9">
                  <c:v>1</c:v>
                </c:pt>
                <c:pt idx="10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'Tableau CD'!$C$29</c:f>
              <c:strCache>
                <c:ptCount val="1"/>
                <c:pt idx="0">
                  <c:v>Février</c:v>
                </c:pt>
              </c:strCache>
            </c:strRef>
          </c:tx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'Tableau CD'!$A$30:$A$41</c:f>
              <c:strCache>
                <c:ptCount val="12"/>
                <c:pt idx="0">
                  <c:v>FC L/H225</c:v>
                </c:pt>
                <c:pt idx="1">
                  <c:v>FC L/H227</c:v>
                </c:pt>
                <c:pt idx="2">
                  <c:v>FC L/H228</c:v>
                </c:pt>
                <c:pt idx="3">
                  <c:v>FC R/H223</c:v>
                </c:pt>
                <c:pt idx="4">
                  <c:v>FC R/H224</c:v>
                </c:pt>
                <c:pt idx="5">
                  <c:v>FC R/H226</c:v>
                </c:pt>
                <c:pt idx="6">
                  <c:v>FC R/H227</c:v>
                </c:pt>
                <c:pt idx="7">
                  <c:v>TR L/H213</c:v>
                </c:pt>
                <c:pt idx="8">
                  <c:v>TR L/H214</c:v>
                </c:pt>
                <c:pt idx="9">
                  <c:v>TR R/H212</c:v>
                </c:pt>
                <c:pt idx="10">
                  <c:v>TR R/H213</c:v>
                </c:pt>
                <c:pt idx="11">
                  <c:v>TR R/H214</c:v>
                </c:pt>
              </c:strCache>
            </c:strRef>
          </c:cat>
          <c:val>
            <c:numRef>
              <c:f>'Tableau CD'!$C$30:$C$41</c:f>
              <c:numCache>
                <c:formatCode>General</c:formatCode>
                <c:ptCount val="12"/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6">
                  <c:v>1</c:v>
                </c:pt>
                <c:pt idx="8">
                  <c:v>3</c:v>
                </c:pt>
                <c:pt idx="1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7</xdr:row>
      <xdr:rowOff>0</xdr:rowOff>
    </xdr:from>
    <xdr:to>
      <xdr:col>12</xdr:col>
      <xdr:colOff>571500</xdr:colOff>
      <xdr:row>21</xdr:row>
      <xdr:rowOff>76200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504825</xdr:colOff>
      <xdr:row>25</xdr:row>
      <xdr:rowOff>133350</xdr:rowOff>
    </xdr:from>
    <xdr:to>
      <xdr:col>12</xdr:col>
      <xdr:colOff>276225</xdr:colOff>
      <xdr:row>40</xdr:row>
      <xdr:rowOff>19050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76200</xdr:colOff>
      <xdr:row>25</xdr:row>
      <xdr:rowOff>161925</xdr:rowOff>
    </xdr:from>
    <xdr:to>
      <xdr:col>18</xdr:col>
      <xdr:colOff>647700</xdr:colOff>
      <xdr:row>40</xdr:row>
      <xdr:rowOff>47625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RTENBERGER Pierre (AIRCELLE)" refreshedDate="42418.345379629631" createdVersion="4" refreshedVersion="4" minRefreshableVersion="3" recordCount="35">
  <cacheSource type="worksheet">
    <worksheetSource ref="A1:L36" sheet="Tableau Recapitulatif"/>
  </cacheSource>
  <cacheFields count="12">
    <cacheField name="TOP ITEM" numFmtId="0">
      <sharedItems count="12">
        <s v="TR L/H213"/>
        <s v="FC L/H225"/>
        <s v="TR R/H213"/>
        <s v="TR R/H212"/>
        <s v="TR R/H214"/>
        <s v="TR L/H214"/>
        <s v="FC R/H226"/>
        <s v="FC R/H224"/>
        <s v="FC R/H223"/>
        <s v="FC L/H228"/>
        <s v="FC L/H227"/>
        <s v="FC R/H227"/>
      </sharedItems>
    </cacheField>
    <cacheField name="P/N" numFmtId="0">
      <sharedItems/>
    </cacheField>
    <cacheField name="S/N" numFmtId="0">
      <sharedItems/>
    </cacheField>
    <cacheField name="N° DDI" numFmtId="0">
      <sharedItems containsString="0" containsBlank="1" containsNumber="1" containsInteger="1" minValue="30000377835" maxValue="40000065095" count="34">
        <n v="40000064928"/>
        <n v="40000064941"/>
        <n v="40000064929"/>
        <n v="40000064939"/>
        <n v="40000064940"/>
        <n v="40000064975"/>
        <n v="40000064976"/>
        <n v="30000377835"/>
        <n v="40000065022"/>
        <n v="40000065023"/>
        <n v="30000377994"/>
        <n v="40000065082"/>
        <n v="40000065095"/>
        <n v="30000379011"/>
        <n v="30000380027"/>
        <n v="30000380071"/>
        <n v="30000380227"/>
        <n v="30000378292"/>
        <n v="30000378352"/>
        <n v="30000378379"/>
        <n v="30000378533"/>
        <n v="30000378534"/>
        <n v="30000378729"/>
        <n v="30000379874"/>
        <n v="30000379879"/>
        <n v="30000380073"/>
        <n v="30000380075"/>
        <n v="30000379976"/>
        <n v="30000380456"/>
        <n v="30000380646"/>
        <m/>
        <n v="30000380941"/>
        <n v="30000380942"/>
        <n v="30000380943"/>
      </sharedItems>
    </cacheField>
    <cacheField name="Sujet" numFmtId="0">
      <sharedItems/>
    </cacheField>
    <cacheField name="Type de traitement" numFmtId="0">
      <sharedItems containsBlank="1"/>
    </cacheField>
    <cacheField name="Codage" numFmtId="0">
      <sharedItems containsBlank="1"/>
    </cacheField>
    <cacheField name="Date d'ouverture" numFmtId="0">
      <sharedItems containsNonDate="0" containsDate="1" containsString="0" containsBlank="1" minDate="2016-01-12T00:00:00" maxDate="2016-02-18T00:00:00" count="18">
        <d v="2016-01-12T00:00:00"/>
        <d v="2016-01-13T00:00:00"/>
        <d v="2016-01-14T00:00:00"/>
        <d v="2016-01-15T00:00:00"/>
        <d v="2016-01-18T00:00:00"/>
        <d v="2016-01-19T00:00:00"/>
        <d v="2016-01-27T00:00:00"/>
        <d v="2016-02-08T00:00:00"/>
        <d v="2016-02-10T00:00:00"/>
        <d v="2016-01-20T00:00:00"/>
        <d v="2016-01-21T00:00:00"/>
        <d v="2016-01-22T00:00:00"/>
        <d v="2016-01-25T00:00:00"/>
        <d v="2016-02-05T00:00:00"/>
        <d v="2016-02-12T00:00:00"/>
        <d v="2016-02-15T00:00:00"/>
        <m/>
        <d v="2016-02-17T00:00:00"/>
      </sharedItems>
    </cacheField>
    <cacheField name="Mois d'ouverture" numFmtId="14">
      <sharedItems count="3">
        <s v="janvier"/>
        <s v="février"/>
        <s v=""/>
      </sharedItems>
    </cacheField>
    <cacheField name="% d'avancement" numFmtId="0">
      <sharedItems containsString="0" containsBlank="1" containsNumber="1" minValue="0.2" maxValue="1" count="4">
        <n v="1"/>
        <n v="0.5"/>
        <m/>
        <n v="0.2"/>
      </sharedItems>
    </cacheField>
    <cacheField name="Date de cloture" numFmtId="0">
      <sharedItems containsNonDate="0" containsDate="1" containsString="0" containsBlank="1" minDate="2016-01-15T00:00:00" maxDate="2016-02-16T00:00:00"/>
    </cacheField>
    <cacheField name="NB de retouche sans trait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s v="SML3020-16-0"/>
    <s v="CA000213"/>
    <x v="0"/>
    <s v="Scratches on axes"/>
    <s v="Acceptable en l'état"/>
    <s v="Mineur"/>
    <x v="0"/>
    <x v="0"/>
    <x v="0"/>
    <d v="2016-01-18T00:00:00"/>
    <m/>
  </r>
  <r>
    <x v="0"/>
    <s v="SML3020-16-0"/>
    <s v="CA000213"/>
    <x v="1"/>
    <s v="Dent on lock bolt of tertiary lock"/>
    <s v="Acceptable en l'état"/>
    <s v="Mineur"/>
    <x v="0"/>
    <x v="0"/>
    <x v="0"/>
    <d v="2016-01-19T00:00:00"/>
    <m/>
  </r>
  <r>
    <x v="0"/>
    <s v="SML3020-16-0"/>
    <s v="CA000213"/>
    <x v="2"/>
    <s v="Dent on bracket"/>
    <s v="récupération"/>
    <s v="Mineur"/>
    <x v="0"/>
    <x v="0"/>
    <x v="0"/>
    <d v="2016-01-20T00:00:00"/>
    <m/>
  </r>
  <r>
    <x v="0"/>
    <s v="SML3020-16-0"/>
    <s v="CA000213"/>
    <x v="3"/>
    <s v="Shrink harness damaged"/>
    <s v="récupération"/>
    <s v="Mineur"/>
    <x v="1"/>
    <x v="0"/>
    <x v="0"/>
    <d v="2016-01-20T00:00:00"/>
    <m/>
  </r>
  <r>
    <x v="0"/>
    <s v="SML3020-16-0"/>
    <s v="CA000213"/>
    <x v="4"/>
    <s v="Clamp damaged"/>
    <s v="récupération"/>
    <s v="Secondaire"/>
    <x v="1"/>
    <x v="0"/>
    <x v="0"/>
    <d v="2016-01-19T00:00:00"/>
    <m/>
  </r>
  <r>
    <x v="0"/>
    <s v="SML3020-16-0"/>
    <s v="CA000213"/>
    <x v="5"/>
    <s v="Variation of color on composite"/>
    <s v="Acceptable en l'état"/>
    <s v="Mineur"/>
    <x v="2"/>
    <x v="0"/>
    <x v="0"/>
    <d v="2016-01-19T00:00:00"/>
    <m/>
  </r>
  <r>
    <x v="0"/>
    <s v="SML3020-16-0"/>
    <s v="CA000213"/>
    <x v="6"/>
    <s v="Carck on access panel"/>
    <s v="récupération"/>
    <s v="Secondaire"/>
    <x v="2"/>
    <x v="0"/>
    <x v="0"/>
    <d v="2016-01-20T00:00:00"/>
    <m/>
  </r>
  <r>
    <x v="1"/>
    <s v="SML2001-09-0"/>
    <s v="CA000225"/>
    <x v="7"/>
    <s v="Interference between thermal blancket and retainer"/>
    <s v="Acceptable en l'état"/>
    <s v="Mineur"/>
    <x v="3"/>
    <x v="0"/>
    <x v="0"/>
    <d v="2016-01-15T00:00:00"/>
    <m/>
  </r>
  <r>
    <x v="2"/>
    <s v="SML5020-16-0"/>
    <s v="CA000213"/>
    <x v="8"/>
    <s v="Dent on composit skin"/>
    <s v="récupération"/>
    <s v="Mineur"/>
    <x v="4"/>
    <x v="0"/>
    <x v="0"/>
    <d v="2016-01-25T00:00:00"/>
    <m/>
  </r>
  <r>
    <x v="2"/>
    <s v="SML5020-16-0"/>
    <s v="CA000213"/>
    <x v="9"/>
    <s v="Harness protection damaged"/>
    <s v="récupération"/>
    <s v="Mineur"/>
    <x v="4"/>
    <x v="0"/>
    <x v="0"/>
    <d v="2016-01-22T00:00:00"/>
    <m/>
  </r>
  <r>
    <x v="1"/>
    <s v="SML2001-09-0"/>
    <s v="CA000225"/>
    <x v="10"/>
    <s v="Patch repair on thermal blanket"/>
    <s v="N/A"/>
    <s v="N/A"/>
    <x v="4"/>
    <x v="0"/>
    <x v="0"/>
    <d v="2016-01-18T00:00:00"/>
    <m/>
  </r>
  <r>
    <x v="2"/>
    <s v="SML5020-16-0"/>
    <s v="CA000213"/>
    <x v="11"/>
    <s v="Scratch on thermal blanket of ICU"/>
    <s v="Acceptable en l'état"/>
    <s v="Mineur"/>
    <x v="5"/>
    <x v="0"/>
    <x v="0"/>
    <d v="2016-01-21T00:00:00"/>
    <m/>
  </r>
  <r>
    <x v="2"/>
    <s v="SML5020-16-0"/>
    <s v="CA000213"/>
    <x v="12"/>
    <s v="OFS Seal cut 6oc"/>
    <s v="récupération"/>
    <s v="Secondaire"/>
    <x v="5"/>
    <x v="0"/>
    <x v="0"/>
    <d v="2016-01-27T00:00:00"/>
    <m/>
  </r>
  <r>
    <x v="3"/>
    <s v="SML5020-16-0"/>
    <s v="CA000212"/>
    <x v="13"/>
    <s v="Composite scaling on OFS edge"/>
    <s v="récupération"/>
    <s v="Mineur"/>
    <x v="6"/>
    <x v="0"/>
    <x v="0"/>
    <d v="2016-02-03T00:00:00"/>
    <m/>
  </r>
  <r>
    <x v="4"/>
    <s v="SML5020-16-0"/>
    <s v="CA000214"/>
    <x v="14"/>
    <s v="Scratch on deflector and pivot door IFS"/>
    <s v="récupération"/>
    <s v="Mineur"/>
    <x v="7"/>
    <x v="1"/>
    <x v="0"/>
    <d v="2016-02-10T00:00:00"/>
    <m/>
  </r>
  <r>
    <x v="5"/>
    <s v="SML3020-16-0"/>
    <s v="CA000214"/>
    <x v="15"/>
    <s v="Composite scaling on OFS edge"/>
    <s v="récupération"/>
    <s v="Mineur"/>
    <x v="7"/>
    <x v="1"/>
    <x v="1"/>
    <m/>
    <m/>
  </r>
  <r>
    <x v="5"/>
    <s v="SML3020-16-0"/>
    <s v="CA000214"/>
    <x v="16"/>
    <s v="FASTENER SAFETY RING DAMAGED"/>
    <s v="Acceptable en l'état"/>
    <s v="Mineur"/>
    <x v="8"/>
    <x v="1"/>
    <x v="0"/>
    <d v="2016-02-15T00:00:00"/>
    <m/>
  </r>
  <r>
    <x v="6"/>
    <s v="SML2002-09-0"/>
    <s v="CA000226"/>
    <x v="17"/>
    <s v="SPOT WELDING HOLE in thermal blanket"/>
    <s v="récupération"/>
    <s v="Secondaire"/>
    <x v="9"/>
    <x v="0"/>
    <x v="0"/>
    <d v="2016-01-28T00:00:00"/>
    <m/>
  </r>
  <r>
    <x v="6"/>
    <s v="SML2002-09-0"/>
    <s v="CA000226"/>
    <x v="18"/>
    <s v="Fastener cracked on firebox"/>
    <s v="récupération"/>
    <s v="Secondaire"/>
    <x v="10"/>
    <x v="0"/>
    <x v="0"/>
    <d v="2016-01-28T00:00:00"/>
    <m/>
  </r>
  <r>
    <x v="6"/>
    <s v="SML2002-09-0"/>
    <s v="CA000226"/>
    <x v="19"/>
    <s v="Bad fasterner instalation and det on fasterner's washer"/>
    <s v="récupération"/>
    <s v="Mineur"/>
    <x v="10"/>
    <x v="0"/>
    <x v="0"/>
    <d v="2016-01-28T00:00:00"/>
    <m/>
  </r>
  <r>
    <x v="7"/>
    <s v="SML2002-09-0"/>
    <s v="CA000224"/>
    <x v="20"/>
    <s v="Crack on afterward seal"/>
    <s v="Acceptable en l'état"/>
    <s v="Mineur"/>
    <x v="11"/>
    <x v="0"/>
    <x v="0"/>
    <d v="2016-01-25T00:00:00"/>
    <m/>
  </r>
  <r>
    <x v="7"/>
    <s v="SML2002-09-0"/>
    <s v="CA000224"/>
    <x v="21"/>
    <s v="Crack on afterward seal"/>
    <s v="récupération"/>
    <s v="Mineur"/>
    <x v="11"/>
    <x v="0"/>
    <x v="0"/>
    <d v="2016-01-25T00:00:00"/>
    <m/>
  </r>
  <r>
    <x v="7"/>
    <s v="SML2002-09-0"/>
    <s v="CA000224"/>
    <x v="22"/>
    <s v="Dent on HOR"/>
    <s v="Acceptable en l'état"/>
    <s v="Secondaire"/>
    <x v="12"/>
    <x v="0"/>
    <x v="0"/>
    <d v="2016-01-28T00:00:00"/>
    <m/>
  </r>
  <r>
    <x v="8"/>
    <s v="SML2004-07-0"/>
    <s v="CA000223"/>
    <x v="23"/>
    <s v="1 fastener with positive flushness and not enough thread on the other SIDE"/>
    <s v="récupération"/>
    <s v="Secondaire"/>
    <x v="13"/>
    <x v="1"/>
    <x v="0"/>
    <d v="2016-02-11T00:00:00"/>
    <m/>
  </r>
  <r>
    <x v="9"/>
    <s v="SML2003-07-0"/>
    <s v="CA000228"/>
    <x v="24"/>
    <s v="Cut on aft seal"/>
    <s v="Acceptable en l'état"/>
    <s v="Mineur"/>
    <x v="13"/>
    <x v="1"/>
    <x v="0"/>
    <d v="2016-02-05T00:00:00"/>
    <m/>
  </r>
  <r>
    <x v="10"/>
    <s v="SML2001-09-0"/>
    <s v="CA000227"/>
    <x v="25"/>
    <s v="Crack on aft seal"/>
    <s v="Acceptable en l'état"/>
    <s v="Mineur"/>
    <x v="7"/>
    <x v="1"/>
    <x v="0"/>
    <d v="2016-02-09T00:00:00"/>
    <m/>
  </r>
  <r>
    <x v="8"/>
    <s v="SML2004-07-0"/>
    <s v="CA000223"/>
    <x v="26"/>
    <s v="2 scratches on HOR"/>
    <s v="Acceptable en l'état"/>
    <s v="Mineur"/>
    <x v="7"/>
    <x v="1"/>
    <x v="0"/>
    <d v="2016-02-09T00:00:00"/>
    <m/>
  </r>
  <r>
    <x v="8"/>
    <s v="SML2004-07-0"/>
    <s v="CA000223"/>
    <x v="27"/>
    <s v="Hole in thermal blanket"/>
    <s v="récupération"/>
    <s v="Mineur"/>
    <x v="7"/>
    <x v="1"/>
    <x v="0"/>
    <d v="2016-02-08T00:00:00"/>
    <m/>
  </r>
  <r>
    <x v="5"/>
    <s v="SML3020-16-0"/>
    <s v="CA000214"/>
    <x v="28"/>
    <s v="Harness thermal protection cut"/>
    <s v="Acceptable en l'état"/>
    <s v="Mineur"/>
    <x v="14"/>
    <x v="1"/>
    <x v="0"/>
    <d v="2016-02-15T00:00:00"/>
    <m/>
  </r>
  <r>
    <x v="4"/>
    <s v="SML5020-16-0"/>
    <s v="CA000214"/>
    <x v="29"/>
    <s v=" IDENTIFICATION PLATE TR RH 214(en attente de validation  de la gamme de la part de l'inspecteur"/>
    <s v="récupération"/>
    <s v="Mineur"/>
    <x v="15"/>
    <x v="1"/>
    <x v="1"/>
    <m/>
    <m/>
  </r>
  <r>
    <x v="5"/>
    <s v="SML3020-16-0"/>
    <s v="CA000214"/>
    <x v="30"/>
    <s v="dent on axe TR LHS 214"/>
    <m/>
    <m/>
    <x v="16"/>
    <x v="2"/>
    <x v="2"/>
    <m/>
    <m/>
  </r>
  <r>
    <x v="4"/>
    <s v="SML3020-16-0"/>
    <s v="CA000214"/>
    <x v="31"/>
    <s v="HOLE IN THERMAL BLANKET TR RH 214"/>
    <m/>
    <m/>
    <x v="16"/>
    <x v="2"/>
    <x v="2"/>
    <m/>
    <m/>
  </r>
  <r>
    <x v="5"/>
    <s v="SML3020-16-0"/>
    <s v="CA000214"/>
    <x v="30"/>
    <s v="DENT ON CARBON TR LHS 214"/>
    <m/>
    <m/>
    <x v="16"/>
    <x v="2"/>
    <x v="2"/>
    <m/>
    <m/>
  </r>
  <r>
    <x v="11"/>
    <s v="SML2004-07-0"/>
    <s v="CA000227"/>
    <x v="32"/>
    <s v="CRACK ON AFT SEAL RHS 227"/>
    <m/>
    <m/>
    <x v="16"/>
    <x v="2"/>
    <x v="2"/>
    <m/>
    <m/>
  </r>
  <r>
    <x v="11"/>
    <s v="SML2004-07-0"/>
    <s v="CA000227"/>
    <x v="33"/>
    <s v="DENT ON HOR ACTUATOR RH 227"/>
    <s v="Remove/replace"/>
    <m/>
    <x v="17"/>
    <x v="1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A3:E17" firstHeaderRow="1" firstDataRow="2" firstDataCol="1"/>
  <pivotFields count="12">
    <pivotField axis="axisRow" showAll="0">
      <items count="13">
        <item x="1"/>
        <item x="10"/>
        <item x="9"/>
        <item x="8"/>
        <item x="7"/>
        <item x="6"/>
        <item x="11"/>
        <item x="0"/>
        <item x="5"/>
        <item x="3"/>
        <item x="2"/>
        <item x="4"/>
        <item t="default"/>
      </items>
    </pivotField>
    <pivotField showAll="0"/>
    <pivotField showAll="0"/>
    <pivotField dataField="1" showAll="0">
      <items count="35">
        <item x="7"/>
        <item x="10"/>
        <item x="17"/>
        <item x="18"/>
        <item x="19"/>
        <item x="20"/>
        <item x="21"/>
        <item x="22"/>
        <item x="13"/>
        <item x="23"/>
        <item x="24"/>
        <item x="27"/>
        <item x="14"/>
        <item x="15"/>
        <item x="25"/>
        <item x="26"/>
        <item x="16"/>
        <item x="28"/>
        <item x="29"/>
        <item x="31"/>
        <item x="32"/>
        <item x="33"/>
        <item x="0"/>
        <item x="2"/>
        <item x="3"/>
        <item x="4"/>
        <item x="1"/>
        <item x="5"/>
        <item x="6"/>
        <item x="8"/>
        <item x="9"/>
        <item x="11"/>
        <item x="12"/>
        <item x="30"/>
        <item t="default"/>
      </items>
    </pivotField>
    <pivotField showAll="0"/>
    <pivotField showAll="0"/>
    <pivotField showAll="0"/>
    <pivotField showAll="0">
      <items count="19">
        <item x="0"/>
        <item x="1"/>
        <item x="2"/>
        <item x="3"/>
        <item x="4"/>
        <item x="5"/>
        <item x="9"/>
        <item x="10"/>
        <item x="11"/>
        <item x="12"/>
        <item x="6"/>
        <item x="13"/>
        <item x="7"/>
        <item x="8"/>
        <item x="14"/>
        <item x="15"/>
        <item x="17"/>
        <item x="16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8"/>
  </colFields>
  <colItems count="4">
    <i>
      <x/>
    </i>
    <i>
      <x v="1"/>
    </i>
    <i>
      <x v="2"/>
    </i>
    <i t="grand">
      <x/>
    </i>
  </colItems>
  <dataFields count="1">
    <dataField name="Nombre de N° DDI" fld="3" subtotal="count" baseField="0" baseItem="0"/>
  </dataFields>
  <chartFormats count="1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zoomScale="70" zoomScaleNormal="70" workbookViewId="0">
      <selection activeCell="N19" sqref="N19"/>
    </sheetView>
  </sheetViews>
  <sheetFormatPr baseColWidth="10" defaultRowHeight="15" x14ac:dyDescent="0.25"/>
  <cols>
    <col min="2" max="2" width="14.140625" customWidth="1"/>
    <col min="3" max="3" width="12" customWidth="1"/>
    <col min="4" max="4" width="13.85546875" customWidth="1"/>
    <col min="5" max="5" width="59.85546875" customWidth="1"/>
    <col min="6" max="6" width="20" customWidth="1"/>
    <col min="7" max="7" width="27.85546875" customWidth="1"/>
    <col min="8" max="9" width="19.140625" customWidth="1"/>
    <col min="10" max="10" width="15.28515625" customWidth="1"/>
    <col min="11" max="11" width="14.5703125" customWidth="1"/>
    <col min="12" max="12" width="29" customWidth="1"/>
  </cols>
  <sheetData>
    <row r="1" spans="1:16" x14ac:dyDescent="0.25">
      <c r="A1" s="1" t="s">
        <v>0</v>
      </c>
      <c r="B1" s="1" t="s">
        <v>2</v>
      </c>
      <c r="C1" s="1" t="s">
        <v>3</v>
      </c>
      <c r="D1" s="1" t="s">
        <v>1</v>
      </c>
      <c r="E1" s="1" t="s">
        <v>4</v>
      </c>
      <c r="F1" s="1" t="s">
        <v>5</v>
      </c>
      <c r="G1" s="2" t="s">
        <v>67</v>
      </c>
      <c r="H1" s="1" t="s">
        <v>7</v>
      </c>
      <c r="I1" s="1" t="s">
        <v>81</v>
      </c>
      <c r="J1" s="1" t="s">
        <v>6</v>
      </c>
      <c r="K1" s="1" t="s">
        <v>8</v>
      </c>
      <c r="L1" s="1" t="s">
        <v>9</v>
      </c>
    </row>
    <row r="2" spans="1:16" x14ac:dyDescent="0.25">
      <c r="A2" s="4" t="s">
        <v>24</v>
      </c>
      <c r="B2" s="4" t="s">
        <v>12</v>
      </c>
      <c r="C2" s="4" t="s">
        <v>13</v>
      </c>
      <c r="D2" s="4">
        <v>40000064928</v>
      </c>
      <c r="E2" s="4" t="s">
        <v>15</v>
      </c>
      <c r="F2" s="5" t="s">
        <v>11</v>
      </c>
      <c r="G2" s="4" t="s">
        <v>10</v>
      </c>
      <c r="H2" s="6">
        <v>42381</v>
      </c>
      <c r="I2" s="6" t="str">
        <f>IF($H2&lt;&gt;"", CHOOSE(MONTH(H2),"janvier","février","mars","avril","mai","juin","juillet","aout","septembre","octobre","novembre","décembre"), "")</f>
        <v>janvier</v>
      </c>
      <c r="J2" s="7">
        <v>1</v>
      </c>
      <c r="K2" s="6">
        <v>42387</v>
      </c>
      <c r="L2" s="8"/>
    </row>
    <row r="3" spans="1:16" x14ac:dyDescent="0.25">
      <c r="A3" s="4" t="s">
        <v>24</v>
      </c>
      <c r="B3" s="4" t="s">
        <v>12</v>
      </c>
      <c r="C3" s="4" t="s">
        <v>13</v>
      </c>
      <c r="D3" s="4">
        <v>40000064941</v>
      </c>
      <c r="E3" s="4" t="s">
        <v>14</v>
      </c>
      <c r="F3" s="5" t="s">
        <v>11</v>
      </c>
      <c r="G3" s="4" t="s">
        <v>10</v>
      </c>
      <c r="H3" s="6">
        <v>42381</v>
      </c>
      <c r="I3" s="6" t="str">
        <f t="shared" ref="I3:I36" si="0">IF($H3&lt;&gt;"", CHOOSE(MONTH(H3),"janvier","février","mars","avril","mai","juin","juillet","aout","septembre","octobre","novembre","décembre"), "")</f>
        <v>janvier</v>
      </c>
      <c r="J3" s="7">
        <v>1</v>
      </c>
      <c r="K3" s="6">
        <v>42388</v>
      </c>
      <c r="L3" s="8"/>
    </row>
    <row r="4" spans="1:16" x14ac:dyDescent="0.25">
      <c r="A4" s="4" t="s">
        <v>24</v>
      </c>
      <c r="B4" s="4" t="s">
        <v>12</v>
      </c>
      <c r="C4" s="4" t="s">
        <v>13</v>
      </c>
      <c r="D4" s="4">
        <v>40000064929</v>
      </c>
      <c r="E4" s="4" t="s">
        <v>16</v>
      </c>
      <c r="F4" s="9" t="s">
        <v>17</v>
      </c>
      <c r="G4" s="4" t="s">
        <v>10</v>
      </c>
      <c r="H4" s="6">
        <v>42381</v>
      </c>
      <c r="I4" s="6" t="str">
        <f t="shared" si="0"/>
        <v>janvier</v>
      </c>
      <c r="J4" s="7">
        <v>1</v>
      </c>
      <c r="K4" s="6">
        <v>42389</v>
      </c>
      <c r="L4" s="8"/>
      <c r="P4">
        <f>IF(A3=A2,1,IF(A3&lt;&gt;A2,0,""))</f>
        <v>1</v>
      </c>
    </row>
    <row r="5" spans="1:16" x14ac:dyDescent="0.25">
      <c r="A5" s="4" t="s">
        <v>24</v>
      </c>
      <c r="B5" s="4" t="s">
        <v>12</v>
      </c>
      <c r="C5" s="4" t="s">
        <v>13</v>
      </c>
      <c r="D5" s="4">
        <v>40000064939</v>
      </c>
      <c r="E5" s="4" t="s">
        <v>19</v>
      </c>
      <c r="F5" s="9" t="s">
        <v>17</v>
      </c>
      <c r="G5" s="4" t="s">
        <v>10</v>
      </c>
      <c r="H5" s="6">
        <v>42382</v>
      </c>
      <c r="I5" s="6" t="str">
        <f t="shared" si="0"/>
        <v>janvier</v>
      </c>
      <c r="J5" s="7">
        <v>1</v>
      </c>
      <c r="K5" s="6">
        <v>42389</v>
      </c>
      <c r="L5" s="8"/>
    </row>
    <row r="6" spans="1:16" x14ac:dyDescent="0.25">
      <c r="A6" s="4" t="s">
        <v>24</v>
      </c>
      <c r="B6" s="4" t="s">
        <v>12</v>
      </c>
      <c r="C6" s="4" t="s">
        <v>13</v>
      </c>
      <c r="D6" s="4">
        <v>40000064940</v>
      </c>
      <c r="E6" s="4" t="s">
        <v>18</v>
      </c>
      <c r="F6" s="9" t="s">
        <v>17</v>
      </c>
      <c r="G6" s="4" t="s">
        <v>26</v>
      </c>
      <c r="H6" s="6">
        <v>42382</v>
      </c>
      <c r="I6" s="6" t="str">
        <f t="shared" si="0"/>
        <v>janvier</v>
      </c>
      <c r="J6" s="7">
        <v>1</v>
      </c>
      <c r="K6" s="6">
        <v>42388</v>
      </c>
      <c r="L6" s="8"/>
    </row>
    <row r="7" spans="1:16" x14ac:dyDescent="0.25">
      <c r="A7" s="4" t="s">
        <v>24</v>
      </c>
      <c r="B7" s="4" t="s">
        <v>12</v>
      </c>
      <c r="C7" s="4" t="s">
        <v>13</v>
      </c>
      <c r="D7" s="10">
        <v>40000064975</v>
      </c>
      <c r="E7" s="4" t="s">
        <v>20</v>
      </c>
      <c r="F7" s="5" t="s">
        <v>11</v>
      </c>
      <c r="G7" s="4" t="s">
        <v>10</v>
      </c>
      <c r="H7" s="6">
        <v>42383</v>
      </c>
      <c r="I7" s="6" t="str">
        <f t="shared" si="0"/>
        <v>janvier</v>
      </c>
      <c r="J7" s="7">
        <v>1</v>
      </c>
      <c r="K7" s="6">
        <v>42388</v>
      </c>
      <c r="L7" s="8"/>
    </row>
    <row r="8" spans="1:16" x14ac:dyDescent="0.25">
      <c r="A8" s="4" t="s">
        <v>24</v>
      </c>
      <c r="B8" s="4" t="s">
        <v>12</v>
      </c>
      <c r="C8" s="4" t="s">
        <v>13</v>
      </c>
      <c r="D8" s="4">
        <v>40000064976</v>
      </c>
      <c r="E8" s="4" t="s">
        <v>21</v>
      </c>
      <c r="F8" s="9" t="s">
        <v>17</v>
      </c>
      <c r="G8" s="4" t="s">
        <v>26</v>
      </c>
      <c r="H8" s="6">
        <v>42383</v>
      </c>
      <c r="I8" s="6" t="str">
        <f t="shared" si="0"/>
        <v>janvier</v>
      </c>
      <c r="J8" s="7">
        <v>1</v>
      </c>
      <c r="K8" s="6">
        <v>42389</v>
      </c>
      <c r="L8" s="8"/>
    </row>
    <row r="9" spans="1:16" x14ac:dyDescent="0.25">
      <c r="A9" s="4" t="s">
        <v>28</v>
      </c>
      <c r="B9" s="4" t="s">
        <v>22</v>
      </c>
      <c r="C9" s="4" t="s">
        <v>23</v>
      </c>
      <c r="D9" s="4">
        <v>30000377835</v>
      </c>
      <c r="E9" s="4" t="s">
        <v>25</v>
      </c>
      <c r="F9" s="5" t="s">
        <v>11</v>
      </c>
      <c r="G9" s="4" t="s">
        <v>10</v>
      </c>
      <c r="H9" s="6">
        <v>42384</v>
      </c>
      <c r="I9" s="6" t="str">
        <f t="shared" si="0"/>
        <v>janvier</v>
      </c>
      <c r="J9" s="7">
        <v>1</v>
      </c>
      <c r="K9" s="6">
        <v>42384</v>
      </c>
      <c r="L9" s="8"/>
    </row>
    <row r="10" spans="1:16" x14ac:dyDescent="0.25">
      <c r="A10" s="4" t="s">
        <v>29</v>
      </c>
      <c r="B10" s="4" t="s">
        <v>27</v>
      </c>
      <c r="C10" s="4" t="s">
        <v>13</v>
      </c>
      <c r="D10" s="4">
        <v>40000065022</v>
      </c>
      <c r="E10" s="4" t="s">
        <v>30</v>
      </c>
      <c r="F10" s="9" t="s">
        <v>17</v>
      </c>
      <c r="G10" s="4" t="s">
        <v>10</v>
      </c>
      <c r="H10" s="6">
        <v>42387</v>
      </c>
      <c r="I10" s="6" t="str">
        <f t="shared" si="0"/>
        <v>janvier</v>
      </c>
      <c r="J10" s="7">
        <v>1</v>
      </c>
      <c r="K10" s="6">
        <v>42394</v>
      </c>
      <c r="L10" s="8"/>
      <c r="N10" t="str">
        <f>VLOOKUP(A2,A2:A36,1,FALSE)</f>
        <v>TR L/H213</v>
      </c>
    </row>
    <row r="11" spans="1:16" x14ac:dyDescent="0.25">
      <c r="A11" s="4" t="s">
        <v>29</v>
      </c>
      <c r="B11" s="4" t="s">
        <v>27</v>
      </c>
      <c r="C11" s="4" t="s">
        <v>13</v>
      </c>
      <c r="D11" s="4">
        <v>40000065023</v>
      </c>
      <c r="E11" s="4" t="s">
        <v>31</v>
      </c>
      <c r="F11" s="9" t="s">
        <v>17</v>
      </c>
      <c r="G11" s="4" t="s">
        <v>10</v>
      </c>
      <c r="H11" s="6">
        <v>42387</v>
      </c>
      <c r="I11" s="6" t="str">
        <f t="shared" si="0"/>
        <v>janvier</v>
      </c>
      <c r="J11" s="7">
        <v>1</v>
      </c>
      <c r="K11" s="6">
        <v>42391</v>
      </c>
      <c r="L11" s="8"/>
    </row>
    <row r="12" spans="1:16" x14ac:dyDescent="0.25">
      <c r="A12" s="4" t="s">
        <v>28</v>
      </c>
      <c r="B12" s="4" t="s">
        <v>22</v>
      </c>
      <c r="C12" s="4" t="s">
        <v>23</v>
      </c>
      <c r="D12" s="4">
        <v>30000377994</v>
      </c>
      <c r="E12" s="4" t="s">
        <v>32</v>
      </c>
      <c r="F12" s="4" t="s">
        <v>33</v>
      </c>
      <c r="G12" s="4" t="s">
        <v>33</v>
      </c>
      <c r="H12" s="6">
        <v>42387</v>
      </c>
      <c r="I12" s="6" t="str">
        <f t="shared" si="0"/>
        <v>janvier</v>
      </c>
      <c r="J12" s="7">
        <v>1</v>
      </c>
      <c r="K12" s="6">
        <v>42387</v>
      </c>
      <c r="L12" s="8"/>
    </row>
    <row r="13" spans="1:16" x14ac:dyDescent="0.25">
      <c r="A13" s="4" t="s">
        <v>29</v>
      </c>
      <c r="B13" s="4" t="s">
        <v>27</v>
      </c>
      <c r="C13" s="4" t="s">
        <v>13</v>
      </c>
      <c r="D13" s="4">
        <v>40000065082</v>
      </c>
      <c r="E13" s="4" t="s">
        <v>34</v>
      </c>
      <c r="F13" s="5" t="s">
        <v>11</v>
      </c>
      <c r="G13" s="4" t="s">
        <v>10</v>
      </c>
      <c r="H13" s="6">
        <v>42388</v>
      </c>
      <c r="I13" s="6" t="str">
        <f t="shared" si="0"/>
        <v>janvier</v>
      </c>
      <c r="J13" s="7">
        <v>1</v>
      </c>
      <c r="K13" s="6">
        <v>42390</v>
      </c>
      <c r="L13" s="8"/>
    </row>
    <row r="14" spans="1:16" x14ac:dyDescent="0.25">
      <c r="A14" s="4" t="s">
        <v>29</v>
      </c>
      <c r="B14" s="4" t="s">
        <v>27</v>
      </c>
      <c r="C14" s="4" t="s">
        <v>13</v>
      </c>
      <c r="D14" s="4">
        <v>40000065095</v>
      </c>
      <c r="E14" s="4" t="s">
        <v>35</v>
      </c>
      <c r="F14" s="9" t="s">
        <v>17</v>
      </c>
      <c r="G14" s="4" t="s">
        <v>26</v>
      </c>
      <c r="H14" s="6">
        <v>42388</v>
      </c>
      <c r="I14" s="6" t="str">
        <f t="shared" si="0"/>
        <v>janvier</v>
      </c>
      <c r="J14" s="7">
        <v>1</v>
      </c>
      <c r="K14" s="6">
        <v>42396</v>
      </c>
      <c r="L14" s="8"/>
    </row>
    <row r="15" spans="1:16" x14ac:dyDescent="0.25">
      <c r="A15" s="4" t="s">
        <v>36</v>
      </c>
      <c r="B15" s="4" t="s">
        <v>27</v>
      </c>
      <c r="C15" s="4" t="s">
        <v>37</v>
      </c>
      <c r="D15" s="4">
        <v>30000379011</v>
      </c>
      <c r="E15" s="4" t="s">
        <v>38</v>
      </c>
      <c r="F15" s="9" t="s">
        <v>17</v>
      </c>
      <c r="G15" s="4" t="s">
        <v>10</v>
      </c>
      <c r="H15" s="6">
        <v>42396</v>
      </c>
      <c r="I15" s="6" t="str">
        <f t="shared" si="0"/>
        <v>janvier</v>
      </c>
      <c r="J15" s="7">
        <v>1</v>
      </c>
      <c r="K15" s="6">
        <v>42403</v>
      </c>
      <c r="L15" s="8"/>
    </row>
    <row r="16" spans="1:16" x14ac:dyDescent="0.25">
      <c r="A16" s="4" t="s">
        <v>40</v>
      </c>
      <c r="B16" s="4" t="s">
        <v>27</v>
      </c>
      <c r="C16" s="4" t="s">
        <v>39</v>
      </c>
      <c r="D16" s="4">
        <v>30000380027</v>
      </c>
      <c r="E16" s="4" t="s">
        <v>41</v>
      </c>
      <c r="F16" s="9" t="s">
        <v>17</v>
      </c>
      <c r="G16" s="4" t="s">
        <v>10</v>
      </c>
      <c r="H16" s="6">
        <v>42408</v>
      </c>
      <c r="I16" s="6" t="str">
        <f t="shared" si="0"/>
        <v>février</v>
      </c>
      <c r="J16" s="7">
        <v>1</v>
      </c>
      <c r="K16" s="6">
        <v>42410</v>
      </c>
      <c r="L16" s="8"/>
    </row>
    <row r="17" spans="1:12" x14ac:dyDescent="0.25">
      <c r="A17" s="11" t="s">
        <v>42</v>
      </c>
      <c r="B17" s="11" t="s">
        <v>12</v>
      </c>
      <c r="C17" s="11" t="s">
        <v>39</v>
      </c>
      <c r="D17" s="11">
        <v>30000380071</v>
      </c>
      <c r="E17" s="11" t="s">
        <v>38</v>
      </c>
      <c r="F17" s="12" t="s">
        <v>17</v>
      </c>
      <c r="G17" s="11" t="s">
        <v>10</v>
      </c>
      <c r="H17" s="13">
        <v>42408</v>
      </c>
      <c r="I17" s="13" t="str">
        <f t="shared" si="0"/>
        <v>février</v>
      </c>
      <c r="J17" s="14">
        <v>0.5</v>
      </c>
      <c r="K17" s="11"/>
      <c r="L17" s="15"/>
    </row>
    <row r="18" spans="1:12" x14ac:dyDescent="0.25">
      <c r="A18" s="4" t="s">
        <v>42</v>
      </c>
      <c r="B18" s="4" t="s">
        <v>12</v>
      </c>
      <c r="C18" s="4" t="s">
        <v>39</v>
      </c>
      <c r="D18" s="4">
        <v>30000380227</v>
      </c>
      <c r="E18" s="4" t="s">
        <v>43</v>
      </c>
      <c r="F18" s="5" t="s">
        <v>11</v>
      </c>
      <c r="G18" s="4" t="s">
        <v>10</v>
      </c>
      <c r="H18" s="6">
        <v>42410</v>
      </c>
      <c r="I18" s="6" t="str">
        <f t="shared" si="0"/>
        <v>février</v>
      </c>
      <c r="J18" s="7">
        <v>1</v>
      </c>
      <c r="K18" s="6">
        <v>42415</v>
      </c>
      <c r="L18" s="8"/>
    </row>
    <row r="19" spans="1:12" x14ac:dyDescent="0.25">
      <c r="A19" s="4" t="s">
        <v>46</v>
      </c>
      <c r="B19" s="4" t="s">
        <v>44</v>
      </c>
      <c r="C19" s="4" t="s">
        <v>45</v>
      </c>
      <c r="D19" s="4">
        <v>30000378292</v>
      </c>
      <c r="E19" s="4" t="s">
        <v>47</v>
      </c>
      <c r="F19" s="9" t="s">
        <v>17</v>
      </c>
      <c r="G19" s="4" t="s">
        <v>26</v>
      </c>
      <c r="H19" s="6">
        <v>42389</v>
      </c>
      <c r="I19" s="6" t="str">
        <f t="shared" si="0"/>
        <v>janvier</v>
      </c>
      <c r="J19" s="7">
        <v>1</v>
      </c>
      <c r="K19" s="6">
        <v>42397</v>
      </c>
      <c r="L19" s="8"/>
    </row>
    <row r="20" spans="1:12" x14ac:dyDescent="0.25">
      <c r="A20" s="4" t="s">
        <v>46</v>
      </c>
      <c r="B20" s="4" t="s">
        <v>44</v>
      </c>
      <c r="C20" s="4" t="s">
        <v>45</v>
      </c>
      <c r="D20" s="4">
        <v>30000378352</v>
      </c>
      <c r="E20" s="4" t="s">
        <v>48</v>
      </c>
      <c r="F20" s="9" t="s">
        <v>17</v>
      </c>
      <c r="G20" s="4" t="s">
        <v>26</v>
      </c>
      <c r="H20" s="6">
        <v>42390</v>
      </c>
      <c r="I20" s="6" t="str">
        <f t="shared" si="0"/>
        <v>janvier</v>
      </c>
      <c r="J20" s="7">
        <v>1</v>
      </c>
      <c r="K20" s="6">
        <v>42397</v>
      </c>
      <c r="L20" s="8"/>
    </row>
    <row r="21" spans="1:12" x14ac:dyDescent="0.25">
      <c r="A21" s="4" t="s">
        <v>46</v>
      </c>
      <c r="B21" s="4" t="s">
        <v>44</v>
      </c>
      <c r="C21" s="4" t="s">
        <v>45</v>
      </c>
      <c r="D21" s="10">
        <v>30000378379</v>
      </c>
      <c r="E21" s="4" t="s">
        <v>49</v>
      </c>
      <c r="F21" s="9" t="s">
        <v>17</v>
      </c>
      <c r="G21" s="4" t="s">
        <v>10</v>
      </c>
      <c r="H21" s="6">
        <v>42390</v>
      </c>
      <c r="I21" s="6" t="str">
        <f t="shared" si="0"/>
        <v>janvier</v>
      </c>
      <c r="J21" s="7">
        <v>1</v>
      </c>
      <c r="K21" s="6">
        <v>42397</v>
      </c>
      <c r="L21" s="8"/>
    </row>
    <row r="22" spans="1:12" x14ac:dyDescent="0.25">
      <c r="A22" s="4" t="s">
        <v>51</v>
      </c>
      <c r="B22" s="4" t="s">
        <v>44</v>
      </c>
      <c r="C22" s="4" t="s">
        <v>50</v>
      </c>
      <c r="D22" s="4">
        <v>30000378533</v>
      </c>
      <c r="E22" s="4" t="s">
        <v>52</v>
      </c>
      <c r="F22" s="5" t="s">
        <v>11</v>
      </c>
      <c r="G22" s="4" t="s">
        <v>10</v>
      </c>
      <c r="H22" s="6">
        <v>42391</v>
      </c>
      <c r="I22" s="6" t="str">
        <f t="shared" si="0"/>
        <v>janvier</v>
      </c>
      <c r="J22" s="7">
        <v>1</v>
      </c>
      <c r="K22" s="6">
        <v>42394</v>
      </c>
      <c r="L22" s="8"/>
    </row>
    <row r="23" spans="1:12" x14ac:dyDescent="0.25">
      <c r="A23" s="4" t="s">
        <v>51</v>
      </c>
      <c r="B23" s="4" t="s">
        <v>44</v>
      </c>
      <c r="C23" s="4" t="s">
        <v>50</v>
      </c>
      <c r="D23" s="4">
        <v>30000378534</v>
      </c>
      <c r="E23" s="4" t="s">
        <v>52</v>
      </c>
      <c r="F23" s="9" t="s">
        <v>17</v>
      </c>
      <c r="G23" s="4" t="s">
        <v>10</v>
      </c>
      <c r="H23" s="6">
        <v>42391</v>
      </c>
      <c r="I23" s="6" t="str">
        <f t="shared" si="0"/>
        <v>janvier</v>
      </c>
      <c r="J23" s="7">
        <v>1</v>
      </c>
      <c r="K23" s="6">
        <v>42394</v>
      </c>
      <c r="L23" s="8"/>
    </row>
    <row r="24" spans="1:12" x14ac:dyDescent="0.25">
      <c r="A24" s="4" t="s">
        <v>51</v>
      </c>
      <c r="B24" s="4" t="s">
        <v>44</v>
      </c>
      <c r="C24" s="4" t="s">
        <v>50</v>
      </c>
      <c r="D24" s="4">
        <v>30000378729</v>
      </c>
      <c r="E24" s="4" t="s">
        <v>53</v>
      </c>
      <c r="F24" s="5" t="s">
        <v>11</v>
      </c>
      <c r="G24" s="4" t="s">
        <v>26</v>
      </c>
      <c r="H24" s="6">
        <v>42394</v>
      </c>
      <c r="I24" s="6" t="str">
        <f t="shared" si="0"/>
        <v>janvier</v>
      </c>
      <c r="J24" s="7">
        <v>1</v>
      </c>
      <c r="K24" s="6">
        <v>42397</v>
      </c>
      <c r="L24" s="8"/>
    </row>
    <row r="25" spans="1:12" x14ac:dyDescent="0.25">
      <c r="A25" s="4" t="s">
        <v>57</v>
      </c>
      <c r="B25" s="4" t="s">
        <v>54</v>
      </c>
      <c r="C25" s="4" t="s">
        <v>55</v>
      </c>
      <c r="D25" s="4">
        <v>30000379874</v>
      </c>
      <c r="E25" s="4" t="s">
        <v>56</v>
      </c>
      <c r="F25" s="9" t="s">
        <v>17</v>
      </c>
      <c r="G25" s="4" t="s">
        <v>26</v>
      </c>
      <c r="H25" s="6">
        <v>42405</v>
      </c>
      <c r="I25" s="6" t="str">
        <f t="shared" si="0"/>
        <v>février</v>
      </c>
      <c r="J25" s="7">
        <v>1</v>
      </c>
      <c r="K25" s="6">
        <v>42411</v>
      </c>
      <c r="L25" s="8"/>
    </row>
    <row r="26" spans="1:12" x14ac:dyDescent="0.25">
      <c r="A26" s="4" t="s">
        <v>63</v>
      </c>
      <c r="B26" s="4" t="s">
        <v>58</v>
      </c>
      <c r="C26" s="4" t="s">
        <v>59</v>
      </c>
      <c r="D26" s="4">
        <v>30000379879</v>
      </c>
      <c r="E26" s="4" t="s">
        <v>60</v>
      </c>
      <c r="F26" s="5" t="s">
        <v>11</v>
      </c>
      <c r="G26" s="4" t="s">
        <v>10</v>
      </c>
      <c r="H26" s="6">
        <v>42405</v>
      </c>
      <c r="I26" s="6" t="str">
        <f t="shared" si="0"/>
        <v>février</v>
      </c>
      <c r="J26" s="7">
        <v>1</v>
      </c>
      <c r="K26" s="6">
        <v>42405</v>
      </c>
      <c r="L26" s="8"/>
    </row>
    <row r="27" spans="1:12" x14ac:dyDescent="0.25">
      <c r="A27" s="4" t="s">
        <v>64</v>
      </c>
      <c r="B27" s="4" t="s">
        <v>22</v>
      </c>
      <c r="C27" s="4" t="s">
        <v>61</v>
      </c>
      <c r="D27" s="4">
        <v>30000380073</v>
      </c>
      <c r="E27" s="4" t="s">
        <v>62</v>
      </c>
      <c r="F27" s="5" t="s">
        <v>11</v>
      </c>
      <c r="G27" s="4" t="s">
        <v>10</v>
      </c>
      <c r="H27" s="6">
        <v>42408</v>
      </c>
      <c r="I27" s="6" t="str">
        <f t="shared" si="0"/>
        <v>février</v>
      </c>
      <c r="J27" s="7">
        <v>1</v>
      </c>
      <c r="K27" s="6">
        <v>42409</v>
      </c>
      <c r="L27" s="8"/>
    </row>
    <row r="28" spans="1:12" x14ac:dyDescent="0.25">
      <c r="A28" s="4" t="s">
        <v>57</v>
      </c>
      <c r="B28" s="4" t="s">
        <v>54</v>
      </c>
      <c r="C28" s="4" t="s">
        <v>55</v>
      </c>
      <c r="D28" s="4">
        <v>30000380075</v>
      </c>
      <c r="E28" s="4" t="s">
        <v>65</v>
      </c>
      <c r="F28" s="5" t="s">
        <v>11</v>
      </c>
      <c r="G28" s="4" t="s">
        <v>10</v>
      </c>
      <c r="H28" s="6">
        <v>42408</v>
      </c>
      <c r="I28" s="6" t="str">
        <f t="shared" si="0"/>
        <v>février</v>
      </c>
      <c r="J28" s="7">
        <v>1</v>
      </c>
      <c r="K28" s="6">
        <v>42409</v>
      </c>
      <c r="L28" s="8"/>
    </row>
    <row r="29" spans="1:12" x14ac:dyDescent="0.25">
      <c r="A29" s="4" t="s">
        <v>57</v>
      </c>
      <c r="B29" s="4" t="s">
        <v>54</v>
      </c>
      <c r="C29" s="4" t="s">
        <v>55</v>
      </c>
      <c r="D29" s="4">
        <v>30000379976</v>
      </c>
      <c r="E29" s="4" t="s">
        <v>66</v>
      </c>
      <c r="F29" s="9" t="s">
        <v>17</v>
      </c>
      <c r="G29" s="4" t="s">
        <v>10</v>
      </c>
      <c r="H29" s="6">
        <v>42408</v>
      </c>
      <c r="I29" s="6" t="str">
        <f t="shared" si="0"/>
        <v>février</v>
      </c>
      <c r="J29" s="7">
        <v>1</v>
      </c>
      <c r="K29" s="6">
        <v>42408</v>
      </c>
      <c r="L29" s="8"/>
    </row>
    <row r="30" spans="1:12" x14ac:dyDescent="0.25">
      <c r="A30" s="4" t="s">
        <v>42</v>
      </c>
      <c r="B30" s="4" t="s">
        <v>12</v>
      </c>
      <c r="C30" s="4" t="s">
        <v>39</v>
      </c>
      <c r="D30" s="16">
        <v>30000380456</v>
      </c>
      <c r="E30" s="4" t="s">
        <v>68</v>
      </c>
      <c r="F30" s="5" t="s">
        <v>11</v>
      </c>
      <c r="G30" s="4" t="s">
        <v>10</v>
      </c>
      <c r="H30" s="6">
        <v>42412</v>
      </c>
      <c r="I30" s="6" t="str">
        <f t="shared" si="0"/>
        <v>février</v>
      </c>
      <c r="J30" s="7">
        <v>1</v>
      </c>
      <c r="K30" s="6">
        <v>42415</v>
      </c>
      <c r="L30" s="8"/>
    </row>
    <row r="31" spans="1:12" x14ac:dyDescent="0.25">
      <c r="A31" s="17" t="s">
        <v>40</v>
      </c>
      <c r="B31" s="17" t="s">
        <v>27</v>
      </c>
      <c r="C31" s="17" t="s">
        <v>39</v>
      </c>
      <c r="D31" s="17">
        <v>30000380646</v>
      </c>
      <c r="E31" s="19" t="s">
        <v>74</v>
      </c>
      <c r="F31" s="23" t="s">
        <v>17</v>
      </c>
      <c r="G31" s="17" t="s">
        <v>10</v>
      </c>
      <c r="H31" s="24">
        <v>42415</v>
      </c>
      <c r="I31" s="24" t="str">
        <f t="shared" si="0"/>
        <v>février</v>
      </c>
      <c r="J31" s="25">
        <v>0.5</v>
      </c>
      <c r="K31" s="21"/>
      <c r="L31" s="18"/>
    </row>
    <row r="32" spans="1:12" x14ac:dyDescent="0.25">
      <c r="A32" s="17" t="s">
        <v>42</v>
      </c>
      <c r="B32" s="17" t="s">
        <v>12</v>
      </c>
      <c r="C32" s="17" t="s">
        <v>39</v>
      </c>
      <c r="D32" s="18"/>
      <c r="E32" s="17" t="s">
        <v>69</v>
      </c>
      <c r="F32" s="18"/>
      <c r="G32" s="18"/>
      <c r="H32" s="18"/>
      <c r="I32" s="24" t="str">
        <f t="shared" si="0"/>
        <v/>
      </c>
      <c r="J32" s="18"/>
      <c r="K32" s="18"/>
      <c r="L32" s="18"/>
    </row>
    <row r="33" spans="1:12" x14ac:dyDescent="0.25">
      <c r="A33" s="17" t="s">
        <v>40</v>
      </c>
      <c r="B33" s="17" t="s">
        <v>12</v>
      </c>
      <c r="C33" s="17" t="s">
        <v>39</v>
      </c>
      <c r="D33" s="26">
        <v>30000380941</v>
      </c>
      <c r="E33" s="17" t="s">
        <v>70</v>
      </c>
      <c r="F33" s="20"/>
      <c r="G33" s="18"/>
      <c r="H33" s="21"/>
      <c r="I33" s="24" t="str">
        <f t="shared" si="0"/>
        <v/>
      </c>
      <c r="J33" s="22"/>
      <c r="K33" s="21"/>
      <c r="L33" s="18"/>
    </row>
    <row r="34" spans="1:12" x14ac:dyDescent="0.25">
      <c r="A34" s="17" t="s">
        <v>42</v>
      </c>
      <c r="B34" s="17" t="s">
        <v>12</v>
      </c>
      <c r="C34" s="17" t="s">
        <v>39</v>
      </c>
      <c r="D34" s="18"/>
      <c r="E34" s="17" t="s">
        <v>71</v>
      </c>
      <c r="F34" s="18"/>
      <c r="G34" s="18"/>
      <c r="H34" s="18"/>
      <c r="I34" s="24" t="str">
        <f t="shared" si="0"/>
        <v/>
      </c>
      <c r="J34" s="18"/>
      <c r="K34" s="18"/>
      <c r="L34" s="18"/>
    </row>
    <row r="35" spans="1:12" x14ac:dyDescent="0.25">
      <c r="A35" s="27" t="s">
        <v>73</v>
      </c>
      <c r="B35" s="27" t="s">
        <v>54</v>
      </c>
      <c r="C35" s="27" t="s">
        <v>61</v>
      </c>
      <c r="D35" s="27">
        <v>30000380942</v>
      </c>
      <c r="E35" s="27" t="s">
        <v>72</v>
      </c>
      <c r="F35" s="29"/>
      <c r="G35" s="29"/>
      <c r="H35" s="29"/>
      <c r="I35" s="24" t="str">
        <f t="shared" si="0"/>
        <v/>
      </c>
      <c r="J35" s="29"/>
      <c r="K35" s="29"/>
      <c r="L35" s="29"/>
    </row>
    <row r="36" spans="1:12" x14ac:dyDescent="0.25">
      <c r="A36" s="27" t="s">
        <v>73</v>
      </c>
      <c r="B36" s="27" t="s">
        <v>54</v>
      </c>
      <c r="C36" s="27" t="s">
        <v>61</v>
      </c>
      <c r="D36" s="28">
        <v>30000380943</v>
      </c>
      <c r="E36" s="27" t="s">
        <v>75</v>
      </c>
      <c r="F36" s="27" t="s">
        <v>76</v>
      </c>
      <c r="G36" s="29"/>
      <c r="H36" s="30">
        <v>42417</v>
      </c>
      <c r="I36" s="24" t="str">
        <f t="shared" si="0"/>
        <v>février</v>
      </c>
      <c r="J36" s="31">
        <v>0.2</v>
      </c>
      <c r="K36" s="29"/>
      <c r="L36" s="29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</sheetData>
  <autoFilter ref="A1:L35"/>
  <sortState ref="A1:J1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"/>
  <sheetViews>
    <sheetView zoomScale="85" zoomScaleNormal="85" workbookViewId="0">
      <selection activeCell="C46" sqref="C46"/>
    </sheetView>
  </sheetViews>
  <sheetFormatPr baseColWidth="10" defaultRowHeight="15" x14ac:dyDescent="0.25"/>
  <sheetData>
    <row r="1" spans="2:13" x14ac:dyDescent="0.25">
      <c r="B1" t="s">
        <v>84</v>
      </c>
      <c r="C1" t="s">
        <v>88</v>
      </c>
      <c r="D1" t="s">
        <v>90</v>
      </c>
      <c r="E1" t="s">
        <v>91</v>
      </c>
      <c r="F1" t="s">
        <v>92</v>
      </c>
      <c r="G1" t="s">
        <v>93</v>
      </c>
      <c r="H1" t="s">
        <v>94</v>
      </c>
      <c r="I1" t="s">
        <v>95</v>
      </c>
      <c r="J1" t="s">
        <v>96</v>
      </c>
      <c r="K1" t="s">
        <v>97</v>
      </c>
      <c r="L1" t="s">
        <v>98</v>
      </c>
      <c r="M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1"/>
  <sheetViews>
    <sheetView workbookViewId="0">
      <selection activeCell="F25" sqref="F25"/>
    </sheetView>
  </sheetViews>
  <sheetFormatPr baseColWidth="10" defaultRowHeight="15" x14ac:dyDescent="0.25"/>
  <cols>
    <col min="1" max="1" width="21" bestFit="1" customWidth="1"/>
    <col min="2" max="2" width="9.28515625" customWidth="1"/>
    <col min="3" max="3" width="7" customWidth="1"/>
    <col min="4" max="4" width="2.5703125" customWidth="1"/>
    <col min="5" max="5" width="12.5703125" customWidth="1"/>
    <col min="6" max="33" width="12" bestFit="1" customWidth="1"/>
    <col min="34" max="34" width="11.85546875" bestFit="1" customWidth="1"/>
    <col min="35" max="36" width="12" bestFit="1" customWidth="1"/>
    <col min="37" max="37" width="6.28515625" customWidth="1"/>
    <col min="38" max="38" width="5.85546875" customWidth="1"/>
    <col min="39" max="39" width="12.5703125" bestFit="1" customWidth="1"/>
  </cols>
  <sheetData>
    <row r="3" spans="1:10" x14ac:dyDescent="0.25">
      <c r="A3" s="32" t="s">
        <v>80</v>
      </c>
      <c r="B3" s="32" t="s">
        <v>79</v>
      </c>
      <c r="I3" t="s">
        <v>84</v>
      </c>
      <c r="J3">
        <f>GETPIVOTDATA("N° DDI",$A$3,"Mois d'ouverture","janvier")</f>
        <v>20</v>
      </c>
    </row>
    <row r="4" spans="1:10" x14ac:dyDescent="0.25">
      <c r="A4" s="32" t="s">
        <v>77</v>
      </c>
      <c r="B4" t="s">
        <v>82</v>
      </c>
      <c r="C4" t="s">
        <v>83</v>
      </c>
      <c r="E4" t="s">
        <v>78</v>
      </c>
      <c r="I4" t="s">
        <v>85</v>
      </c>
      <c r="J4">
        <f>GETPIVOTDATA("N° DDI",$A$3,"Mois d'ouverture","février")</f>
        <v>11</v>
      </c>
    </row>
    <row r="5" spans="1:10" x14ac:dyDescent="0.25">
      <c r="A5" s="33" t="s">
        <v>28</v>
      </c>
      <c r="B5" s="34">
        <v>2</v>
      </c>
      <c r="C5" s="34"/>
      <c r="D5" s="34"/>
      <c r="E5" s="34">
        <v>2</v>
      </c>
      <c r="I5" t="s">
        <v>86</v>
      </c>
      <c r="J5">
        <f>GETPIVOTDATA("N° DDI",$A$3,"Mois d'ouverture","")</f>
        <v>2</v>
      </c>
    </row>
    <row r="6" spans="1:10" x14ac:dyDescent="0.25">
      <c r="A6" s="33" t="s">
        <v>64</v>
      </c>
      <c r="B6" s="34"/>
      <c r="C6" s="34">
        <v>1</v>
      </c>
      <c r="D6" s="34"/>
      <c r="E6" s="34">
        <v>1</v>
      </c>
    </row>
    <row r="7" spans="1:10" x14ac:dyDescent="0.25">
      <c r="A7" s="33" t="s">
        <v>63</v>
      </c>
      <c r="B7" s="34"/>
      <c r="C7" s="34">
        <v>1</v>
      </c>
      <c r="D7" s="34"/>
      <c r="E7" s="34">
        <v>1</v>
      </c>
    </row>
    <row r="8" spans="1:10" x14ac:dyDescent="0.25">
      <c r="A8" s="33" t="s">
        <v>57</v>
      </c>
      <c r="B8" s="34"/>
      <c r="C8" s="34">
        <v>3</v>
      </c>
      <c r="D8" s="34"/>
      <c r="E8" s="34">
        <v>3</v>
      </c>
    </row>
    <row r="9" spans="1:10" x14ac:dyDescent="0.25">
      <c r="A9" s="33" t="s">
        <v>51</v>
      </c>
      <c r="B9" s="34">
        <v>3</v>
      </c>
      <c r="C9" s="34"/>
      <c r="D9" s="34"/>
      <c r="E9" s="34">
        <v>3</v>
      </c>
    </row>
    <row r="10" spans="1:10" x14ac:dyDescent="0.25">
      <c r="A10" s="33" t="s">
        <v>46</v>
      </c>
      <c r="B10" s="34">
        <v>3</v>
      </c>
      <c r="C10" s="34"/>
      <c r="D10" s="34"/>
      <c r="E10" s="34">
        <v>3</v>
      </c>
    </row>
    <row r="11" spans="1:10" x14ac:dyDescent="0.25">
      <c r="A11" s="33" t="s">
        <v>73</v>
      </c>
      <c r="B11" s="34"/>
      <c r="C11" s="34">
        <v>1</v>
      </c>
      <c r="D11" s="34">
        <v>1</v>
      </c>
      <c r="E11" s="34">
        <v>2</v>
      </c>
    </row>
    <row r="12" spans="1:10" x14ac:dyDescent="0.25">
      <c r="A12" s="33" t="s">
        <v>24</v>
      </c>
      <c r="B12" s="34">
        <v>7</v>
      </c>
      <c r="C12" s="34"/>
      <c r="D12" s="34"/>
      <c r="E12" s="34">
        <v>7</v>
      </c>
    </row>
    <row r="13" spans="1:10" x14ac:dyDescent="0.25">
      <c r="A13" s="33" t="s">
        <v>42</v>
      </c>
      <c r="B13" s="34"/>
      <c r="C13" s="34">
        <v>3</v>
      </c>
      <c r="D13" s="34"/>
      <c r="E13" s="34">
        <v>3</v>
      </c>
    </row>
    <row r="14" spans="1:10" x14ac:dyDescent="0.25">
      <c r="A14" s="33" t="s">
        <v>36</v>
      </c>
      <c r="B14" s="34">
        <v>1</v>
      </c>
      <c r="C14" s="34"/>
      <c r="D14" s="34"/>
      <c r="E14" s="34">
        <v>1</v>
      </c>
    </row>
    <row r="15" spans="1:10" x14ac:dyDescent="0.25">
      <c r="A15" s="33" t="s">
        <v>29</v>
      </c>
      <c r="B15" s="34">
        <v>4</v>
      </c>
      <c r="C15" s="34"/>
      <c r="D15" s="34"/>
      <c r="E15" s="34">
        <v>4</v>
      </c>
    </row>
    <row r="16" spans="1:10" x14ac:dyDescent="0.25">
      <c r="A16" s="33" t="s">
        <v>40</v>
      </c>
      <c r="B16" s="34"/>
      <c r="C16" s="34">
        <v>2</v>
      </c>
      <c r="D16" s="34">
        <v>1</v>
      </c>
      <c r="E16" s="34">
        <v>3</v>
      </c>
    </row>
    <row r="17" spans="1:5" x14ac:dyDescent="0.25">
      <c r="A17" s="33" t="s">
        <v>78</v>
      </c>
      <c r="B17" s="34">
        <v>20</v>
      </c>
      <c r="C17" s="34">
        <v>11</v>
      </c>
      <c r="D17" s="34">
        <v>2</v>
      </c>
      <c r="E17" s="34">
        <v>33</v>
      </c>
    </row>
    <row r="29" spans="1:5" x14ac:dyDescent="0.25">
      <c r="B29" t="s">
        <v>87</v>
      </c>
      <c r="C29" t="s">
        <v>88</v>
      </c>
      <c r="D29" t="s">
        <v>89</v>
      </c>
    </row>
    <row r="30" spans="1:5" x14ac:dyDescent="0.25">
      <c r="A30" s="33" t="s">
        <v>28</v>
      </c>
      <c r="B30" s="34">
        <v>2</v>
      </c>
      <c r="C30" s="34"/>
      <c r="D30" s="34"/>
      <c r="E30" s="34"/>
    </row>
    <row r="31" spans="1:5" x14ac:dyDescent="0.25">
      <c r="A31" s="33" t="s">
        <v>64</v>
      </c>
      <c r="B31" s="34"/>
      <c r="C31" s="34">
        <v>1</v>
      </c>
      <c r="D31" s="34"/>
      <c r="E31" s="34"/>
    </row>
    <row r="32" spans="1:5" x14ac:dyDescent="0.25">
      <c r="A32" s="33" t="s">
        <v>63</v>
      </c>
      <c r="B32" s="34"/>
      <c r="C32" s="34">
        <v>1</v>
      </c>
      <c r="D32" s="34"/>
      <c r="E32" s="34"/>
    </row>
    <row r="33" spans="1:5" x14ac:dyDescent="0.25">
      <c r="A33" s="33" t="s">
        <v>57</v>
      </c>
      <c r="B33" s="34"/>
      <c r="C33" s="34">
        <v>3</v>
      </c>
      <c r="D33" s="34"/>
      <c r="E33" s="34"/>
    </row>
    <row r="34" spans="1:5" x14ac:dyDescent="0.25">
      <c r="A34" s="33" t="s">
        <v>51</v>
      </c>
      <c r="B34" s="34">
        <v>3</v>
      </c>
      <c r="C34" s="34"/>
      <c r="D34" s="34"/>
      <c r="E34" s="34"/>
    </row>
    <row r="35" spans="1:5" x14ac:dyDescent="0.25">
      <c r="A35" s="33" t="s">
        <v>46</v>
      </c>
      <c r="B35" s="34">
        <v>3</v>
      </c>
      <c r="C35" s="34"/>
      <c r="D35" s="34"/>
      <c r="E35" s="34"/>
    </row>
    <row r="36" spans="1:5" x14ac:dyDescent="0.25">
      <c r="A36" s="33" t="s">
        <v>73</v>
      </c>
      <c r="B36" s="34"/>
      <c r="C36" s="34">
        <v>1</v>
      </c>
      <c r="D36" s="34">
        <v>1</v>
      </c>
      <c r="E36" s="34"/>
    </row>
    <row r="37" spans="1:5" x14ac:dyDescent="0.25">
      <c r="A37" s="33" t="s">
        <v>24</v>
      </c>
      <c r="B37" s="34">
        <v>7</v>
      </c>
      <c r="C37" s="34"/>
      <c r="D37" s="34"/>
      <c r="E37" s="34"/>
    </row>
    <row r="38" spans="1:5" x14ac:dyDescent="0.25">
      <c r="A38" s="33" t="s">
        <v>42</v>
      </c>
      <c r="B38" s="34"/>
      <c r="C38" s="34">
        <v>3</v>
      </c>
      <c r="D38" s="34"/>
      <c r="E38" s="34"/>
    </row>
    <row r="39" spans="1:5" x14ac:dyDescent="0.25">
      <c r="A39" s="33" t="s">
        <v>36</v>
      </c>
      <c r="B39" s="34">
        <v>1</v>
      </c>
      <c r="C39" s="34"/>
      <c r="D39" s="34"/>
      <c r="E39" s="34"/>
    </row>
    <row r="40" spans="1:5" x14ac:dyDescent="0.25">
      <c r="A40" s="33" t="s">
        <v>29</v>
      </c>
      <c r="B40" s="34">
        <v>4</v>
      </c>
      <c r="C40" s="34"/>
      <c r="D40" s="34"/>
      <c r="E40" s="34"/>
    </row>
    <row r="41" spans="1:5" x14ac:dyDescent="0.25">
      <c r="A41" s="33" t="s">
        <v>40</v>
      </c>
      <c r="B41" s="34"/>
      <c r="C41" s="34">
        <v>2</v>
      </c>
      <c r="D41" s="34">
        <v>1</v>
      </c>
      <c r="E41" s="34"/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Recapitulatif</vt:lpstr>
      <vt:lpstr>Feuil2</vt:lpstr>
      <vt:lpstr>Tableau CD</vt:lpstr>
      <vt:lpstr>Feuil3</vt:lpstr>
    </vt:vector>
  </TitlesOfParts>
  <Company>Aircelle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BLEMEUR Richard (AIRCELLE)</dc:creator>
  <cp:lastModifiedBy>HARTENBERGER Pierre (AIRCELLE)</cp:lastModifiedBy>
  <dcterms:created xsi:type="dcterms:W3CDTF">2016-02-10T13:49:55Z</dcterms:created>
  <dcterms:modified xsi:type="dcterms:W3CDTF">2016-02-22T06:59:42Z</dcterms:modified>
</cp:coreProperties>
</file>