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480" yWindow="300" windowWidth="18495" windowHeight="11700" activeTab="2"/>
  </bookViews>
  <sheets>
    <sheet name="MA BASE" sheetId="2" r:id="rId1"/>
    <sheet name="FACTURE" sheetId="1" r:id="rId2"/>
    <sheet name="ARCHIVE FACTURE" sheetId="4" r:id="rId3"/>
  </sheets>
  <externalReferences>
    <externalReference r:id="rId4"/>
  </externalReferences>
  <definedNames>
    <definedName name="ADRE">'MA BASE'!$H:$H</definedName>
    <definedName name="CLIENT">'MA BASE'!$G:$G</definedName>
    <definedName name="COOD">'MA BASE'!$A$1:$A$11</definedName>
    <definedName name="ECHE">'MA BASE'!$M:$M</definedName>
    <definedName name="IMAD">'MA BASE'!$A$1:$A$11</definedName>
    <definedName name="LOLO">'MA BASE'!$A$1:$A$155</definedName>
    <definedName name="MODE">'MA BASE'!$L:$L</definedName>
    <definedName name="Q">'MA BASE'!$K:$K</definedName>
    <definedName name="qte">'MA BASE'!$K:$K</definedName>
    <definedName name="qyz">'MA BASE'!$K:$K</definedName>
    <definedName name="TAB">'MA BASE'!$A:$A</definedName>
    <definedName name="TX">'MA BASE'!$I:$I</definedName>
    <definedName name="VVV">'MA BASE'!$A$1:$A$11</definedName>
  </definedNames>
  <calcPr calcId="124519"/>
</workbook>
</file>

<file path=xl/calcChain.xml><?xml version="1.0" encoding="utf-8"?>
<calcChain xmlns="http://schemas.openxmlformats.org/spreadsheetml/2006/main">
  <c r="D2" i="4"/>
  <c r="D3"/>
  <c r="D4"/>
  <c r="D5"/>
  <c r="K1"/>
  <c r="G16" i="1"/>
  <c r="H16" s="1"/>
  <c r="G17"/>
  <c r="H17" s="1"/>
  <c r="G18"/>
  <c r="H18" s="1"/>
  <c r="G19"/>
  <c r="H19" s="1"/>
  <c r="G20"/>
  <c r="H20" s="1"/>
  <c r="G21"/>
  <c r="H21" s="1"/>
  <c r="G22"/>
  <c r="H22" s="1"/>
  <c r="G23"/>
  <c r="H23" s="1"/>
  <c r="G24"/>
  <c r="H24" s="1"/>
  <c r="G15"/>
  <c r="B16"/>
  <c r="B17"/>
  <c r="B18"/>
  <c r="B19"/>
  <c r="B20"/>
  <c r="B21"/>
  <c r="B22"/>
  <c r="B23"/>
  <c r="B24"/>
  <c r="F3"/>
  <c r="P8"/>
  <c r="H7"/>
  <c r="H15"/>
  <c r="B15"/>
  <c r="H25" l="1"/>
  <c r="H26" s="1"/>
  <c r="H27" s="1"/>
  <c r="A27"/>
</calcChain>
</file>

<file path=xl/sharedStrings.xml><?xml version="1.0" encoding="utf-8"?>
<sst xmlns="http://schemas.openxmlformats.org/spreadsheetml/2006/main" count="164" uniqueCount="129">
  <si>
    <t>CASIMA.SA</t>
  </si>
  <si>
    <t>ZONE INDUSTRIELLE-AIN SEBAA</t>
  </si>
  <si>
    <t>CASABALANCA-MAROC</t>
  </si>
  <si>
    <t>R&amp;Z DISTRIBUTION</t>
  </si>
  <si>
    <t>Rue n°2 Derbe soultan</t>
  </si>
  <si>
    <t>CASABLANCA-MAROC</t>
  </si>
  <si>
    <t>REF.CLIENT:</t>
  </si>
  <si>
    <t>Casablanca le</t>
  </si>
  <si>
    <t>FACTURE N°</t>
  </si>
  <si>
    <t>CODE</t>
  </si>
  <si>
    <t>LIBELLE</t>
  </si>
  <si>
    <t>QTE</t>
  </si>
  <si>
    <t>P.U H.T</t>
  </si>
  <si>
    <t>TOTAL H.T</t>
  </si>
  <si>
    <t>TTC</t>
  </si>
  <si>
    <t>CODE ART</t>
  </si>
  <si>
    <t>PU H.T</t>
  </si>
  <si>
    <t>TAUX TVA</t>
  </si>
  <si>
    <t>C0001</t>
  </si>
  <si>
    <t>C0002</t>
  </si>
  <si>
    <t>C0003</t>
  </si>
  <si>
    <t>C0004</t>
  </si>
  <si>
    <t>C0005</t>
  </si>
  <si>
    <t>C0006</t>
  </si>
  <si>
    <t>C0007</t>
  </si>
  <si>
    <t>C0008</t>
  </si>
  <si>
    <t>C0009</t>
  </si>
  <si>
    <t>C0010</t>
  </si>
  <si>
    <t>PARFUN</t>
  </si>
  <si>
    <t>LIVRE</t>
  </si>
  <si>
    <t>PORTABLE</t>
  </si>
  <si>
    <t>PC</t>
  </si>
  <si>
    <t>STYLE</t>
  </si>
  <si>
    <t>CALCULATRICE</t>
  </si>
  <si>
    <t>TABLETTE</t>
  </si>
  <si>
    <t>BUREAU</t>
  </si>
  <si>
    <t>CLE</t>
  </si>
  <si>
    <t>MOTOR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</si>
  <si>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</si>
  <si>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</si>
  <si>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</si>
  <si>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</si>
  <si>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</si>
  <si>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</si>
  <si>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</si>
  <si>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</si>
  <si>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</si>
  <si>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</si>
  <si>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</si>
  <si>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</si>
  <si>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</si>
  <si>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</si>
  <si>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</si>
  <si>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</si>
  <si>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</si>
  <si>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</si>
  <si>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</si>
  <si>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</si>
  <si>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N° FACTURE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</si>
  <si>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</si>
  <si>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</si>
  <si>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</si>
  <si>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</si>
  <si>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</si>
  <si>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</si>
  <si>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</si>
  <si>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</si>
  <si>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</si>
  <si>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</si>
  <si>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</si>
  <si>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</si>
  <si>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</si>
  <si>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</si>
  <si>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</si>
  <si>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</si>
  <si>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</si>
  <si>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</si>
  <si>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</si>
  <si>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</si>
  <si>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REF CLIENT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</si>
  <si>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</si>
  <si>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</si>
  <si>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</si>
  <si>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</si>
  <si>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</si>
  <si>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</si>
  <si>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</si>
  <si>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</si>
  <si>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</si>
  <si>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</si>
  <si>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 xml:space="preserve">TAUX TVA </t>
  </si>
  <si>
    <t>CLIENT:</t>
  </si>
  <si>
    <t>ADRESSE:</t>
  </si>
  <si>
    <t>VILLE:</t>
  </si>
  <si>
    <t>NOM CLT</t>
  </si>
  <si>
    <t>ADRESS</t>
  </si>
  <si>
    <t>KADIR DISTRIBUTION</t>
  </si>
  <si>
    <t>MERCURE INDUSTRIE</t>
  </si>
  <si>
    <t>INGELEC</t>
  </si>
  <si>
    <t>ROTACO</t>
  </si>
  <si>
    <t>PLASTIMA</t>
  </si>
  <si>
    <t>BRICOMA EL JADIDA</t>
  </si>
  <si>
    <t>BRICOMA AIN SEBAA</t>
  </si>
  <si>
    <t>LOUIS GUILLAUD</t>
  </si>
  <si>
    <t>ES-SAADA PLASTIC</t>
  </si>
  <si>
    <t>CASABLANCA</t>
  </si>
  <si>
    <t>TANGE</t>
  </si>
  <si>
    <t>AGADIR</t>
  </si>
  <si>
    <t>EL HOCIMA</t>
  </si>
  <si>
    <t>MARRAKECH</t>
  </si>
  <si>
    <t>EL JADIDA</t>
  </si>
  <si>
    <t>AIN SEBAA</t>
  </si>
  <si>
    <t>MAARIF</t>
  </si>
  <si>
    <t>OUJDA</t>
  </si>
  <si>
    <t>Mode de paiement:</t>
  </si>
  <si>
    <t>Date d'echance:</t>
  </si>
  <si>
    <t>mode de paiement</t>
  </si>
  <si>
    <t>CHEQUE</t>
  </si>
  <si>
    <t>ESPECES</t>
  </si>
  <si>
    <t>CARTE BANCAIRE</t>
  </si>
  <si>
    <t>30 FIN DE MOIS</t>
  </si>
  <si>
    <t>60 FIN DE MOIS</t>
  </si>
  <si>
    <t>90 FIN DE MOIS</t>
  </si>
  <si>
    <t>120 FIN DE MOIS</t>
  </si>
  <si>
    <t>CLIENT</t>
  </si>
  <si>
    <t xml:space="preserve">N°FACTURE </t>
  </si>
  <si>
    <t>MONTANT FACTURE</t>
  </si>
  <si>
    <t>LA DATE FACTURE</t>
  </si>
  <si>
    <t>mon probleme c'est de comment peut on faire pour recupere par exemple la ligne n°2 sous forme d'une facture.merci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</si>
</sst>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1"/>
      <name val="Times New Roman"/>
      <family val="1"/>
    </font>
    <font>
      <sz val="11"/>
      <color rgb="FF00000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theme="9" tint="-0.249977111117893"/>
      </right>
      <top/>
      <bottom/>
      <diagonal/>
    </border>
    <border>
      <left style="thin">
        <color theme="9" tint="-0.249977111117893"/>
      </left>
      <right/>
      <top style="thin">
        <color theme="9" tint="-0.249977111117893"/>
      </top>
      <bottom style="thin">
        <color theme="9" tint="-0.249977111117893"/>
      </bottom>
      <diagonal/>
    </border>
    <border>
      <left/>
      <right/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/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 style="medium">
        <color theme="9" tint="-0.249977111117893"/>
      </right>
      <top style="medium">
        <color theme="9" tint="-0.249977111117893"/>
      </top>
      <bottom/>
      <diagonal/>
    </border>
    <border>
      <left/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/>
      <right style="thick">
        <color theme="3"/>
      </right>
      <top style="medium">
        <color theme="9" tint="-0.249977111117893"/>
      </top>
      <bottom/>
      <diagonal/>
    </border>
    <border>
      <left style="thick">
        <color theme="3"/>
      </left>
      <right style="thick">
        <color theme="3"/>
      </right>
      <top style="medium">
        <color theme="9" tint="-0.249977111117893"/>
      </top>
      <bottom/>
      <diagonal/>
    </border>
    <border>
      <left style="thick">
        <color theme="3"/>
      </left>
      <right/>
      <top style="medium">
        <color theme="9" tint="-0.24997711111789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2" borderId="25" xfId="0" applyFont="1" applyFill="1" applyBorder="1" applyAlignment="1">
      <alignment horizontal="center"/>
    </xf>
    <xf numFmtId="0" fontId="0" fillId="0" borderId="20" xfId="0" applyBorder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64" fontId="5" fillId="0" borderId="0" xfId="0" applyNumberFormat="1" applyFont="1" applyBorder="1" applyAlignment="1">
      <alignment horizontal="center"/>
    </xf>
    <xf numFmtId="49" fontId="0" fillId="0" borderId="0" xfId="0" applyNumberFormat="1"/>
    <xf numFmtId="49" fontId="5" fillId="0" borderId="20" xfId="0" applyNumberFormat="1" applyFont="1" applyBorder="1" applyAlignment="1">
      <alignment horizontal="center"/>
    </xf>
    <xf numFmtId="49" fontId="0" fillId="0" borderId="20" xfId="0" applyNumberFormat="1" applyBorder="1" applyAlignment="1">
      <alignment horizontal="center"/>
    </xf>
    <xf numFmtId="0" fontId="5" fillId="0" borderId="26" xfId="0" applyFont="1" applyBorder="1" applyAlignment="1">
      <alignment horizontal="center"/>
    </xf>
    <xf numFmtId="164" fontId="5" fillId="0" borderId="27" xfId="0" applyNumberFormat="1" applyFont="1" applyBorder="1" applyAlignment="1">
      <alignment horizontal="center"/>
    </xf>
    <xf numFmtId="0" fontId="1" fillId="0" borderId="20" xfId="0" applyFont="1" applyBorder="1"/>
    <xf numFmtId="164" fontId="1" fillId="0" borderId="20" xfId="0" applyNumberFormat="1" applyFont="1" applyBorder="1" applyAlignment="1">
      <alignment horizontal="right"/>
    </xf>
    <xf numFmtId="49" fontId="0" fillId="0" borderId="0" xfId="0" applyNumberFormat="1" applyAlignment="1">
      <alignment horizontal="right"/>
    </xf>
    <xf numFmtId="164" fontId="0" fillId="0" borderId="20" xfId="0" applyNumberFormat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0" xfId="0" applyBorder="1" applyAlignment="1">
      <alignment horizontal="center"/>
    </xf>
    <xf numFmtId="164" fontId="6" fillId="2" borderId="25" xfId="0" applyNumberFormat="1" applyFont="1" applyFill="1" applyBorder="1" applyAlignment="1">
      <alignment horizontal="center"/>
    </xf>
    <xf numFmtId="164" fontId="5" fillId="0" borderId="0" xfId="0" applyNumberFormat="1" applyFont="1" applyAlignment="1">
      <alignment horizontal="center"/>
    </xf>
    <xf numFmtId="10" fontId="0" fillId="0" borderId="20" xfId="0" applyNumberFormat="1" applyBorder="1" applyAlignment="1">
      <alignment horizontal="center"/>
    </xf>
    <xf numFmtId="164" fontId="6" fillId="2" borderId="32" xfId="0" applyNumberFormat="1" applyFont="1" applyFill="1" applyBorder="1" applyAlignment="1">
      <alignment horizontal="center"/>
    </xf>
    <xf numFmtId="164" fontId="0" fillId="0" borderId="26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0" borderId="3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9" fontId="0" fillId="0" borderId="24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0" fontId="7" fillId="0" borderId="20" xfId="0" applyFont="1" applyBorder="1" applyAlignment="1"/>
    <xf numFmtId="0" fontId="0" fillId="0" borderId="0" xfId="0" applyAlignment="1"/>
    <xf numFmtId="14" fontId="0" fillId="0" borderId="0" xfId="0" applyNumberFormat="1" applyAlignment="1">
      <alignment horizontal="center"/>
    </xf>
    <xf numFmtId="49" fontId="0" fillId="0" borderId="1" xfId="0" applyNumberFormat="1" applyBorder="1"/>
    <xf numFmtId="14" fontId="1" fillId="0" borderId="1" xfId="0" applyNumberFormat="1" applyFont="1" applyBorder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9" fillId="3" borderId="36" xfId="0" applyFont="1" applyFill="1" applyBorder="1" applyAlignment="1">
      <alignment horizontal="center"/>
    </xf>
    <xf numFmtId="164" fontId="9" fillId="3" borderId="36" xfId="0" applyNumberFormat="1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164" fontId="9" fillId="3" borderId="0" xfId="0" applyNumberFormat="1" applyFont="1" applyFill="1" applyBorder="1" applyAlignment="1">
      <alignment horizontal="center"/>
    </xf>
    <xf numFmtId="14" fontId="9" fillId="3" borderId="36" xfId="0" applyNumberFormat="1" applyFont="1" applyFill="1" applyBorder="1" applyAlignment="1"/>
    <xf numFmtId="14" fontId="0" fillId="0" borderId="0" xfId="0" applyNumberFormat="1" applyAlignment="1"/>
    <xf numFmtId="0" fontId="9" fillId="3" borderId="37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6" fillId="2" borderId="33" xfId="0" applyFont="1" applyFill="1" applyBorder="1" applyAlignment="1">
      <alignment horizontal="center"/>
    </xf>
    <xf numFmtId="0" fontId="6" fillId="2" borderId="34" xfId="0" applyFont="1" applyFill="1" applyBorder="1" applyAlignment="1">
      <alignment horizontal="center"/>
    </xf>
    <xf numFmtId="0" fontId="6" fillId="2" borderId="35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29" xfId="0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21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10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MAD/Downloads/NbLettre.xla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definedNames>
      <definedName name="ConvNumberLette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1"/>
  <sheetViews>
    <sheetView topLeftCell="B1" workbookViewId="0">
      <selection activeCell="N7" sqref="N7"/>
    </sheetView>
  </sheetViews>
  <sheetFormatPr baseColWidth="10" defaultRowHeight="15"/>
  <cols>
    <col min="2" max="2" width="14.42578125" customWidth="1"/>
    <col min="3" max="4" width="11.42578125" style="6"/>
    <col min="5" max="5" width="12.42578125" style="15" bestFit="1" customWidth="1"/>
    <col min="6" max="6" width="11.42578125" style="6"/>
    <col min="7" max="7" width="19.5703125" style="6" bestFit="1" customWidth="1"/>
    <col min="8" max="8" width="13" style="6" customWidth="1"/>
    <col min="11" max="11" width="11.42578125" style="8"/>
    <col min="12" max="12" width="18" bestFit="1" customWidth="1"/>
    <col min="13" max="13" width="15" bestFit="1" customWidth="1"/>
  </cols>
  <sheetData>
    <row r="1" spans="1:13" ht="15.75">
      <c r="A1" s="11" t="s">
        <v>15</v>
      </c>
      <c r="B1" s="11" t="s">
        <v>10</v>
      </c>
      <c r="C1" s="12" t="s">
        <v>16</v>
      </c>
      <c r="D1" s="7"/>
      <c r="E1" s="9" t="s">
        <v>58</v>
      </c>
      <c r="F1" s="7" t="s">
        <v>79</v>
      </c>
      <c r="G1" s="7" t="s">
        <v>94</v>
      </c>
      <c r="H1" s="7" t="s">
        <v>95</v>
      </c>
      <c r="I1" s="11" t="s">
        <v>17</v>
      </c>
      <c r="K1" s="9" t="s">
        <v>11</v>
      </c>
      <c r="L1" t="s">
        <v>116</v>
      </c>
      <c r="M1" t="s">
        <v>115</v>
      </c>
    </row>
    <row r="2" spans="1:13">
      <c r="A2" s="13" t="s">
        <v>18</v>
      </c>
      <c r="B2" s="13" t="s">
        <v>28</v>
      </c>
      <c r="C2" s="14">
        <v>100</v>
      </c>
      <c r="E2" s="10" t="s">
        <v>59</v>
      </c>
      <c r="F2" s="30" t="s">
        <v>80</v>
      </c>
      <c r="G2" s="31" t="s">
        <v>3</v>
      </c>
      <c r="H2" s="31" t="s">
        <v>105</v>
      </c>
      <c r="I2" s="28">
        <v>0.2</v>
      </c>
      <c r="K2" s="10" t="s">
        <v>38</v>
      </c>
      <c r="L2" t="s">
        <v>117</v>
      </c>
      <c r="M2" t="s">
        <v>120</v>
      </c>
    </row>
    <row r="3" spans="1:13">
      <c r="A3" s="13" t="s">
        <v>19</v>
      </c>
      <c r="B3" s="13" t="s">
        <v>29</v>
      </c>
      <c r="C3" s="14">
        <v>200</v>
      </c>
      <c r="E3" s="10" t="s">
        <v>60</v>
      </c>
      <c r="F3" s="16" t="s">
        <v>81</v>
      </c>
      <c r="G3" s="31" t="s">
        <v>96</v>
      </c>
      <c r="H3" s="31" t="s">
        <v>105</v>
      </c>
      <c r="I3" s="28">
        <v>0.1</v>
      </c>
      <c r="K3" s="10" t="s">
        <v>39</v>
      </c>
      <c r="L3" t="s">
        <v>118</v>
      </c>
      <c r="M3" t="s">
        <v>121</v>
      </c>
    </row>
    <row r="4" spans="1:13">
      <c r="A4" s="13" t="s">
        <v>20</v>
      </c>
      <c r="B4" s="13" t="s">
        <v>30</v>
      </c>
      <c r="C4" s="14">
        <v>4500</v>
      </c>
      <c r="E4" s="10" t="s">
        <v>61</v>
      </c>
      <c r="F4" s="16" t="s">
        <v>82</v>
      </c>
      <c r="G4" s="31" t="s">
        <v>97</v>
      </c>
      <c r="H4" s="31" t="s">
        <v>106</v>
      </c>
      <c r="I4" s="28">
        <v>0</v>
      </c>
      <c r="K4" s="10" t="s">
        <v>40</v>
      </c>
      <c r="L4" t="s">
        <v>119</v>
      </c>
      <c r="M4" t="s">
        <v>122</v>
      </c>
    </row>
    <row r="5" spans="1:13">
      <c r="A5" s="13" t="s">
        <v>21</v>
      </c>
      <c r="B5" s="13" t="s">
        <v>31</v>
      </c>
      <c r="C5" s="14">
        <v>5000</v>
      </c>
      <c r="E5" s="10" t="s">
        <v>62</v>
      </c>
      <c r="F5" s="16" t="s">
        <v>83</v>
      </c>
      <c r="G5" s="31" t="s">
        <v>100</v>
      </c>
      <c r="H5" s="31" t="s">
        <v>107</v>
      </c>
      <c r="K5" s="10" t="s">
        <v>41</v>
      </c>
      <c r="M5" t="s">
        <v>123</v>
      </c>
    </row>
    <row r="6" spans="1:13">
      <c r="A6" s="13" t="s">
        <v>22</v>
      </c>
      <c r="B6" s="13" t="s">
        <v>32</v>
      </c>
      <c r="C6" s="14">
        <v>5</v>
      </c>
      <c r="E6" s="10" t="s">
        <v>63</v>
      </c>
      <c r="F6" s="16" t="s">
        <v>84</v>
      </c>
      <c r="G6" s="31" t="s">
        <v>98</v>
      </c>
      <c r="H6" s="31" t="s">
        <v>108</v>
      </c>
      <c r="K6" s="10" t="s">
        <v>42</v>
      </c>
    </row>
    <row r="7" spans="1:13">
      <c r="A7" s="13" t="s">
        <v>23</v>
      </c>
      <c r="B7" s="13" t="s">
        <v>33</v>
      </c>
      <c r="C7" s="14">
        <v>80</v>
      </c>
      <c r="E7" s="10" t="s">
        <v>64</v>
      </c>
      <c r="F7" s="16" t="s">
        <v>85</v>
      </c>
      <c r="G7" s="31" t="s">
        <v>99</v>
      </c>
      <c r="H7" s="31" t="s">
        <v>109</v>
      </c>
      <c r="K7" s="10" t="s">
        <v>43</v>
      </c>
    </row>
    <row r="8" spans="1:13">
      <c r="A8" s="13" t="s">
        <v>24</v>
      </c>
      <c r="B8" s="13" t="s">
        <v>34</v>
      </c>
      <c r="C8" s="14">
        <v>1500</v>
      </c>
      <c r="E8" s="10" t="s">
        <v>65</v>
      </c>
      <c r="F8" s="16" t="s">
        <v>86</v>
      </c>
      <c r="G8" s="31" t="s">
        <v>101</v>
      </c>
      <c r="H8" s="31" t="s">
        <v>110</v>
      </c>
      <c r="K8" s="10" t="s">
        <v>44</v>
      </c>
    </row>
    <row r="9" spans="1:13">
      <c r="A9" s="13" t="s">
        <v>25</v>
      </c>
      <c r="B9" s="13" t="s">
        <v>35</v>
      </c>
      <c r="C9" s="14">
        <v>10000</v>
      </c>
      <c r="E9" s="10" t="s">
        <v>66</v>
      </c>
      <c r="F9" s="16" t="s">
        <v>87</v>
      </c>
      <c r="G9" s="31" t="s">
        <v>102</v>
      </c>
      <c r="H9" s="31" t="s">
        <v>111</v>
      </c>
      <c r="K9" s="10" t="s">
        <v>45</v>
      </c>
    </row>
    <row r="10" spans="1:13">
      <c r="A10" s="13" t="s">
        <v>26</v>
      </c>
      <c r="B10" s="13" t="s">
        <v>36</v>
      </c>
      <c r="C10" s="14">
        <v>20</v>
      </c>
      <c r="E10" s="10" t="s">
        <v>67</v>
      </c>
      <c r="F10" s="16" t="s">
        <v>88</v>
      </c>
      <c r="G10" s="31" t="s">
        <v>103</v>
      </c>
      <c r="H10" s="31" t="s">
        <v>112</v>
      </c>
      <c r="K10" s="10" t="s">
        <v>46</v>
      </c>
    </row>
    <row r="11" spans="1:13">
      <c r="A11" s="13" t="s">
        <v>27</v>
      </c>
      <c r="B11" s="13" t="s">
        <v>37</v>
      </c>
      <c r="C11" s="14">
        <v>12000</v>
      </c>
      <c r="E11" s="10" t="s">
        <v>68</v>
      </c>
      <c r="F11" s="16" t="s">
        <v>89</v>
      </c>
      <c r="G11" s="31" t="s">
        <v>104</v>
      </c>
      <c r="H11" s="31" t="s">
        <v>113</v>
      </c>
      <c r="K11" s="10" t="s">
        <v>47</v>
      </c>
    </row>
    <row r="12" spans="1:13">
      <c r="E12" s="10" t="s">
        <v>69</v>
      </c>
      <c r="F12" s="16"/>
      <c r="G12" s="29"/>
      <c r="H12" s="29"/>
      <c r="K12" s="10" t="s">
        <v>48</v>
      </c>
    </row>
    <row r="13" spans="1:13">
      <c r="E13" s="10" t="s">
        <v>70</v>
      </c>
      <c r="F13" s="16"/>
      <c r="G13" s="29"/>
      <c r="H13" s="29"/>
      <c r="K13" s="10" t="s">
        <v>49</v>
      </c>
    </row>
    <row r="14" spans="1:13">
      <c r="E14" s="10" t="s">
        <v>71</v>
      </c>
      <c r="F14" s="16"/>
      <c r="G14" s="29"/>
      <c r="H14" s="29"/>
      <c r="K14" s="10" t="s">
        <v>50</v>
      </c>
    </row>
    <row r="15" spans="1:13">
      <c r="E15" s="10" t="s">
        <v>72</v>
      </c>
      <c r="F15" s="16"/>
      <c r="G15" s="29"/>
      <c r="H15" s="29"/>
      <c r="K15" s="10" t="s">
        <v>51</v>
      </c>
    </row>
    <row r="16" spans="1:13">
      <c r="E16" s="10" t="s">
        <v>73</v>
      </c>
      <c r="F16" s="16"/>
      <c r="G16" s="29"/>
      <c r="H16" s="29"/>
      <c r="K16" s="10" t="s">
        <v>52</v>
      </c>
    </row>
    <row r="17" spans="5:11">
      <c r="E17" s="10" t="s">
        <v>74</v>
      </c>
      <c r="F17" s="16"/>
      <c r="G17" s="29"/>
      <c r="H17" s="29"/>
      <c r="K17" s="10" t="s">
        <v>53</v>
      </c>
    </row>
    <row r="18" spans="5:11">
      <c r="E18" s="10" t="s">
        <v>75</v>
      </c>
      <c r="F18" s="16"/>
      <c r="G18" s="29"/>
      <c r="H18" s="29"/>
      <c r="K18" s="10" t="s">
        <v>54</v>
      </c>
    </row>
    <row r="19" spans="5:11">
      <c r="E19" s="10" t="s">
        <v>76</v>
      </c>
      <c r="F19" s="16"/>
      <c r="G19" s="29"/>
      <c r="H19" s="29"/>
      <c r="K19" s="10" t="s">
        <v>55</v>
      </c>
    </row>
    <row r="20" spans="5:11">
      <c r="E20" s="10" t="s">
        <v>77</v>
      </c>
      <c r="F20" s="16"/>
      <c r="G20" s="29"/>
      <c r="H20" s="29"/>
      <c r="K20" s="10" t="s">
        <v>56</v>
      </c>
    </row>
    <row r="21" spans="5:11">
      <c r="E21" s="10" t="s">
        <v>78</v>
      </c>
      <c r="F21" s="16"/>
      <c r="G21" s="29"/>
      <c r="H21" s="29"/>
      <c r="K21" s="10" t="s">
        <v>57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P29"/>
  <sheetViews>
    <sheetView workbookViewId="0">
      <selection activeCell="C12" sqref="C12"/>
    </sheetView>
  </sheetViews>
  <sheetFormatPr baseColWidth="10" defaultRowHeight="15"/>
  <cols>
    <col min="2" max="2" width="5.5703125" customWidth="1"/>
    <col min="3" max="3" width="16.7109375" customWidth="1"/>
    <col min="4" max="4" width="10.5703125" customWidth="1"/>
    <col min="5" max="5" width="9.85546875" customWidth="1"/>
    <col min="6" max="6" width="8" style="1" customWidth="1"/>
    <col min="7" max="8" width="11.42578125" style="5"/>
    <col min="9" max="17" width="0" hidden="1" customWidth="1"/>
    <col min="19" max="25" width="0" hidden="1" customWidth="1"/>
  </cols>
  <sheetData>
    <row r="2" spans="1:16" ht="15.75" thickBot="1"/>
    <row r="3" spans="1:16" ht="21.75" thickTop="1" thickBot="1">
      <c r="A3" s="51" t="s">
        <v>0</v>
      </c>
      <c r="B3" s="52"/>
      <c r="C3" s="53"/>
      <c r="E3" t="s">
        <v>91</v>
      </c>
      <c r="F3" s="60" t="str">
        <f>IF(C10="","",VLOOKUP(C10,'MA BASE'!G2:H11,1,0))</f>
        <v>MERCURE INDUSTRIE</v>
      </c>
      <c r="G3" s="61"/>
      <c r="H3" s="62"/>
    </row>
    <row r="4" spans="1:16" ht="20.25">
      <c r="A4" s="54" t="s">
        <v>1</v>
      </c>
      <c r="B4" s="55"/>
      <c r="C4" s="56"/>
      <c r="E4" t="s">
        <v>92</v>
      </c>
      <c r="F4" s="60"/>
      <c r="G4" s="61"/>
      <c r="H4" s="62"/>
      <c r="N4" s="60" t="s">
        <v>3</v>
      </c>
      <c r="O4" s="61"/>
      <c r="P4" s="62"/>
    </row>
    <row r="5" spans="1:16" ht="16.5" thickBot="1">
      <c r="A5" s="57" t="s">
        <v>2</v>
      </c>
      <c r="B5" s="58"/>
      <c r="C5" s="59"/>
      <c r="E5" t="s">
        <v>93</v>
      </c>
      <c r="F5" s="63"/>
      <c r="G5" s="64"/>
      <c r="H5" s="65"/>
      <c r="N5" s="75" t="s">
        <v>4</v>
      </c>
      <c r="O5" s="55"/>
      <c r="P5" s="76"/>
    </row>
    <row r="6" spans="1:16" ht="17.25" thickTop="1" thickBot="1">
      <c r="N6" s="63" t="s">
        <v>5</v>
      </c>
      <c r="O6" s="64"/>
      <c r="P6" s="65"/>
    </row>
    <row r="7" spans="1:16" ht="15.75" thickBot="1">
      <c r="F7" s="68" t="s">
        <v>7</v>
      </c>
      <c r="G7" s="69"/>
      <c r="H7" s="35">
        <f ca="1">+TODAY()</f>
        <v>42372</v>
      </c>
      <c r="N7" s="1"/>
      <c r="O7" s="5"/>
      <c r="P7" s="5"/>
    </row>
    <row r="8" spans="1:16" ht="15.75" thickBot="1">
      <c r="N8" s="68" t="s">
        <v>7</v>
      </c>
      <c r="O8" s="69"/>
      <c r="P8" s="27">
        <f ca="1">+TODAY()</f>
        <v>42372</v>
      </c>
    </row>
    <row r="9" spans="1:16" ht="15.75" thickBot="1"/>
    <row r="10" spans="1:16" ht="16.5" thickBot="1">
      <c r="A10" s="66" t="s">
        <v>6</v>
      </c>
      <c r="B10" s="67"/>
      <c r="C10" s="77" t="s">
        <v>97</v>
      </c>
      <c r="D10" s="78"/>
    </row>
    <row r="11" spans="1:16" ht="15.75" thickBot="1"/>
    <row r="12" spans="1:16" ht="16.5" thickBot="1">
      <c r="A12" s="66" t="s">
        <v>8</v>
      </c>
      <c r="B12" s="67"/>
      <c r="C12" s="34">
        <v>5</v>
      </c>
    </row>
    <row r="13" spans="1:16" ht="16.5" thickBot="1">
      <c r="A13" s="2"/>
      <c r="B13" s="2"/>
      <c r="C13" s="2"/>
      <c r="D13" s="2"/>
      <c r="E13" s="2"/>
      <c r="F13" s="2"/>
      <c r="G13" s="21"/>
      <c r="H13" s="21"/>
    </row>
    <row r="14" spans="1:16" ht="16.5" thickBot="1">
      <c r="A14" s="17" t="s">
        <v>9</v>
      </c>
      <c r="B14" s="70" t="s">
        <v>10</v>
      </c>
      <c r="C14" s="71"/>
      <c r="D14" s="71"/>
      <c r="E14" s="72"/>
      <c r="F14" s="3" t="s">
        <v>11</v>
      </c>
      <c r="G14" s="20" t="s">
        <v>12</v>
      </c>
      <c r="H14" s="23" t="s">
        <v>13</v>
      </c>
    </row>
    <row r="15" spans="1:16" ht="15.75" thickBot="1">
      <c r="A15" s="4" t="s">
        <v>25</v>
      </c>
      <c r="B15" s="48" t="str">
        <f>IF(A15="","",+VLOOKUP(A15,'MA BASE'!A$2:C$11,2,0))</f>
        <v>BUREAU</v>
      </c>
      <c r="C15" s="49"/>
      <c r="D15" s="49"/>
      <c r="E15" s="50"/>
      <c r="F15" s="18" t="s">
        <v>41</v>
      </c>
      <c r="G15" s="24">
        <f>IF(A15="","",VLOOKUP(A15,'MA BASE'!A$2:C$11,3,0))</f>
        <v>10000</v>
      </c>
      <c r="H15" s="24">
        <f>IF(A15="","",F15*G15)</f>
        <v>40000</v>
      </c>
    </row>
    <row r="16" spans="1:16" ht="15.75" thickBot="1">
      <c r="A16" s="4" t="s">
        <v>19</v>
      </c>
      <c r="B16" s="48" t="str">
        <f>IF(A16="","",+VLOOKUP(A16,'MA BASE'!A$2:C$11,2,0))</f>
        <v>LIVRE</v>
      </c>
      <c r="C16" s="49"/>
      <c r="D16" s="49"/>
      <c r="E16" s="50"/>
      <c r="F16" s="18" t="s">
        <v>43</v>
      </c>
      <c r="G16" s="24">
        <f>IF(A16="","",VLOOKUP(A16,'MA BASE'!A$2:C$11,3,0))</f>
        <v>200</v>
      </c>
      <c r="H16" s="24">
        <f t="shared" ref="H16:H24" si="0">IF(A16="","",F16*G16)</f>
        <v>1200</v>
      </c>
    </row>
    <row r="17" spans="1:8" ht="15.75" thickBot="1">
      <c r="A17" s="4" t="s">
        <v>22</v>
      </c>
      <c r="B17" s="48" t="str">
        <f>IF(A17="","",+VLOOKUP(A17,'MA BASE'!A$2:C$11,2,0))</f>
        <v>STYLE</v>
      </c>
      <c r="C17" s="49"/>
      <c r="D17" s="49"/>
      <c r="E17" s="50"/>
      <c r="F17" s="18" t="s">
        <v>43</v>
      </c>
      <c r="G17" s="24">
        <f>IF(A17="","",VLOOKUP(A17,'MA BASE'!A$2:C$11,3,0))</f>
        <v>5</v>
      </c>
      <c r="H17" s="24">
        <f t="shared" si="0"/>
        <v>30</v>
      </c>
    </row>
    <row r="18" spans="1:8" ht="15.75" thickBot="1">
      <c r="A18" s="4" t="s">
        <v>23</v>
      </c>
      <c r="B18" s="48" t="str">
        <f>IF(A18="","",+VLOOKUP(A18,'MA BASE'!A$2:C$11,2,0))</f>
        <v>CALCULATRICE</v>
      </c>
      <c r="C18" s="49"/>
      <c r="D18" s="49"/>
      <c r="E18" s="50"/>
      <c r="F18" s="18" t="s">
        <v>51</v>
      </c>
      <c r="G18" s="24">
        <f>IF(A18="","",VLOOKUP(A18,'MA BASE'!A$2:C$11,3,0))</f>
        <v>80</v>
      </c>
      <c r="H18" s="24">
        <f t="shared" si="0"/>
        <v>1120</v>
      </c>
    </row>
    <row r="19" spans="1:8" ht="15.75" thickBot="1">
      <c r="A19" s="4" t="s">
        <v>18</v>
      </c>
      <c r="B19" s="48" t="str">
        <f>IF(A19="","",+VLOOKUP(A19,'MA BASE'!A$2:C$11,2,0))</f>
        <v>PARFUN</v>
      </c>
      <c r="C19" s="49"/>
      <c r="D19" s="49"/>
      <c r="E19" s="50"/>
      <c r="F19" s="18" t="s">
        <v>42</v>
      </c>
      <c r="G19" s="24">
        <f>IF(A19="","",VLOOKUP(A19,'MA BASE'!A$2:C$11,3,0))</f>
        <v>100</v>
      </c>
      <c r="H19" s="24">
        <f t="shared" si="0"/>
        <v>500</v>
      </c>
    </row>
    <row r="20" spans="1:8" ht="15.75" thickBot="1">
      <c r="A20" s="4" t="s">
        <v>26</v>
      </c>
      <c r="B20" s="48" t="str">
        <f>IF(A20="","",+VLOOKUP(A20,'MA BASE'!A$2:C$11,2,0))</f>
        <v>CLE</v>
      </c>
      <c r="C20" s="49"/>
      <c r="D20" s="49"/>
      <c r="E20" s="50"/>
      <c r="F20" s="18" t="s">
        <v>45</v>
      </c>
      <c r="G20" s="24">
        <f>IF(A20="","",VLOOKUP(A20,'MA BASE'!A$2:C$11,3,0))</f>
        <v>20</v>
      </c>
      <c r="H20" s="24">
        <f t="shared" si="0"/>
        <v>160</v>
      </c>
    </row>
    <row r="21" spans="1:8" ht="15.75" thickBot="1">
      <c r="A21" s="4" t="s">
        <v>23</v>
      </c>
      <c r="B21" s="48" t="str">
        <f>IF(A21="","",+VLOOKUP(A21,'MA BASE'!A$2:C$11,2,0))</f>
        <v>CALCULATRICE</v>
      </c>
      <c r="C21" s="49"/>
      <c r="D21" s="49"/>
      <c r="E21" s="50"/>
      <c r="F21" s="18" t="s">
        <v>46</v>
      </c>
      <c r="G21" s="24">
        <f>IF(A21="","",VLOOKUP(A21,'MA BASE'!A$2:C$11,3,0))</f>
        <v>80</v>
      </c>
      <c r="H21" s="24">
        <f t="shared" si="0"/>
        <v>720</v>
      </c>
    </row>
    <row r="22" spans="1:8" ht="15.75" thickBot="1">
      <c r="A22" s="4" t="s">
        <v>27</v>
      </c>
      <c r="B22" s="48" t="str">
        <f>IF(A22="","",+VLOOKUP(A22,'MA BASE'!A$2:C$11,2,0))</f>
        <v>MOTOR</v>
      </c>
      <c r="C22" s="49"/>
      <c r="D22" s="49"/>
      <c r="E22" s="50"/>
      <c r="F22" s="18" t="s">
        <v>45</v>
      </c>
      <c r="G22" s="24">
        <f>IF(A22="","",VLOOKUP(A22,'MA BASE'!A$2:C$11,3,0))</f>
        <v>12000</v>
      </c>
      <c r="H22" s="24">
        <f t="shared" si="0"/>
        <v>96000</v>
      </c>
    </row>
    <row r="23" spans="1:8" ht="15.75" thickBot="1">
      <c r="A23" s="4" t="s">
        <v>24</v>
      </c>
      <c r="B23" s="48" t="str">
        <f>IF(A23="","",+VLOOKUP(A23,'MA BASE'!A$2:C$11,2,0))</f>
        <v>TABLETTE</v>
      </c>
      <c r="C23" s="49"/>
      <c r="D23" s="49"/>
      <c r="E23" s="50"/>
      <c r="F23" s="18" t="s">
        <v>46</v>
      </c>
      <c r="G23" s="24">
        <f>IF(A23="","",VLOOKUP(A23,'MA BASE'!A$2:C$11,3,0))</f>
        <v>1500</v>
      </c>
      <c r="H23" s="24">
        <f t="shared" si="0"/>
        <v>13500</v>
      </c>
    </row>
    <row r="24" spans="1:8" ht="15.75" thickBot="1">
      <c r="A24" s="4" t="s">
        <v>21</v>
      </c>
      <c r="B24" s="48" t="str">
        <f>IF(A24="","",+VLOOKUP(A24,'MA BASE'!A$2:C$11,2,0))</f>
        <v>PC</v>
      </c>
      <c r="C24" s="49"/>
      <c r="D24" s="49"/>
      <c r="E24" s="50"/>
      <c r="F24" s="18" t="s">
        <v>47</v>
      </c>
      <c r="G24" s="24">
        <f>IF(A24="","",VLOOKUP(A24,'MA BASE'!A$2:C$11,3,0))</f>
        <v>5000</v>
      </c>
      <c r="H24" s="24">
        <f t="shared" si="0"/>
        <v>50000</v>
      </c>
    </row>
    <row r="25" spans="1:8" ht="15.75" thickBot="1">
      <c r="F25" s="46" t="s">
        <v>13</v>
      </c>
      <c r="G25" s="47"/>
      <c r="H25" s="25">
        <f>+SUM(H15:H24)</f>
        <v>203230</v>
      </c>
    </row>
    <row r="26" spans="1:8" ht="15.75" thickBot="1">
      <c r="A26" s="80"/>
      <c r="B26" s="80"/>
      <c r="C26" s="80"/>
      <c r="D26" s="80"/>
      <c r="E26" s="81"/>
      <c r="F26" s="19" t="s">
        <v>90</v>
      </c>
      <c r="G26" s="22">
        <v>0.1</v>
      </c>
      <c r="H26" s="26">
        <f>+H25*G26</f>
        <v>20323</v>
      </c>
    </row>
    <row r="27" spans="1:8" ht="15.75" thickBot="1">
      <c r="A27" s="74" t="str">
        <f>+[1]!ConvNumberLetter(H27)</f>
        <v>deux cent vingt-trois mille cinq cent cinquante-trois</v>
      </c>
      <c r="B27" s="74"/>
      <c r="C27" s="74"/>
      <c r="D27" s="74"/>
      <c r="E27" s="79"/>
      <c r="F27" s="82" t="s">
        <v>14</v>
      </c>
      <c r="G27" s="83"/>
      <c r="H27" s="25">
        <f>+H25+H26</f>
        <v>223553</v>
      </c>
    </row>
    <row r="28" spans="1:8">
      <c r="A28" s="73" t="s">
        <v>114</v>
      </c>
      <c r="B28" s="73"/>
      <c r="C28" s="36" t="s">
        <v>117</v>
      </c>
    </row>
    <row r="29" spans="1:8">
      <c r="A29" s="74" t="s">
        <v>115</v>
      </c>
      <c r="B29" s="74"/>
      <c r="C29" s="37" t="s">
        <v>120</v>
      </c>
      <c r="D29" s="32"/>
      <c r="E29" s="32"/>
    </row>
  </sheetData>
  <mergeCells count="31">
    <mergeCell ref="A28:B28"/>
    <mergeCell ref="A29:B29"/>
    <mergeCell ref="N4:P4"/>
    <mergeCell ref="N5:P5"/>
    <mergeCell ref="N6:P6"/>
    <mergeCell ref="N8:O8"/>
    <mergeCell ref="C10:D10"/>
    <mergeCell ref="A27:E27"/>
    <mergeCell ref="A26:E26"/>
    <mergeCell ref="F27:G27"/>
    <mergeCell ref="B15:E15"/>
    <mergeCell ref="B16:E16"/>
    <mergeCell ref="B17:E17"/>
    <mergeCell ref="B18:E18"/>
    <mergeCell ref="B19:E19"/>
    <mergeCell ref="B20:E20"/>
    <mergeCell ref="F25:G25"/>
    <mergeCell ref="B23:E23"/>
    <mergeCell ref="B24:E24"/>
    <mergeCell ref="A3:C3"/>
    <mergeCell ref="A4:C4"/>
    <mergeCell ref="A5:C5"/>
    <mergeCell ref="F3:H3"/>
    <mergeCell ref="F4:H4"/>
    <mergeCell ref="F5:H5"/>
    <mergeCell ref="B21:E21"/>
    <mergeCell ref="B22:E22"/>
    <mergeCell ref="A10:B10"/>
    <mergeCell ref="F7:G7"/>
    <mergeCell ref="A12:B12"/>
    <mergeCell ref="B14:E14"/>
  </mergeCells>
  <dataValidations count="6">
    <dataValidation type="list" showInputMessage="1" showErrorMessage="1" sqref="A15:A24">
      <formula1>TAB</formula1>
    </dataValidation>
    <dataValidation type="list" allowBlank="1" showInputMessage="1" showErrorMessage="1" sqref="F15:F24">
      <formula1>Q</formula1>
    </dataValidation>
    <dataValidation type="list" allowBlank="1" showInputMessage="1" showErrorMessage="1" sqref="G26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8">
      <formula1>MODE</formula1>
    </dataValidation>
    <dataValidation type="list" allowBlank="1" showInputMessage="1" showErrorMessage="1" sqref="C29">
      <formula1>ECHE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31"/>
  <sheetViews>
    <sheetView tabSelected="1" topLeftCell="C1" workbookViewId="0">
      <selection activeCell="M16" sqref="M16"/>
    </sheetView>
  </sheetViews>
  <sheetFormatPr baseColWidth="10" defaultRowHeight="15"/>
  <cols>
    <col min="1" max="1" width="11.42578125" style="38"/>
    <col min="2" max="2" width="33" customWidth="1"/>
    <col min="3" max="3" width="18.7109375" style="5" bestFit="1" customWidth="1"/>
    <col min="4" max="4" width="16.5703125" style="44" customWidth="1"/>
  </cols>
  <sheetData>
    <row r="1" spans="1:16" ht="15.75" thickBot="1">
      <c r="A1" s="39" t="s">
        <v>125</v>
      </c>
      <c r="B1" s="45" t="s">
        <v>124</v>
      </c>
      <c r="C1" s="40" t="s">
        <v>126</v>
      </c>
      <c r="D1" s="43" t="s">
        <v>127</v>
      </c>
      <c r="K1">
        <f>COUNTA(A:A)</f>
        <v>6</v>
      </c>
    </row>
    <row r="2" spans="1:16" ht="15.75" thickBot="1">
      <c r="A2" s="41">
        <v>5</v>
      </c>
      <c r="B2" s="41" t="s">
        <v>97</v>
      </c>
      <c r="C2" s="42">
        <v>223553</v>
      </c>
      <c r="D2" s="35">
        <f ca="1">+TODAY()</f>
        <v>42372</v>
      </c>
    </row>
    <row r="3" spans="1:16" ht="15.75" thickBot="1">
      <c r="A3" s="41">
        <v>4</v>
      </c>
      <c r="B3" s="41" t="s">
        <v>97</v>
      </c>
      <c r="C3" s="42">
        <v>223553</v>
      </c>
      <c r="D3" s="35">
        <f ca="1">+TODAY()</f>
        <v>42372</v>
      </c>
    </row>
    <row r="4" spans="1:16" ht="15.75" thickBot="1">
      <c r="A4" s="41">
        <v>3</v>
      </c>
      <c r="B4" s="41" t="s">
        <v>97</v>
      </c>
      <c r="C4" s="42">
        <v>223553</v>
      </c>
      <c r="D4" s="35">
        <f ca="1">+TODAY()</f>
        <v>42372</v>
      </c>
    </row>
    <row r="5" spans="1:16" ht="15.75" thickBot="1">
      <c r="A5" s="41">
        <v>2</v>
      </c>
      <c r="B5" s="41" t="s">
        <v>97</v>
      </c>
      <c r="C5" s="42">
        <v>223553</v>
      </c>
      <c r="D5" s="35">
        <f ca="1">+TODAY()</f>
        <v>42372</v>
      </c>
    </row>
    <row r="6" spans="1:16">
      <c r="A6" s="38">
        <v>1</v>
      </c>
      <c r="B6" s="38" t="s">
        <v>97</v>
      </c>
      <c r="C6" s="5">
        <v>223553</v>
      </c>
      <c r="D6" s="33">
        <v>42371</v>
      </c>
    </row>
    <row r="7" spans="1:16">
      <c r="B7" s="38"/>
      <c r="D7" s="33"/>
    </row>
    <row r="8" spans="1:16">
      <c r="B8" s="38"/>
      <c r="D8" s="33"/>
    </row>
    <row r="9" spans="1:16">
      <c r="B9" s="38"/>
      <c r="D9" s="33"/>
    </row>
    <row r="10" spans="1:16">
      <c r="B10" s="38"/>
      <c r="D10" s="33"/>
    </row>
    <row r="11" spans="1:16" ht="46.5" customHeight="1">
      <c r="B11" s="38"/>
      <c r="D11" s="33"/>
      <c r="H11" s="84" t="s">
        <v>128</v>
      </c>
      <c r="I11" s="84"/>
      <c r="J11" s="84"/>
      <c r="K11" s="84"/>
      <c r="L11" s="84"/>
      <c r="M11" s="84"/>
      <c r="N11" s="84"/>
      <c r="O11" s="84"/>
      <c r="P11" s="84"/>
    </row>
    <row r="12" spans="1:16">
      <c r="B12" s="38"/>
      <c r="D12" s="33"/>
    </row>
    <row r="13" spans="1:16">
      <c r="B13" s="38"/>
      <c r="D13" s="33"/>
    </row>
    <row r="14" spans="1:16">
      <c r="B14" s="38"/>
      <c r="D14" s="33"/>
    </row>
    <row r="15" spans="1:16">
      <c r="B15" s="38"/>
      <c r="D15" s="33"/>
    </row>
    <row r="16" spans="1:16">
      <c r="B16" s="38"/>
      <c r="D16" s="33"/>
    </row>
    <row r="17" spans="2:4">
      <c r="B17" s="38"/>
      <c r="D17" s="33"/>
    </row>
    <row r="18" spans="2:4">
      <c r="B18" s="38"/>
      <c r="D18" s="33"/>
    </row>
    <row r="19" spans="2:4">
      <c r="B19" s="38"/>
      <c r="D19" s="33"/>
    </row>
    <row r="20" spans="2:4">
      <c r="B20" s="38"/>
      <c r="D20" s="33"/>
    </row>
    <row r="21" spans="2:4">
      <c r="B21" s="38"/>
      <c r="D21" s="33"/>
    </row>
    <row r="22" spans="2:4">
      <c r="B22" s="38"/>
      <c r="D22" s="33"/>
    </row>
    <row r="23" spans="2:4">
      <c r="B23" s="38"/>
    </row>
    <row r="24" spans="2:4">
      <c r="B24" s="38"/>
    </row>
    <row r="25" spans="2:4">
      <c r="B25" s="38"/>
    </row>
    <row r="26" spans="2:4">
      <c r="B26" s="38"/>
    </row>
    <row r="27" spans="2:4">
      <c r="B27" s="38"/>
    </row>
    <row r="28" spans="2:4">
      <c r="B28" s="38"/>
    </row>
    <row r="29" spans="2:4">
      <c r="B29" s="38"/>
    </row>
    <row r="30" spans="2:4">
      <c r="B30" s="38"/>
    </row>
    <row r="31" spans="2:4">
      <c r="B31" s="38"/>
    </row>
  </sheetData>
  <mergeCells count="1">
    <mergeCell ref="H11:P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MA BASE</vt:lpstr>
      <vt:lpstr>FACTURE</vt:lpstr>
      <vt:lpstr>ARCHIVE FACTURE</vt:lpstr>
      <vt:lpstr>ADRE</vt:lpstr>
      <vt:lpstr>CLIENT</vt:lpstr>
      <vt:lpstr>COOD</vt:lpstr>
      <vt:lpstr>ECHE</vt:lpstr>
      <vt:lpstr>IMAD</vt:lpstr>
      <vt:lpstr>LOLO</vt:lpstr>
      <vt:lpstr>MODE</vt:lpstr>
      <vt:lpstr>Q</vt:lpstr>
      <vt:lpstr>qte</vt:lpstr>
      <vt:lpstr>qyz</vt:lpstr>
      <vt:lpstr>TAB</vt:lpstr>
      <vt:lpstr>TX</vt:lpstr>
      <vt:lpstr>VVV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2016-01-03T00:06:41Z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GroupControls" visible="true"/>
        <mso:control idQ="mso:MacroRecord" visible="true"/>
        <mso:control idQ="mso:ControlsGallery" visible="true"/>
        <mso:control idQ="mso:GroupModify" visible="true"/>
        <mso:control idQ="mso:DesignMode" visible="true"/>
      </mso:documentControls>
    </mso:qat>
  </mso:ribbon>
</mso:customUI>
</file>