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\\192.168.13.3\data\memsoft oxygene\doc client\medical connect\"/>
    </mc:Choice>
  </mc:AlternateContent>
  <xr:revisionPtr revIDLastSave="0" documentId="13_ncr:1_{2A2FFD83-8D77-4371-A2E4-FAB01FDAB614}" xr6:coauthVersionLast="47" xr6:coauthVersionMax="47" xr10:uidLastSave="{00000000-0000-0000-0000-000000000000}"/>
  <workbookProtection workbookAlgorithmName="SHA-512" workbookHashValue="pasJ9yWxo5viEIxVvojW2NFL/inkICmPRhCFOarD4kdrnw7AHFBC1ZLa64qTDVKR3HjpUndKGByYy/ZyepcCNQ==" workbookSaltValue="TS4JqrhKQZm+v5cnmDdvMw==" workbookSpinCount="100000" lockStructure="1"/>
  <bookViews>
    <workbookView xWindow="-120" yWindow="-120" windowWidth="29040" windowHeight="15840" xr2:uid="{00000000-000D-0000-FFFF-FFFF00000000}"/>
  </bookViews>
  <sheets>
    <sheet name="bon de commande" sheetId="3" r:id="rId1"/>
    <sheet name="Prix de vente public" sheetId="2" state="hidden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3" i="3" l="1"/>
  <c r="E13" i="3" s="1"/>
  <c r="A23" i="3"/>
  <c r="C4" i="3" l="1"/>
  <c r="D14" i="3"/>
  <c r="E14" i="3" s="1"/>
  <c r="D15" i="3"/>
  <c r="E15" i="3" s="1"/>
  <c r="D16" i="3"/>
  <c r="E16" i="3" s="1"/>
  <c r="D17" i="3"/>
  <c r="E17" i="3" s="1"/>
  <c r="D18" i="3"/>
  <c r="E18" i="3" s="1"/>
  <c r="D19" i="3"/>
  <c r="E19" i="3" s="1"/>
  <c r="D20" i="3"/>
  <c r="E20" i="3" s="1"/>
  <c r="D12" i="3"/>
  <c r="E12" i="3" s="1"/>
  <c r="E21" i="3" l="1"/>
  <c r="E22" i="3"/>
  <c r="E23" i="3" s="1"/>
  <c r="E24" i="3" s="1"/>
</calcChain>
</file>

<file path=xl/sharedStrings.xml><?xml version="1.0" encoding="utf-8"?>
<sst xmlns="http://schemas.openxmlformats.org/spreadsheetml/2006/main" count="52" uniqueCount="43">
  <si>
    <t>Thaï Baum</t>
  </si>
  <si>
    <t>Crème Arnica Harpago</t>
  </si>
  <si>
    <t>Huile des montagnes</t>
  </si>
  <si>
    <t>Phyto Sport Gel</t>
  </si>
  <si>
    <t>Phyto Circula Gel</t>
  </si>
  <si>
    <t>Phyto Articula Gel</t>
  </si>
  <si>
    <t>Produit</t>
  </si>
  <si>
    <t>Prix de vente sortie Phykidis HT vers MC HT</t>
  </si>
  <si>
    <t>Crème anti-frottements</t>
  </si>
  <si>
    <t>Huile d'amande douce</t>
  </si>
  <si>
    <t>qte 6/commande</t>
  </si>
  <si>
    <t>qte 12/commande</t>
  </si>
  <si>
    <t>qte 24/commande</t>
  </si>
  <si>
    <t>qte 48/commande</t>
  </si>
  <si>
    <t>qte 72/commande</t>
  </si>
  <si>
    <t>qte 96/commande</t>
  </si>
  <si>
    <t>nom client</t>
  </si>
  <si>
    <t>adresse client</t>
  </si>
  <si>
    <t>code postal</t>
  </si>
  <si>
    <t>ville</t>
  </si>
  <si>
    <t>Date</t>
  </si>
  <si>
    <t>qté totale</t>
  </si>
  <si>
    <t>total HT ligne</t>
  </si>
  <si>
    <t>prix HT unitaire</t>
  </si>
  <si>
    <t>tarif validé au 17/07/2021, jusqu au 17/07/2022, selon cout des matieres premieres au 17/07/2021</t>
  </si>
  <si>
    <t>transport</t>
  </si>
  <si>
    <t>total ht</t>
  </si>
  <si>
    <t>total ttc</t>
  </si>
  <si>
    <t>reference</t>
  </si>
  <si>
    <t>30426stick</t>
  </si>
  <si>
    <t>150407fla</t>
  </si>
  <si>
    <t>150187fla</t>
  </si>
  <si>
    <t>150188fla</t>
  </si>
  <si>
    <t>150185fla</t>
  </si>
  <si>
    <t>150511fla</t>
  </si>
  <si>
    <t>200181A</t>
  </si>
  <si>
    <t>numero de telephone client (pour transporteur)</t>
  </si>
  <si>
    <t>présetntoir offert sur premiere commande, sinon 10ht</t>
  </si>
  <si>
    <t>oui</t>
  </si>
  <si>
    <t>non</t>
  </si>
  <si>
    <t>premiere commande (a remplir obligatoire)</t>
  </si>
  <si>
    <t>presentoir</t>
  </si>
  <si>
    <t>Bon de commande medical connect (v2)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</si>
</sst>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1]"/>
    <numFmt numFmtId="165" formatCode="#,##0.00\ &quot;€&quot;"/>
  </numFmts>
  <fonts count="14" x14ac:knownFonts="1">
    <font>
      <sz val="10"/>
      <color rgb="FF000000"/>
      <name val="Arial"/>
    </font>
    <font>
      <sz val="10"/>
      <color theme="1"/>
      <name val="Arial"/>
    </font>
    <font>
      <b/>
      <sz val="10"/>
      <color theme="1"/>
      <name val="Arial"/>
    </font>
    <font>
      <sz val="10"/>
      <name val="Arial"/>
    </font>
    <font>
      <u/>
      <sz val="10"/>
      <color theme="1"/>
      <name val="Arial"/>
    </font>
    <font>
      <u/>
      <sz val="10"/>
      <color theme="1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u/>
      <sz val="9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6"/>
      <color rgb="FF000000"/>
      <name val="Arial"/>
      <family val="2"/>
    </font>
    <font>
      <sz val="9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0E0E3"/>
        <bgColor rgb="FFD0E0E3"/>
      </patternFill>
    </fill>
  </fills>
  <borders count="2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2" borderId="1" xfId="0" applyFont="1" applyFill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4" fillId="0" borderId="3" xfId="0" applyFont="1" applyBorder="1" applyProtection="1">
      <protection hidden="1"/>
    </xf>
    <xf numFmtId="0" fontId="1" fillId="0" borderId="5" xfId="0" applyFont="1" applyBorder="1" applyProtection="1">
      <protection hidden="1"/>
    </xf>
    <xf numFmtId="164" fontId="1" fillId="0" borderId="4" xfId="0" applyNumberFormat="1" applyFont="1" applyBorder="1" applyProtection="1">
      <protection hidden="1"/>
    </xf>
    <xf numFmtId="0" fontId="0" fillId="0" borderId="4" xfId="0" applyBorder="1" applyProtection="1">
      <protection hidden="1"/>
    </xf>
    <xf numFmtId="0" fontId="1" fillId="0" borderId="6" xfId="0" applyFont="1" applyBorder="1" applyProtection="1">
      <protection hidden="1"/>
    </xf>
    <xf numFmtId="0" fontId="1" fillId="0" borderId="7" xfId="0" applyFont="1" applyBorder="1" applyProtection="1">
      <protection hidden="1"/>
    </xf>
    <xf numFmtId="0" fontId="2" fillId="0" borderId="0" xfId="0" applyFont="1" applyProtection="1">
      <protection hidden="1"/>
    </xf>
    <xf numFmtId="0" fontId="4" fillId="0" borderId="0" xfId="0" applyFont="1" applyProtection="1">
      <protection hidden="1"/>
    </xf>
    <xf numFmtId="0" fontId="5" fillId="0" borderId="0" xfId="0" applyFont="1" applyProtection="1">
      <protection hidden="1"/>
    </xf>
    <xf numFmtId="0" fontId="1" fillId="0" borderId="0" xfId="0" applyFont="1" applyProtection="1">
      <protection hidden="1"/>
    </xf>
    <xf numFmtId="164" fontId="1" fillId="0" borderId="0" xfId="0" applyNumberFormat="1" applyFont="1" applyProtection="1">
      <protection hidden="1"/>
    </xf>
    <xf numFmtId="0" fontId="8" fillId="0" borderId="22" xfId="0" applyFont="1" applyBorder="1" applyProtection="1">
      <protection hidden="1"/>
    </xf>
    <xf numFmtId="0" fontId="8" fillId="0" borderId="0" xfId="0" applyFont="1" applyProtection="1">
      <protection hidden="1"/>
    </xf>
    <xf numFmtId="0" fontId="8" fillId="0" borderId="5" xfId="0" applyFont="1" applyBorder="1" applyProtection="1">
      <protection hidden="1"/>
    </xf>
    <xf numFmtId="0" fontId="8" fillId="0" borderId="12" xfId="0" applyFont="1" applyBorder="1" applyProtection="1">
      <protection hidden="1"/>
    </xf>
    <xf numFmtId="0" fontId="8" fillId="0" borderId="20" xfId="0" applyFont="1" applyBorder="1" applyProtection="1">
      <protection hidden="1"/>
    </xf>
    <xf numFmtId="0" fontId="9" fillId="0" borderId="23" xfId="0" applyFont="1" applyBorder="1" applyProtection="1">
      <protection hidden="1"/>
    </xf>
    <xf numFmtId="0" fontId="10" fillId="0" borderId="4" xfId="0" applyFont="1" applyBorder="1" applyProtection="1">
      <protection hidden="1"/>
    </xf>
    <xf numFmtId="0" fontId="8" fillId="0" borderId="24" xfId="0" applyFont="1" applyBorder="1" applyProtection="1">
      <protection hidden="1"/>
    </xf>
    <xf numFmtId="0" fontId="8" fillId="0" borderId="25" xfId="0" applyFont="1" applyBorder="1" applyProtection="1">
      <protection hidden="1"/>
    </xf>
    <xf numFmtId="0" fontId="10" fillId="0" borderId="6" xfId="0" applyFont="1" applyBorder="1" applyProtection="1">
      <protection hidden="1"/>
    </xf>
    <xf numFmtId="0" fontId="8" fillId="0" borderId="18" xfId="0" applyFont="1" applyBorder="1" applyProtection="1">
      <protection locked="0" hidden="1"/>
    </xf>
    <xf numFmtId="0" fontId="8" fillId="0" borderId="4" xfId="0" applyFont="1" applyBorder="1" applyProtection="1">
      <protection locked="0" hidden="1"/>
    </xf>
    <xf numFmtId="0" fontId="8" fillId="0" borderId="13" xfId="0" applyFont="1" applyBorder="1" applyProtection="1">
      <protection locked="0" hidden="1"/>
    </xf>
    <xf numFmtId="0" fontId="10" fillId="0" borderId="15" xfId="0" applyFont="1" applyBorder="1" applyProtection="1">
      <protection hidden="1"/>
    </xf>
    <xf numFmtId="0" fontId="10" fillId="0" borderId="10" xfId="0" applyFont="1" applyBorder="1" applyProtection="1">
      <protection hidden="1"/>
    </xf>
    <xf numFmtId="0" fontId="8" fillId="0" borderId="10" xfId="0" applyFont="1" applyBorder="1" applyProtection="1">
      <protection locked="0" hidden="1"/>
    </xf>
    <xf numFmtId="0" fontId="10" fillId="0" borderId="12" xfId="0" applyFont="1" applyBorder="1" applyProtection="1">
      <protection hidden="1"/>
    </xf>
    <xf numFmtId="0" fontId="8" fillId="0" borderId="12" xfId="0" applyFont="1" applyBorder="1" applyProtection="1">
      <protection locked="0" hidden="1"/>
    </xf>
    <xf numFmtId="0" fontId="11" fillId="0" borderId="12" xfId="0" applyFont="1" applyBorder="1" applyAlignment="1" applyProtection="1">
      <alignment horizontal="center" vertical="center"/>
      <protection hidden="1"/>
    </xf>
    <xf numFmtId="0" fontId="12" fillId="0" borderId="22" xfId="0" applyFont="1" applyBorder="1" applyProtection="1">
      <protection hidden="1"/>
    </xf>
    <xf numFmtId="0" fontId="11" fillId="0" borderId="26" xfId="0" applyFont="1" applyBorder="1" applyAlignment="1" applyProtection="1">
      <alignment horizontal="center" vertical="center"/>
      <protection hidden="1"/>
    </xf>
    <xf numFmtId="0" fontId="11" fillId="0" borderId="17" xfId="0" applyFont="1" applyBorder="1" applyAlignment="1" applyProtection="1">
      <alignment horizontal="center" vertical="center"/>
      <protection hidden="1"/>
    </xf>
    <xf numFmtId="0" fontId="10" fillId="0" borderId="6" xfId="0" applyFont="1" applyBorder="1" applyAlignment="1" applyProtection="1">
      <alignment wrapText="1"/>
      <protection hidden="1"/>
    </xf>
    <xf numFmtId="0" fontId="12" fillId="0" borderId="0" xfId="0" applyFont="1" applyProtection="1">
      <protection hidden="1"/>
    </xf>
    <xf numFmtId="165" fontId="11" fillId="0" borderId="0" xfId="0" applyNumberFormat="1" applyFont="1" applyAlignment="1" applyProtection="1">
      <alignment horizontal="center" vertical="center"/>
      <protection hidden="1"/>
    </xf>
    <xf numFmtId="165" fontId="8" fillId="0" borderId="0" xfId="0" applyNumberFormat="1" applyFont="1" applyProtection="1">
      <protection hidden="1"/>
    </xf>
    <xf numFmtId="165" fontId="8" fillId="0" borderId="18" xfId="0" applyNumberFormat="1" applyFont="1" applyBorder="1" applyProtection="1">
      <protection hidden="1"/>
    </xf>
    <xf numFmtId="165" fontId="8" fillId="0" borderId="19" xfId="0" applyNumberFormat="1" applyFont="1" applyBorder="1" applyProtection="1">
      <protection hidden="1"/>
    </xf>
    <xf numFmtId="165" fontId="8" fillId="0" borderId="4" xfId="0" applyNumberFormat="1" applyFont="1" applyBorder="1" applyProtection="1">
      <protection hidden="1"/>
    </xf>
    <xf numFmtId="165" fontId="8" fillId="0" borderId="11" xfId="0" applyNumberFormat="1" applyFont="1" applyBorder="1" applyProtection="1">
      <protection hidden="1"/>
    </xf>
    <xf numFmtId="165" fontId="8" fillId="0" borderId="13" xfId="0" applyNumberFormat="1" applyFont="1" applyBorder="1" applyProtection="1">
      <protection hidden="1"/>
    </xf>
    <xf numFmtId="165" fontId="8" fillId="0" borderId="14" xfId="0" applyNumberFormat="1" applyFont="1" applyBorder="1" applyProtection="1">
      <protection hidden="1"/>
    </xf>
    <xf numFmtId="165" fontId="8" fillId="0" borderId="10" xfId="0" applyNumberFormat="1" applyFont="1" applyBorder="1" applyProtection="1">
      <protection hidden="1"/>
    </xf>
    <xf numFmtId="165" fontId="8" fillId="0" borderId="16" xfId="0" applyNumberFormat="1" applyFont="1" applyBorder="1" applyAlignment="1" applyProtection="1">
      <alignment horizontal="right"/>
      <protection locked="0" hidden="1"/>
    </xf>
    <xf numFmtId="165" fontId="8" fillId="0" borderId="12" xfId="0" applyNumberFormat="1" applyFont="1" applyBorder="1" applyProtection="1">
      <protection hidden="1"/>
    </xf>
    <xf numFmtId="165" fontId="8" fillId="0" borderId="17" xfId="0" applyNumberFormat="1" applyFont="1" applyBorder="1" applyProtection="1">
      <protection locked="0" hidden="1"/>
    </xf>
    <xf numFmtId="0" fontId="10" fillId="0" borderId="0" xfId="0" applyFont="1" applyAlignment="1" applyProtection="1">
      <alignment horizontal="center" vertical="center"/>
      <protection hidden="1"/>
    </xf>
    <xf numFmtId="0" fontId="13" fillId="0" borderId="0" xfId="0" applyFont="1" applyProtection="1">
      <protection hidden="1"/>
    </xf>
    <xf numFmtId="0" fontId="8" fillId="0" borderId="8" xfId="0" applyFont="1" applyBorder="1" applyProtection="1">
      <protection locked="0" hidden="1"/>
    </xf>
    <xf numFmtId="0" fontId="8" fillId="0" borderId="9" xfId="0" applyFont="1" applyBorder="1" applyProtection="1">
      <protection locked="0"/>
    </xf>
    <xf numFmtId="0" fontId="8" fillId="0" borderId="21" xfId="0" applyFont="1" applyBorder="1" applyProtection="1">
      <protection locked="0"/>
    </xf>
    <xf numFmtId="14" fontId="8" fillId="0" borderId="12" xfId="0" applyNumberFormat="1" applyFont="1" applyBorder="1" applyAlignment="1" applyProtection="1">
      <alignment horizontal="center" vertical="center"/>
      <protection hidden="1"/>
    </xf>
    <xf numFmtId="0" fontId="8" fillId="0" borderId="12" xfId="0" applyFont="1" applyBorder="1" applyAlignment="1" applyProtection="1">
      <alignment horizontal="center" vertical="center"/>
      <protection hidden="1"/>
    </xf>
    <xf numFmtId="0" fontId="8" fillId="0" borderId="16" xfId="0" applyFont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3" fillId="0" borderId="0" xfId="0" applyFont="1" applyProtection="1"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1533525</xdr:colOff>
          <xdr:row>22</xdr:row>
          <xdr:rowOff>66675</xdr:rowOff>
        </xdr:from>
        <xdr:to>
          <xdr:col>2</xdr:col>
          <xdr:colOff>276225</xdr:colOff>
          <xdr:row>25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enregistement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22</xdr:row>
          <xdr:rowOff>76200</xdr:rowOff>
        </xdr:from>
        <xdr:to>
          <xdr:col>0</xdr:col>
          <xdr:colOff>1171575</xdr:colOff>
          <xdr:row>25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C63AA-6200-48D4-8568-8E5854C1F952}">
  <sheetPr codeName="Feuil1"/>
  <dimension ref="A1:E24"/>
  <sheetViews>
    <sheetView tabSelected="1" workbookViewId="0">
      <selection activeCell="G9" sqref="G9"/>
    </sheetView>
  </sheetViews>
  <sheetFormatPr baseColWidth="10" defaultColWidth="32.28515625" defaultRowHeight="12" x14ac:dyDescent="0.2"/>
  <cols>
    <col min="1" max="1" width="25.7109375" style="16" customWidth="1"/>
    <col min="2" max="2" width="14" style="16" customWidth="1"/>
    <col min="3" max="3" width="9" style="16" customWidth="1"/>
    <col min="4" max="4" width="15" style="16" customWidth="1"/>
    <col min="5" max="5" width="11.7109375" style="16" customWidth="1"/>
    <col min="6" max="16384" width="32.28515625" style="16"/>
  </cols>
  <sheetData>
    <row r="1" spans="1:5" x14ac:dyDescent="0.2">
      <c r="A1" s="59" t="s">
        <v>42</v>
      </c>
      <c r="B1" s="59"/>
      <c r="C1" s="59"/>
      <c r="D1" s="59"/>
      <c r="E1" s="59"/>
    </row>
    <row r="2" spans="1:5" x14ac:dyDescent="0.2">
      <c r="B2" s="52" t="s">
        <v>38</v>
      </c>
    </row>
    <row r="3" spans="1:5" ht="12.75" thickBot="1" x14ac:dyDescent="0.25">
      <c r="B3" s="52" t="s">
        <v>39</v>
      </c>
    </row>
    <row r="4" spans="1:5" x14ac:dyDescent="0.2">
      <c r="A4" s="17" t="s">
        <v>20</v>
      </c>
      <c r="B4" s="18"/>
      <c r="C4" s="56">
        <f ca="1">TODAY()</f>
        <v>45474</v>
      </c>
      <c r="D4" s="57"/>
      <c r="E4" s="58"/>
    </row>
    <row r="5" spans="1:5" x14ac:dyDescent="0.2">
      <c r="A5" s="38" t="s">
        <v>40</v>
      </c>
      <c r="B5" s="53"/>
      <c r="C5" s="54"/>
      <c r="D5" s="54"/>
      <c r="E5" s="55"/>
    </row>
    <row r="6" spans="1:5" x14ac:dyDescent="0.2">
      <c r="A6" s="19" t="s">
        <v>16</v>
      </c>
      <c r="B6" s="53"/>
      <c r="C6" s="54"/>
      <c r="D6" s="54"/>
      <c r="E6" s="55"/>
    </row>
    <row r="7" spans="1:5" x14ac:dyDescent="0.2">
      <c r="A7" s="15" t="s">
        <v>17</v>
      </c>
      <c r="B7" s="53"/>
      <c r="C7" s="54"/>
      <c r="D7" s="54"/>
      <c r="E7" s="55"/>
    </row>
    <row r="8" spans="1:5" x14ac:dyDescent="0.2">
      <c r="A8" s="15" t="s">
        <v>18</v>
      </c>
      <c r="B8" s="53"/>
      <c r="C8" s="54"/>
      <c r="D8" s="54"/>
      <c r="E8" s="55"/>
    </row>
    <row r="9" spans="1:5" x14ac:dyDescent="0.2">
      <c r="A9" s="15" t="s">
        <v>19</v>
      </c>
      <c r="B9" s="53"/>
      <c r="C9" s="54"/>
      <c r="D9" s="54"/>
      <c r="E9" s="55"/>
    </row>
    <row r="10" spans="1:5" x14ac:dyDescent="0.2">
      <c r="A10" s="34" t="s">
        <v>36</v>
      </c>
      <c r="B10" s="53"/>
      <c r="C10" s="54"/>
      <c r="D10" s="54"/>
      <c r="E10" s="55"/>
    </row>
    <row r="11" spans="1:5" x14ac:dyDescent="0.2">
      <c r="A11" s="20" t="s">
        <v>6</v>
      </c>
      <c r="B11" s="21" t="s">
        <v>28</v>
      </c>
      <c r="C11" s="22"/>
      <c r="D11" s="22" t="s">
        <v>23</v>
      </c>
      <c r="E11" s="23" t="s">
        <v>22</v>
      </c>
    </row>
    <row r="12" spans="1:5" x14ac:dyDescent="0.2">
      <c r="A12" s="24" t="s">
        <v>0</v>
      </c>
      <c r="B12" s="51" t="s">
        <v>29</v>
      </c>
      <c r="C12" s="25">
        <v>96</v>
      </c>
      <c r="D12" s="41">
        <f>IF(C12="","",IF(AND('bon de commande'!C12&gt;=6,'bon de commande'!C12&lt;12),VLOOKUP('bon de commande'!A12,'Prix de vente public'!A$4:G$11,2,FALSE),IF(AND('bon de commande'!C12&gt;=12,'bon de commande'!C12&lt;24),VLOOKUP('bon de commande'!A12,'Prix de vente public'!A$4:G$11,3,FALSE),IF(AND('bon de commande'!C12&gt;=24,'bon de commande'!C12&lt;48),VLOOKUP('bon de commande'!A12,'Prix de vente public'!A$4:G$11,4,FALSE),IF(AND('bon de commande'!C12&gt;=48,'bon de commande'!C12&lt;72),VLOOKUP('bon de commande'!A12,'Prix de vente public'!A$4:G$11,5,FALSE),IF(AND('bon de commande'!C12&gt;=72,'bon de commande'!C12&lt;96),VLOOKUP('bon de commande'!A12,'Prix de vente public'!A$4:G$11,6,FALSE),IF('bon de commande'!C12&gt;=96,VLOOKUP('bon de commande'!A12,'Prix de vente public'!A$4:G$11,7,FALSE),IF('bon de commande'!C12&lt;6,"qte insuffisante",""))))))))</f>
        <v>4.28</v>
      </c>
      <c r="E12" s="42">
        <f>IF(ISNUMBER(D12),C12*D12,"")</f>
        <v>410.88</v>
      </c>
    </row>
    <row r="13" spans="1:5" ht="24" x14ac:dyDescent="0.2">
      <c r="A13" s="37" t="s">
        <v>37</v>
      </c>
      <c r="B13" s="51" t="s">
        <v>41</v>
      </c>
      <c r="C13" s="25"/>
      <c r="D13" s="41" t="str">
        <f>IF(AND(C13=1,OR(B5="non",B5="")),10,"")</f>
        <v/>
      </c>
      <c r="E13" s="42" t="str">
        <f>IF(ISNUMBER(D13),C13*D13,"")</f>
        <v/>
      </c>
    </row>
    <row r="14" spans="1:5" x14ac:dyDescent="0.2">
      <c r="A14" s="24" t="s">
        <v>1</v>
      </c>
      <c r="B14" s="51" t="s">
        <v>30</v>
      </c>
      <c r="C14" s="26"/>
      <c r="D14" s="43" t="str">
        <f>IF(C14="","",IF(AND('bon de commande'!C14&gt;=6,'bon de commande'!C14&lt;12),VLOOKUP('bon de commande'!A14,'Prix de vente public'!A$4:G$11,2,FALSE),IF(AND('bon de commande'!C14&gt;=12,'bon de commande'!C14&lt;24),VLOOKUP('bon de commande'!A14,'Prix de vente public'!A$4:G$11,3,FALSE),IF(AND('bon de commande'!C14&gt;=24,'bon de commande'!C14&lt;48),VLOOKUP('bon de commande'!A14,'Prix de vente public'!A$4:G$11,4,FALSE),IF(AND('bon de commande'!C14&gt;=48,'bon de commande'!C14&lt;72),VLOOKUP('bon de commande'!A14,'Prix de vente public'!A$4:G$11,5,FALSE),IF(AND('bon de commande'!C14&gt;=72,'bon de commande'!C14&lt;96),VLOOKUP('bon de commande'!A14,'Prix de vente public'!A$4:G$11,6,FALSE),IF('bon de commande'!C14&gt;=96,VLOOKUP('bon de commande'!A14,'Prix de vente public'!A$4:G$11,7,FALSE),IF('bon de commande'!C14&lt;6,"qte insuffisante",""))))))))</f>
        <v/>
      </c>
      <c r="E14" s="44" t="str">
        <f t="shared" ref="E14:E20" si="0">IF(ISNUMBER(D14),C14*D14,"")</f>
        <v/>
      </c>
    </row>
    <row r="15" spans="1:5" x14ac:dyDescent="0.2">
      <c r="A15" s="24" t="s">
        <v>2</v>
      </c>
      <c r="B15" s="51">
        <v>200413</v>
      </c>
      <c r="C15" s="26"/>
      <c r="D15" s="43" t="str">
        <f>IF(C15="","",IF(AND('bon de commande'!C15&gt;=6,'bon de commande'!C15&lt;12),VLOOKUP('bon de commande'!A15,'Prix de vente public'!A$4:G$11,2,FALSE),IF(AND('bon de commande'!C15&gt;=12,'bon de commande'!C15&lt;24),VLOOKUP('bon de commande'!A15,'Prix de vente public'!A$4:G$11,3,FALSE),IF(AND('bon de commande'!C15&gt;=24,'bon de commande'!C15&lt;48),VLOOKUP('bon de commande'!A15,'Prix de vente public'!A$4:G$11,4,FALSE),IF(AND('bon de commande'!C15&gt;=48,'bon de commande'!C15&lt;72),VLOOKUP('bon de commande'!A15,'Prix de vente public'!A$4:G$11,5,FALSE),IF(AND('bon de commande'!C15&gt;=72,'bon de commande'!C15&lt;96),VLOOKUP('bon de commande'!A15,'Prix de vente public'!A$4:G$11,6,FALSE),IF('bon de commande'!C15&gt;=96,VLOOKUP('bon de commande'!A15,'Prix de vente public'!A$4:G$11,7,FALSE),IF('bon de commande'!C15&lt;6,"qte insuffisante",""))))))))</f>
        <v/>
      </c>
      <c r="E15" s="44" t="str">
        <f t="shared" si="0"/>
        <v/>
      </c>
    </row>
    <row r="16" spans="1:5" x14ac:dyDescent="0.2">
      <c r="A16" s="24" t="s">
        <v>3</v>
      </c>
      <c r="B16" s="51" t="s">
        <v>31</v>
      </c>
      <c r="C16" s="26"/>
      <c r="D16" s="43" t="str">
        <f>IF(C16="","",IF(AND('bon de commande'!C16&gt;=6,'bon de commande'!C16&lt;12),VLOOKUP('bon de commande'!A16,'Prix de vente public'!A$4:G$11,2,FALSE),IF(AND('bon de commande'!C16&gt;=12,'bon de commande'!C16&lt;24),VLOOKUP('bon de commande'!A16,'Prix de vente public'!A$4:G$11,3,FALSE),IF(AND('bon de commande'!C16&gt;=24,'bon de commande'!C16&lt;48),VLOOKUP('bon de commande'!A16,'Prix de vente public'!A$4:G$11,4,FALSE),IF(AND('bon de commande'!C16&gt;=48,'bon de commande'!C16&lt;72),VLOOKUP('bon de commande'!A16,'Prix de vente public'!A$4:G$11,5,FALSE),IF(AND('bon de commande'!C16&gt;=72,'bon de commande'!C16&lt;96),VLOOKUP('bon de commande'!A16,'Prix de vente public'!A$4:G$11,6,FALSE),IF('bon de commande'!C16&gt;=96,VLOOKUP('bon de commande'!A16,'Prix de vente public'!A$4:G$11,7,FALSE),IF('bon de commande'!C16&lt;6,"qte insuffisante",""))))))))</f>
        <v/>
      </c>
      <c r="E16" s="44" t="str">
        <f t="shared" si="0"/>
        <v/>
      </c>
    </row>
    <row r="17" spans="1:5" x14ac:dyDescent="0.2">
      <c r="A17" s="24" t="s">
        <v>4</v>
      </c>
      <c r="B17" s="51" t="s">
        <v>32</v>
      </c>
      <c r="C17" s="26"/>
      <c r="D17" s="43" t="str">
        <f>IF(C17="","",IF(AND('bon de commande'!C17&gt;=6,'bon de commande'!C17&lt;12),VLOOKUP('bon de commande'!A17,'Prix de vente public'!A$4:G$11,2,FALSE),IF(AND('bon de commande'!C17&gt;=12,'bon de commande'!C17&lt;24),VLOOKUP('bon de commande'!A17,'Prix de vente public'!A$4:G$11,3,FALSE),IF(AND('bon de commande'!C17&gt;=24,'bon de commande'!C17&lt;48),VLOOKUP('bon de commande'!A17,'Prix de vente public'!A$4:G$11,4,FALSE),IF(AND('bon de commande'!C17&gt;=48,'bon de commande'!C17&lt;72),VLOOKUP('bon de commande'!A17,'Prix de vente public'!A$4:G$11,5,FALSE),IF(AND('bon de commande'!C17&gt;=72,'bon de commande'!C17&lt;96),VLOOKUP('bon de commande'!A17,'Prix de vente public'!A$4:G$11,6,FALSE),IF('bon de commande'!C17&gt;=96,VLOOKUP('bon de commande'!A17,'Prix de vente public'!A$4:G$11,7,FALSE),IF('bon de commande'!C17&lt;6,"qte insuffisante",""))))))))</f>
        <v/>
      </c>
      <c r="E17" s="44" t="str">
        <f t="shared" si="0"/>
        <v/>
      </c>
    </row>
    <row r="18" spans="1:5" x14ac:dyDescent="0.2">
      <c r="A18" s="24" t="s">
        <v>5</v>
      </c>
      <c r="B18" s="51" t="s">
        <v>33</v>
      </c>
      <c r="C18" s="26"/>
      <c r="D18" s="43" t="str">
        <f>IF(C18="","",IF(AND('bon de commande'!C18&gt;=6,'bon de commande'!C18&lt;12),VLOOKUP('bon de commande'!A18,'Prix de vente public'!A$4:G$11,2,FALSE),IF(AND('bon de commande'!C18&gt;=12,'bon de commande'!C18&lt;24),VLOOKUP('bon de commande'!A18,'Prix de vente public'!A$4:G$11,3,FALSE),IF(AND('bon de commande'!C18&gt;=24,'bon de commande'!C18&lt;48),VLOOKUP('bon de commande'!A18,'Prix de vente public'!A$4:G$11,4,FALSE),IF(AND('bon de commande'!C18&gt;=48,'bon de commande'!C18&lt;72),VLOOKUP('bon de commande'!A18,'Prix de vente public'!A$4:G$11,5,FALSE),IF(AND('bon de commande'!C18&gt;=72,'bon de commande'!C18&lt;96),VLOOKUP('bon de commande'!A18,'Prix de vente public'!A$4:G$11,6,FALSE),IF('bon de commande'!C18&gt;=96,VLOOKUP('bon de commande'!A18,'Prix de vente public'!A$4:G$11,7,FALSE),IF('bon de commande'!C18&lt;6,"qte insuffisante",""))))))))</f>
        <v/>
      </c>
      <c r="E18" s="44" t="str">
        <f t="shared" si="0"/>
        <v/>
      </c>
    </row>
    <row r="19" spans="1:5" x14ac:dyDescent="0.2">
      <c r="A19" s="24" t="s">
        <v>8</v>
      </c>
      <c r="B19" s="51" t="s">
        <v>34</v>
      </c>
      <c r="C19" s="26"/>
      <c r="D19" s="43" t="str">
        <f>IF(C19="","",IF(AND('bon de commande'!C19&gt;=6,'bon de commande'!C19&lt;12),VLOOKUP('bon de commande'!A19,'Prix de vente public'!A$4:G$11,2,FALSE),IF(AND('bon de commande'!C19&gt;=12,'bon de commande'!C19&lt;24),VLOOKUP('bon de commande'!A19,'Prix de vente public'!A$4:G$11,3,FALSE),IF(AND('bon de commande'!C19&gt;=24,'bon de commande'!C19&lt;48),VLOOKUP('bon de commande'!A19,'Prix de vente public'!A$4:G$11,4,FALSE),IF(AND('bon de commande'!C19&gt;=48,'bon de commande'!C19&lt;72),VLOOKUP('bon de commande'!A19,'Prix de vente public'!A$4:G$11,5,FALSE),IF(AND('bon de commande'!C19&gt;=72,'bon de commande'!C19&lt;96),VLOOKUP('bon de commande'!A19,'Prix de vente public'!A$4:G$11,6,FALSE),IF('bon de commande'!C19&gt;=96,VLOOKUP('bon de commande'!A19,'Prix de vente public'!A$4:G$11,7,FALSE),IF('bon de commande'!C19&lt;6,"qte insuffisante",""))))))))</f>
        <v/>
      </c>
      <c r="E19" s="44" t="str">
        <f t="shared" si="0"/>
        <v/>
      </c>
    </row>
    <row r="20" spans="1:5" ht="12.75" thickBot="1" x14ac:dyDescent="0.25">
      <c r="A20" s="24" t="s">
        <v>9</v>
      </c>
      <c r="B20" s="51" t="s">
        <v>35</v>
      </c>
      <c r="C20" s="27"/>
      <c r="D20" s="45" t="str">
        <f>IF(C20="","",IF(AND('bon de commande'!C20&gt;=6,'bon de commande'!C20&lt;12),VLOOKUP('bon de commande'!A20,'Prix de vente public'!A$4:G$11,2,FALSE),IF(AND('bon de commande'!C20&gt;=12,'bon de commande'!C20&lt;24),VLOOKUP('bon de commande'!A20,'Prix de vente public'!A$4:G$11,3,FALSE),IF(AND('bon de commande'!C20&gt;=24,'bon de commande'!C20&lt;48),VLOOKUP('bon de commande'!A20,'Prix de vente public'!A$4:G$11,4,FALSE),IF(AND('bon de commande'!C20&gt;=48,'bon de commande'!C20&lt;72),VLOOKUP('bon de commande'!A20,'Prix de vente public'!A$4:G$11,5,FALSE),IF(AND('bon de commande'!C20&gt;=72,'bon de commande'!C20&lt;96),VLOOKUP('bon de commande'!A20,'Prix de vente public'!A$4:G$11,6,FALSE),IF('bon de commande'!C20&gt;=96,VLOOKUP('bon de commande'!A20,'Prix de vente public'!A$4:G$11,7,FALSE),IF('bon de commande'!C20&lt;6,"qte insuffisante",""))))))))</f>
        <v/>
      </c>
      <c r="E20" s="46" t="str">
        <f t="shared" si="0"/>
        <v/>
      </c>
    </row>
    <row r="21" spans="1:5" ht="12.75" thickBot="1" x14ac:dyDescent="0.25">
      <c r="A21" s="28" t="s">
        <v>21</v>
      </c>
      <c r="B21" s="29"/>
      <c r="C21" s="30"/>
      <c r="D21" s="47"/>
      <c r="E21" s="48">
        <f>SUM(E12:E20)</f>
        <v>410.88</v>
      </c>
    </row>
    <row r="22" spans="1:5" ht="12.75" thickBot="1" x14ac:dyDescent="0.25">
      <c r="A22" s="31" t="s">
        <v>25</v>
      </c>
      <c r="B22" s="31"/>
      <c r="C22" s="32"/>
      <c r="D22" s="49"/>
      <c r="E22" s="50" t="str">
        <f>IF(SUM(E12:E20)&gt;150,"franco",IF(SUM(E12:E20)=0,"",9))</f>
        <v>franco</v>
      </c>
    </row>
    <row r="23" spans="1:5" ht="12.75" thickBot="1" x14ac:dyDescent="0.25">
      <c r="A23" s="33" t="str">
        <f ca="1">IF(TODAY()&gt;DATEVALUE("17/7/2022"),"date validité tarif dépassée, contactez Adrien"," ")</f>
        <v>date validité tarif dépassée, contactez Adrien</v>
      </c>
      <c r="B23" s="33"/>
      <c r="C23" s="33"/>
      <c r="D23" s="35" t="s">
        <v>26</v>
      </c>
      <c r="E23" s="39">
        <f>SUM(E21:E22)</f>
        <v>410.88</v>
      </c>
    </row>
    <row r="24" spans="1:5" ht="12.75" thickBot="1" x14ac:dyDescent="0.25">
      <c r="D24" s="36" t="s">
        <v>27</v>
      </c>
      <c r="E24" s="40">
        <f>IF(E23&lt;&gt;"",E23*1.2,"")</f>
        <v>493.05599999999998</v>
      </c>
    </row>
  </sheetData>
  <sheetProtection formatCells="0" formatColumns="0" formatRows="0" insertColumns="0" insertRows="0" insertHyperlinks="0" deleteColumns="0" deleteRows="0" sort="0" autoFilter="0" pivotTables="0"/>
  <mergeCells count="8">
    <mergeCell ref="B9:E9"/>
    <mergeCell ref="B10:E10"/>
    <mergeCell ref="C4:E4"/>
    <mergeCell ref="A1:E1"/>
    <mergeCell ref="B6:E6"/>
    <mergeCell ref="B7:E7"/>
    <mergeCell ref="B8:E8"/>
    <mergeCell ref="B5:E5"/>
  </mergeCells>
  <dataValidations count="1">
    <dataValidation type="list" allowBlank="1" showInputMessage="1" showErrorMessage="1" sqref="B5:E5" xr:uid="{D94C99F3-A0E5-4390-8B40-14895E411EE2}">
      <formula1>$B$2:$B$3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df">
                <anchor moveWithCells="1" sizeWithCells="1">
                  <from>
                    <xdr:col>0</xdr:col>
                    <xdr:colOff>1533525</xdr:colOff>
                    <xdr:row>22</xdr:row>
                    <xdr:rowOff>66675</xdr:rowOff>
                  </from>
                  <to>
                    <xdr:col>2</xdr:col>
                    <xdr:colOff>276225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ment_données">
                <anchor moveWithCells="1" sizeWithCells="1">
                  <from>
                    <xdr:col>0</xdr:col>
                    <xdr:colOff>238125</xdr:colOff>
                    <xdr:row>22</xdr:row>
                    <xdr:rowOff>76200</xdr:rowOff>
                  </from>
                  <to>
                    <xdr:col>0</xdr:col>
                    <xdr:colOff>1171575</xdr:colOff>
                    <xdr:row>25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  <pageSetUpPr fitToPage="1"/>
  </sheetPr>
  <dimension ref="A2:I71"/>
  <sheetViews>
    <sheetView workbookViewId="0">
      <selection activeCell="A12" sqref="A12:G13"/>
    </sheetView>
  </sheetViews>
  <sheetFormatPr baseColWidth="10" defaultColWidth="14.42578125" defaultRowHeight="15.75" customHeight="1" x14ac:dyDescent="0.2"/>
  <cols>
    <col min="1" max="1" width="20.5703125" style="3" customWidth="1"/>
    <col min="2" max="2" width="38.28515625" style="3" bestFit="1" customWidth="1"/>
    <col min="3" max="7" width="15.85546875" style="3" bestFit="1" customWidth="1"/>
    <col min="8" max="16384" width="14.42578125" style="3"/>
  </cols>
  <sheetData>
    <row r="2" spans="1:9" ht="12.75" x14ac:dyDescent="0.2">
      <c r="A2" s="1"/>
      <c r="B2" s="2" t="s">
        <v>10</v>
      </c>
      <c r="C2" s="2" t="s">
        <v>11</v>
      </c>
      <c r="D2" s="2" t="s">
        <v>12</v>
      </c>
      <c r="E2" s="2" t="s">
        <v>13</v>
      </c>
      <c r="F2" s="2" t="s">
        <v>14</v>
      </c>
      <c r="G2" s="2" t="s">
        <v>15</v>
      </c>
    </row>
    <row r="3" spans="1:9" ht="13.5" thickBot="1" x14ac:dyDescent="0.25">
      <c r="A3" s="4" t="s">
        <v>6</v>
      </c>
      <c r="B3" s="60" t="s">
        <v>7</v>
      </c>
      <c r="C3" s="61"/>
      <c r="D3" s="61"/>
      <c r="E3" s="61"/>
      <c r="F3" s="61"/>
      <c r="G3" s="61"/>
    </row>
    <row r="4" spans="1:9" ht="12.75" x14ac:dyDescent="0.2">
      <c r="A4" s="5" t="s">
        <v>0</v>
      </c>
      <c r="B4" s="6">
        <v>4.5</v>
      </c>
      <c r="C4" s="7">
        <v>4.46</v>
      </c>
      <c r="D4" s="7">
        <v>4.41</v>
      </c>
      <c r="E4" s="7">
        <v>4.37</v>
      </c>
      <c r="F4" s="7">
        <v>4.32</v>
      </c>
      <c r="G4" s="7">
        <v>4.28</v>
      </c>
    </row>
    <row r="5" spans="1:9" ht="12.75" x14ac:dyDescent="0.2">
      <c r="A5" s="8" t="s">
        <v>1</v>
      </c>
      <c r="B5" s="6">
        <v>4</v>
      </c>
      <c r="C5" s="7">
        <v>3.96</v>
      </c>
      <c r="D5" s="7">
        <v>3.92</v>
      </c>
      <c r="E5" s="7">
        <v>3.89</v>
      </c>
      <c r="F5" s="7">
        <v>3.84</v>
      </c>
      <c r="G5" s="7">
        <v>3.8</v>
      </c>
    </row>
    <row r="6" spans="1:9" ht="12.75" x14ac:dyDescent="0.2">
      <c r="A6" s="8" t="s">
        <v>2</v>
      </c>
      <c r="B6" s="6">
        <v>5</v>
      </c>
      <c r="C6" s="7">
        <v>4.95</v>
      </c>
      <c r="D6" s="7">
        <v>4.9000000000000004</v>
      </c>
      <c r="E6" s="7">
        <v>4.8600000000000003</v>
      </c>
      <c r="F6" s="7">
        <v>4.8</v>
      </c>
      <c r="G6" s="7">
        <v>4.75</v>
      </c>
    </row>
    <row r="7" spans="1:9" ht="12.75" x14ac:dyDescent="0.2">
      <c r="A7" s="8" t="s">
        <v>3</v>
      </c>
      <c r="B7" s="6">
        <v>4</v>
      </c>
      <c r="C7" s="7">
        <v>3.96</v>
      </c>
      <c r="D7" s="7">
        <v>3.92</v>
      </c>
      <c r="E7" s="7">
        <v>3.89</v>
      </c>
      <c r="F7" s="7">
        <v>3.84</v>
      </c>
      <c r="G7" s="7">
        <v>3.8</v>
      </c>
    </row>
    <row r="8" spans="1:9" ht="12.75" x14ac:dyDescent="0.2">
      <c r="A8" s="8" t="s">
        <v>4</v>
      </c>
      <c r="B8" s="6">
        <v>4</v>
      </c>
      <c r="C8" s="7">
        <v>3.96</v>
      </c>
      <c r="D8" s="7">
        <v>3.92</v>
      </c>
      <c r="E8" s="7">
        <v>3.89</v>
      </c>
      <c r="F8" s="7">
        <v>3.84</v>
      </c>
      <c r="G8" s="7">
        <v>3.8</v>
      </c>
    </row>
    <row r="9" spans="1:9" ht="12.75" x14ac:dyDescent="0.2">
      <c r="A9" s="8" t="s">
        <v>5</v>
      </c>
      <c r="B9" s="6">
        <v>4</v>
      </c>
      <c r="C9" s="7">
        <v>3.96</v>
      </c>
      <c r="D9" s="7">
        <v>3.92</v>
      </c>
      <c r="E9" s="7">
        <v>3.89</v>
      </c>
      <c r="F9" s="7">
        <v>3.84</v>
      </c>
      <c r="G9" s="7">
        <v>3.8</v>
      </c>
    </row>
    <row r="10" spans="1:9" ht="12.75" x14ac:dyDescent="0.2">
      <c r="A10" s="8" t="s">
        <v>8</v>
      </c>
      <c r="B10" s="6">
        <v>4</v>
      </c>
      <c r="C10" s="7">
        <v>3.96</v>
      </c>
      <c r="D10" s="7">
        <v>3.92</v>
      </c>
      <c r="E10" s="7">
        <v>3.89</v>
      </c>
      <c r="F10" s="7">
        <v>3.84</v>
      </c>
      <c r="G10" s="7">
        <v>3.8</v>
      </c>
    </row>
    <row r="11" spans="1:9" ht="13.5" thickBot="1" x14ac:dyDescent="0.25">
      <c r="A11" s="9" t="s">
        <v>9</v>
      </c>
      <c r="B11" s="6">
        <v>5</v>
      </c>
      <c r="C11" s="7">
        <v>4.95</v>
      </c>
      <c r="D11" s="7">
        <v>4.9000000000000004</v>
      </c>
      <c r="E11" s="7">
        <v>4.8499999999999996</v>
      </c>
      <c r="F11" s="7">
        <v>4.8</v>
      </c>
      <c r="G11" s="7">
        <v>4.75</v>
      </c>
    </row>
    <row r="12" spans="1:9" ht="15.75" customHeight="1" x14ac:dyDescent="0.2">
      <c r="A12" s="64" t="s">
        <v>24</v>
      </c>
      <c r="B12" s="65"/>
      <c r="C12" s="65"/>
      <c r="D12" s="65"/>
      <c r="E12" s="65"/>
      <c r="F12" s="65"/>
      <c r="G12" s="65"/>
    </row>
    <row r="13" spans="1:9" ht="15.75" customHeight="1" x14ac:dyDescent="0.2">
      <c r="A13" s="65"/>
      <c r="B13" s="65"/>
      <c r="C13" s="65"/>
      <c r="D13" s="65"/>
      <c r="E13" s="65"/>
      <c r="F13" s="65"/>
      <c r="G13" s="65"/>
    </row>
    <row r="14" spans="1:9" ht="12.75" x14ac:dyDescent="0.2">
      <c r="A14" s="62"/>
      <c r="B14" s="63"/>
      <c r="I14" s="10"/>
    </row>
    <row r="15" spans="1:9" ht="12.75" x14ac:dyDescent="0.2">
      <c r="A15" s="11"/>
      <c r="B15" s="12"/>
    </row>
    <row r="16" spans="1:9" ht="12.75" x14ac:dyDescent="0.2">
      <c r="A16" s="13"/>
      <c r="B16" s="14"/>
      <c r="C16" s="14"/>
    </row>
    <row r="17" spans="1:6" ht="12.75" x14ac:dyDescent="0.2">
      <c r="A17" s="13"/>
      <c r="B17" s="14"/>
      <c r="C17" s="14"/>
    </row>
    <row r="18" spans="1:6" ht="12.75" x14ac:dyDescent="0.2">
      <c r="A18" s="13"/>
      <c r="B18" s="14"/>
      <c r="C18" s="14"/>
    </row>
    <row r="19" spans="1:6" ht="12.75" x14ac:dyDescent="0.2">
      <c r="A19" s="13"/>
      <c r="B19" s="14"/>
      <c r="C19" s="14"/>
      <c r="D19" s="13"/>
      <c r="E19" s="13"/>
      <c r="F19" s="13"/>
    </row>
    <row r="20" spans="1:6" ht="12.75" x14ac:dyDescent="0.2">
      <c r="A20" s="13"/>
      <c r="B20" s="14"/>
      <c r="C20" s="14"/>
    </row>
    <row r="21" spans="1:6" ht="12.75" x14ac:dyDescent="0.2">
      <c r="A21" s="13"/>
      <c r="B21" s="14"/>
      <c r="C21" s="14"/>
    </row>
    <row r="22" spans="1:6" ht="12.75" x14ac:dyDescent="0.2">
      <c r="A22" s="13"/>
      <c r="B22" s="14"/>
      <c r="C22" s="14"/>
    </row>
    <row r="23" spans="1:6" ht="12.75" x14ac:dyDescent="0.2">
      <c r="A23" s="13"/>
      <c r="B23" s="14"/>
      <c r="C23" s="14"/>
    </row>
    <row r="26" spans="1:6" ht="12.75" x14ac:dyDescent="0.2">
      <c r="A26" s="62"/>
      <c r="B26" s="63"/>
    </row>
    <row r="27" spans="1:6" ht="12.75" x14ac:dyDescent="0.2">
      <c r="A27" s="11"/>
      <c r="B27" s="12"/>
    </row>
    <row r="28" spans="1:6" ht="12.75" x14ac:dyDescent="0.2">
      <c r="A28" s="13"/>
      <c r="B28" s="14"/>
    </row>
    <row r="29" spans="1:6" ht="12.75" x14ac:dyDescent="0.2">
      <c r="A29" s="13"/>
      <c r="B29" s="14"/>
    </row>
    <row r="30" spans="1:6" ht="12.75" x14ac:dyDescent="0.2">
      <c r="A30" s="13"/>
      <c r="B30" s="14"/>
    </row>
    <row r="31" spans="1:6" ht="12.75" x14ac:dyDescent="0.2">
      <c r="A31" s="13"/>
      <c r="B31" s="14"/>
    </row>
    <row r="32" spans="1:6" ht="12.75" x14ac:dyDescent="0.2">
      <c r="A32" s="13"/>
      <c r="B32" s="14"/>
    </row>
    <row r="33" spans="1:2" ht="12.75" x14ac:dyDescent="0.2">
      <c r="A33" s="13"/>
      <c r="B33" s="14"/>
    </row>
    <row r="34" spans="1:2" ht="12.75" x14ac:dyDescent="0.2">
      <c r="A34" s="13"/>
      <c r="B34" s="14"/>
    </row>
    <row r="35" spans="1:2" ht="12.75" x14ac:dyDescent="0.2">
      <c r="A35" s="13"/>
      <c r="B35" s="14"/>
    </row>
    <row r="38" spans="1:2" ht="12.75" x14ac:dyDescent="0.2">
      <c r="A38" s="62"/>
      <c r="B38" s="63"/>
    </row>
    <row r="39" spans="1:2" ht="12.75" x14ac:dyDescent="0.2">
      <c r="A39" s="11"/>
      <c r="B39" s="12"/>
    </row>
    <row r="40" spans="1:2" ht="12.75" x14ac:dyDescent="0.2">
      <c r="A40" s="13"/>
      <c r="B40" s="14"/>
    </row>
    <row r="41" spans="1:2" ht="12.75" x14ac:dyDescent="0.2">
      <c r="A41" s="13"/>
      <c r="B41" s="14"/>
    </row>
    <row r="42" spans="1:2" ht="12.75" x14ac:dyDescent="0.2">
      <c r="A42" s="13"/>
      <c r="B42" s="14"/>
    </row>
    <row r="43" spans="1:2" ht="12.75" x14ac:dyDescent="0.2">
      <c r="A43" s="13"/>
      <c r="B43" s="14"/>
    </row>
    <row r="44" spans="1:2" ht="12.75" x14ac:dyDescent="0.2">
      <c r="A44" s="13"/>
      <c r="B44" s="14"/>
    </row>
    <row r="45" spans="1:2" ht="12.75" x14ac:dyDescent="0.2">
      <c r="A45" s="13"/>
      <c r="B45" s="14"/>
    </row>
    <row r="46" spans="1:2" ht="12.75" x14ac:dyDescent="0.2">
      <c r="A46" s="13"/>
      <c r="B46" s="14"/>
    </row>
    <row r="47" spans="1:2" ht="12.75" x14ac:dyDescent="0.2">
      <c r="A47" s="13"/>
      <c r="B47" s="14"/>
    </row>
    <row r="50" spans="1:2" ht="12.75" x14ac:dyDescent="0.2">
      <c r="A50" s="62"/>
      <c r="B50" s="63"/>
    </row>
    <row r="51" spans="1:2" ht="12.75" x14ac:dyDescent="0.2">
      <c r="A51" s="11"/>
      <c r="B51" s="12"/>
    </row>
    <row r="52" spans="1:2" ht="12.75" x14ac:dyDescent="0.2">
      <c r="A52" s="13"/>
      <c r="B52" s="14"/>
    </row>
    <row r="53" spans="1:2" ht="12.75" x14ac:dyDescent="0.2">
      <c r="A53" s="13"/>
      <c r="B53" s="14"/>
    </row>
    <row r="54" spans="1:2" ht="12.75" x14ac:dyDescent="0.2">
      <c r="A54" s="13"/>
      <c r="B54" s="14"/>
    </row>
    <row r="55" spans="1:2" ht="12.75" x14ac:dyDescent="0.2">
      <c r="A55" s="13"/>
      <c r="B55" s="14"/>
    </row>
    <row r="56" spans="1:2" ht="12.75" x14ac:dyDescent="0.2">
      <c r="A56" s="13"/>
      <c r="B56" s="14"/>
    </row>
    <row r="57" spans="1:2" ht="12.75" x14ac:dyDescent="0.2">
      <c r="A57" s="13"/>
      <c r="B57" s="14"/>
    </row>
    <row r="58" spans="1:2" ht="12.75" x14ac:dyDescent="0.2">
      <c r="A58" s="13"/>
      <c r="B58" s="14"/>
    </row>
    <row r="59" spans="1:2" ht="12.75" x14ac:dyDescent="0.2">
      <c r="A59" s="13"/>
      <c r="B59" s="14"/>
    </row>
    <row r="62" spans="1:2" ht="12.75" x14ac:dyDescent="0.2">
      <c r="A62" s="62"/>
      <c r="B62" s="63"/>
    </row>
    <row r="63" spans="1:2" ht="12.75" x14ac:dyDescent="0.2">
      <c r="A63" s="11"/>
      <c r="B63" s="12"/>
    </row>
    <row r="64" spans="1:2" ht="12.75" x14ac:dyDescent="0.2">
      <c r="A64" s="13"/>
      <c r="B64" s="14"/>
    </row>
    <row r="65" spans="1:2" ht="12.75" x14ac:dyDescent="0.2">
      <c r="A65" s="13"/>
      <c r="B65" s="14"/>
    </row>
    <row r="66" spans="1:2" ht="12.75" x14ac:dyDescent="0.2">
      <c r="A66" s="13"/>
      <c r="B66" s="14"/>
    </row>
    <row r="67" spans="1:2" ht="12.75" x14ac:dyDescent="0.2">
      <c r="A67" s="13"/>
      <c r="B67" s="14"/>
    </row>
    <row r="68" spans="1:2" ht="12.75" x14ac:dyDescent="0.2">
      <c r="A68" s="13"/>
      <c r="B68" s="14"/>
    </row>
    <row r="69" spans="1:2" ht="12.75" x14ac:dyDescent="0.2">
      <c r="A69" s="13"/>
      <c r="B69" s="14"/>
    </row>
    <row r="70" spans="1:2" ht="12.75" x14ac:dyDescent="0.2">
      <c r="A70" s="13"/>
      <c r="B70" s="14"/>
    </row>
    <row r="71" spans="1:2" ht="12.75" x14ac:dyDescent="0.2">
      <c r="A71" s="13"/>
      <c r="B71" s="14"/>
    </row>
  </sheetData>
  <sheetProtection formatCells="0" formatColumns="0" formatRows="0" insertColumns="0" insertRows="0" insertHyperlinks="0" deleteColumns="0" deleteRows="0" sort="0" autoFilter="0" pivotTables="0"/>
  <mergeCells count="7">
    <mergeCell ref="B3:G3"/>
    <mergeCell ref="A62:B62"/>
    <mergeCell ref="A14:B14"/>
    <mergeCell ref="A26:B26"/>
    <mergeCell ref="A38:B38"/>
    <mergeCell ref="A50:B50"/>
    <mergeCell ref="A12:G13"/>
  </mergeCells>
  <printOptions horizontalCentered="1" gridLines="1"/>
  <pageMargins left="0.7" right="0.7" top="0.75" bottom="0.75" header="0" footer="0"/>
  <pageSetup paperSize="9" scale="85" fitToHeight="0" pageOrder="overThenDown" orientation="landscape" cellComments="atEn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commande</vt:lpstr>
      <vt:lpstr>Prix de vente public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Kingdel</dc:creator>
  <cp:lastModifiedBy>adrien roussel</cp:lastModifiedBy>
  <cp:lastPrinted>2021-09-13T15:31:02Z</cp:lastPrinted>
  <dcterms:created xsi:type="dcterms:W3CDTF">2021-07-17T12:17:23Z</dcterms:created>
  <dcterms:modified xsi:type="dcterms:W3CDTF">2024-07-01T13:39:39Z</dcterms:modified>
</cp:coreProperties>
</file>