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B\Desktop\"/>
    </mc:Choice>
  </mc:AlternateContent>
  <bookViews>
    <workbookView xWindow="0" yWindow="0" windowWidth="28800" windowHeight="14820" activeTab="1"/>
  </bookViews>
  <sheets>
    <sheet name="Janvier 2017" sheetId="1" r:id="rId1"/>
    <sheet name="Detail heures travail" sheetId="2" r:id="rId2"/>
  </sheets>
  <externalReferences>
    <externalReference r:id="rId3"/>
  </externalReferences>
  <definedNames>
    <definedName name="An">'[1]Page de Garde'!$H$4</definedName>
    <definedName name="aout">'[1]Août 2017'!$E$7:$Q$45</definedName>
    <definedName name="avril">'[1]Avril 2017'!$E$7:$Q$45</definedName>
    <definedName name="decembre">'[1]Décembre 2017'!$E$7:$Q$45</definedName>
    <definedName name="fevrier">'[1]Février 2017'!$E$7:$Q$45</definedName>
    <definedName name="janvier">'Janvier 2017'!$E$5:$Q$43</definedName>
    <definedName name="juillet">'[1]Juillet 2017'!$E$7:$Q$45</definedName>
    <definedName name="juin">'[1]Juin 2017'!$E$7:$Q$45</definedName>
    <definedName name="mai">'[1]Mai 2017'!$E$7:$Q$45</definedName>
    <definedName name="mars">'[1]Mars 2017'!$E$7:$Q$45</definedName>
    <definedName name="novembre">'[1]Novembre 2017'!$E$7:$Q$45</definedName>
    <definedName name="octobre">'[1]Octobre 2017'!$E$7:$Q$45</definedName>
    <definedName name="septembre">'[1]Septembre 2017'!$E$7:$Q$45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" i="2" l="1"/>
  <c r="D9" i="2" s="1"/>
  <c r="D1" i="1"/>
  <c r="I1" i="1"/>
  <c r="L1" i="1"/>
  <c r="D2" i="1"/>
  <c r="C45" i="1"/>
  <c r="P44" i="1"/>
  <c r="O44" i="1"/>
  <c r="N44" i="1"/>
  <c r="M44" i="1"/>
  <c r="L44" i="1"/>
  <c r="K44" i="1"/>
  <c r="J44" i="1"/>
  <c r="I44" i="1"/>
  <c r="H44" i="1"/>
  <c r="G44" i="1"/>
  <c r="Q43" i="1"/>
  <c r="Q42" i="1"/>
  <c r="Q41" i="1"/>
  <c r="Q40" i="1"/>
  <c r="Q39" i="1"/>
  <c r="Q38" i="1"/>
  <c r="Q37" i="1"/>
  <c r="P36" i="1"/>
  <c r="O36" i="1"/>
  <c r="N36" i="1"/>
  <c r="M36" i="1"/>
  <c r="L36" i="1"/>
  <c r="K36" i="1"/>
  <c r="J36" i="1"/>
  <c r="I36" i="1"/>
  <c r="H36" i="1"/>
  <c r="G36" i="1"/>
  <c r="Q35" i="1"/>
  <c r="Q34" i="1"/>
  <c r="Q33" i="1"/>
  <c r="Q32" i="1"/>
  <c r="Q31" i="1"/>
  <c r="Q30" i="1"/>
  <c r="Q29" i="1"/>
  <c r="P28" i="1"/>
  <c r="O28" i="1"/>
  <c r="N28" i="1"/>
  <c r="M28" i="1"/>
  <c r="L28" i="1"/>
  <c r="K28" i="1"/>
  <c r="J28" i="1"/>
  <c r="I28" i="1"/>
  <c r="H28" i="1"/>
  <c r="G28" i="1"/>
  <c r="Q27" i="1"/>
  <c r="Q26" i="1"/>
  <c r="Q25" i="1"/>
  <c r="Q24" i="1"/>
  <c r="Q23" i="1"/>
  <c r="Q22" i="1"/>
  <c r="Q21" i="1"/>
  <c r="P20" i="1"/>
  <c r="O20" i="1"/>
  <c r="N20" i="1"/>
  <c r="M20" i="1"/>
  <c r="L20" i="1"/>
  <c r="K20" i="1"/>
  <c r="J20" i="1"/>
  <c r="I20" i="1"/>
  <c r="H20" i="1"/>
  <c r="G20" i="1"/>
  <c r="B20" i="1"/>
  <c r="Q19" i="1"/>
  <c r="Q18" i="1"/>
  <c r="Q17" i="1"/>
  <c r="Q16" i="1"/>
  <c r="Q15" i="1"/>
  <c r="Q14" i="1"/>
  <c r="Q13" i="1"/>
  <c r="P12" i="1"/>
  <c r="O12" i="1"/>
  <c r="N12" i="1"/>
  <c r="M12" i="1"/>
  <c r="L12" i="1"/>
  <c r="K12" i="1"/>
  <c r="J12" i="1"/>
  <c r="I12" i="1"/>
  <c r="H12" i="1"/>
  <c r="G12" i="1"/>
  <c r="D12" i="1"/>
  <c r="Q11" i="1"/>
  <c r="Q10" i="1"/>
  <c r="Q9" i="1"/>
  <c r="Q8" i="1"/>
  <c r="Q7" i="1"/>
  <c r="Q6" i="1"/>
  <c r="E6" i="1"/>
  <c r="E7" i="1" s="1"/>
  <c r="E8" i="1" s="1"/>
  <c r="E9" i="1" s="1"/>
  <c r="Q5" i="1"/>
  <c r="D6" i="2" l="1"/>
  <c r="D7" i="2"/>
  <c r="D5" i="2"/>
  <c r="E9" i="2"/>
  <c r="D8" i="2"/>
  <c r="I45" i="1"/>
  <c r="M45" i="1"/>
  <c r="H45" i="1"/>
  <c r="L45" i="1"/>
  <c r="P45" i="1"/>
  <c r="Q28" i="1"/>
  <c r="J45" i="1"/>
  <c r="N45" i="1"/>
  <c r="Q36" i="1"/>
  <c r="G45" i="1"/>
  <c r="K45" i="1"/>
  <c r="O45" i="1"/>
  <c r="Q44" i="1"/>
  <c r="Q12" i="1"/>
  <c r="E13" i="1"/>
  <c r="E10" i="1"/>
  <c r="E11" i="1" s="1"/>
  <c r="Q20" i="1"/>
  <c r="D11" i="2" l="1"/>
  <c r="D10" i="2"/>
  <c r="AI10" i="2" s="1"/>
  <c r="E7" i="2"/>
  <c r="F9" i="2"/>
  <c r="E8" i="2"/>
  <c r="E6" i="2"/>
  <c r="D20" i="1"/>
  <c r="E14" i="1"/>
  <c r="E15" i="1" s="1"/>
  <c r="E16" i="1" s="1"/>
  <c r="E17" i="1" s="1"/>
  <c r="Q45" i="1"/>
  <c r="G9" i="2" l="1"/>
  <c r="F8" i="2"/>
  <c r="F7" i="2"/>
  <c r="F6" i="2"/>
  <c r="E11" i="2"/>
  <c r="E10" i="2"/>
  <c r="E21" i="1"/>
  <c r="E18" i="1"/>
  <c r="E19" i="1" s="1"/>
  <c r="F11" i="2" l="1"/>
  <c r="F10" i="2"/>
  <c r="G6" i="2"/>
  <c r="G8" i="2"/>
  <c r="G7" i="2"/>
  <c r="H9" i="2"/>
  <c r="D28" i="1"/>
  <c r="E22" i="1"/>
  <c r="E23" i="1" s="1"/>
  <c r="E24" i="1" s="1"/>
  <c r="E25" i="1" s="1"/>
  <c r="H6" i="2" l="1"/>
  <c r="H7" i="2"/>
  <c r="I9" i="2"/>
  <c r="H8" i="2"/>
  <c r="G11" i="2"/>
  <c r="G10" i="2"/>
  <c r="E29" i="1"/>
  <c r="E26" i="1"/>
  <c r="E27" i="1" s="1"/>
  <c r="H11" i="2" l="1"/>
  <c r="H10" i="2"/>
  <c r="I7" i="2"/>
  <c r="J9" i="2"/>
  <c r="I8" i="2"/>
  <c r="I6" i="2"/>
  <c r="D36" i="1"/>
  <c r="E30" i="1"/>
  <c r="E31" i="1" s="1"/>
  <c r="E32" i="1" s="1"/>
  <c r="E33" i="1" s="1"/>
  <c r="I11" i="2" l="1"/>
  <c r="I10" i="2"/>
  <c r="K9" i="2"/>
  <c r="J8" i="2"/>
  <c r="J7" i="2"/>
  <c r="J6" i="2"/>
  <c r="E37" i="1"/>
  <c r="E34" i="1"/>
  <c r="E35" i="1" s="1"/>
  <c r="J11" i="2" l="1"/>
  <c r="J10" i="2"/>
  <c r="K6" i="2"/>
  <c r="L9" i="2"/>
  <c r="K8" i="2"/>
  <c r="K7" i="2"/>
  <c r="D44" i="1"/>
  <c r="E38" i="1"/>
  <c r="E39" i="1" s="1"/>
  <c r="E40" i="1" s="1"/>
  <c r="E41" i="1" s="1"/>
  <c r="E42" i="1" s="1"/>
  <c r="E43" i="1" s="1"/>
  <c r="L6" i="2" l="1"/>
  <c r="L7" i="2"/>
  <c r="M9" i="2"/>
  <c r="L8" i="2"/>
  <c r="K11" i="2"/>
  <c r="K10" i="2"/>
  <c r="L11" i="2" l="1"/>
  <c r="L10" i="2"/>
  <c r="M7" i="2"/>
  <c r="N9" i="2"/>
  <c r="M8" i="2"/>
  <c r="M6" i="2"/>
  <c r="M11" i="2" l="1"/>
  <c r="M10" i="2"/>
  <c r="O9" i="2"/>
  <c r="N8" i="2"/>
  <c r="N6" i="2"/>
  <c r="N7" i="2"/>
  <c r="N10" i="2" l="1"/>
  <c r="N11" i="2"/>
  <c r="O6" i="2"/>
  <c r="P9" i="2"/>
  <c r="O7" i="2"/>
  <c r="O8" i="2"/>
  <c r="P6" i="2" l="1"/>
  <c r="P7" i="2"/>
  <c r="Q9" i="2"/>
  <c r="P8" i="2"/>
  <c r="O11" i="2"/>
  <c r="O10" i="2"/>
  <c r="Q7" i="2" l="1"/>
  <c r="R9" i="2"/>
  <c r="Q8" i="2"/>
  <c r="Q6" i="2"/>
  <c r="P11" i="2"/>
  <c r="P10" i="2"/>
  <c r="S9" i="2" l="1"/>
  <c r="R8" i="2"/>
  <c r="R7" i="2"/>
  <c r="R6" i="2"/>
  <c r="Q10" i="2"/>
  <c r="Q11" i="2"/>
  <c r="R11" i="2" l="1"/>
  <c r="R10" i="2"/>
  <c r="S6" i="2"/>
  <c r="T9" i="2"/>
  <c r="S8" i="2"/>
  <c r="S7" i="2"/>
  <c r="S11" i="2" l="1"/>
  <c r="S10" i="2"/>
  <c r="T6" i="2"/>
  <c r="T7" i="2"/>
  <c r="T8" i="2"/>
  <c r="U9" i="2"/>
  <c r="U7" i="2" l="1"/>
  <c r="V9" i="2"/>
  <c r="U8" i="2"/>
  <c r="U6" i="2"/>
  <c r="T11" i="2"/>
  <c r="T10" i="2"/>
  <c r="U11" i="2" l="1"/>
  <c r="U10" i="2"/>
  <c r="W9" i="2"/>
  <c r="V8" i="2"/>
  <c r="V7" i="2"/>
  <c r="V6" i="2"/>
  <c r="W6" i="2" l="1"/>
  <c r="W8" i="2"/>
  <c r="W7" i="2"/>
  <c r="X9" i="2"/>
  <c r="V11" i="2"/>
  <c r="V10" i="2"/>
  <c r="X6" i="2" l="1"/>
  <c r="X7" i="2"/>
  <c r="Y9" i="2"/>
  <c r="X8" i="2"/>
  <c r="W11" i="2"/>
  <c r="W10" i="2"/>
  <c r="X11" i="2" l="1"/>
  <c r="X10" i="2"/>
  <c r="Y7" i="2"/>
  <c r="Z9" i="2"/>
  <c r="Y8" i="2"/>
  <c r="Y6" i="2"/>
  <c r="AA9" i="2" l="1"/>
  <c r="Z8" i="2"/>
  <c r="Z7" i="2"/>
  <c r="Z6" i="2"/>
  <c r="Y11" i="2"/>
  <c r="Y10" i="2"/>
  <c r="Z11" i="2" l="1"/>
  <c r="Z10" i="2"/>
  <c r="AA6" i="2"/>
  <c r="AB9" i="2"/>
  <c r="AA8" i="2"/>
  <c r="AA7" i="2"/>
  <c r="AA11" i="2" l="1"/>
  <c r="AA10" i="2"/>
  <c r="AB6" i="2"/>
  <c r="AB7" i="2"/>
  <c r="AC9" i="2"/>
  <c r="AB8" i="2"/>
  <c r="AB11" i="2" l="1"/>
  <c r="AB10" i="2"/>
  <c r="AC7" i="2"/>
  <c r="AD9" i="2"/>
  <c r="AC8" i="2"/>
  <c r="AC6" i="2"/>
  <c r="AC11" i="2" l="1"/>
  <c r="AC10" i="2"/>
  <c r="AE9" i="2"/>
  <c r="AD8" i="2"/>
  <c r="AD6" i="2"/>
  <c r="AD7" i="2"/>
  <c r="AD11" i="2" l="1"/>
  <c r="AD10" i="2"/>
  <c r="AE6" i="2"/>
  <c r="AF9" i="2"/>
  <c r="AE8" i="2"/>
  <c r="AE7" i="2"/>
  <c r="AE11" i="2" l="1"/>
  <c r="AE10" i="2"/>
  <c r="AF6" i="2"/>
  <c r="AF7" i="2"/>
  <c r="AG9" i="2"/>
  <c r="AF8" i="2"/>
  <c r="AG7" i="2" l="1"/>
  <c r="AH9" i="2"/>
  <c r="AG8" i="2"/>
  <c r="AG6" i="2"/>
  <c r="AF11" i="2"/>
  <c r="AF10" i="2"/>
  <c r="AG11" i="2" l="1"/>
  <c r="AG10" i="2"/>
  <c r="AH8" i="2"/>
  <c r="AH7" i="2"/>
  <c r="AH6" i="2"/>
  <c r="AH11" i="2" l="1"/>
  <c r="AI11" i="2" s="1"/>
  <c r="AH10" i="2"/>
</calcChain>
</file>

<file path=xl/sharedStrings.xml><?xml version="1.0" encoding="utf-8"?>
<sst xmlns="http://schemas.openxmlformats.org/spreadsheetml/2006/main" count="20" uniqueCount="18">
  <si>
    <t>Hebdo</t>
  </si>
  <si>
    <t>Heures</t>
  </si>
  <si>
    <t>Jour</t>
  </si>
  <si>
    <t>Trajet / TNE</t>
  </si>
  <si>
    <t>Travail effectif</t>
  </si>
  <si>
    <t>RTT</t>
  </si>
  <si>
    <t xml:space="preserve">Congés </t>
  </si>
  <si>
    <t>Formation</t>
  </si>
  <si>
    <t>Délégation</t>
  </si>
  <si>
    <t>Fériés</t>
  </si>
  <si>
    <t>Congés Maternité Paternité Adoption</t>
  </si>
  <si>
    <t xml:space="preserve"> Maladie Accident du travail</t>
  </si>
  <si>
    <t>Détail Fiche de salaire</t>
  </si>
  <si>
    <t>TOTAL Travail               hors trajet</t>
  </si>
  <si>
    <t xml:space="preserve"> </t>
  </si>
  <si>
    <t>TOTAL</t>
  </si>
  <si>
    <t>Heures Travail effectif</t>
  </si>
  <si>
    <t>Fiche de pointage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</si>
</sst>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6" formatCode="ddd\ dd/mm/yy"/>
    <numFmt numFmtId="168" formatCode="mmmm\ yyyy"/>
    <numFmt numFmtId="169" formatCode="d"/>
  </numFmts>
  <fonts count="35" x14ac:knownFonts="1">
    <font>
      <sz val="11"/>
      <color theme="1"/>
      <name val="Calibri"/>
      <family val="2"/>
      <scheme val="minor"/>
    </font>
    <font>
      <sz val="9"/>
      <color theme="0"/>
      <name val="Arial"/>
      <family val="2"/>
    </font>
    <font>
      <sz val="10"/>
      <color theme="0"/>
      <name val="Arial"/>
      <family val="2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sz val="9"/>
      <color rgb="FFFFFFCC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2"/>
      <color rgb="FF0000FF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  <font>
      <sz val="8"/>
      <color theme="1"/>
      <name val="Arial"/>
      <family val="2"/>
    </font>
    <font>
      <b/>
      <sz val="10"/>
      <name val="Arial"/>
      <family val="2"/>
    </font>
    <font>
      <b/>
      <sz val="9"/>
      <color rgb="FFFFFFCC"/>
      <name val="Arial"/>
      <family val="2"/>
    </font>
    <font>
      <b/>
      <sz val="8"/>
      <color rgb="FFFF0000"/>
      <name val="Arial"/>
      <family val="2"/>
    </font>
    <font>
      <b/>
      <sz val="8"/>
      <color rgb="FF000000"/>
      <name val="Arial"/>
      <family val="2"/>
    </font>
    <font>
      <sz val="10"/>
      <name val="Arial"/>
      <family val="2"/>
    </font>
    <font>
      <b/>
      <sz val="8"/>
      <color theme="1" tint="0.34998626667073579"/>
      <name val="Arial"/>
      <family val="2"/>
    </font>
    <font>
      <sz val="8"/>
      <color rgb="FF000000"/>
      <name val="Arial"/>
      <family val="2"/>
    </font>
    <font>
      <sz val="10"/>
      <color theme="1" tint="0.34998626667073579"/>
      <name val="Arial"/>
      <family val="2"/>
    </font>
    <font>
      <b/>
      <sz val="8"/>
      <color rgb="FF0000FF"/>
      <name val="Arial"/>
      <family val="2"/>
    </font>
    <font>
      <b/>
      <sz val="8"/>
      <color rgb="FF996633"/>
      <name val="Arial"/>
      <family val="2"/>
    </font>
    <font>
      <b/>
      <sz val="8"/>
      <color rgb="FF0000FF"/>
      <name val="Times New Roman"/>
      <family val="1"/>
    </font>
    <font>
      <i/>
      <sz val="9"/>
      <color rgb="FF000000"/>
      <name val="Arial"/>
      <family val="2"/>
    </font>
    <font>
      <b/>
      <sz val="9"/>
      <color rgb="FF000000"/>
      <name val="Arial"/>
      <family val="2"/>
    </font>
    <font>
      <u/>
      <sz val="10"/>
      <color rgb="FF0000FF"/>
      <name val="Times New Roman"/>
      <family val="1"/>
    </font>
    <font>
      <b/>
      <sz val="8"/>
      <color rgb="FF0033CC"/>
      <name val="Arial"/>
      <family val="2"/>
    </font>
    <font>
      <b/>
      <sz val="8"/>
      <color theme="1"/>
      <name val="Arial"/>
      <family val="2"/>
    </font>
    <font>
      <b/>
      <sz val="10"/>
      <color rgb="FF0000FF"/>
      <name val="Arial"/>
      <family val="2"/>
    </font>
    <font>
      <b/>
      <sz val="11"/>
      <color theme="1"/>
      <name val="Times New Roman"/>
      <family val="1"/>
    </font>
    <font>
      <sz val="9"/>
      <color theme="1"/>
      <name val="Times New Roman"/>
      <family val="2"/>
    </font>
    <font>
      <b/>
      <sz val="9"/>
      <color theme="1"/>
      <name val="Times New Roman"/>
      <family val="1"/>
    </font>
    <font>
      <b/>
      <sz val="11"/>
      <color rgb="FF0000FF"/>
      <name val="Times New Roman"/>
      <family val="1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8EEC0"/>
        <bgColor indexed="64"/>
      </patternFill>
    </fill>
    <fill>
      <patternFill patternType="solid">
        <fgColor rgb="FFAFCAFF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E1EB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5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/>
      <right style="medium">
        <color indexed="64"/>
      </right>
      <top style="hair">
        <color indexed="8"/>
      </top>
      <bottom style="hair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8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8"/>
      </top>
      <bottom/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184">
    <xf numFmtId="0" fontId="0" fillId="0" borderId="0" xfId="0"/>
    <xf numFmtId="0" fontId="1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left" vertical="center"/>
    </xf>
    <xf numFmtId="0" fontId="2" fillId="0" borderId="0" xfId="0" applyNumberFormat="1" applyFont="1" applyFill="1" applyBorder="1" applyAlignment="1" applyProtection="1">
      <alignment horizontal="center" vertical="center"/>
    </xf>
    <xf numFmtId="4" fontId="3" fillId="0" borderId="0" xfId="0" applyNumberFormat="1" applyFont="1" applyFill="1" applyBorder="1" applyAlignment="1" applyProtection="1">
      <alignment horizontal="center" vertical="center" wrapText="1"/>
    </xf>
    <xf numFmtId="4" fontId="3" fillId="0" borderId="0" xfId="0" applyNumberFormat="1" applyFont="1" applyFill="1" applyBorder="1" applyAlignment="1" applyProtection="1">
      <alignment vertical="center" wrapText="1"/>
    </xf>
    <xf numFmtId="4" fontId="3" fillId="0" borderId="0" xfId="0" applyNumberFormat="1" applyFont="1" applyFill="1" applyBorder="1" applyAlignment="1" applyProtection="1">
      <alignment horizontal="right" vertical="center" wrapText="1"/>
    </xf>
    <xf numFmtId="4" fontId="4" fillId="0" borderId="0" xfId="0" applyNumberFormat="1" applyFont="1" applyFill="1" applyBorder="1" applyAlignment="1" applyProtection="1">
      <alignment horizontal="left" vertical="center" wrapText="1"/>
    </xf>
    <xf numFmtId="4" fontId="3" fillId="0" borderId="0" xfId="0" applyNumberFormat="1" applyFont="1" applyFill="1" applyBorder="1" applyAlignment="1" applyProtection="1">
      <alignment horizontal="right" vertical="center" wrapText="1"/>
    </xf>
    <xf numFmtId="4" fontId="3" fillId="2" borderId="0" xfId="0" applyNumberFormat="1" applyFont="1" applyFill="1" applyBorder="1" applyAlignment="1" applyProtection="1">
      <alignment vertical="center" wrapText="1"/>
    </xf>
    <xf numFmtId="0" fontId="2" fillId="0" borderId="0" xfId="0" applyFont="1" applyProtection="1"/>
    <xf numFmtId="0" fontId="5" fillId="0" borderId="0" xfId="0" applyFont="1" applyFill="1" applyBorder="1" applyAlignment="1" applyProtection="1">
      <alignment horizontal="center" vertical="center"/>
    </xf>
    <xf numFmtId="4" fontId="3" fillId="0" borderId="1" xfId="0" applyNumberFormat="1" applyFont="1" applyFill="1" applyBorder="1" applyAlignment="1" applyProtection="1">
      <alignment vertical="center" wrapText="1"/>
    </xf>
    <xf numFmtId="4" fontId="6" fillId="0" borderId="1" xfId="0" applyNumberFormat="1" applyFont="1" applyFill="1" applyBorder="1" applyAlignment="1" applyProtection="1">
      <alignment vertical="center" wrapText="1"/>
    </xf>
    <xf numFmtId="4" fontId="6" fillId="2" borderId="0" xfId="0" applyNumberFormat="1" applyFont="1" applyFill="1" applyBorder="1" applyAlignment="1" applyProtection="1">
      <alignment vertical="center" wrapText="1"/>
    </xf>
    <xf numFmtId="0" fontId="0" fillId="0" borderId="0" xfId="0" applyProtection="1"/>
    <xf numFmtId="0" fontId="8" fillId="0" borderId="0" xfId="0" applyFont="1" applyAlignment="1">
      <alignment horizontal="center" vertical="center"/>
    </xf>
    <xf numFmtId="0" fontId="9" fillId="0" borderId="2" xfId="0" applyNumberFormat="1" applyFont="1" applyBorder="1" applyAlignment="1" applyProtection="1">
      <alignment horizontal="center" vertical="center" wrapText="1"/>
    </xf>
    <xf numFmtId="4" fontId="10" fillId="3" borderId="3" xfId="0" applyNumberFormat="1" applyFont="1" applyFill="1" applyBorder="1" applyAlignment="1" applyProtection="1">
      <alignment horizontal="center" vertical="center" textRotation="90" wrapText="1"/>
    </xf>
    <xf numFmtId="4" fontId="11" fillId="3" borderId="3" xfId="0" applyNumberFormat="1" applyFont="1" applyFill="1" applyBorder="1" applyAlignment="1" applyProtection="1">
      <alignment horizontal="center" vertical="center" textRotation="90" wrapText="1"/>
    </xf>
    <xf numFmtId="0" fontId="11" fillId="3" borderId="3" xfId="0" applyFont="1" applyFill="1" applyBorder="1" applyAlignment="1" applyProtection="1">
      <alignment horizontal="center" vertical="center" textRotation="90" wrapText="1"/>
    </xf>
    <xf numFmtId="4" fontId="13" fillId="4" borderId="3" xfId="1" applyNumberFormat="1" applyFont="1" applyFill="1" applyBorder="1" applyAlignment="1" applyProtection="1">
      <alignment horizontal="center" vertical="center" wrapText="1"/>
    </xf>
    <xf numFmtId="0" fontId="6" fillId="5" borderId="3" xfId="0" applyFont="1" applyFill="1" applyBorder="1" applyAlignment="1" applyProtection="1">
      <alignment horizontal="center" vertical="center" textRotation="90" wrapText="1"/>
    </xf>
    <xf numFmtId="0" fontId="14" fillId="2" borderId="0" xfId="0" applyFont="1" applyFill="1" applyBorder="1" applyAlignment="1" applyProtection="1">
      <alignment horizontal="center" vertical="center" wrapText="1"/>
    </xf>
    <xf numFmtId="49" fontId="15" fillId="0" borderId="0" xfId="0" applyNumberFormat="1" applyFont="1" applyFill="1" applyBorder="1" applyAlignment="1" applyProtection="1">
      <alignment horizontal="center" vertical="center"/>
    </xf>
    <xf numFmtId="49" fontId="14" fillId="0" borderId="0" xfId="0" applyNumberFormat="1" applyFont="1" applyFill="1" applyBorder="1" applyAlignment="1" applyProtection="1">
      <alignment horizontal="left" vertical="center"/>
    </xf>
    <xf numFmtId="49" fontId="17" fillId="7" borderId="0" xfId="0" applyNumberFormat="1" applyFont="1" applyFill="1" applyBorder="1" applyAlignment="1" applyProtection="1">
      <alignment horizontal="right" vertical="center"/>
    </xf>
    <xf numFmtId="0" fontId="14" fillId="0" borderId="0" xfId="0" applyNumberFormat="1" applyFont="1" applyFill="1" applyBorder="1" applyAlignment="1" applyProtection="1">
      <alignment horizontal="center" vertical="center"/>
    </xf>
    <xf numFmtId="4" fontId="18" fillId="0" borderId="0" xfId="0" applyNumberFormat="1" applyFont="1" applyFill="1" applyBorder="1" applyAlignment="1" applyProtection="1">
      <alignment vertical="center"/>
    </xf>
    <xf numFmtId="4" fontId="14" fillId="0" borderId="0" xfId="0" applyNumberFormat="1" applyFont="1" applyFill="1" applyAlignment="1" applyProtection="1">
      <alignment vertical="center"/>
    </xf>
    <xf numFmtId="4" fontId="14" fillId="2" borderId="0" xfId="0" applyNumberFormat="1" applyFont="1" applyFill="1" applyBorder="1" applyAlignment="1" applyProtection="1">
      <alignment vertical="center"/>
    </xf>
    <xf numFmtId="0" fontId="0" fillId="0" borderId="0" xfId="0" applyFill="1" applyProtection="1"/>
    <xf numFmtId="49" fontId="15" fillId="8" borderId="9" xfId="0" applyNumberFormat="1" applyFont="1" applyFill="1" applyBorder="1" applyAlignment="1" applyProtection="1">
      <alignment horizontal="center" vertical="center"/>
      <protection hidden="1"/>
    </xf>
    <xf numFmtId="49" fontId="19" fillId="0" borderId="10" xfId="0" applyNumberFormat="1" applyFont="1" applyFill="1" applyBorder="1" applyAlignment="1" applyProtection="1">
      <alignment horizontal="center" vertical="center"/>
      <protection hidden="1"/>
    </xf>
    <xf numFmtId="166" fontId="20" fillId="7" borderId="11" xfId="0" applyNumberFormat="1" applyFont="1" applyFill="1" applyBorder="1" applyAlignment="1" applyProtection="1">
      <alignment horizontal="right" vertical="center"/>
      <protection hidden="1"/>
    </xf>
    <xf numFmtId="0" fontId="21" fillId="0" borderId="4" xfId="0" applyNumberFormat="1" applyFont="1" applyFill="1" applyBorder="1" applyAlignment="1" applyProtection="1">
      <alignment horizontal="center" vertical="center"/>
      <protection hidden="1"/>
    </xf>
    <xf numFmtId="4" fontId="22" fillId="0" borderId="9" xfId="0" applyNumberFormat="1" applyFont="1" applyFill="1" applyBorder="1" applyAlignment="1" applyProtection="1">
      <alignment horizontal="center" vertical="center"/>
      <protection hidden="1"/>
    </xf>
    <xf numFmtId="4" fontId="22" fillId="0" borderId="10" xfId="0" applyNumberFormat="1" applyFont="1" applyFill="1" applyBorder="1" applyAlignment="1" applyProtection="1">
      <alignment horizontal="center" vertical="center"/>
    </xf>
    <xf numFmtId="4" fontId="23" fillId="0" borderId="10" xfId="0" applyNumberFormat="1" applyFont="1" applyFill="1" applyBorder="1" applyAlignment="1" applyProtection="1">
      <alignment horizontal="center" vertical="center"/>
    </xf>
    <xf numFmtId="4" fontId="6" fillId="0" borderId="10" xfId="0" applyNumberFormat="1" applyFont="1" applyFill="1" applyBorder="1" applyAlignment="1" applyProtection="1">
      <alignment horizontal="center" vertical="center"/>
    </xf>
    <xf numFmtId="4" fontId="22" fillId="0" borderId="10" xfId="0" applyNumberFormat="1" applyFont="1" applyFill="1" applyBorder="1" applyAlignment="1" applyProtection="1">
      <alignment horizontal="center" vertical="center"/>
      <protection hidden="1"/>
    </xf>
    <xf numFmtId="4" fontId="16" fillId="0" borderId="10" xfId="0" applyNumberFormat="1" applyFont="1" applyFill="1" applyBorder="1" applyAlignment="1" applyProtection="1">
      <alignment horizontal="center" vertical="center"/>
      <protection hidden="1"/>
    </xf>
    <xf numFmtId="4" fontId="6" fillId="9" borderId="11" xfId="0" applyNumberFormat="1" applyFont="1" applyFill="1" applyBorder="1" applyAlignment="1" applyProtection="1">
      <alignment horizontal="center" vertical="center"/>
    </xf>
    <xf numFmtId="4" fontId="7" fillId="5" borderId="12" xfId="0" applyNumberFormat="1" applyFont="1" applyFill="1" applyBorder="1" applyAlignment="1" applyProtection="1">
      <alignment horizontal="center" vertical="center"/>
    </xf>
    <xf numFmtId="4" fontId="19" fillId="0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Fill="1" applyProtection="1">
      <protection hidden="1"/>
    </xf>
    <xf numFmtId="49" fontId="15" fillId="8" borderId="14" xfId="0" applyNumberFormat="1" applyFont="1" applyFill="1" applyBorder="1" applyAlignment="1" applyProtection="1">
      <alignment horizontal="center" vertical="center"/>
      <protection hidden="1"/>
    </xf>
    <xf numFmtId="49" fontId="19" fillId="0" borderId="15" xfId="0" applyNumberFormat="1" applyFont="1" applyFill="1" applyBorder="1" applyAlignment="1" applyProtection="1">
      <alignment horizontal="center" vertical="center"/>
      <protection hidden="1"/>
    </xf>
    <xf numFmtId="166" fontId="20" fillId="7" borderId="16" xfId="0" applyNumberFormat="1" applyFont="1" applyFill="1" applyBorder="1" applyAlignment="1" applyProtection="1">
      <alignment horizontal="right" vertical="center"/>
      <protection hidden="1"/>
    </xf>
    <xf numFmtId="4" fontId="22" fillId="0" borderId="14" xfId="0" applyNumberFormat="1" applyFont="1" applyFill="1" applyBorder="1" applyAlignment="1" applyProtection="1">
      <alignment horizontal="center" vertical="center"/>
      <protection hidden="1"/>
    </xf>
    <xf numFmtId="4" fontId="22" fillId="0" borderId="15" xfId="0" applyNumberFormat="1" applyFont="1" applyFill="1" applyBorder="1" applyAlignment="1" applyProtection="1">
      <alignment horizontal="center" vertical="center"/>
    </xf>
    <xf numFmtId="4" fontId="23" fillId="0" borderId="15" xfId="0" applyNumberFormat="1" applyFont="1" applyFill="1" applyBorder="1" applyAlignment="1" applyProtection="1">
      <alignment horizontal="center" vertical="center"/>
    </xf>
    <xf numFmtId="4" fontId="6" fillId="0" borderId="15" xfId="0" applyNumberFormat="1" applyFont="1" applyFill="1" applyBorder="1" applyAlignment="1" applyProtection="1">
      <alignment horizontal="center" vertical="center"/>
    </xf>
    <xf numFmtId="4" fontId="22" fillId="0" borderId="15" xfId="0" applyNumberFormat="1" applyFont="1" applyFill="1" applyBorder="1" applyAlignment="1" applyProtection="1">
      <alignment horizontal="center" vertical="center"/>
      <protection hidden="1"/>
    </xf>
    <xf numFmtId="4" fontId="16" fillId="0" borderId="15" xfId="0" applyNumberFormat="1" applyFont="1" applyFill="1" applyBorder="1" applyAlignment="1" applyProtection="1">
      <alignment horizontal="center" vertical="center"/>
      <protection hidden="1"/>
    </xf>
    <xf numFmtId="4" fontId="6" fillId="9" borderId="17" xfId="0" applyNumberFormat="1" applyFont="1" applyFill="1" applyBorder="1" applyAlignment="1" applyProtection="1">
      <alignment horizontal="center" vertical="center"/>
    </xf>
    <xf numFmtId="4" fontId="7" fillId="5" borderId="18" xfId="0" applyNumberFormat="1" applyFont="1" applyFill="1" applyBorder="1" applyAlignment="1" applyProtection="1">
      <alignment horizontal="center" vertical="center"/>
    </xf>
    <xf numFmtId="4" fontId="22" fillId="0" borderId="14" xfId="0" applyNumberFormat="1" applyFont="1" applyFill="1" applyBorder="1" applyAlignment="1" applyProtection="1">
      <alignment horizontal="center" vertical="center"/>
    </xf>
    <xf numFmtId="4" fontId="6" fillId="9" borderId="16" xfId="0" applyNumberFormat="1" applyFont="1" applyFill="1" applyBorder="1" applyAlignment="1" applyProtection="1">
      <alignment horizontal="center" vertical="center"/>
    </xf>
    <xf numFmtId="49" fontId="15" fillId="8" borderId="14" xfId="0" applyNumberFormat="1" applyFont="1" applyFill="1" applyBorder="1" applyAlignment="1" applyProtection="1">
      <alignment horizontal="center" vertical="center"/>
    </xf>
    <xf numFmtId="49" fontId="7" fillId="0" borderId="15" xfId="0" applyNumberFormat="1" applyFont="1" applyBorder="1" applyAlignment="1" applyProtection="1">
      <alignment horizontal="left" vertical="center"/>
    </xf>
    <xf numFmtId="166" fontId="20" fillId="7" borderId="16" xfId="0" applyNumberFormat="1" applyFont="1" applyFill="1" applyBorder="1" applyAlignment="1" applyProtection="1">
      <alignment horizontal="right" vertical="center"/>
    </xf>
    <xf numFmtId="0" fontId="18" fillId="0" borderId="4" xfId="0" applyNumberFormat="1" applyFont="1" applyFill="1" applyBorder="1" applyAlignment="1" applyProtection="1">
      <alignment horizontal="center" vertical="center"/>
    </xf>
    <xf numFmtId="4" fontId="16" fillId="0" borderId="15" xfId="0" applyNumberFormat="1" applyFont="1" applyFill="1" applyBorder="1" applyAlignment="1" applyProtection="1">
      <alignment horizontal="center" vertical="center"/>
    </xf>
    <xf numFmtId="4" fontId="7" fillId="2" borderId="0" xfId="0" applyNumberFormat="1" applyFont="1" applyFill="1" applyBorder="1" applyAlignment="1" applyProtection="1">
      <alignment horizontal="center" vertical="center"/>
    </xf>
    <xf numFmtId="1" fontId="15" fillId="8" borderId="14" xfId="0" applyNumberFormat="1" applyFont="1" applyFill="1" applyBorder="1" applyAlignment="1" applyProtection="1">
      <alignment horizontal="center" vertical="center"/>
    </xf>
    <xf numFmtId="49" fontId="24" fillId="0" borderId="15" xfId="0" applyNumberFormat="1" applyFont="1" applyBorder="1" applyAlignment="1" applyProtection="1">
      <alignment horizontal="center" vertical="center"/>
    </xf>
    <xf numFmtId="4" fontId="22" fillId="0" borderId="14" xfId="0" applyNumberFormat="1" applyFont="1" applyBorder="1" applyAlignment="1" applyProtection="1">
      <alignment horizontal="center" vertical="center"/>
    </xf>
    <xf numFmtId="4" fontId="23" fillId="0" borderId="15" xfId="0" applyNumberFormat="1" applyFont="1" applyBorder="1" applyAlignment="1" applyProtection="1">
      <alignment horizontal="center" vertical="center"/>
    </xf>
    <xf numFmtId="4" fontId="6" fillId="0" borderId="15" xfId="0" applyNumberFormat="1" applyFont="1" applyBorder="1" applyAlignment="1" applyProtection="1">
      <alignment horizontal="center" vertical="center"/>
    </xf>
    <xf numFmtId="4" fontId="22" fillId="0" borderId="15" xfId="0" applyNumberFormat="1" applyFont="1" applyBorder="1" applyAlignment="1" applyProtection="1">
      <alignment horizontal="center" vertical="center"/>
    </xf>
    <xf numFmtId="4" fontId="22" fillId="0" borderId="15" xfId="0" quotePrefix="1" applyNumberFormat="1" applyFont="1" applyBorder="1" applyAlignment="1" applyProtection="1">
      <alignment horizontal="center" vertical="center"/>
    </xf>
    <xf numFmtId="4" fontId="16" fillId="0" borderId="15" xfId="0" applyNumberFormat="1" applyFont="1" applyBorder="1" applyAlignment="1" applyProtection="1">
      <alignment horizontal="center" vertical="center"/>
    </xf>
    <xf numFmtId="49" fontId="18" fillId="0" borderId="0" xfId="0" applyNumberFormat="1" applyFont="1" applyProtection="1"/>
    <xf numFmtId="166" fontId="25" fillId="7" borderId="16" xfId="0" applyNumberFormat="1" applyFont="1" applyFill="1" applyBorder="1" applyAlignment="1" applyProtection="1">
      <alignment horizontal="right" vertical="center"/>
    </xf>
    <xf numFmtId="4" fontId="6" fillId="6" borderId="14" xfId="0" applyNumberFormat="1" applyFont="1" applyFill="1" applyBorder="1" applyAlignment="1" applyProtection="1">
      <alignment horizontal="center" vertical="center"/>
    </xf>
    <xf numFmtId="4" fontId="13" fillId="6" borderId="15" xfId="0" applyNumberFormat="1" applyFont="1" applyFill="1" applyBorder="1" applyAlignment="1" applyProtection="1">
      <alignment horizontal="center" vertical="center"/>
    </xf>
    <xf numFmtId="4" fontId="6" fillId="6" borderId="15" xfId="0" applyNumberFormat="1" applyFont="1" applyFill="1" applyBorder="1" applyAlignment="1" applyProtection="1">
      <alignment horizontal="center" vertical="center"/>
    </xf>
    <xf numFmtId="4" fontId="6" fillId="10" borderId="16" xfId="0" applyNumberFormat="1" applyFont="1" applyFill="1" applyBorder="1" applyAlignment="1" applyProtection="1">
      <alignment horizontal="center" vertical="center"/>
    </xf>
    <xf numFmtId="1" fontId="15" fillId="8" borderId="20" xfId="0" applyNumberFormat="1" applyFont="1" applyFill="1" applyBorder="1" applyAlignment="1" applyProtection="1">
      <alignment horizontal="center" vertical="center"/>
    </xf>
    <xf numFmtId="49" fontId="7" fillId="0" borderId="21" xfId="0" applyNumberFormat="1" applyFont="1" applyBorder="1" applyAlignment="1" applyProtection="1">
      <alignment horizontal="left" vertical="center"/>
    </xf>
    <xf numFmtId="166" fontId="25" fillId="7" borderId="22" xfId="0" applyNumberFormat="1" applyFont="1" applyFill="1" applyBorder="1" applyAlignment="1" applyProtection="1">
      <alignment horizontal="right" vertical="center"/>
    </xf>
    <xf numFmtId="4" fontId="6" fillId="6" borderId="20" xfId="0" applyNumberFormat="1" applyFont="1" applyFill="1" applyBorder="1" applyAlignment="1" applyProtection="1">
      <alignment horizontal="center" vertical="center"/>
    </xf>
    <xf numFmtId="4" fontId="6" fillId="6" borderId="21" xfId="0" applyNumberFormat="1" applyFont="1" applyFill="1" applyBorder="1" applyAlignment="1" applyProtection="1">
      <alignment horizontal="center" vertical="center"/>
    </xf>
    <xf numFmtId="4" fontId="6" fillId="6" borderId="22" xfId="0" applyNumberFormat="1" applyFont="1" applyFill="1" applyBorder="1" applyAlignment="1" applyProtection="1">
      <alignment horizontal="center" vertical="center"/>
    </xf>
    <xf numFmtId="4" fontId="7" fillId="5" borderId="23" xfId="0" applyNumberFormat="1" applyFont="1" applyFill="1" applyBorder="1" applyAlignment="1" applyProtection="1">
      <alignment horizontal="center" vertical="center"/>
    </xf>
    <xf numFmtId="0" fontId="5" fillId="11" borderId="24" xfId="0" applyFont="1" applyFill="1" applyBorder="1" applyAlignment="1" applyProtection="1">
      <alignment horizontal="center"/>
    </xf>
    <xf numFmtId="166" fontId="10" fillId="11" borderId="25" xfId="0" applyNumberFormat="1" applyFont="1" applyFill="1" applyBorder="1" applyAlignment="1" applyProtection="1">
      <alignment vertical="center"/>
    </xf>
    <xf numFmtId="166" fontId="26" fillId="11" borderId="26" xfId="0" applyNumberFormat="1" applyFont="1" applyFill="1" applyBorder="1" applyAlignment="1" applyProtection="1">
      <alignment vertical="center"/>
    </xf>
    <xf numFmtId="0" fontId="14" fillId="0" borderId="4" xfId="0" applyNumberFormat="1" applyFont="1" applyFill="1" applyBorder="1" applyAlignment="1" applyProtection="1">
      <alignment horizontal="center" vertical="center"/>
    </xf>
    <xf numFmtId="4" fontId="7" fillId="12" borderId="3" xfId="0" applyNumberFormat="1" applyFont="1" applyFill="1" applyBorder="1" applyAlignment="1" applyProtection="1">
      <alignment horizontal="center" vertical="center"/>
    </xf>
    <xf numFmtId="4" fontId="7" fillId="13" borderId="3" xfId="0" applyNumberFormat="1" applyFont="1" applyFill="1" applyBorder="1" applyAlignment="1" applyProtection="1">
      <alignment horizontal="center" vertical="center"/>
    </xf>
    <xf numFmtId="4" fontId="7" fillId="11" borderId="3" xfId="0" applyNumberFormat="1" applyFont="1" applyFill="1" applyBorder="1" applyAlignment="1" applyProtection="1">
      <alignment horizontal="center" vertical="center"/>
    </xf>
    <xf numFmtId="1" fontId="15" fillId="8" borderId="9" xfId="0" applyNumberFormat="1" applyFont="1" applyFill="1" applyBorder="1" applyAlignment="1" applyProtection="1">
      <alignment horizontal="center" vertical="center"/>
    </xf>
    <xf numFmtId="49" fontId="27" fillId="0" borderId="13" xfId="1" applyNumberFormat="1" applyFont="1" applyBorder="1" applyAlignment="1" applyProtection="1">
      <alignment horizontal="center" vertical="center"/>
    </xf>
    <xf numFmtId="166" fontId="20" fillId="7" borderId="11" xfId="0" applyNumberFormat="1" applyFont="1" applyFill="1" applyBorder="1" applyAlignment="1" applyProtection="1">
      <alignment horizontal="right" vertical="center"/>
    </xf>
    <xf numFmtId="4" fontId="22" fillId="0" borderId="27" xfId="0" applyNumberFormat="1" applyFont="1" applyBorder="1" applyAlignment="1" applyProtection="1">
      <alignment horizontal="center" vertical="center"/>
    </xf>
    <xf numFmtId="4" fontId="28" fillId="0" borderId="10" xfId="0" applyNumberFormat="1" applyFont="1" applyFill="1" applyBorder="1" applyAlignment="1" applyProtection="1">
      <alignment horizontal="center" vertical="center"/>
    </xf>
    <xf numFmtId="4" fontId="23" fillId="0" borderId="28" xfId="0" applyNumberFormat="1" applyFont="1" applyBorder="1" applyAlignment="1" applyProtection="1">
      <alignment horizontal="center" vertical="center"/>
    </xf>
    <xf numFmtId="4" fontId="6" fillId="0" borderId="28" xfId="0" applyNumberFormat="1" applyFont="1" applyBorder="1" applyAlignment="1" applyProtection="1">
      <alignment horizontal="center" vertical="center"/>
    </xf>
    <xf numFmtId="4" fontId="22" fillId="0" borderId="28" xfId="0" applyNumberFormat="1" applyFont="1" applyBorder="1" applyAlignment="1" applyProtection="1">
      <alignment horizontal="center" vertical="center"/>
    </xf>
    <xf numFmtId="4" fontId="16" fillId="0" borderId="28" xfId="0" applyNumberFormat="1" applyFont="1" applyBorder="1" applyAlignment="1" applyProtection="1">
      <alignment horizontal="center" vertical="center"/>
    </xf>
    <xf numFmtId="4" fontId="16" fillId="0" borderId="29" xfId="0" applyNumberFormat="1" applyFont="1" applyBorder="1" applyAlignment="1" applyProtection="1">
      <alignment horizontal="center" vertical="center"/>
    </xf>
    <xf numFmtId="4" fontId="7" fillId="5" borderId="16" xfId="0" applyNumberFormat="1" applyFont="1" applyFill="1" applyBorder="1" applyAlignment="1" applyProtection="1">
      <alignment horizontal="center" vertical="center"/>
    </xf>
    <xf numFmtId="1" fontId="15" fillId="8" borderId="27" xfId="0" applyNumberFormat="1" applyFont="1" applyFill="1" applyBorder="1" applyAlignment="1" applyProtection="1">
      <alignment horizontal="center" vertical="center"/>
    </xf>
    <xf numFmtId="49" fontId="27" fillId="0" borderId="30" xfId="1" applyNumberFormat="1" applyFont="1" applyBorder="1" applyAlignment="1" applyProtection="1">
      <alignment horizontal="center" vertical="center"/>
    </xf>
    <xf numFmtId="4" fontId="28" fillId="0" borderId="15" xfId="0" applyNumberFormat="1" applyFont="1" applyFill="1" applyBorder="1" applyAlignment="1" applyProtection="1">
      <alignment horizontal="center" vertical="center"/>
    </xf>
    <xf numFmtId="4" fontId="16" fillId="0" borderId="31" xfId="0" applyNumberFormat="1" applyFont="1" applyBorder="1" applyAlignment="1" applyProtection="1">
      <alignment horizontal="center" vertical="center"/>
    </xf>
    <xf numFmtId="49" fontId="7" fillId="0" borderId="30" xfId="0" applyNumberFormat="1" applyFont="1" applyBorder="1" applyAlignment="1" applyProtection="1">
      <alignment horizontal="left" vertical="center"/>
    </xf>
    <xf numFmtId="4" fontId="6" fillId="6" borderId="31" xfId="0" applyNumberFormat="1" applyFont="1" applyFill="1" applyBorder="1" applyAlignment="1" applyProtection="1">
      <alignment horizontal="center" vertical="center"/>
    </xf>
    <xf numFmtId="4" fontId="6" fillId="6" borderId="16" xfId="0" applyNumberFormat="1" applyFont="1" applyFill="1" applyBorder="1" applyAlignment="1" applyProtection="1">
      <alignment horizontal="center" vertical="center"/>
    </xf>
    <xf numFmtId="1" fontId="15" fillId="8" borderId="32" xfId="0" applyNumberFormat="1" applyFont="1" applyFill="1" applyBorder="1" applyAlignment="1" applyProtection="1">
      <alignment horizontal="center" vertical="center"/>
    </xf>
    <xf numFmtId="49" fontId="7" fillId="0" borderId="33" xfId="0" applyNumberFormat="1" applyFont="1" applyBorder="1" applyAlignment="1" applyProtection="1">
      <alignment horizontal="left" vertical="center"/>
    </xf>
    <xf numFmtId="4" fontId="6" fillId="6" borderId="34" xfId="0" applyNumberFormat="1" applyFont="1" applyFill="1" applyBorder="1" applyAlignment="1" applyProtection="1">
      <alignment horizontal="center" vertical="center"/>
    </xf>
    <xf numFmtId="4" fontId="6" fillId="6" borderId="35" xfId="0" applyNumberFormat="1" applyFont="1" applyFill="1" applyBorder="1" applyAlignment="1" applyProtection="1">
      <alignment horizontal="center" vertical="center"/>
    </xf>
    <xf numFmtId="4" fontId="6" fillId="6" borderId="36" xfId="0" applyNumberFormat="1" applyFont="1" applyFill="1" applyBorder="1" applyAlignment="1" applyProtection="1">
      <alignment horizontal="center" vertical="center"/>
    </xf>
    <xf numFmtId="0" fontId="8" fillId="0" borderId="2" xfId="0" applyFont="1" applyBorder="1" applyAlignment="1" applyProtection="1">
      <alignment horizontal="center" vertical="center" textRotation="90"/>
    </xf>
    <xf numFmtId="4" fontId="7" fillId="13" borderId="24" xfId="0" applyNumberFormat="1" applyFont="1" applyFill="1" applyBorder="1" applyAlignment="1" applyProtection="1">
      <alignment horizontal="center" vertical="center"/>
    </xf>
    <xf numFmtId="0" fontId="18" fillId="0" borderId="0" xfId="0" applyFont="1" applyProtection="1"/>
    <xf numFmtId="4" fontId="6" fillId="14" borderId="14" xfId="0" applyNumberFormat="1" applyFont="1" applyFill="1" applyBorder="1" applyAlignment="1" applyProtection="1">
      <alignment horizontal="center" vertical="center"/>
    </xf>
    <xf numFmtId="4" fontId="6" fillId="14" borderId="15" xfId="0" applyNumberFormat="1" applyFont="1" applyFill="1" applyBorder="1" applyAlignment="1" applyProtection="1">
      <alignment horizontal="center" vertical="center"/>
    </xf>
    <xf numFmtId="4" fontId="6" fillId="14" borderId="31" xfId="0" applyNumberFormat="1" applyFont="1" applyFill="1" applyBorder="1" applyAlignment="1" applyProtection="1">
      <alignment horizontal="center" vertical="center"/>
    </xf>
    <xf numFmtId="4" fontId="6" fillId="14" borderId="16" xfId="0" applyNumberFormat="1" applyFont="1" applyFill="1" applyBorder="1" applyAlignment="1" applyProtection="1">
      <alignment horizontal="center" vertical="center"/>
    </xf>
    <xf numFmtId="4" fontId="22" fillId="0" borderId="30" xfId="0" applyNumberFormat="1" applyFont="1" applyBorder="1" applyAlignment="1" applyProtection="1">
      <alignment horizontal="center" vertical="center"/>
    </xf>
    <xf numFmtId="4" fontId="22" fillId="0" borderId="19" xfId="0" applyNumberFormat="1" applyFont="1" applyBorder="1" applyAlignment="1" applyProtection="1">
      <alignment horizontal="center" vertical="center"/>
    </xf>
    <xf numFmtId="4" fontId="22" fillId="0" borderId="19" xfId="0" applyNumberFormat="1" applyFont="1" applyFill="1" applyBorder="1" applyAlignment="1" applyProtection="1">
      <alignment horizontal="center" vertical="center"/>
    </xf>
    <xf numFmtId="4" fontId="13" fillId="6" borderId="16" xfId="0" applyNumberFormat="1" applyFont="1" applyFill="1" applyBorder="1" applyAlignment="1" applyProtection="1">
      <alignment horizontal="center" vertical="center"/>
    </xf>
    <xf numFmtId="4" fontId="13" fillId="6" borderId="22" xfId="0" applyNumberFormat="1" applyFont="1" applyFill="1" applyBorder="1" applyAlignment="1" applyProtection="1">
      <alignment horizontal="center" vertical="center"/>
    </xf>
    <xf numFmtId="4" fontId="29" fillId="13" borderId="24" xfId="0" applyNumberFormat="1" applyFont="1" applyFill="1" applyBorder="1" applyAlignment="1" applyProtection="1">
      <alignment horizontal="center" vertical="center"/>
    </xf>
    <xf numFmtId="4" fontId="22" fillId="0" borderId="9" xfId="0" applyNumberFormat="1" applyFont="1" applyBorder="1" applyAlignment="1" applyProtection="1">
      <alignment horizontal="center" vertical="center"/>
    </xf>
    <xf numFmtId="4" fontId="23" fillId="0" borderId="10" xfId="0" applyNumberFormat="1" applyFont="1" applyBorder="1" applyAlignment="1" applyProtection="1">
      <alignment horizontal="center" vertical="center"/>
    </xf>
    <xf numFmtId="4" fontId="6" fillId="0" borderId="10" xfId="0" applyNumberFormat="1" applyFont="1" applyBorder="1" applyAlignment="1" applyProtection="1">
      <alignment horizontal="center" vertical="center"/>
    </xf>
    <xf numFmtId="4" fontId="22" fillId="0" borderId="10" xfId="0" applyNumberFormat="1" applyFont="1" applyBorder="1" applyAlignment="1" applyProtection="1">
      <alignment horizontal="center" vertical="center"/>
    </xf>
    <xf numFmtId="4" fontId="16" fillId="0" borderId="10" xfId="0" applyNumberFormat="1" applyFont="1" applyBorder="1" applyAlignment="1" applyProtection="1">
      <alignment horizontal="center" vertical="center"/>
    </xf>
    <xf numFmtId="4" fontId="16" fillId="0" borderId="37" xfId="0" applyNumberFormat="1" applyFont="1" applyBorder="1" applyAlignment="1" applyProtection="1">
      <alignment horizontal="center" vertical="center"/>
    </xf>
    <xf numFmtId="4" fontId="7" fillId="12" borderId="38" xfId="0" applyNumberFormat="1" applyFont="1" applyFill="1" applyBorder="1" applyAlignment="1" applyProtection="1">
      <alignment horizontal="center" vertical="center"/>
    </xf>
    <xf numFmtId="4" fontId="7" fillId="13" borderId="38" xfId="0" applyNumberFormat="1" applyFont="1" applyFill="1" applyBorder="1" applyAlignment="1" applyProtection="1">
      <alignment horizontal="center" vertical="center"/>
    </xf>
    <xf numFmtId="0" fontId="7" fillId="15" borderId="5" xfId="0" applyFont="1" applyFill="1" applyBorder="1" applyAlignment="1" applyProtection="1">
      <alignment horizontal="center" vertical="center"/>
    </xf>
    <xf numFmtId="0" fontId="7" fillId="15" borderId="6" xfId="0" applyFont="1" applyFill="1" applyBorder="1" applyAlignment="1" applyProtection="1">
      <alignment horizontal="center" vertical="center"/>
    </xf>
    <xf numFmtId="0" fontId="7" fillId="15" borderId="7" xfId="0" applyFont="1" applyFill="1" applyBorder="1" applyAlignment="1" applyProtection="1">
      <alignment horizontal="center" vertical="center"/>
    </xf>
    <xf numFmtId="0" fontId="0" fillId="0" borderId="0" xfId="0" applyNumberFormat="1" applyFill="1" applyBorder="1" applyAlignment="1" applyProtection="1">
      <alignment horizontal="center" vertical="center"/>
    </xf>
    <xf numFmtId="4" fontId="7" fillId="15" borderId="8" xfId="0" applyNumberFormat="1" applyFont="1" applyFill="1" applyBorder="1" applyAlignment="1" applyProtection="1">
      <alignment horizontal="center" vertical="center"/>
    </xf>
    <xf numFmtId="4" fontId="7" fillId="4" borderId="8" xfId="0" applyNumberFormat="1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/>
    </xf>
    <xf numFmtId="0" fontId="0" fillId="0" borderId="0" xfId="0" applyBorder="1" applyProtection="1"/>
    <xf numFmtId="0" fontId="0" fillId="2" borderId="0" xfId="0" applyFill="1" applyBorder="1" applyProtection="1"/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68" fontId="30" fillId="0" borderId="39" xfId="0" applyNumberFormat="1" applyFont="1" applyBorder="1" applyAlignment="1">
      <alignment horizontal="center"/>
    </xf>
    <xf numFmtId="168" fontId="30" fillId="0" borderId="40" xfId="0" applyNumberFormat="1" applyFont="1" applyBorder="1" applyAlignment="1">
      <alignment horizontal="center"/>
    </xf>
    <xf numFmtId="168" fontId="30" fillId="0" borderId="41" xfId="0" applyNumberFormat="1" applyFont="1" applyBorder="1" applyAlignment="1">
      <alignment horizontal="center"/>
    </xf>
    <xf numFmtId="0" fontId="31" fillId="0" borderId="42" xfId="0" applyFont="1" applyBorder="1" applyAlignment="1">
      <alignment horizontal="center" vertical="center"/>
    </xf>
    <xf numFmtId="0" fontId="32" fillId="0" borderId="0" xfId="0" applyFont="1" applyBorder="1" applyAlignment="1">
      <alignment textRotation="90"/>
    </xf>
    <xf numFmtId="0" fontId="33" fillId="0" borderId="0" xfId="0" applyFont="1" applyBorder="1" applyAlignment="1">
      <alignment horizontal="left" vertical="center"/>
    </xf>
    <xf numFmtId="0" fontId="32" fillId="0" borderId="43" xfId="0" applyFont="1" applyBorder="1" applyAlignment="1">
      <alignment horizontal="center" textRotation="90" wrapText="1"/>
    </xf>
    <xf numFmtId="0" fontId="32" fillId="0" borderId="0" xfId="0" applyFont="1" applyBorder="1" applyAlignment="1">
      <alignment horizontal="center" textRotation="90" wrapText="1"/>
    </xf>
    <xf numFmtId="0" fontId="32" fillId="0" borderId="44" xfId="0" applyFont="1" applyBorder="1" applyAlignment="1">
      <alignment horizontal="center" textRotation="90" wrapText="1"/>
    </xf>
    <xf numFmtId="0" fontId="31" fillId="0" borderId="45" xfId="0" applyFont="1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14" fontId="0" fillId="0" borderId="46" xfId="0" applyNumberFormat="1" applyBorder="1" applyAlignment="1">
      <alignment horizontal="center" vertical="center"/>
    </xf>
    <xf numFmtId="14" fontId="0" fillId="0" borderId="47" xfId="0" applyNumberFormat="1" applyBorder="1" applyAlignment="1">
      <alignment horizontal="center" vertical="center"/>
    </xf>
    <xf numFmtId="169" fontId="14" fillId="0" borderId="46" xfId="0" applyNumberFormat="1" applyFont="1" applyBorder="1" applyAlignment="1">
      <alignment horizontal="center" vertical="center"/>
    </xf>
    <xf numFmtId="169" fontId="14" fillId="0" borderId="47" xfId="0" applyNumberFormat="1" applyFont="1" applyBorder="1" applyAlignment="1">
      <alignment horizontal="center" vertical="center"/>
    </xf>
    <xf numFmtId="169" fontId="14" fillId="0" borderId="48" xfId="0" applyNumberFormat="1" applyFont="1" applyBorder="1" applyAlignment="1">
      <alignment horizontal="center" vertical="center"/>
    </xf>
    <xf numFmtId="0" fontId="31" fillId="0" borderId="49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31" fillId="16" borderId="50" xfId="0" applyNumberFormat="1" applyFont="1" applyFill="1" applyBorder="1" applyAlignment="1">
      <alignment horizontal="center" vertical="center"/>
    </xf>
    <xf numFmtId="2" fontId="31" fillId="16" borderId="51" xfId="0" applyNumberFormat="1" applyFont="1" applyFill="1" applyBorder="1" applyAlignment="1">
      <alignment horizontal="center" vertical="center"/>
    </xf>
    <xf numFmtId="2" fontId="34" fillId="16" borderId="8" xfId="0" applyNumberFormat="1" applyFont="1" applyFill="1" applyBorder="1" applyAlignment="1">
      <alignment horizontal="center" vertical="center"/>
    </xf>
    <xf numFmtId="2" fontId="31" fillId="17" borderId="52" xfId="0" applyNumberFormat="1" applyFont="1" applyFill="1" applyBorder="1" applyAlignment="1">
      <alignment horizontal="center" vertical="center"/>
    </xf>
    <xf numFmtId="2" fontId="31" fillId="17" borderId="53" xfId="0" applyNumberFormat="1" applyFont="1" applyFill="1" applyBorder="1" applyAlignment="1">
      <alignment horizontal="center" vertical="center"/>
    </xf>
    <xf numFmtId="2" fontId="31" fillId="17" borderId="54" xfId="0" applyNumberFormat="1" applyFont="1" applyFill="1" applyBorder="1" applyAlignment="1">
      <alignment horizontal="center" vertical="center"/>
    </xf>
    <xf numFmtId="2" fontId="34" fillId="17" borderId="8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5">
    <dxf>
      <fill>
        <patternFill patternType="solid">
          <fgColor indexed="27"/>
          <bgColor indexed="42"/>
        </patternFill>
      </fill>
    </dxf>
    <dxf>
      <fill>
        <patternFill>
          <bgColor rgb="FF92E285"/>
        </patternFill>
      </fill>
    </dxf>
    <dxf>
      <fill>
        <patternFill>
          <bgColor theme="8" tint="0.39994506668294322"/>
        </patternFill>
      </fill>
    </dxf>
    <dxf>
      <fill>
        <patternFill patternType="solid">
          <fgColor indexed="27"/>
          <bgColor indexed="42"/>
        </patternFill>
      </fill>
    </dxf>
    <dxf>
      <fill>
        <patternFill>
          <bgColor rgb="FF92E285"/>
        </patternFill>
      </fill>
    </dxf>
    <dxf>
      <fill>
        <patternFill>
          <bgColor theme="8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  <border>
        <vertical/>
        <horizontal/>
      </border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rgb="FFFFFF00"/>
      </font>
      <fill>
        <patternFill>
          <bgColor rgb="FFFF0000"/>
        </patternFill>
      </fill>
      <border>
        <vertical/>
        <horizontal/>
      </border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rgb="FFFFFF00"/>
      </font>
      <fill>
        <patternFill>
          <bgColor rgb="FFFF0000"/>
        </patternFill>
      </fill>
      <border>
        <vertical/>
        <horizontal/>
      </border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rgb="FFFFFF00"/>
      </font>
      <fill>
        <patternFill>
          <bgColor rgb="FFFF0000"/>
        </patternFill>
      </fill>
      <border>
        <vertical/>
        <horizontal/>
      </border>
    </dxf>
    <dxf>
      <font>
        <b/>
        <i val="0"/>
        <color rgb="FFFFFF00"/>
      </font>
      <fill>
        <patternFill>
          <bgColor rgb="FF00B05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strike val="0"/>
        <color rgb="FF0000FF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strike val="0"/>
        <color rgb="FF0000FF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b/>
        <i val="0"/>
        <color rgb="FF0000FF"/>
      </font>
      <fill>
        <patternFill patternType="none">
          <bgColor auto="1"/>
        </patternFill>
      </fill>
    </dxf>
    <dxf>
      <font>
        <b/>
        <i val="0"/>
        <color rgb="FFFFFF00"/>
      </font>
      <fill>
        <patternFill>
          <bgColor rgb="FFFF0000"/>
        </patternFill>
      </fill>
      <border>
        <vertical/>
        <horizontal/>
      </border>
    </dxf>
    <dxf>
      <font>
        <b/>
        <i val="0"/>
        <color rgb="FFFFFF00"/>
      </font>
      <fill>
        <patternFill>
          <bgColor rgb="FF00B05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rgb="FF009900"/>
      </font>
      <fill>
        <patternFill>
          <bgColor rgb="FFFFC000"/>
        </patternFill>
      </fill>
    </dxf>
    <dxf>
      <font>
        <b/>
        <i val="0"/>
        <color rgb="FF00990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ADF\ADF_Bat_M24\4_Horaires_Journalier\Horaire_journalier_2017\Copie%20de%20Tableau%20de%20suivi%20des%20heures_2017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Général"/>
      <sheetName val="Page de Garde"/>
      <sheetName val="Anua. Temps Travail"/>
      <sheetName val="Janvier 2017"/>
      <sheetName val="Février 2017"/>
      <sheetName val="Mars 2017"/>
      <sheetName val="Avril 2017"/>
      <sheetName val="Mai 2017"/>
      <sheetName val="Juin 2017"/>
      <sheetName val="Juillet 2017"/>
      <sheetName val="Août 2017"/>
      <sheetName val="Septembre 2017"/>
      <sheetName val="Octobre 2017"/>
      <sheetName val="Novembre 2017"/>
      <sheetName val="Décembre 2017"/>
      <sheetName val="Heures de Travail"/>
      <sheetName val="Travail Effectif"/>
      <sheetName val="Conges_RCB"/>
      <sheetName val="DemandeConges"/>
      <sheetName val="fd0"/>
      <sheetName val="Recap_demande"/>
      <sheetName val="Virements"/>
      <sheetName val="CalculIndemnites"/>
      <sheetName val="Def_Bulletin_Paie"/>
      <sheetName val="Conversion_centieme"/>
      <sheetName val="Config"/>
      <sheetName val="Jours fériés"/>
    </sheetNames>
    <sheetDataSet>
      <sheetData sheetId="0" refreshError="1"/>
      <sheetData sheetId="1">
        <row r="4">
          <cell r="H4">
            <v>2017</v>
          </cell>
        </row>
        <row r="15">
          <cell r="I15">
            <v>35</v>
          </cell>
        </row>
        <row r="17">
          <cell r="I17">
            <v>7</v>
          </cell>
        </row>
        <row r="28">
          <cell r="G28" t="str">
            <v>NON</v>
          </cell>
        </row>
        <row r="32">
          <cell r="G32" t="str">
            <v>OUI</v>
          </cell>
        </row>
      </sheetData>
      <sheetData sheetId="2" refreshError="1"/>
      <sheetData sheetId="3">
        <row r="7">
          <cell r="E7">
            <v>42737</v>
          </cell>
        </row>
      </sheetData>
      <sheetData sheetId="4">
        <row r="7">
          <cell r="E7">
            <v>42765</v>
          </cell>
          <cell r="Q7">
            <v>0</v>
          </cell>
        </row>
        <row r="8">
          <cell r="E8">
            <v>42766</v>
          </cell>
          <cell r="Q8">
            <v>0</v>
          </cell>
        </row>
        <row r="9">
          <cell r="E9">
            <v>42767</v>
          </cell>
          <cell r="H9">
            <v>7.17</v>
          </cell>
          <cell r="P9">
            <v>7.17</v>
          </cell>
          <cell r="Q9">
            <v>7.17</v>
          </cell>
        </row>
        <row r="10">
          <cell r="E10">
            <v>42768</v>
          </cell>
          <cell r="H10">
            <v>7.17</v>
          </cell>
          <cell r="P10">
            <v>7.17</v>
          </cell>
          <cell r="Q10">
            <v>7.17</v>
          </cell>
        </row>
        <row r="11">
          <cell r="E11">
            <v>42769</v>
          </cell>
          <cell r="H11">
            <v>7.17</v>
          </cell>
          <cell r="P11">
            <v>7.17</v>
          </cell>
          <cell r="Q11">
            <v>7.17</v>
          </cell>
        </row>
        <row r="12">
          <cell r="E12">
            <v>42770</v>
          </cell>
          <cell r="Q12">
            <v>0</v>
          </cell>
        </row>
        <row r="13">
          <cell r="E13">
            <v>42771</v>
          </cell>
          <cell r="Q13">
            <v>0</v>
          </cell>
        </row>
        <row r="14">
          <cell r="G14">
            <v>0</v>
          </cell>
          <cell r="H14">
            <v>21.509999999999998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21.509999999999998</v>
          </cell>
          <cell r="Q14">
            <v>21.509999999999998</v>
          </cell>
        </row>
        <row r="15">
          <cell r="E15">
            <v>42772</v>
          </cell>
          <cell r="H15">
            <v>7.17</v>
          </cell>
          <cell r="P15">
            <v>7.16</v>
          </cell>
          <cell r="Q15">
            <v>7.17</v>
          </cell>
        </row>
        <row r="16">
          <cell r="E16">
            <v>42773</v>
          </cell>
          <cell r="H16">
            <v>7.17</v>
          </cell>
          <cell r="P16">
            <v>7.17</v>
          </cell>
          <cell r="Q16">
            <v>7.17</v>
          </cell>
        </row>
        <row r="17">
          <cell r="E17">
            <v>42774</v>
          </cell>
          <cell r="H17">
            <v>7.17</v>
          </cell>
          <cell r="P17">
            <v>7.17</v>
          </cell>
          <cell r="Q17">
            <v>7.17</v>
          </cell>
        </row>
        <row r="18">
          <cell r="E18">
            <v>42775</v>
          </cell>
          <cell r="H18">
            <v>7.17</v>
          </cell>
          <cell r="P18">
            <v>7.17</v>
          </cell>
          <cell r="Q18">
            <v>7.17</v>
          </cell>
        </row>
        <row r="19">
          <cell r="E19">
            <v>42776</v>
          </cell>
          <cell r="H19">
            <v>7.17</v>
          </cell>
          <cell r="P19">
            <v>7.17</v>
          </cell>
          <cell r="Q19">
            <v>7.17</v>
          </cell>
        </row>
        <row r="20">
          <cell r="E20">
            <v>42777</v>
          </cell>
          <cell r="Q20">
            <v>0</v>
          </cell>
        </row>
        <row r="21">
          <cell r="E21">
            <v>42778</v>
          </cell>
          <cell r="Q21">
            <v>0</v>
          </cell>
        </row>
        <row r="22">
          <cell r="G22">
            <v>0</v>
          </cell>
          <cell r="H22">
            <v>35.85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35.840000000000003</v>
          </cell>
          <cell r="Q22">
            <v>35.85</v>
          </cell>
        </row>
        <row r="23">
          <cell r="E23">
            <v>42779</v>
          </cell>
          <cell r="H23">
            <v>7.17</v>
          </cell>
          <cell r="P23">
            <v>7.17</v>
          </cell>
          <cell r="Q23">
            <v>7.17</v>
          </cell>
        </row>
        <row r="24">
          <cell r="E24">
            <v>42780</v>
          </cell>
          <cell r="H24">
            <v>7.17</v>
          </cell>
          <cell r="P24">
            <v>7.17</v>
          </cell>
          <cell r="Q24">
            <v>7.17</v>
          </cell>
        </row>
        <row r="25">
          <cell r="E25">
            <v>42781</v>
          </cell>
          <cell r="H25">
            <v>7.17</v>
          </cell>
          <cell r="P25">
            <v>7.17</v>
          </cell>
          <cell r="Q25">
            <v>7.17</v>
          </cell>
        </row>
        <row r="26">
          <cell r="E26">
            <v>42782</v>
          </cell>
          <cell r="H26">
            <v>7.17</v>
          </cell>
          <cell r="P26">
            <v>7.17</v>
          </cell>
          <cell r="Q26">
            <v>7.17</v>
          </cell>
        </row>
        <row r="27">
          <cell r="E27">
            <v>42783</v>
          </cell>
          <cell r="H27">
            <v>7.17</v>
          </cell>
          <cell r="P27">
            <v>7.17</v>
          </cell>
          <cell r="Q27">
            <v>7.17</v>
          </cell>
        </row>
        <row r="28">
          <cell r="E28">
            <v>42784</v>
          </cell>
          <cell r="Q28">
            <v>0</v>
          </cell>
        </row>
        <row r="29">
          <cell r="E29">
            <v>42785</v>
          </cell>
          <cell r="Q29">
            <v>0</v>
          </cell>
        </row>
        <row r="30">
          <cell r="G30">
            <v>0</v>
          </cell>
          <cell r="H30">
            <v>35.85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35.85</v>
          </cell>
          <cell r="Q30">
            <v>35.85</v>
          </cell>
        </row>
        <row r="31">
          <cell r="E31">
            <v>42786</v>
          </cell>
          <cell r="H31">
            <v>7.17</v>
          </cell>
          <cell r="P31">
            <v>7.16</v>
          </cell>
          <cell r="Q31">
            <v>7.17</v>
          </cell>
        </row>
        <row r="32">
          <cell r="E32">
            <v>42787</v>
          </cell>
          <cell r="H32">
            <v>7.17</v>
          </cell>
          <cell r="P32">
            <v>7.17</v>
          </cell>
          <cell r="Q32">
            <v>7.17</v>
          </cell>
        </row>
        <row r="33">
          <cell r="E33">
            <v>42788</v>
          </cell>
          <cell r="H33">
            <v>7.17</v>
          </cell>
          <cell r="P33">
            <v>7.17</v>
          </cell>
          <cell r="Q33">
            <v>7.17</v>
          </cell>
        </row>
        <row r="34">
          <cell r="E34">
            <v>42789</v>
          </cell>
          <cell r="H34">
            <v>7.17</v>
          </cell>
          <cell r="P34">
            <v>7.17</v>
          </cell>
          <cell r="Q34">
            <v>7.17</v>
          </cell>
        </row>
        <row r="35">
          <cell r="E35">
            <v>42790</v>
          </cell>
          <cell r="H35">
            <v>7.17</v>
          </cell>
          <cell r="P35">
            <v>7.17</v>
          </cell>
          <cell r="Q35">
            <v>7.17</v>
          </cell>
        </row>
        <row r="36">
          <cell r="E36">
            <v>42791</v>
          </cell>
          <cell r="Q36">
            <v>0</v>
          </cell>
        </row>
        <row r="37">
          <cell r="E37">
            <v>42792</v>
          </cell>
          <cell r="Q37">
            <v>0</v>
          </cell>
        </row>
        <row r="38">
          <cell r="G38">
            <v>0</v>
          </cell>
          <cell r="H38">
            <v>35.85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35.840000000000003</v>
          </cell>
          <cell r="Q38">
            <v>35.85</v>
          </cell>
        </row>
        <row r="39">
          <cell r="E39">
            <v>42793</v>
          </cell>
          <cell r="H39">
            <v>7.17</v>
          </cell>
          <cell r="P39">
            <v>7.17</v>
          </cell>
          <cell r="Q39">
            <v>7.17</v>
          </cell>
        </row>
        <row r="40">
          <cell r="E40">
            <v>42794</v>
          </cell>
          <cell r="H40">
            <v>7.17</v>
          </cell>
          <cell r="P40">
            <v>7.17</v>
          </cell>
          <cell r="Q40">
            <v>7.17</v>
          </cell>
        </row>
        <row r="41">
          <cell r="E41">
            <v>42795</v>
          </cell>
          <cell r="Q41">
            <v>0</v>
          </cell>
        </row>
        <row r="42">
          <cell r="E42">
            <v>42796</v>
          </cell>
          <cell r="Q42">
            <v>0</v>
          </cell>
        </row>
        <row r="43">
          <cell r="E43">
            <v>42797</v>
          </cell>
          <cell r="Q43">
            <v>0</v>
          </cell>
        </row>
        <row r="44">
          <cell r="E44">
            <v>42798</v>
          </cell>
          <cell r="Q44">
            <v>0</v>
          </cell>
        </row>
        <row r="45">
          <cell r="E45">
            <v>42799</v>
          </cell>
          <cell r="Q45">
            <v>0</v>
          </cell>
        </row>
      </sheetData>
      <sheetData sheetId="5">
        <row r="7">
          <cell r="E7">
            <v>42793</v>
          </cell>
          <cell r="Q7">
            <v>0</v>
          </cell>
        </row>
        <row r="8">
          <cell r="E8">
            <v>42794</v>
          </cell>
          <cell r="Q8">
            <v>0</v>
          </cell>
        </row>
        <row r="9">
          <cell r="E9">
            <v>42795</v>
          </cell>
          <cell r="J9">
            <v>7</v>
          </cell>
          <cell r="Q9">
            <v>0</v>
          </cell>
        </row>
        <row r="10">
          <cell r="E10">
            <v>42796</v>
          </cell>
          <cell r="H10">
            <v>7.17</v>
          </cell>
          <cell r="P10">
            <v>7.17</v>
          </cell>
          <cell r="Q10">
            <v>7.17</v>
          </cell>
        </row>
        <row r="11">
          <cell r="E11">
            <v>42797</v>
          </cell>
          <cell r="H11">
            <v>7.17</v>
          </cell>
          <cell r="P11">
            <v>7.17</v>
          </cell>
          <cell r="Q11">
            <v>7.17</v>
          </cell>
        </row>
        <row r="12">
          <cell r="E12">
            <v>42798</v>
          </cell>
          <cell r="Q12">
            <v>0</v>
          </cell>
        </row>
        <row r="13">
          <cell r="E13">
            <v>42799</v>
          </cell>
          <cell r="Q13">
            <v>0</v>
          </cell>
        </row>
        <row r="14">
          <cell r="G14">
            <v>0</v>
          </cell>
          <cell r="H14">
            <v>14.34</v>
          </cell>
          <cell r="I14">
            <v>0</v>
          </cell>
          <cell r="J14">
            <v>7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14.34</v>
          </cell>
          <cell r="Q14">
            <v>21.34</v>
          </cell>
        </row>
        <row r="15">
          <cell r="E15">
            <v>42800</v>
          </cell>
          <cell r="H15">
            <v>7.17</v>
          </cell>
          <cell r="P15">
            <v>7.17</v>
          </cell>
          <cell r="Q15">
            <v>7.17</v>
          </cell>
        </row>
        <row r="16">
          <cell r="E16">
            <v>42801</v>
          </cell>
          <cell r="H16">
            <v>7.17</v>
          </cell>
          <cell r="P16">
            <v>7.17</v>
          </cell>
          <cell r="Q16">
            <v>7.17</v>
          </cell>
        </row>
        <row r="17">
          <cell r="E17">
            <v>42802</v>
          </cell>
          <cell r="H17">
            <v>7.17</v>
          </cell>
          <cell r="P17">
            <v>7.17</v>
          </cell>
          <cell r="Q17">
            <v>7.17</v>
          </cell>
        </row>
        <row r="18">
          <cell r="E18">
            <v>42803</v>
          </cell>
          <cell r="H18">
            <v>7.17</v>
          </cell>
          <cell r="P18">
            <v>7.17</v>
          </cell>
          <cell r="Q18">
            <v>7.17</v>
          </cell>
        </row>
        <row r="19">
          <cell r="E19">
            <v>42804</v>
          </cell>
          <cell r="H19">
            <v>7.17</v>
          </cell>
          <cell r="P19">
            <v>7.16</v>
          </cell>
          <cell r="Q19">
            <v>7.17</v>
          </cell>
        </row>
        <row r="20">
          <cell r="E20">
            <v>42805</v>
          </cell>
          <cell r="Q20">
            <v>0</v>
          </cell>
        </row>
        <row r="21">
          <cell r="E21">
            <v>42806</v>
          </cell>
          <cell r="Q21">
            <v>0</v>
          </cell>
        </row>
        <row r="22">
          <cell r="G22">
            <v>0</v>
          </cell>
          <cell r="H22">
            <v>35.85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35.840000000000003</v>
          </cell>
          <cell r="Q22">
            <v>35.85</v>
          </cell>
        </row>
        <row r="23">
          <cell r="E23">
            <v>42807</v>
          </cell>
          <cell r="H23">
            <v>7.17</v>
          </cell>
          <cell r="P23">
            <v>7.17</v>
          </cell>
          <cell r="Q23">
            <v>7.17</v>
          </cell>
        </row>
        <row r="24">
          <cell r="E24">
            <v>42808</v>
          </cell>
          <cell r="H24">
            <v>7.17</v>
          </cell>
          <cell r="P24">
            <v>7.17</v>
          </cell>
          <cell r="Q24">
            <v>7.17</v>
          </cell>
        </row>
        <row r="25">
          <cell r="E25">
            <v>42809</v>
          </cell>
          <cell r="H25">
            <v>7.17</v>
          </cell>
          <cell r="P25">
            <v>7.17</v>
          </cell>
          <cell r="Q25">
            <v>7.17</v>
          </cell>
        </row>
        <row r="26">
          <cell r="E26">
            <v>42810</v>
          </cell>
          <cell r="H26">
            <v>7.17</v>
          </cell>
          <cell r="P26">
            <v>7.17</v>
          </cell>
          <cell r="Q26">
            <v>7.17</v>
          </cell>
        </row>
        <row r="27">
          <cell r="E27">
            <v>42811</v>
          </cell>
          <cell r="H27">
            <v>7.17</v>
          </cell>
          <cell r="P27">
            <v>7.17</v>
          </cell>
          <cell r="Q27">
            <v>7.17</v>
          </cell>
        </row>
        <row r="28">
          <cell r="E28">
            <v>42812</v>
          </cell>
          <cell r="Q28">
            <v>0</v>
          </cell>
        </row>
        <row r="29">
          <cell r="E29">
            <v>42813</v>
          </cell>
          <cell r="Q29">
            <v>0</v>
          </cell>
        </row>
        <row r="30">
          <cell r="G30">
            <v>0</v>
          </cell>
          <cell r="H30">
            <v>35.85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35.85</v>
          </cell>
          <cell r="Q30">
            <v>35.85</v>
          </cell>
        </row>
        <row r="31">
          <cell r="E31">
            <v>42814</v>
          </cell>
          <cell r="H31">
            <v>7.17</v>
          </cell>
          <cell r="P31">
            <v>7.17</v>
          </cell>
          <cell r="Q31">
            <v>7.17</v>
          </cell>
        </row>
        <row r="32">
          <cell r="E32">
            <v>42815</v>
          </cell>
          <cell r="H32">
            <v>7.17</v>
          </cell>
          <cell r="P32">
            <v>7.17</v>
          </cell>
          <cell r="Q32">
            <v>7.17</v>
          </cell>
        </row>
        <row r="33">
          <cell r="E33">
            <v>42816</v>
          </cell>
          <cell r="H33">
            <v>7.17</v>
          </cell>
          <cell r="P33">
            <v>7.16</v>
          </cell>
          <cell r="Q33">
            <v>7.17</v>
          </cell>
        </row>
        <row r="34">
          <cell r="E34">
            <v>42817</v>
          </cell>
          <cell r="H34">
            <v>7.17</v>
          </cell>
          <cell r="P34">
            <v>7.17</v>
          </cell>
          <cell r="Q34">
            <v>7.17</v>
          </cell>
        </row>
        <row r="35">
          <cell r="E35">
            <v>42818</v>
          </cell>
          <cell r="H35">
            <v>7.17</v>
          </cell>
          <cell r="P35">
            <v>7.17</v>
          </cell>
          <cell r="Q35">
            <v>7.17</v>
          </cell>
        </row>
        <row r="36">
          <cell r="E36">
            <v>42819</v>
          </cell>
          <cell r="Q36">
            <v>0</v>
          </cell>
        </row>
        <row r="37">
          <cell r="E37">
            <v>42820</v>
          </cell>
          <cell r="Q37">
            <v>0</v>
          </cell>
        </row>
        <row r="38">
          <cell r="G38">
            <v>0</v>
          </cell>
          <cell r="H38">
            <v>35.85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35.840000000000003</v>
          </cell>
          <cell r="Q38">
            <v>35.85</v>
          </cell>
        </row>
        <row r="39">
          <cell r="E39">
            <v>42821</v>
          </cell>
          <cell r="H39">
            <v>7.17</v>
          </cell>
          <cell r="P39">
            <v>7.17</v>
          </cell>
          <cell r="Q39">
            <v>7.17</v>
          </cell>
        </row>
        <row r="40">
          <cell r="E40">
            <v>42822</v>
          </cell>
          <cell r="H40">
            <v>7.67</v>
          </cell>
          <cell r="P40">
            <v>7.67</v>
          </cell>
          <cell r="Q40">
            <v>7.67</v>
          </cell>
        </row>
        <row r="41">
          <cell r="E41">
            <v>42823</v>
          </cell>
          <cell r="H41">
            <v>7.17</v>
          </cell>
          <cell r="P41">
            <v>7.17</v>
          </cell>
          <cell r="Q41">
            <v>7.17</v>
          </cell>
        </row>
        <row r="42">
          <cell r="E42">
            <v>42824</v>
          </cell>
          <cell r="H42">
            <v>7.17</v>
          </cell>
          <cell r="P42">
            <v>7.17</v>
          </cell>
          <cell r="Q42">
            <v>7.17</v>
          </cell>
        </row>
        <row r="43">
          <cell r="E43">
            <v>42825</v>
          </cell>
          <cell r="H43">
            <v>7.17</v>
          </cell>
          <cell r="P43">
            <v>7.17</v>
          </cell>
          <cell r="Q43">
            <v>7.17</v>
          </cell>
        </row>
        <row r="44">
          <cell r="E44">
            <v>42826</v>
          </cell>
          <cell r="Q44">
            <v>0</v>
          </cell>
        </row>
        <row r="45">
          <cell r="E45">
            <v>42827</v>
          </cell>
          <cell r="Q45">
            <v>0</v>
          </cell>
        </row>
      </sheetData>
      <sheetData sheetId="6">
        <row r="7">
          <cell r="E7">
            <v>42821</v>
          </cell>
          <cell r="Q7">
            <v>0</v>
          </cell>
        </row>
        <row r="8">
          <cell r="E8">
            <v>42822</v>
          </cell>
          <cell r="Q8">
            <v>0</v>
          </cell>
        </row>
        <row r="9">
          <cell r="E9">
            <v>42823</v>
          </cell>
          <cell r="Q9">
            <v>0</v>
          </cell>
        </row>
        <row r="10">
          <cell r="E10">
            <v>42824</v>
          </cell>
          <cell r="Q10">
            <v>0</v>
          </cell>
        </row>
        <row r="11">
          <cell r="E11">
            <v>42825</v>
          </cell>
          <cell r="Q11">
            <v>0</v>
          </cell>
        </row>
        <row r="12">
          <cell r="E12">
            <v>42826</v>
          </cell>
          <cell r="Q12">
            <v>0</v>
          </cell>
        </row>
        <row r="13">
          <cell r="E13">
            <v>42827</v>
          </cell>
          <cell r="Q13">
            <v>0</v>
          </cell>
        </row>
        <row r="14"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</row>
        <row r="15">
          <cell r="E15">
            <v>42828</v>
          </cell>
          <cell r="H15">
            <v>8</v>
          </cell>
          <cell r="P15">
            <v>8</v>
          </cell>
          <cell r="Q15">
            <v>8</v>
          </cell>
        </row>
        <row r="16">
          <cell r="E16">
            <v>42829</v>
          </cell>
          <cell r="H16">
            <v>7.17</v>
          </cell>
          <cell r="P16">
            <v>7.17</v>
          </cell>
          <cell r="Q16">
            <v>7.17</v>
          </cell>
        </row>
        <row r="17">
          <cell r="E17">
            <v>42830</v>
          </cell>
          <cell r="H17">
            <v>7.17</v>
          </cell>
          <cell r="P17">
            <v>7.17</v>
          </cell>
          <cell r="Q17">
            <v>7.17</v>
          </cell>
        </row>
        <row r="18">
          <cell r="E18">
            <v>42831</v>
          </cell>
          <cell r="H18">
            <v>7.17</v>
          </cell>
          <cell r="P18">
            <v>7.17</v>
          </cell>
          <cell r="Q18">
            <v>7.17</v>
          </cell>
        </row>
        <row r="19">
          <cell r="E19">
            <v>42832</v>
          </cell>
          <cell r="H19">
            <v>7.17</v>
          </cell>
          <cell r="P19">
            <v>7.17</v>
          </cell>
          <cell r="Q19">
            <v>7.17</v>
          </cell>
        </row>
        <row r="20">
          <cell r="E20">
            <v>42833</v>
          </cell>
          <cell r="H20">
            <v>7</v>
          </cell>
          <cell r="P20">
            <v>7</v>
          </cell>
          <cell r="Q20">
            <v>7</v>
          </cell>
        </row>
        <row r="21">
          <cell r="E21">
            <v>42834</v>
          </cell>
          <cell r="Q21">
            <v>0</v>
          </cell>
        </row>
        <row r="22">
          <cell r="G22">
            <v>0</v>
          </cell>
          <cell r="H22">
            <v>43.68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43.68</v>
          </cell>
          <cell r="Q22">
            <v>43.68</v>
          </cell>
        </row>
        <row r="23">
          <cell r="E23">
            <v>42835</v>
          </cell>
          <cell r="H23">
            <v>7.17</v>
          </cell>
          <cell r="P23">
            <v>7.17</v>
          </cell>
          <cell r="Q23">
            <v>7.17</v>
          </cell>
        </row>
        <row r="24">
          <cell r="E24">
            <v>42836</v>
          </cell>
          <cell r="H24">
            <v>8</v>
          </cell>
          <cell r="P24">
            <v>8</v>
          </cell>
          <cell r="Q24">
            <v>8</v>
          </cell>
        </row>
        <row r="25">
          <cell r="E25">
            <v>42837</v>
          </cell>
          <cell r="H25">
            <v>7.17</v>
          </cell>
          <cell r="P25">
            <v>7.17</v>
          </cell>
          <cell r="Q25">
            <v>7.17</v>
          </cell>
        </row>
        <row r="26">
          <cell r="E26">
            <v>42838</v>
          </cell>
          <cell r="H26">
            <v>7.17</v>
          </cell>
          <cell r="P26">
            <v>7.17</v>
          </cell>
          <cell r="Q26">
            <v>7.17</v>
          </cell>
        </row>
        <row r="27">
          <cell r="E27">
            <v>42839</v>
          </cell>
          <cell r="H27">
            <v>7.17</v>
          </cell>
          <cell r="P27">
            <v>7.17</v>
          </cell>
          <cell r="Q27">
            <v>7.17</v>
          </cell>
        </row>
        <row r="28">
          <cell r="E28">
            <v>42840</v>
          </cell>
          <cell r="Q28">
            <v>0</v>
          </cell>
        </row>
        <row r="29">
          <cell r="E29">
            <v>42841</v>
          </cell>
          <cell r="Q29">
            <v>0</v>
          </cell>
        </row>
        <row r="30">
          <cell r="G30">
            <v>0</v>
          </cell>
          <cell r="H30">
            <v>36.68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36.68</v>
          </cell>
          <cell r="Q30">
            <v>36.68</v>
          </cell>
        </row>
        <row r="31">
          <cell r="E31">
            <v>42842</v>
          </cell>
          <cell r="M31">
            <v>7</v>
          </cell>
          <cell r="Q31">
            <v>0</v>
          </cell>
        </row>
        <row r="32">
          <cell r="E32">
            <v>42843</v>
          </cell>
          <cell r="H32">
            <v>7.17</v>
          </cell>
          <cell r="P32">
            <v>7.17</v>
          </cell>
          <cell r="Q32">
            <v>7.17</v>
          </cell>
        </row>
        <row r="33">
          <cell r="E33">
            <v>42844</v>
          </cell>
          <cell r="H33">
            <v>7.17</v>
          </cell>
          <cell r="P33">
            <v>7.16</v>
          </cell>
          <cell r="Q33">
            <v>7.17</v>
          </cell>
        </row>
        <row r="34">
          <cell r="E34">
            <v>42845</v>
          </cell>
          <cell r="H34">
            <v>7.17</v>
          </cell>
          <cell r="P34">
            <v>7.17</v>
          </cell>
          <cell r="Q34">
            <v>7.17</v>
          </cell>
        </row>
        <row r="35">
          <cell r="E35">
            <v>42846</v>
          </cell>
          <cell r="H35">
            <v>7.17</v>
          </cell>
          <cell r="P35">
            <v>7.17</v>
          </cell>
          <cell r="Q35">
            <v>7.17</v>
          </cell>
        </row>
        <row r="36">
          <cell r="E36">
            <v>42847</v>
          </cell>
          <cell r="H36">
            <v>7</v>
          </cell>
          <cell r="P36">
            <v>7</v>
          </cell>
          <cell r="Q36">
            <v>7</v>
          </cell>
        </row>
        <row r="37">
          <cell r="E37">
            <v>42848</v>
          </cell>
          <cell r="Q37">
            <v>0</v>
          </cell>
        </row>
        <row r="38">
          <cell r="G38">
            <v>0</v>
          </cell>
          <cell r="H38">
            <v>35.68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7</v>
          </cell>
          <cell r="N38">
            <v>0</v>
          </cell>
          <cell r="O38">
            <v>0</v>
          </cell>
          <cell r="P38">
            <v>35.67</v>
          </cell>
          <cell r="Q38">
            <v>42.68</v>
          </cell>
        </row>
        <row r="39">
          <cell r="E39">
            <v>42849</v>
          </cell>
          <cell r="H39">
            <v>7.17</v>
          </cell>
          <cell r="P39">
            <v>7.17</v>
          </cell>
          <cell r="Q39">
            <v>7.17</v>
          </cell>
        </row>
        <row r="40">
          <cell r="E40">
            <v>42850</v>
          </cell>
          <cell r="H40">
            <v>7.17</v>
          </cell>
          <cell r="P40">
            <v>7.17</v>
          </cell>
          <cell r="Q40">
            <v>7.17</v>
          </cell>
        </row>
        <row r="41">
          <cell r="E41">
            <v>42851</v>
          </cell>
          <cell r="H41">
            <v>7.17</v>
          </cell>
          <cell r="P41">
            <v>7.16</v>
          </cell>
          <cell r="Q41">
            <v>7.17</v>
          </cell>
        </row>
        <row r="42">
          <cell r="E42">
            <v>42852</v>
          </cell>
          <cell r="H42">
            <v>7.17</v>
          </cell>
          <cell r="P42">
            <v>7.17</v>
          </cell>
          <cell r="Q42">
            <v>7.17</v>
          </cell>
        </row>
        <row r="43">
          <cell r="E43">
            <v>42853</v>
          </cell>
          <cell r="H43">
            <v>7.17</v>
          </cell>
          <cell r="P43">
            <v>7.17</v>
          </cell>
          <cell r="Q43">
            <v>7.17</v>
          </cell>
        </row>
        <row r="44">
          <cell r="E44">
            <v>42854</v>
          </cell>
          <cell r="Q44">
            <v>0</v>
          </cell>
        </row>
        <row r="45">
          <cell r="E45">
            <v>42855</v>
          </cell>
          <cell r="Q45">
            <v>0</v>
          </cell>
        </row>
      </sheetData>
      <sheetData sheetId="7">
        <row r="7">
          <cell r="E7">
            <v>42856</v>
          </cell>
          <cell r="M7">
            <v>7</v>
          </cell>
          <cell r="Q7">
            <v>0</v>
          </cell>
        </row>
        <row r="8">
          <cell r="E8">
            <v>42857</v>
          </cell>
          <cell r="H8">
            <v>7.17</v>
          </cell>
          <cell r="P8">
            <v>6.67</v>
          </cell>
          <cell r="Q8">
            <v>7.17</v>
          </cell>
        </row>
        <row r="9">
          <cell r="E9">
            <v>42858</v>
          </cell>
          <cell r="H9">
            <v>7.17</v>
          </cell>
          <cell r="P9">
            <v>7.17</v>
          </cell>
          <cell r="Q9">
            <v>7.17</v>
          </cell>
        </row>
        <row r="10">
          <cell r="E10">
            <v>42859</v>
          </cell>
          <cell r="H10">
            <v>7.17</v>
          </cell>
          <cell r="P10">
            <v>7.17</v>
          </cell>
          <cell r="Q10">
            <v>7.17</v>
          </cell>
        </row>
        <row r="11">
          <cell r="E11">
            <v>42860</v>
          </cell>
          <cell r="H11">
            <v>7.17</v>
          </cell>
          <cell r="P11">
            <v>7.17</v>
          </cell>
          <cell r="Q11">
            <v>7.17</v>
          </cell>
        </row>
        <row r="12">
          <cell r="E12">
            <v>42861</v>
          </cell>
          <cell r="Q12">
            <v>0</v>
          </cell>
        </row>
        <row r="13">
          <cell r="E13">
            <v>42862</v>
          </cell>
          <cell r="Q13">
            <v>0</v>
          </cell>
        </row>
        <row r="14">
          <cell r="G14">
            <v>0</v>
          </cell>
          <cell r="H14">
            <v>28.68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7</v>
          </cell>
          <cell r="N14">
            <v>0</v>
          </cell>
          <cell r="O14">
            <v>0</v>
          </cell>
          <cell r="P14">
            <v>28.18</v>
          </cell>
          <cell r="Q14">
            <v>35.68</v>
          </cell>
        </row>
        <row r="15">
          <cell r="E15">
            <v>42863</v>
          </cell>
          <cell r="M15">
            <v>7</v>
          </cell>
          <cell r="Q15">
            <v>0</v>
          </cell>
        </row>
        <row r="16">
          <cell r="E16">
            <v>42864</v>
          </cell>
          <cell r="H16">
            <v>7.17</v>
          </cell>
          <cell r="P16">
            <v>7.17</v>
          </cell>
          <cell r="Q16">
            <v>7.17</v>
          </cell>
        </row>
        <row r="17">
          <cell r="E17">
            <v>42865</v>
          </cell>
          <cell r="H17">
            <v>7.17</v>
          </cell>
          <cell r="P17">
            <v>7.17</v>
          </cell>
          <cell r="Q17">
            <v>7.17</v>
          </cell>
        </row>
        <row r="18">
          <cell r="E18">
            <v>42866</v>
          </cell>
          <cell r="H18">
            <v>7.17</v>
          </cell>
          <cell r="P18">
            <v>7.17</v>
          </cell>
          <cell r="Q18">
            <v>7.17</v>
          </cell>
        </row>
        <row r="19">
          <cell r="E19">
            <v>42867</v>
          </cell>
          <cell r="H19">
            <v>7.17</v>
          </cell>
          <cell r="P19">
            <v>7.17</v>
          </cell>
          <cell r="Q19">
            <v>7.17</v>
          </cell>
        </row>
        <row r="20">
          <cell r="E20">
            <v>42868</v>
          </cell>
          <cell r="Q20">
            <v>0</v>
          </cell>
        </row>
        <row r="21">
          <cell r="E21">
            <v>42869</v>
          </cell>
          <cell r="Q21">
            <v>0</v>
          </cell>
        </row>
        <row r="22">
          <cell r="G22">
            <v>0</v>
          </cell>
          <cell r="H22">
            <v>28.68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7</v>
          </cell>
          <cell r="N22">
            <v>0</v>
          </cell>
          <cell r="O22">
            <v>0</v>
          </cell>
          <cell r="P22">
            <v>28.68</v>
          </cell>
          <cell r="Q22">
            <v>35.68</v>
          </cell>
        </row>
        <row r="23">
          <cell r="E23">
            <v>42870</v>
          </cell>
          <cell r="H23">
            <v>7.17</v>
          </cell>
          <cell r="P23">
            <v>7.17</v>
          </cell>
          <cell r="Q23">
            <v>7.17</v>
          </cell>
        </row>
        <row r="24">
          <cell r="E24">
            <v>42871</v>
          </cell>
          <cell r="H24">
            <v>7.17</v>
          </cell>
          <cell r="P24">
            <v>6.66</v>
          </cell>
          <cell r="Q24">
            <v>7.17</v>
          </cell>
        </row>
        <row r="25">
          <cell r="E25">
            <v>42872</v>
          </cell>
          <cell r="H25">
            <v>7.17</v>
          </cell>
          <cell r="P25">
            <v>7.17</v>
          </cell>
          <cell r="Q25">
            <v>7.17</v>
          </cell>
        </row>
        <row r="26">
          <cell r="E26">
            <v>42873</v>
          </cell>
          <cell r="H26">
            <v>7.17</v>
          </cell>
          <cell r="P26">
            <v>7.16</v>
          </cell>
          <cell r="Q26">
            <v>7.17</v>
          </cell>
        </row>
        <row r="27">
          <cell r="E27">
            <v>42874</v>
          </cell>
          <cell r="H27">
            <v>7.17</v>
          </cell>
          <cell r="P27">
            <v>7.17</v>
          </cell>
          <cell r="Q27">
            <v>7.17</v>
          </cell>
        </row>
        <row r="28">
          <cell r="E28">
            <v>42875</v>
          </cell>
          <cell r="Q28">
            <v>0</v>
          </cell>
        </row>
        <row r="29">
          <cell r="E29">
            <v>42876</v>
          </cell>
          <cell r="Q29">
            <v>0</v>
          </cell>
        </row>
        <row r="30">
          <cell r="G30">
            <v>0</v>
          </cell>
          <cell r="H30">
            <v>35.85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35.33</v>
          </cell>
          <cell r="Q30">
            <v>35.85</v>
          </cell>
        </row>
        <row r="31">
          <cell r="E31">
            <v>42877</v>
          </cell>
          <cell r="H31">
            <v>7.17</v>
          </cell>
          <cell r="P31">
            <v>7.17</v>
          </cell>
          <cell r="Q31">
            <v>7.17</v>
          </cell>
        </row>
        <row r="32">
          <cell r="E32">
            <v>42878</v>
          </cell>
          <cell r="H32">
            <v>8.5</v>
          </cell>
          <cell r="P32">
            <v>8.5</v>
          </cell>
          <cell r="Q32">
            <v>8.5</v>
          </cell>
        </row>
        <row r="33">
          <cell r="E33">
            <v>42879</v>
          </cell>
          <cell r="H33">
            <v>7.17</v>
          </cell>
          <cell r="P33">
            <v>7.17</v>
          </cell>
          <cell r="Q33">
            <v>7.17</v>
          </cell>
        </row>
        <row r="34">
          <cell r="E34">
            <v>42880</v>
          </cell>
          <cell r="M34">
            <v>7</v>
          </cell>
          <cell r="Q34">
            <v>0</v>
          </cell>
        </row>
        <row r="35">
          <cell r="E35">
            <v>42881</v>
          </cell>
          <cell r="H35">
            <v>7.17</v>
          </cell>
          <cell r="P35">
            <v>7.17</v>
          </cell>
          <cell r="Q35">
            <v>7.17</v>
          </cell>
        </row>
        <row r="36">
          <cell r="E36">
            <v>42882</v>
          </cell>
          <cell r="Q36">
            <v>0</v>
          </cell>
        </row>
        <row r="37">
          <cell r="E37">
            <v>42883</v>
          </cell>
          <cell r="Q37">
            <v>0</v>
          </cell>
        </row>
        <row r="38">
          <cell r="G38">
            <v>0</v>
          </cell>
          <cell r="H38">
            <v>30.009999999999998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7</v>
          </cell>
          <cell r="N38">
            <v>0</v>
          </cell>
          <cell r="O38">
            <v>0</v>
          </cell>
          <cell r="P38">
            <v>30.009999999999998</v>
          </cell>
          <cell r="Q38">
            <v>37.01</v>
          </cell>
        </row>
        <row r="39">
          <cell r="E39">
            <v>42884</v>
          </cell>
          <cell r="H39">
            <v>7.17</v>
          </cell>
          <cell r="P39">
            <v>7.17</v>
          </cell>
          <cell r="Q39">
            <v>7.17</v>
          </cell>
        </row>
        <row r="40">
          <cell r="E40">
            <v>42885</v>
          </cell>
          <cell r="O40">
            <v>7</v>
          </cell>
          <cell r="Q40">
            <v>0</v>
          </cell>
        </row>
        <row r="41">
          <cell r="E41">
            <v>42886</v>
          </cell>
          <cell r="O41">
            <v>7</v>
          </cell>
          <cell r="Q41">
            <v>0</v>
          </cell>
        </row>
        <row r="42">
          <cell r="E42">
            <v>42887</v>
          </cell>
          <cell r="Q42">
            <v>0</v>
          </cell>
        </row>
        <row r="43">
          <cell r="E43">
            <v>42888</v>
          </cell>
          <cell r="Q43">
            <v>0</v>
          </cell>
        </row>
        <row r="44">
          <cell r="E44">
            <v>42889</v>
          </cell>
          <cell r="Q44">
            <v>0</v>
          </cell>
        </row>
        <row r="45">
          <cell r="E45">
            <v>42890</v>
          </cell>
          <cell r="Q45">
            <v>0</v>
          </cell>
        </row>
      </sheetData>
      <sheetData sheetId="8">
        <row r="7">
          <cell r="E7">
            <v>42884</v>
          </cell>
          <cell r="Q7">
            <v>0</v>
          </cell>
        </row>
        <row r="8">
          <cell r="E8">
            <v>42885</v>
          </cell>
          <cell r="Q8">
            <v>0</v>
          </cell>
        </row>
        <row r="9">
          <cell r="E9">
            <v>42886</v>
          </cell>
          <cell r="Q9">
            <v>0</v>
          </cell>
        </row>
        <row r="10">
          <cell r="E10">
            <v>42887</v>
          </cell>
          <cell r="O10">
            <v>7</v>
          </cell>
          <cell r="Q10">
            <v>0</v>
          </cell>
        </row>
        <row r="11">
          <cell r="E11">
            <v>42888</v>
          </cell>
          <cell r="O11">
            <v>7</v>
          </cell>
          <cell r="Q11">
            <v>0</v>
          </cell>
        </row>
        <row r="12">
          <cell r="E12">
            <v>42889</v>
          </cell>
          <cell r="Q12">
            <v>0</v>
          </cell>
        </row>
        <row r="13">
          <cell r="E13">
            <v>42890</v>
          </cell>
          <cell r="Q13">
            <v>0</v>
          </cell>
        </row>
        <row r="14"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14</v>
          </cell>
          <cell r="P14">
            <v>0</v>
          </cell>
          <cell r="Q14">
            <v>14</v>
          </cell>
        </row>
        <row r="15">
          <cell r="E15">
            <v>42891</v>
          </cell>
          <cell r="M15">
            <v>7</v>
          </cell>
          <cell r="Q15">
            <v>0</v>
          </cell>
        </row>
        <row r="16">
          <cell r="E16">
            <v>42892</v>
          </cell>
          <cell r="O16">
            <v>7</v>
          </cell>
          <cell r="Q16">
            <v>0</v>
          </cell>
        </row>
        <row r="17">
          <cell r="E17">
            <v>42893</v>
          </cell>
          <cell r="O17">
            <v>7</v>
          </cell>
          <cell r="Q17">
            <v>0</v>
          </cell>
        </row>
        <row r="18">
          <cell r="E18">
            <v>42894</v>
          </cell>
          <cell r="O18">
            <v>7</v>
          </cell>
          <cell r="Q18">
            <v>0</v>
          </cell>
        </row>
        <row r="19">
          <cell r="E19">
            <v>42895</v>
          </cell>
          <cell r="O19">
            <v>7</v>
          </cell>
          <cell r="Q19">
            <v>0</v>
          </cell>
        </row>
        <row r="20">
          <cell r="E20">
            <v>42896</v>
          </cell>
          <cell r="Q20">
            <v>0</v>
          </cell>
        </row>
        <row r="21">
          <cell r="E21">
            <v>42897</v>
          </cell>
          <cell r="Q21">
            <v>0</v>
          </cell>
        </row>
        <row r="22"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7</v>
          </cell>
          <cell r="N22">
            <v>0</v>
          </cell>
          <cell r="O22">
            <v>28</v>
          </cell>
          <cell r="P22">
            <v>0</v>
          </cell>
          <cell r="Q22">
            <v>35</v>
          </cell>
        </row>
        <row r="23">
          <cell r="E23">
            <v>42898</v>
          </cell>
          <cell r="O23">
            <v>7</v>
          </cell>
          <cell r="Q23">
            <v>0</v>
          </cell>
        </row>
        <row r="24">
          <cell r="E24">
            <v>42899</v>
          </cell>
          <cell r="O24">
            <v>7</v>
          </cell>
          <cell r="Q24">
            <v>0</v>
          </cell>
        </row>
        <row r="25">
          <cell r="E25">
            <v>42900</v>
          </cell>
          <cell r="O25">
            <v>7</v>
          </cell>
          <cell r="Q25">
            <v>0</v>
          </cell>
        </row>
        <row r="26">
          <cell r="E26">
            <v>42901</v>
          </cell>
          <cell r="O26">
            <v>7</v>
          </cell>
          <cell r="Q26">
            <v>0</v>
          </cell>
        </row>
        <row r="27">
          <cell r="E27">
            <v>42902</v>
          </cell>
          <cell r="O27">
            <v>7</v>
          </cell>
          <cell r="Q27">
            <v>0</v>
          </cell>
        </row>
        <row r="28">
          <cell r="E28">
            <v>42903</v>
          </cell>
          <cell r="Q28">
            <v>0</v>
          </cell>
        </row>
        <row r="29">
          <cell r="E29">
            <v>42904</v>
          </cell>
          <cell r="Q29">
            <v>0</v>
          </cell>
        </row>
        <row r="30"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35</v>
          </cell>
          <cell r="P30">
            <v>0</v>
          </cell>
          <cell r="Q30">
            <v>35</v>
          </cell>
        </row>
        <row r="31">
          <cell r="E31">
            <v>42905</v>
          </cell>
          <cell r="O31">
            <v>7</v>
          </cell>
          <cell r="Q31">
            <v>0</v>
          </cell>
        </row>
        <row r="32">
          <cell r="E32">
            <v>42906</v>
          </cell>
          <cell r="O32">
            <v>7</v>
          </cell>
          <cell r="Q32">
            <v>0</v>
          </cell>
        </row>
        <row r="33">
          <cell r="E33">
            <v>42907</v>
          </cell>
          <cell r="O33">
            <v>7</v>
          </cell>
          <cell r="Q33">
            <v>0</v>
          </cell>
        </row>
        <row r="34">
          <cell r="E34">
            <v>42908</v>
          </cell>
          <cell r="H34">
            <v>7.17</v>
          </cell>
          <cell r="P34">
            <v>7</v>
          </cell>
          <cell r="Q34">
            <v>7.17</v>
          </cell>
        </row>
        <row r="35">
          <cell r="E35">
            <v>42909</v>
          </cell>
          <cell r="H35">
            <v>7.17</v>
          </cell>
          <cell r="P35">
            <v>7</v>
          </cell>
          <cell r="Q35">
            <v>7.17</v>
          </cell>
        </row>
        <row r="36">
          <cell r="E36">
            <v>42910</v>
          </cell>
          <cell r="Q36">
            <v>0</v>
          </cell>
        </row>
        <row r="37">
          <cell r="E37">
            <v>42911</v>
          </cell>
          <cell r="Q37">
            <v>0</v>
          </cell>
        </row>
        <row r="38">
          <cell r="G38">
            <v>0</v>
          </cell>
          <cell r="H38">
            <v>14.34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21</v>
          </cell>
          <cell r="P38">
            <v>14</v>
          </cell>
          <cell r="Q38">
            <v>35.340000000000003</v>
          </cell>
        </row>
        <row r="39">
          <cell r="E39">
            <v>42912</v>
          </cell>
          <cell r="H39">
            <v>7.17</v>
          </cell>
          <cell r="P39">
            <v>7.17</v>
          </cell>
          <cell r="Q39">
            <v>7.17</v>
          </cell>
        </row>
        <row r="40">
          <cell r="E40">
            <v>42913</v>
          </cell>
          <cell r="H40">
            <v>7.17</v>
          </cell>
          <cell r="P40">
            <v>7.17</v>
          </cell>
          <cell r="Q40">
            <v>7.17</v>
          </cell>
        </row>
        <row r="41">
          <cell r="E41">
            <v>42914</v>
          </cell>
          <cell r="H41">
            <v>7.17</v>
          </cell>
          <cell r="P41">
            <v>7.17</v>
          </cell>
          <cell r="Q41">
            <v>7.17</v>
          </cell>
        </row>
        <row r="42">
          <cell r="E42">
            <v>42915</v>
          </cell>
          <cell r="H42">
            <v>7.17</v>
          </cell>
          <cell r="P42">
            <v>7.17</v>
          </cell>
          <cell r="Q42">
            <v>7.17</v>
          </cell>
        </row>
        <row r="43">
          <cell r="E43">
            <v>42916</v>
          </cell>
          <cell r="H43">
            <v>7.17</v>
          </cell>
          <cell r="P43">
            <v>7.17</v>
          </cell>
          <cell r="Q43">
            <v>7.17</v>
          </cell>
        </row>
        <row r="44">
          <cell r="E44">
            <v>42917</v>
          </cell>
          <cell r="Q44">
            <v>0</v>
          </cell>
        </row>
        <row r="45">
          <cell r="E45">
            <v>42918</v>
          </cell>
          <cell r="Q45">
            <v>0</v>
          </cell>
        </row>
      </sheetData>
      <sheetData sheetId="9">
        <row r="7">
          <cell r="E7">
            <v>42912</v>
          </cell>
          <cell r="Q7">
            <v>0</v>
          </cell>
        </row>
        <row r="8">
          <cell r="E8">
            <v>42913</v>
          </cell>
          <cell r="Q8">
            <v>0</v>
          </cell>
        </row>
        <row r="9">
          <cell r="E9">
            <v>42914</v>
          </cell>
          <cell r="Q9">
            <v>0</v>
          </cell>
        </row>
        <row r="10">
          <cell r="E10">
            <v>42915</v>
          </cell>
          <cell r="Q10">
            <v>0</v>
          </cell>
        </row>
        <row r="11">
          <cell r="E11">
            <v>42916</v>
          </cell>
          <cell r="Q11">
            <v>0</v>
          </cell>
        </row>
        <row r="12">
          <cell r="E12">
            <v>42917</v>
          </cell>
          <cell r="Q12">
            <v>0</v>
          </cell>
        </row>
        <row r="13">
          <cell r="E13">
            <v>42918</v>
          </cell>
          <cell r="Q13">
            <v>0</v>
          </cell>
        </row>
        <row r="14"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</row>
        <row r="15">
          <cell r="E15">
            <v>42919</v>
          </cell>
          <cell r="H15">
            <v>7.17</v>
          </cell>
          <cell r="P15">
            <v>7.16</v>
          </cell>
          <cell r="Q15">
            <v>7.17</v>
          </cell>
        </row>
        <row r="16">
          <cell r="E16">
            <v>42920</v>
          </cell>
          <cell r="H16">
            <v>7.17</v>
          </cell>
          <cell r="P16">
            <v>7.16</v>
          </cell>
          <cell r="Q16">
            <v>7.17</v>
          </cell>
        </row>
        <row r="17">
          <cell r="E17">
            <v>42921</v>
          </cell>
          <cell r="H17">
            <v>7.17</v>
          </cell>
          <cell r="P17">
            <v>7.16</v>
          </cell>
          <cell r="Q17">
            <v>7.17</v>
          </cell>
        </row>
        <row r="18">
          <cell r="E18">
            <v>42922</v>
          </cell>
          <cell r="H18">
            <v>7.17</v>
          </cell>
          <cell r="P18">
            <v>7.17</v>
          </cell>
          <cell r="Q18">
            <v>7.17</v>
          </cell>
        </row>
        <row r="19">
          <cell r="E19">
            <v>42923</v>
          </cell>
          <cell r="H19">
            <v>7.17</v>
          </cell>
          <cell r="P19">
            <v>7.17</v>
          </cell>
          <cell r="Q19">
            <v>7.17</v>
          </cell>
        </row>
        <row r="20">
          <cell r="E20">
            <v>42924</v>
          </cell>
          <cell r="Q20">
            <v>0</v>
          </cell>
        </row>
        <row r="21">
          <cell r="E21">
            <v>42925</v>
          </cell>
          <cell r="Q21">
            <v>0</v>
          </cell>
        </row>
        <row r="22">
          <cell r="G22">
            <v>0</v>
          </cell>
          <cell r="H22">
            <v>35.85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35.82</v>
          </cell>
          <cell r="Q22">
            <v>35.85</v>
          </cell>
        </row>
        <row r="23">
          <cell r="E23">
            <v>42926</v>
          </cell>
          <cell r="H23">
            <v>7.17</v>
          </cell>
          <cell r="P23">
            <v>7.17</v>
          </cell>
          <cell r="Q23">
            <v>7.17</v>
          </cell>
        </row>
        <row r="24">
          <cell r="E24">
            <v>42927</v>
          </cell>
          <cell r="H24">
            <v>7.17</v>
          </cell>
          <cell r="P24">
            <v>7.16</v>
          </cell>
          <cell r="Q24">
            <v>7.17</v>
          </cell>
        </row>
        <row r="25">
          <cell r="E25">
            <v>42928</v>
          </cell>
          <cell r="H25">
            <v>7.17</v>
          </cell>
          <cell r="P25">
            <v>7.17</v>
          </cell>
          <cell r="Q25">
            <v>7.17</v>
          </cell>
        </row>
        <row r="26">
          <cell r="E26">
            <v>42929</v>
          </cell>
          <cell r="H26">
            <v>7.17</v>
          </cell>
          <cell r="P26">
            <v>7.17</v>
          </cell>
          <cell r="Q26">
            <v>7.17</v>
          </cell>
        </row>
        <row r="27">
          <cell r="E27">
            <v>42930</v>
          </cell>
          <cell r="M27">
            <v>7</v>
          </cell>
          <cell r="Q27">
            <v>0</v>
          </cell>
        </row>
        <row r="28">
          <cell r="E28">
            <v>42931</v>
          </cell>
          <cell r="Q28">
            <v>0</v>
          </cell>
        </row>
        <row r="29">
          <cell r="E29">
            <v>42932</v>
          </cell>
          <cell r="Q29">
            <v>0</v>
          </cell>
        </row>
        <row r="30">
          <cell r="G30">
            <v>0</v>
          </cell>
          <cell r="H30">
            <v>28.68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7</v>
          </cell>
          <cell r="N30">
            <v>0</v>
          </cell>
          <cell r="O30">
            <v>0</v>
          </cell>
          <cell r="P30">
            <v>28.67</v>
          </cell>
          <cell r="Q30">
            <v>35.68</v>
          </cell>
        </row>
        <row r="31">
          <cell r="E31">
            <v>42933</v>
          </cell>
          <cell r="H31">
            <v>7.17</v>
          </cell>
          <cell r="P31">
            <v>7.16</v>
          </cell>
          <cell r="Q31">
            <v>7.17</v>
          </cell>
        </row>
        <row r="32">
          <cell r="E32">
            <v>42934</v>
          </cell>
          <cell r="H32">
            <v>7.17</v>
          </cell>
          <cell r="P32">
            <v>7.17</v>
          </cell>
          <cell r="Q32">
            <v>7.17</v>
          </cell>
        </row>
        <row r="33">
          <cell r="E33">
            <v>42935</v>
          </cell>
          <cell r="H33">
            <v>7.17</v>
          </cell>
          <cell r="P33">
            <v>7.17</v>
          </cell>
          <cell r="Q33">
            <v>7.17</v>
          </cell>
        </row>
        <row r="34">
          <cell r="E34">
            <v>42936</v>
          </cell>
          <cell r="H34">
            <v>7.17</v>
          </cell>
          <cell r="P34">
            <v>7.17</v>
          </cell>
          <cell r="Q34">
            <v>7.17</v>
          </cell>
        </row>
        <row r="35">
          <cell r="E35">
            <v>42937</v>
          </cell>
          <cell r="H35">
            <v>7.17</v>
          </cell>
          <cell r="P35">
            <v>7.17</v>
          </cell>
          <cell r="Q35">
            <v>7.17</v>
          </cell>
        </row>
        <row r="36">
          <cell r="E36">
            <v>42938</v>
          </cell>
          <cell r="Q36">
            <v>0</v>
          </cell>
        </row>
        <row r="37">
          <cell r="E37">
            <v>42939</v>
          </cell>
          <cell r="Q37">
            <v>0</v>
          </cell>
        </row>
        <row r="38">
          <cell r="G38">
            <v>0</v>
          </cell>
          <cell r="H38">
            <v>35.85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35.840000000000003</v>
          </cell>
          <cell r="Q38">
            <v>35.85</v>
          </cell>
        </row>
        <row r="39">
          <cell r="E39">
            <v>42940</v>
          </cell>
          <cell r="H39">
            <v>7.17</v>
          </cell>
          <cell r="P39">
            <v>7.17</v>
          </cell>
          <cell r="Q39">
            <v>7.17</v>
          </cell>
        </row>
        <row r="40">
          <cell r="E40">
            <v>42941</v>
          </cell>
          <cell r="H40">
            <v>7.17</v>
          </cell>
          <cell r="P40">
            <v>7.16</v>
          </cell>
          <cell r="Q40">
            <v>7.17</v>
          </cell>
        </row>
        <row r="41">
          <cell r="E41">
            <v>42942</v>
          </cell>
          <cell r="H41">
            <v>7.17</v>
          </cell>
          <cell r="P41">
            <v>7.17</v>
          </cell>
          <cell r="Q41">
            <v>7.17</v>
          </cell>
        </row>
        <row r="42">
          <cell r="E42">
            <v>42943</v>
          </cell>
          <cell r="H42">
            <v>7.17</v>
          </cell>
          <cell r="P42">
            <v>7.17</v>
          </cell>
          <cell r="Q42">
            <v>7.17</v>
          </cell>
        </row>
        <row r="43">
          <cell r="E43">
            <v>42944</v>
          </cell>
          <cell r="H43">
            <v>7.17</v>
          </cell>
          <cell r="P43">
            <v>7.17</v>
          </cell>
          <cell r="Q43">
            <v>7.17</v>
          </cell>
        </row>
        <row r="44">
          <cell r="E44">
            <v>42945</v>
          </cell>
          <cell r="Q44">
            <v>0</v>
          </cell>
        </row>
        <row r="45">
          <cell r="E45">
            <v>42946</v>
          </cell>
          <cell r="Q45">
            <v>0</v>
          </cell>
        </row>
      </sheetData>
      <sheetData sheetId="10">
        <row r="7">
          <cell r="E7">
            <v>42947</v>
          </cell>
          <cell r="Q7">
            <v>0</v>
          </cell>
        </row>
        <row r="8">
          <cell r="E8">
            <v>42948</v>
          </cell>
          <cell r="H8">
            <v>7.17</v>
          </cell>
          <cell r="P8">
            <v>7.17</v>
          </cell>
          <cell r="Q8">
            <v>7.17</v>
          </cell>
        </row>
        <row r="9">
          <cell r="E9">
            <v>42949</v>
          </cell>
          <cell r="H9">
            <v>7.17</v>
          </cell>
          <cell r="P9">
            <v>7.17</v>
          </cell>
          <cell r="Q9">
            <v>7.17</v>
          </cell>
        </row>
        <row r="10">
          <cell r="E10">
            <v>42950</v>
          </cell>
          <cell r="H10">
            <v>7.17</v>
          </cell>
          <cell r="P10">
            <v>7.17</v>
          </cell>
          <cell r="Q10">
            <v>7.17</v>
          </cell>
        </row>
        <row r="11">
          <cell r="E11">
            <v>42951</v>
          </cell>
          <cell r="H11">
            <v>7.17</v>
          </cell>
          <cell r="P11">
            <v>7.17</v>
          </cell>
          <cell r="Q11">
            <v>7.17</v>
          </cell>
        </row>
        <row r="12">
          <cell r="E12">
            <v>42952</v>
          </cell>
          <cell r="Q12">
            <v>0</v>
          </cell>
        </row>
        <row r="13">
          <cell r="E13">
            <v>42953</v>
          </cell>
          <cell r="Q13">
            <v>0</v>
          </cell>
        </row>
        <row r="14">
          <cell r="G14">
            <v>0</v>
          </cell>
          <cell r="H14">
            <v>28.68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28.68</v>
          </cell>
          <cell r="Q14">
            <v>28.68</v>
          </cell>
        </row>
        <row r="15">
          <cell r="E15">
            <v>42954</v>
          </cell>
          <cell r="H15">
            <v>7.17</v>
          </cell>
          <cell r="P15">
            <v>7.16</v>
          </cell>
          <cell r="Q15">
            <v>7.17</v>
          </cell>
        </row>
        <row r="16">
          <cell r="E16">
            <v>42955</v>
          </cell>
          <cell r="H16">
            <v>7.17</v>
          </cell>
          <cell r="P16">
            <v>7.16</v>
          </cell>
          <cell r="Q16">
            <v>7.17</v>
          </cell>
        </row>
        <row r="17">
          <cell r="E17">
            <v>42956</v>
          </cell>
          <cell r="H17">
            <v>7.17</v>
          </cell>
          <cell r="P17">
            <v>7.17</v>
          </cell>
          <cell r="Q17">
            <v>7.17</v>
          </cell>
        </row>
        <row r="18">
          <cell r="E18">
            <v>42957</v>
          </cell>
          <cell r="H18">
            <v>7.17</v>
          </cell>
          <cell r="P18">
            <v>7.17</v>
          </cell>
          <cell r="Q18">
            <v>7.17</v>
          </cell>
        </row>
        <row r="19">
          <cell r="E19">
            <v>42958</v>
          </cell>
          <cell r="H19">
            <v>7.17</v>
          </cell>
          <cell r="P19">
            <v>7.17</v>
          </cell>
          <cell r="Q19">
            <v>7.17</v>
          </cell>
        </row>
        <row r="20">
          <cell r="E20">
            <v>42959</v>
          </cell>
          <cell r="Q20">
            <v>0</v>
          </cell>
        </row>
        <row r="21">
          <cell r="E21">
            <v>42960</v>
          </cell>
          <cell r="Q21">
            <v>0</v>
          </cell>
        </row>
        <row r="22">
          <cell r="G22">
            <v>0</v>
          </cell>
          <cell r="H22">
            <v>35.85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35.830000000000005</v>
          </cell>
          <cell r="Q22">
            <v>35.85</v>
          </cell>
        </row>
        <row r="23">
          <cell r="E23">
            <v>42961</v>
          </cell>
          <cell r="J23">
            <v>7</v>
          </cell>
          <cell r="Q23">
            <v>0</v>
          </cell>
        </row>
        <row r="24">
          <cell r="E24">
            <v>42962</v>
          </cell>
          <cell r="M24">
            <v>7</v>
          </cell>
          <cell r="Q24">
            <v>0</v>
          </cell>
        </row>
        <row r="25">
          <cell r="E25">
            <v>42963</v>
          </cell>
          <cell r="H25">
            <v>7.17</v>
          </cell>
          <cell r="P25">
            <v>7.17</v>
          </cell>
          <cell r="Q25">
            <v>7.17</v>
          </cell>
        </row>
        <row r="26">
          <cell r="E26">
            <v>42964</v>
          </cell>
          <cell r="H26">
            <v>7.17</v>
          </cell>
          <cell r="P26">
            <v>7.17</v>
          </cell>
          <cell r="Q26">
            <v>7.17</v>
          </cell>
        </row>
        <row r="27">
          <cell r="E27">
            <v>42965</v>
          </cell>
          <cell r="H27">
            <v>7.17</v>
          </cell>
          <cell r="P27">
            <v>7.17</v>
          </cell>
          <cell r="Q27">
            <v>7.17</v>
          </cell>
        </row>
        <row r="28">
          <cell r="E28">
            <v>42966</v>
          </cell>
          <cell r="Q28">
            <v>0</v>
          </cell>
        </row>
        <row r="29">
          <cell r="E29">
            <v>42967</v>
          </cell>
          <cell r="Q29">
            <v>0</v>
          </cell>
        </row>
        <row r="30">
          <cell r="G30">
            <v>0</v>
          </cell>
          <cell r="H30">
            <v>21.509999999999998</v>
          </cell>
          <cell r="I30">
            <v>0</v>
          </cell>
          <cell r="J30">
            <v>7</v>
          </cell>
          <cell r="K30">
            <v>0</v>
          </cell>
          <cell r="L30">
            <v>0</v>
          </cell>
          <cell r="M30">
            <v>7</v>
          </cell>
          <cell r="N30">
            <v>0</v>
          </cell>
          <cell r="O30">
            <v>0</v>
          </cell>
          <cell r="P30">
            <v>21.509999999999998</v>
          </cell>
          <cell r="Q30">
            <v>35.51</v>
          </cell>
        </row>
        <row r="31">
          <cell r="E31">
            <v>42968</v>
          </cell>
          <cell r="H31">
            <v>7.17</v>
          </cell>
          <cell r="P31">
            <v>7.17</v>
          </cell>
          <cell r="Q31">
            <v>7.17</v>
          </cell>
        </row>
        <row r="32">
          <cell r="E32">
            <v>42969</v>
          </cell>
          <cell r="H32">
            <v>7.17</v>
          </cell>
          <cell r="P32">
            <v>7.17</v>
          </cell>
          <cell r="Q32">
            <v>7.17</v>
          </cell>
        </row>
        <row r="33">
          <cell r="E33">
            <v>42970</v>
          </cell>
          <cell r="H33">
            <v>7.17</v>
          </cell>
          <cell r="P33">
            <v>7.17</v>
          </cell>
          <cell r="Q33">
            <v>7.17</v>
          </cell>
        </row>
        <row r="34">
          <cell r="E34">
            <v>42971</v>
          </cell>
          <cell r="H34">
            <v>7.17</v>
          </cell>
          <cell r="P34">
            <v>7.17</v>
          </cell>
          <cell r="Q34">
            <v>7.17</v>
          </cell>
        </row>
        <row r="35">
          <cell r="E35">
            <v>42972</v>
          </cell>
          <cell r="H35">
            <v>7.17</v>
          </cell>
          <cell r="P35">
            <v>7.17</v>
          </cell>
          <cell r="Q35">
            <v>7.17</v>
          </cell>
        </row>
        <row r="36">
          <cell r="E36">
            <v>42973</v>
          </cell>
          <cell r="Q36">
            <v>0</v>
          </cell>
        </row>
        <row r="37">
          <cell r="E37">
            <v>42974</v>
          </cell>
          <cell r="Q37">
            <v>0</v>
          </cell>
        </row>
        <row r="38">
          <cell r="G38">
            <v>0</v>
          </cell>
          <cell r="H38">
            <v>35.85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35.85</v>
          </cell>
          <cell r="Q38">
            <v>35.85</v>
          </cell>
        </row>
        <row r="39">
          <cell r="E39">
            <v>42975</v>
          </cell>
          <cell r="H39">
            <v>7.17</v>
          </cell>
          <cell r="P39">
            <v>7.17</v>
          </cell>
          <cell r="Q39">
            <v>7.17</v>
          </cell>
        </row>
        <row r="40">
          <cell r="E40">
            <v>42976</v>
          </cell>
          <cell r="H40">
            <v>7.17</v>
          </cell>
          <cell r="P40">
            <v>7.17</v>
          </cell>
          <cell r="Q40">
            <v>7.17</v>
          </cell>
        </row>
        <row r="41">
          <cell r="E41">
            <v>42977</v>
          </cell>
          <cell r="H41">
            <v>7.17</v>
          </cell>
          <cell r="P41">
            <v>7.17</v>
          </cell>
          <cell r="Q41">
            <v>7.17</v>
          </cell>
        </row>
        <row r="42">
          <cell r="E42">
            <v>42978</v>
          </cell>
          <cell r="H42">
            <v>7.17</v>
          </cell>
          <cell r="P42">
            <v>7.17</v>
          </cell>
          <cell r="Q42">
            <v>7.17</v>
          </cell>
        </row>
        <row r="43">
          <cell r="E43">
            <v>42979</v>
          </cell>
          <cell r="Q43">
            <v>0</v>
          </cell>
        </row>
        <row r="44">
          <cell r="E44">
            <v>42980</v>
          </cell>
          <cell r="Q44">
            <v>0</v>
          </cell>
        </row>
        <row r="45">
          <cell r="E45">
            <v>42981</v>
          </cell>
          <cell r="Q45">
            <v>0</v>
          </cell>
        </row>
      </sheetData>
      <sheetData sheetId="11">
        <row r="7">
          <cell r="E7">
            <v>42975</v>
          </cell>
          <cell r="Q7">
            <v>0</v>
          </cell>
        </row>
        <row r="8">
          <cell r="E8">
            <v>42976</v>
          </cell>
          <cell r="Q8">
            <v>0</v>
          </cell>
        </row>
        <row r="9">
          <cell r="E9">
            <v>42977</v>
          </cell>
          <cell r="Q9">
            <v>0</v>
          </cell>
        </row>
        <row r="10">
          <cell r="E10">
            <v>42978</v>
          </cell>
          <cell r="Q10">
            <v>0</v>
          </cell>
        </row>
        <row r="11">
          <cell r="E11">
            <v>42979</v>
          </cell>
          <cell r="H11">
            <v>7.17</v>
          </cell>
          <cell r="P11">
            <v>7.17</v>
          </cell>
          <cell r="Q11">
            <v>7.17</v>
          </cell>
        </row>
        <row r="12">
          <cell r="E12">
            <v>42980</v>
          </cell>
          <cell r="Q12">
            <v>0</v>
          </cell>
        </row>
        <row r="13">
          <cell r="E13">
            <v>42981</v>
          </cell>
          <cell r="Q13">
            <v>0</v>
          </cell>
        </row>
        <row r="14">
          <cell r="G14">
            <v>0</v>
          </cell>
          <cell r="H14">
            <v>7.17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7.17</v>
          </cell>
          <cell r="Q14">
            <v>7.17</v>
          </cell>
        </row>
        <row r="15">
          <cell r="E15">
            <v>42982</v>
          </cell>
          <cell r="J15">
            <v>7</v>
          </cell>
          <cell r="Q15">
            <v>0</v>
          </cell>
        </row>
        <row r="16">
          <cell r="E16">
            <v>42983</v>
          </cell>
          <cell r="J16">
            <v>7</v>
          </cell>
          <cell r="Q16">
            <v>0</v>
          </cell>
        </row>
        <row r="17">
          <cell r="E17">
            <v>42984</v>
          </cell>
          <cell r="J17">
            <v>7</v>
          </cell>
          <cell r="Q17">
            <v>0</v>
          </cell>
        </row>
        <row r="18">
          <cell r="E18">
            <v>42985</v>
          </cell>
          <cell r="J18">
            <v>7</v>
          </cell>
          <cell r="Q18">
            <v>0</v>
          </cell>
        </row>
        <row r="19">
          <cell r="E19">
            <v>42986</v>
          </cell>
          <cell r="J19">
            <v>7</v>
          </cell>
          <cell r="Q19">
            <v>0</v>
          </cell>
        </row>
        <row r="20">
          <cell r="E20">
            <v>42987</v>
          </cell>
          <cell r="Q20">
            <v>0</v>
          </cell>
        </row>
        <row r="21">
          <cell r="E21">
            <v>42988</v>
          </cell>
          <cell r="Q21">
            <v>0</v>
          </cell>
        </row>
        <row r="22">
          <cell r="G22">
            <v>0</v>
          </cell>
          <cell r="H22">
            <v>0</v>
          </cell>
          <cell r="I22">
            <v>0</v>
          </cell>
          <cell r="J22">
            <v>35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35</v>
          </cell>
        </row>
        <row r="23">
          <cell r="E23">
            <v>42989</v>
          </cell>
          <cell r="H23">
            <v>7.17</v>
          </cell>
          <cell r="P23">
            <v>7.17</v>
          </cell>
          <cell r="Q23">
            <v>7.17</v>
          </cell>
        </row>
        <row r="24">
          <cell r="E24">
            <v>42990</v>
          </cell>
          <cell r="H24">
            <v>7.17</v>
          </cell>
          <cell r="P24">
            <v>7.16</v>
          </cell>
          <cell r="Q24">
            <v>7.17</v>
          </cell>
        </row>
        <row r="25">
          <cell r="E25">
            <v>42991</v>
          </cell>
          <cell r="H25">
            <v>7.17</v>
          </cell>
          <cell r="P25">
            <v>7.17</v>
          </cell>
          <cell r="Q25">
            <v>7.17</v>
          </cell>
        </row>
        <row r="26">
          <cell r="E26">
            <v>42992</v>
          </cell>
          <cell r="H26">
            <v>7.17</v>
          </cell>
          <cell r="P26">
            <v>7.17</v>
          </cell>
          <cell r="Q26">
            <v>7.17</v>
          </cell>
        </row>
        <row r="27">
          <cell r="E27">
            <v>42993</v>
          </cell>
          <cell r="H27">
            <v>7.17</v>
          </cell>
          <cell r="P27">
            <v>7.17</v>
          </cell>
          <cell r="Q27">
            <v>7.17</v>
          </cell>
        </row>
        <row r="28">
          <cell r="E28">
            <v>42994</v>
          </cell>
          <cell r="Q28">
            <v>0</v>
          </cell>
        </row>
        <row r="29">
          <cell r="E29">
            <v>42995</v>
          </cell>
          <cell r="Q29">
            <v>0</v>
          </cell>
        </row>
        <row r="30">
          <cell r="G30">
            <v>0</v>
          </cell>
          <cell r="H30">
            <v>35.85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35.840000000000003</v>
          </cell>
          <cell r="Q30">
            <v>35.85</v>
          </cell>
        </row>
        <row r="31">
          <cell r="E31">
            <v>42996</v>
          </cell>
          <cell r="H31">
            <v>7.17</v>
          </cell>
          <cell r="P31">
            <v>7.17</v>
          </cell>
          <cell r="Q31">
            <v>7.17</v>
          </cell>
        </row>
        <row r="32">
          <cell r="E32">
            <v>42997</v>
          </cell>
          <cell r="H32">
            <v>3.92</v>
          </cell>
          <cell r="L32">
            <v>3.25</v>
          </cell>
          <cell r="P32">
            <v>3.92</v>
          </cell>
          <cell r="Q32">
            <v>7.17</v>
          </cell>
        </row>
        <row r="33">
          <cell r="E33">
            <v>42998</v>
          </cell>
          <cell r="H33">
            <v>2.83</v>
          </cell>
          <cell r="L33">
            <v>7.17</v>
          </cell>
          <cell r="P33">
            <v>7.17</v>
          </cell>
          <cell r="Q33">
            <v>10</v>
          </cell>
        </row>
        <row r="34">
          <cell r="E34">
            <v>42999</v>
          </cell>
          <cell r="H34">
            <v>7.17</v>
          </cell>
          <cell r="P34">
            <v>7.17</v>
          </cell>
          <cell r="Q34">
            <v>7.17</v>
          </cell>
        </row>
        <row r="35">
          <cell r="E35">
            <v>43000</v>
          </cell>
          <cell r="H35">
            <v>7.17</v>
          </cell>
          <cell r="P35">
            <v>7.17</v>
          </cell>
          <cell r="Q35">
            <v>7.17</v>
          </cell>
        </row>
        <row r="36">
          <cell r="E36">
            <v>43001</v>
          </cell>
          <cell r="Q36">
            <v>0</v>
          </cell>
        </row>
        <row r="37">
          <cell r="E37">
            <v>43002</v>
          </cell>
          <cell r="Q37">
            <v>0</v>
          </cell>
        </row>
        <row r="38">
          <cell r="G38">
            <v>0</v>
          </cell>
          <cell r="H38">
            <v>28.259999999999998</v>
          </cell>
          <cell r="I38">
            <v>0</v>
          </cell>
          <cell r="J38">
            <v>0</v>
          </cell>
          <cell r="K38">
            <v>0</v>
          </cell>
          <cell r="L38">
            <v>10.42</v>
          </cell>
          <cell r="M38">
            <v>0</v>
          </cell>
          <cell r="N38">
            <v>0</v>
          </cell>
          <cell r="O38">
            <v>0</v>
          </cell>
          <cell r="P38">
            <v>32.6</v>
          </cell>
          <cell r="Q38">
            <v>38.68</v>
          </cell>
        </row>
        <row r="39">
          <cell r="E39">
            <v>43003</v>
          </cell>
          <cell r="H39">
            <v>7.17</v>
          </cell>
          <cell r="P39">
            <v>7.17</v>
          </cell>
          <cell r="Q39">
            <v>7.17</v>
          </cell>
        </row>
        <row r="40">
          <cell r="E40">
            <v>43004</v>
          </cell>
          <cell r="H40">
            <v>7.17</v>
          </cell>
          <cell r="P40">
            <v>7.17</v>
          </cell>
          <cell r="Q40">
            <v>7.17</v>
          </cell>
        </row>
        <row r="41">
          <cell r="E41">
            <v>43005</v>
          </cell>
          <cell r="H41">
            <v>7.17</v>
          </cell>
          <cell r="P41">
            <v>7.17</v>
          </cell>
          <cell r="Q41">
            <v>7.17</v>
          </cell>
        </row>
        <row r="42">
          <cell r="E42">
            <v>43006</v>
          </cell>
          <cell r="H42">
            <v>7.17</v>
          </cell>
          <cell r="P42">
            <v>7.17</v>
          </cell>
          <cell r="Q42">
            <v>7.17</v>
          </cell>
        </row>
        <row r="43">
          <cell r="E43">
            <v>43007</v>
          </cell>
          <cell r="H43">
            <v>7.17</v>
          </cell>
          <cell r="P43">
            <v>7.17</v>
          </cell>
          <cell r="Q43">
            <v>7.17</v>
          </cell>
        </row>
        <row r="44">
          <cell r="E44">
            <v>43008</v>
          </cell>
          <cell r="Q44">
            <v>0</v>
          </cell>
        </row>
        <row r="45">
          <cell r="E45">
            <v>43009</v>
          </cell>
          <cell r="Q45">
            <v>0</v>
          </cell>
        </row>
      </sheetData>
      <sheetData sheetId="12">
        <row r="7">
          <cell r="E7">
            <v>43003</v>
          </cell>
          <cell r="Q7">
            <v>0</v>
          </cell>
        </row>
        <row r="8">
          <cell r="E8">
            <v>43004</v>
          </cell>
          <cell r="Q8">
            <v>0</v>
          </cell>
        </row>
        <row r="9">
          <cell r="E9">
            <v>43005</v>
          </cell>
          <cell r="Q9">
            <v>0</v>
          </cell>
        </row>
        <row r="10">
          <cell r="E10">
            <v>43006</v>
          </cell>
          <cell r="Q10">
            <v>0</v>
          </cell>
        </row>
        <row r="11">
          <cell r="E11">
            <v>43007</v>
          </cell>
          <cell r="Q11">
            <v>0</v>
          </cell>
        </row>
        <row r="12">
          <cell r="E12">
            <v>43008</v>
          </cell>
          <cell r="Q12">
            <v>0</v>
          </cell>
        </row>
        <row r="13">
          <cell r="E13">
            <v>43009</v>
          </cell>
          <cell r="Q13">
            <v>0</v>
          </cell>
        </row>
        <row r="14"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</row>
        <row r="15">
          <cell r="E15">
            <v>43010</v>
          </cell>
          <cell r="H15">
            <v>7.17</v>
          </cell>
          <cell r="P15">
            <v>7.17</v>
          </cell>
          <cell r="Q15">
            <v>7.17</v>
          </cell>
        </row>
        <row r="16">
          <cell r="E16">
            <v>43011</v>
          </cell>
          <cell r="H16">
            <v>7.17</v>
          </cell>
          <cell r="P16">
            <v>7.17</v>
          </cell>
          <cell r="Q16">
            <v>7.17</v>
          </cell>
        </row>
        <row r="17">
          <cell r="E17">
            <v>43012</v>
          </cell>
          <cell r="H17">
            <v>7.17</v>
          </cell>
          <cell r="P17">
            <v>7.17</v>
          </cell>
          <cell r="Q17">
            <v>7.17</v>
          </cell>
        </row>
        <row r="18">
          <cell r="E18">
            <v>43013</v>
          </cell>
          <cell r="H18">
            <v>8.5</v>
          </cell>
          <cell r="P18">
            <v>7.17</v>
          </cell>
          <cell r="Q18">
            <v>8.5</v>
          </cell>
        </row>
        <row r="19">
          <cell r="E19">
            <v>43014</v>
          </cell>
          <cell r="H19">
            <v>7.17</v>
          </cell>
          <cell r="P19">
            <v>7.16</v>
          </cell>
          <cell r="Q19">
            <v>7.17</v>
          </cell>
        </row>
        <row r="20">
          <cell r="E20">
            <v>43015</v>
          </cell>
          <cell r="Q20">
            <v>0</v>
          </cell>
        </row>
        <row r="21">
          <cell r="E21">
            <v>43016</v>
          </cell>
          <cell r="Q21">
            <v>0</v>
          </cell>
        </row>
        <row r="22">
          <cell r="G22">
            <v>0</v>
          </cell>
          <cell r="H22">
            <v>37.18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35.840000000000003</v>
          </cell>
          <cell r="Q22">
            <v>37.18</v>
          </cell>
        </row>
        <row r="23">
          <cell r="E23">
            <v>43017</v>
          </cell>
          <cell r="H23">
            <v>7.17</v>
          </cell>
          <cell r="P23">
            <v>7.17</v>
          </cell>
          <cell r="Q23">
            <v>7.17</v>
          </cell>
        </row>
        <row r="24">
          <cell r="E24">
            <v>43018</v>
          </cell>
          <cell r="H24">
            <v>7.17</v>
          </cell>
          <cell r="P24">
            <v>7.17</v>
          </cell>
          <cell r="Q24">
            <v>7.17</v>
          </cell>
        </row>
        <row r="25">
          <cell r="E25">
            <v>43019</v>
          </cell>
          <cell r="H25">
            <v>7.17</v>
          </cell>
          <cell r="P25">
            <v>7.17</v>
          </cell>
          <cell r="Q25">
            <v>7.17</v>
          </cell>
        </row>
        <row r="26">
          <cell r="E26">
            <v>43020</v>
          </cell>
          <cell r="H26">
            <v>7.17</v>
          </cell>
          <cell r="P26">
            <v>7.17</v>
          </cell>
          <cell r="Q26">
            <v>7.17</v>
          </cell>
        </row>
        <row r="27">
          <cell r="E27">
            <v>43021</v>
          </cell>
          <cell r="H27">
            <v>7.17</v>
          </cell>
          <cell r="P27">
            <v>7.17</v>
          </cell>
          <cell r="Q27">
            <v>7.17</v>
          </cell>
        </row>
        <row r="28">
          <cell r="E28">
            <v>43022</v>
          </cell>
          <cell r="Q28">
            <v>0</v>
          </cell>
        </row>
        <row r="29">
          <cell r="E29">
            <v>43023</v>
          </cell>
          <cell r="Q29">
            <v>0</v>
          </cell>
        </row>
        <row r="30">
          <cell r="G30">
            <v>0</v>
          </cell>
          <cell r="H30">
            <v>35.85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35.85</v>
          </cell>
          <cell r="Q30">
            <v>35.85</v>
          </cell>
        </row>
        <row r="31">
          <cell r="E31">
            <v>43024</v>
          </cell>
          <cell r="H31">
            <v>7.17</v>
          </cell>
          <cell r="P31">
            <v>7.17</v>
          </cell>
          <cell r="Q31">
            <v>7.17</v>
          </cell>
        </row>
        <row r="32">
          <cell r="E32">
            <v>43025</v>
          </cell>
          <cell r="H32">
            <v>7.17</v>
          </cell>
          <cell r="P32">
            <v>7.16</v>
          </cell>
          <cell r="Q32">
            <v>7.17</v>
          </cell>
        </row>
        <row r="33">
          <cell r="E33">
            <v>43026</v>
          </cell>
          <cell r="H33">
            <v>10</v>
          </cell>
          <cell r="P33">
            <v>10</v>
          </cell>
          <cell r="Q33">
            <v>10</v>
          </cell>
        </row>
        <row r="34">
          <cell r="E34">
            <v>43027</v>
          </cell>
          <cell r="H34">
            <v>7.17</v>
          </cell>
          <cell r="P34">
            <v>7.17</v>
          </cell>
          <cell r="Q34">
            <v>7.17</v>
          </cell>
        </row>
        <row r="35">
          <cell r="E35">
            <v>43028</v>
          </cell>
          <cell r="H35">
            <v>7.17</v>
          </cell>
          <cell r="P35">
            <v>7.17</v>
          </cell>
          <cell r="Q35">
            <v>7.17</v>
          </cell>
        </row>
        <row r="36">
          <cell r="E36">
            <v>43029</v>
          </cell>
          <cell r="Q36">
            <v>0</v>
          </cell>
        </row>
        <row r="37">
          <cell r="E37">
            <v>43030</v>
          </cell>
          <cell r="Q37">
            <v>0</v>
          </cell>
        </row>
        <row r="38">
          <cell r="G38">
            <v>0</v>
          </cell>
          <cell r="H38">
            <v>38.68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38.67</v>
          </cell>
          <cell r="Q38">
            <v>38.68</v>
          </cell>
        </row>
        <row r="39">
          <cell r="E39">
            <v>43031</v>
          </cell>
          <cell r="H39">
            <v>7.17</v>
          </cell>
          <cell r="Q39">
            <v>7.17</v>
          </cell>
        </row>
        <row r="40">
          <cell r="E40">
            <v>43032</v>
          </cell>
          <cell r="H40">
            <v>7.17</v>
          </cell>
          <cell r="Q40">
            <v>7.17</v>
          </cell>
        </row>
        <row r="41">
          <cell r="E41">
            <v>43033</v>
          </cell>
          <cell r="H41">
            <v>7.17</v>
          </cell>
          <cell r="Q41">
            <v>7.17</v>
          </cell>
        </row>
        <row r="42">
          <cell r="E42">
            <v>43034</v>
          </cell>
          <cell r="H42">
            <v>7.17</v>
          </cell>
          <cell r="Q42">
            <v>7.17</v>
          </cell>
        </row>
        <row r="43">
          <cell r="E43">
            <v>43035</v>
          </cell>
          <cell r="H43">
            <v>8</v>
          </cell>
          <cell r="Q43">
            <v>8</v>
          </cell>
        </row>
        <row r="44">
          <cell r="E44">
            <v>43036</v>
          </cell>
          <cell r="Q44">
            <v>0</v>
          </cell>
        </row>
        <row r="45">
          <cell r="E45">
            <v>43037</v>
          </cell>
          <cell r="Q45">
            <v>0</v>
          </cell>
        </row>
      </sheetData>
      <sheetData sheetId="13">
        <row r="7">
          <cell r="E7">
            <v>43038</v>
          </cell>
          <cell r="Q7">
            <v>0</v>
          </cell>
        </row>
        <row r="8">
          <cell r="E8">
            <v>43039</v>
          </cell>
          <cell r="Q8">
            <v>0</v>
          </cell>
        </row>
        <row r="9">
          <cell r="E9">
            <v>43040</v>
          </cell>
          <cell r="M9">
            <v>7</v>
          </cell>
          <cell r="Q9">
            <v>0</v>
          </cell>
        </row>
        <row r="10">
          <cell r="E10">
            <v>43041</v>
          </cell>
          <cell r="J10">
            <v>7</v>
          </cell>
          <cell r="Q10">
            <v>0</v>
          </cell>
        </row>
        <row r="11">
          <cell r="E11">
            <v>43042</v>
          </cell>
          <cell r="J11">
            <v>7</v>
          </cell>
          <cell r="Q11">
            <v>0</v>
          </cell>
        </row>
        <row r="12">
          <cell r="E12">
            <v>43043</v>
          </cell>
          <cell r="Q12">
            <v>0</v>
          </cell>
        </row>
        <row r="13">
          <cell r="E13">
            <v>43044</v>
          </cell>
          <cell r="Q13">
            <v>0</v>
          </cell>
        </row>
        <row r="14">
          <cell r="G14">
            <v>0</v>
          </cell>
          <cell r="H14">
            <v>0</v>
          </cell>
          <cell r="I14">
            <v>0</v>
          </cell>
          <cell r="J14">
            <v>14</v>
          </cell>
          <cell r="K14">
            <v>0</v>
          </cell>
          <cell r="L14">
            <v>0</v>
          </cell>
          <cell r="M14">
            <v>7</v>
          </cell>
          <cell r="N14">
            <v>0</v>
          </cell>
          <cell r="O14">
            <v>0</v>
          </cell>
          <cell r="P14">
            <v>0</v>
          </cell>
          <cell r="Q14">
            <v>21</v>
          </cell>
        </row>
        <row r="15">
          <cell r="E15">
            <v>43045</v>
          </cell>
          <cell r="H15">
            <v>10.5</v>
          </cell>
          <cell r="Q15">
            <v>10.5</v>
          </cell>
        </row>
        <row r="16">
          <cell r="E16">
            <v>43046</v>
          </cell>
          <cell r="H16">
            <v>10.5</v>
          </cell>
          <cell r="Q16">
            <v>10.5</v>
          </cell>
        </row>
        <row r="17">
          <cell r="E17">
            <v>43047</v>
          </cell>
          <cell r="H17">
            <v>11</v>
          </cell>
          <cell r="Q17">
            <v>11</v>
          </cell>
        </row>
        <row r="18">
          <cell r="E18">
            <v>43048</v>
          </cell>
          <cell r="H18">
            <v>11</v>
          </cell>
          <cell r="Q18">
            <v>11</v>
          </cell>
        </row>
        <row r="19">
          <cell r="E19">
            <v>43049</v>
          </cell>
          <cell r="H19">
            <v>7.17</v>
          </cell>
          <cell r="Q19">
            <v>7.17</v>
          </cell>
        </row>
        <row r="20">
          <cell r="E20">
            <v>43050</v>
          </cell>
          <cell r="Q20">
            <v>0</v>
          </cell>
        </row>
        <row r="21">
          <cell r="E21">
            <v>43051</v>
          </cell>
          <cell r="Q21">
            <v>0</v>
          </cell>
        </row>
        <row r="22">
          <cell r="G22">
            <v>0</v>
          </cell>
          <cell r="H22">
            <v>50.17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50.17</v>
          </cell>
        </row>
        <row r="23">
          <cell r="E23">
            <v>43052</v>
          </cell>
          <cell r="J23">
            <v>7</v>
          </cell>
          <cell r="Q23">
            <v>0</v>
          </cell>
        </row>
        <row r="24">
          <cell r="E24">
            <v>43053</v>
          </cell>
          <cell r="J24">
            <v>7</v>
          </cell>
          <cell r="Q24">
            <v>0</v>
          </cell>
        </row>
        <row r="25">
          <cell r="E25">
            <v>43054</v>
          </cell>
          <cell r="J25">
            <v>7</v>
          </cell>
          <cell r="Q25">
            <v>0</v>
          </cell>
        </row>
        <row r="26">
          <cell r="E26">
            <v>43055</v>
          </cell>
          <cell r="J26">
            <v>7</v>
          </cell>
          <cell r="Q26">
            <v>0</v>
          </cell>
        </row>
        <row r="27">
          <cell r="E27">
            <v>43056</v>
          </cell>
          <cell r="J27">
            <v>7</v>
          </cell>
          <cell r="Q27">
            <v>0</v>
          </cell>
        </row>
        <row r="28">
          <cell r="E28">
            <v>43057</v>
          </cell>
          <cell r="Q28">
            <v>0</v>
          </cell>
        </row>
        <row r="29">
          <cell r="E29">
            <v>43058</v>
          </cell>
          <cell r="Q29">
            <v>0</v>
          </cell>
        </row>
        <row r="30">
          <cell r="G30">
            <v>0</v>
          </cell>
          <cell r="H30">
            <v>0</v>
          </cell>
          <cell r="I30">
            <v>0</v>
          </cell>
          <cell r="J30">
            <v>35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35</v>
          </cell>
        </row>
        <row r="31">
          <cell r="E31">
            <v>43059</v>
          </cell>
          <cell r="Q31">
            <v>0</v>
          </cell>
        </row>
        <row r="32">
          <cell r="E32">
            <v>43060</v>
          </cell>
          <cell r="Q32">
            <v>0</v>
          </cell>
        </row>
        <row r="33">
          <cell r="E33">
            <v>43061</v>
          </cell>
          <cell r="Q33">
            <v>0</v>
          </cell>
        </row>
        <row r="34">
          <cell r="E34">
            <v>43062</v>
          </cell>
          <cell r="Q34">
            <v>0</v>
          </cell>
        </row>
        <row r="35">
          <cell r="E35">
            <v>43063</v>
          </cell>
          <cell r="Q35">
            <v>0</v>
          </cell>
        </row>
        <row r="36">
          <cell r="E36">
            <v>43064</v>
          </cell>
          <cell r="Q36">
            <v>0</v>
          </cell>
        </row>
        <row r="37">
          <cell r="E37">
            <v>43065</v>
          </cell>
          <cell r="Q37">
            <v>0</v>
          </cell>
        </row>
        <row r="38"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</row>
        <row r="39">
          <cell r="E39">
            <v>43066</v>
          </cell>
          <cell r="Q39">
            <v>0</v>
          </cell>
        </row>
        <row r="40">
          <cell r="E40">
            <v>43067</v>
          </cell>
          <cell r="Q40">
            <v>0</v>
          </cell>
        </row>
        <row r="41">
          <cell r="E41">
            <v>43068</v>
          </cell>
          <cell r="Q41">
            <v>0</v>
          </cell>
        </row>
        <row r="42">
          <cell r="E42">
            <v>43069</v>
          </cell>
          <cell r="Q42">
            <v>0</v>
          </cell>
        </row>
        <row r="43">
          <cell r="E43">
            <v>43070</v>
          </cell>
          <cell r="Q43">
            <v>0</v>
          </cell>
        </row>
        <row r="44">
          <cell r="E44">
            <v>43071</v>
          </cell>
          <cell r="Q44">
            <v>0</v>
          </cell>
        </row>
        <row r="45">
          <cell r="E45">
            <v>43072</v>
          </cell>
          <cell r="Q45">
            <v>0</v>
          </cell>
        </row>
      </sheetData>
      <sheetData sheetId="14">
        <row r="7">
          <cell r="E7">
            <v>43066</v>
          </cell>
          <cell r="Q7">
            <v>0</v>
          </cell>
        </row>
        <row r="8">
          <cell r="E8">
            <v>43067</v>
          </cell>
          <cell r="Q8">
            <v>0</v>
          </cell>
        </row>
        <row r="9">
          <cell r="E9">
            <v>43068</v>
          </cell>
          <cell r="Q9">
            <v>0</v>
          </cell>
        </row>
        <row r="10">
          <cell r="E10">
            <v>43069</v>
          </cell>
          <cell r="Q10">
            <v>0</v>
          </cell>
        </row>
        <row r="11">
          <cell r="E11">
            <v>43070</v>
          </cell>
          <cell r="Q11">
            <v>0</v>
          </cell>
        </row>
        <row r="12">
          <cell r="E12">
            <v>43071</v>
          </cell>
          <cell r="Q12">
            <v>0</v>
          </cell>
        </row>
        <row r="13">
          <cell r="E13">
            <v>43072</v>
          </cell>
          <cell r="Q13">
            <v>0</v>
          </cell>
        </row>
        <row r="14"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</row>
        <row r="15">
          <cell r="E15">
            <v>43073</v>
          </cell>
          <cell r="Q15">
            <v>0</v>
          </cell>
        </row>
        <row r="16">
          <cell r="E16">
            <v>43074</v>
          </cell>
          <cell r="Q16">
            <v>0</v>
          </cell>
        </row>
        <row r="17">
          <cell r="E17">
            <v>43075</v>
          </cell>
          <cell r="Q17">
            <v>0</v>
          </cell>
        </row>
        <row r="18">
          <cell r="E18">
            <v>43076</v>
          </cell>
          <cell r="Q18">
            <v>0</v>
          </cell>
        </row>
        <row r="19">
          <cell r="E19">
            <v>43077</v>
          </cell>
          <cell r="Q19">
            <v>0</v>
          </cell>
        </row>
        <row r="20">
          <cell r="E20">
            <v>43078</v>
          </cell>
          <cell r="Q20">
            <v>0</v>
          </cell>
        </row>
        <row r="21">
          <cell r="E21">
            <v>43079</v>
          </cell>
          <cell r="Q21">
            <v>0</v>
          </cell>
        </row>
        <row r="22"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</row>
        <row r="23">
          <cell r="E23">
            <v>43080</v>
          </cell>
          <cell r="Q23">
            <v>0</v>
          </cell>
        </row>
        <row r="24">
          <cell r="E24">
            <v>43081</v>
          </cell>
          <cell r="Q24">
            <v>0</v>
          </cell>
        </row>
        <row r="25">
          <cell r="E25">
            <v>43082</v>
          </cell>
          <cell r="Q25">
            <v>0</v>
          </cell>
        </row>
        <row r="26">
          <cell r="E26">
            <v>43083</v>
          </cell>
          <cell r="Q26">
            <v>0</v>
          </cell>
        </row>
        <row r="27">
          <cell r="E27">
            <v>43084</v>
          </cell>
          <cell r="Q27">
            <v>0</v>
          </cell>
        </row>
        <row r="28">
          <cell r="E28">
            <v>43085</v>
          </cell>
          <cell r="Q28">
            <v>0</v>
          </cell>
        </row>
        <row r="29">
          <cell r="E29">
            <v>43086</v>
          </cell>
          <cell r="Q29">
            <v>0</v>
          </cell>
        </row>
        <row r="30"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</row>
        <row r="31">
          <cell r="E31">
            <v>43087</v>
          </cell>
          <cell r="Q31">
            <v>0</v>
          </cell>
        </row>
        <row r="32">
          <cell r="E32">
            <v>43088</v>
          </cell>
          <cell r="Q32">
            <v>0</v>
          </cell>
        </row>
        <row r="33">
          <cell r="E33">
            <v>43089</v>
          </cell>
          <cell r="Q33">
            <v>0</v>
          </cell>
        </row>
        <row r="34">
          <cell r="E34">
            <v>43090</v>
          </cell>
          <cell r="Q34">
            <v>0</v>
          </cell>
        </row>
        <row r="35">
          <cell r="E35">
            <v>43091</v>
          </cell>
          <cell r="Q35">
            <v>0</v>
          </cell>
        </row>
        <row r="36">
          <cell r="E36">
            <v>43092</v>
          </cell>
          <cell r="Q36">
            <v>0</v>
          </cell>
        </row>
        <row r="37">
          <cell r="E37">
            <v>43093</v>
          </cell>
          <cell r="Q37">
            <v>0</v>
          </cell>
        </row>
        <row r="38"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</row>
        <row r="39">
          <cell r="E39">
            <v>43094</v>
          </cell>
          <cell r="Q39">
            <v>0</v>
          </cell>
        </row>
        <row r="40">
          <cell r="E40">
            <v>43095</v>
          </cell>
          <cell r="Q40">
            <v>0</v>
          </cell>
        </row>
        <row r="41">
          <cell r="E41">
            <v>43096</v>
          </cell>
          <cell r="Q41">
            <v>0</v>
          </cell>
        </row>
        <row r="42">
          <cell r="E42">
            <v>43097</v>
          </cell>
          <cell r="Q42">
            <v>0</v>
          </cell>
        </row>
        <row r="43">
          <cell r="E43">
            <v>43098</v>
          </cell>
          <cell r="Q43">
            <v>0</v>
          </cell>
        </row>
        <row r="44">
          <cell r="E44">
            <v>43099</v>
          </cell>
          <cell r="Q44">
            <v>0</v>
          </cell>
        </row>
        <row r="45">
          <cell r="E45">
            <v>43100</v>
          </cell>
          <cell r="Q45">
            <v>0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>
        <row r="4">
          <cell r="A4">
            <v>42736</v>
          </cell>
          <cell r="B4" t="str">
            <v>Jour de l'an</v>
          </cell>
        </row>
        <row r="5">
          <cell r="A5" t="str">
            <v/>
          </cell>
          <cell r="B5" t="str">
            <v>Vendredi Saint</v>
          </cell>
        </row>
        <row r="6">
          <cell r="A6" t="str">
            <v/>
          </cell>
          <cell r="B6" t="str">
            <v>Pâques +1h</v>
          </cell>
        </row>
        <row r="7">
          <cell r="A7">
            <v>42820</v>
          </cell>
          <cell r="B7" t="str">
            <v xml:space="preserve">heure d'été +1h </v>
          </cell>
        </row>
        <row r="8">
          <cell r="A8" t="str">
            <v/>
          </cell>
          <cell r="B8" t="str">
            <v>Pâques +1h</v>
          </cell>
        </row>
        <row r="9">
          <cell r="A9" t="str">
            <v/>
          </cell>
          <cell r="B9" t="str">
            <v xml:space="preserve">heure d'été +1h </v>
          </cell>
        </row>
        <row r="10">
          <cell r="A10">
            <v>42841</v>
          </cell>
          <cell r="B10" t="str">
            <v>Pâques</v>
          </cell>
        </row>
        <row r="11">
          <cell r="A11">
            <v>42842</v>
          </cell>
          <cell r="B11" t="str">
            <v>Lundi Pâques</v>
          </cell>
        </row>
        <row r="12">
          <cell r="A12">
            <v>42880</v>
          </cell>
          <cell r="B12" t="str">
            <v>Ascension</v>
          </cell>
        </row>
        <row r="13">
          <cell r="A13">
            <v>42890</v>
          </cell>
          <cell r="B13" t="str">
            <v>Pentecôte</v>
          </cell>
        </row>
        <row r="14">
          <cell r="A14">
            <v>42891</v>
          </cell>
          <cell r="B14" t="str">
            <v>Lundi Pentecôte</v>
          </cell>
        </row>
        <row r="15">
          <cell r="A15">
            <v>42856</v>
          </cell>
          <cell r="B15" t="str">
            <v>Fête du Travail</v>
          </cell>
        </row>
        <row r="16">
          <cell r="A16">
            <v>42863</v>
          </cell>
          <cell r="B16" t="str">
            <v>Victoire 1945</v>
          </cell>
        </row>
        <row r="17">
          <cell r="A17">
            <v>42930</v>
          </cell>
          <cell r="B17" t="str">
            <v>Fête nationale</v>
          </cell>
        </row>
        <row r="18">
          <cell r="A18">
            <v>42962</v>
          </cell>
          <cell r="B18" t="str">
            <v>Assomption</v>
          </cell>
        </row>
        <row r="19">
          <cell r="A19">
            <v>43037</v>
          </cell>
          <cell r="B19" t="str">
            <v xml:space="preserve">heure d'hiver -1h </v>
          </cell>
        </row>
        <row r="20">
          <cell r="A20">
            <v>43040</v>
          </cell>
          <cell r="B20" t="str">
            <v>Toussaint</v>
          </cell>
        </row>
        <row r="21">
          <cell r="A21">
            <v>43050</v>
          </cell>
          <cell r="B21" t="str">
            <v>Armistice 1918</v>
          </cell>
        </row>
        <row r="22">
          <cell r="A22">
            <v>43094</v>
          </cell>
          <cell r="B22" t="str">
            <v>Noël</v>
          </cell>
        </row>
        <row r="23">
          <cell r="A23" t="str">
            <v/>
          </cell>
          <cell r="B23" t="str">
            <v>Saint Étienne</v>
          </cell>
        </row>
        <row r="24">
          <cell r="A24" t="str">
            <v/>
          </cell>
          <cell r="B24" t="str">
            <v>Abolition esclavage</v>
          </cell>
        </row>
        <row r="25">
          <cell r="A25" t="str">
            <v/>
          </cell>
          <cell r="B25" t="str">
            <v>Fête nationale</v>
          </cell>
        </row>
        <row r="26">
          <cell r="A26" t="str">
            <v/>
          </cell>
          <cell r="B26" t="str">
            <v>Fête nationale</v>
          </cell>
        </row>
        <row r="27">
          <cell r="A27" t="str">
            <v/>
          </cell>
          <cell r="B27" t="str">
            <v>Fête nationale</v>
          </cell>
        </row>
        <row r="28">
          <cell r="A28" t="str">
            <v/>
          </cell>
          <cell r="B28" t="str">
            <v>Fête du Travail</v>
          </cell>
        </row>
        <row r="29">
          <cell r="A29">
            <v>42883</v>
          </cell>
          <cell r="B29" t="str">
            <v xml:space="preserve">Fête des mères </v>
          </cell>
        </row>
        <row r="30">
          <cell r="A30" t="str">
            <v/>
          </cell>
          <cell r="B30" t="str">
            <v xml:space="preserve">Fête des mères </v>
          </cell>
        </row>
        <row r="31">
          <cell r="A31" t="str">
            <v/>
          </cell>
          <cell r="B31" t="str">
            <v xml:space="preserve">Fête des pères </v>
          </cell>
        </row>
        <row r="32">
          <cell r="A32" t="str">
            <v/>
          </cell>
          <cell r="B32" t="str">
            <v xml:space="preserve">Fête des grand-mères </v>
          </cell>
        </row>
        <row r="33">
          <cell r="A33" t="str">
            <v/>
          </cell>
          <cell r="B33" t="str">
            <v>Épiphanie</v>
          </cell>
        </row>
        <row r="34">
          <cell r="A34" t="str">
            <v/>
          </cell>
          <cell r="B34" t="str">
            <v>Épiphanie</v>
          </cell>
        </row>
        <row r="35">
          <cell r="A35" t="str">
            <v/>
          </cell>
          <cell r="B35" t="str">
            <v>Fête-Dieu</v>
          </cell>
        </row>
        <row r="36">
          <cell r="A36" t="str">
            <v/>
          </cell>
          <cell r="B36" t="str">
            <v>Immaculée Conception</v>
          </cell>
        </row>
        <row r="37">
          <cell r="A37" t="str">
            <v/>
          </cell>
          <cell r="B37" t="str">
            <v xml:space="preserve">heure d'hiver -1h </v>
          </cell>
        </row>
        <row r="38">
          <cell r="A38" t="str">
            <v/>
          </cell>
          <cell r="B38" t="str">
            <v xml:space="preserve">Mardi gras </v>
          </cell>
        </row>
        <row r="39">
          <cell r="A39" t="str">
            <v/>
          </cell>
          <cell r="B39" t="str">
            <v xml:space="preserve">Cendres </v>
          </cell>
        </row>
        <row r="40">
          <cell r="A40" t="str">
            <v/>
          </cell>
          <cell r="B40" t="str">
            <v xml:space="preserve">Mi-Carême </v>
          </cell>
        </row>
        <row r="41">
          <cell r="A41" t="str">
            <v/>
          </cell>
          <cell r="B41" t="str">
            <v>Abolition esclavage</v>
          </cell>
        </row>
        <row r="42">
          <cell r="A42" t="str">
            <v/>
          </cell>
          <cell r="B42" t="str">
            <v>Abolition esclavage</v>
          </cell>
        </row>
        <row r="43">
          <cell r="A43" t="str">
            <v/>
          </cell>
          <cell r="B43" t="str">
            <v>Abolition esclavage</v>
          </cell>
        </row>
        <row r="44">
          <cell r="A44" t="str">
            <v/>
          </cell>
          <cell r="B44" t="str">
            <v>Jour des Défunts</v>
          </cell>
        </row>
        <row r="45">
          <cell r="A45" t="str">
            <v/>
          </cell>
          <cell r="B45" t="str">
            <v>Patriotes</v>
          </cell>
        </row>
        <row r="46">
          <cell r="A46" t="str">
            <v/>
          </cell>
          <cell r="B46" t="str">
            <v> </v>
          </cell>
        </row>
        <row r="47">
          <cell r="A47" t="str">
            <v/>
          </cell>
          <cell r="B47" t="str">
            <v>Fête du Canada</v>
          </cell>
        </row>
        <row r="48">
          <cell r="A48" t="str">
            <v/>
          </cell>
          <cell r="B48" t="str">
            <v> </v>
          </cell>
        </row>
        <row r="49">
          <cell r="A49" t="str">
            <v/>
          </cell>
          <cell r="B49" t="str">
            <v>Action de grâces</v>
          </cell>
        </row>
        <row r="50">
          <cell r="A50" t="str">
            <v/>
          </cell>
          <cell r="B50" t="str">
            <v>Saint Berchtold</v>
          </cell>
        </row>
        <row r="51">
          <cell r="A51" t="str">
            <v/>
          </cell>
          <cell r="B51" t="str">
            <v>Instauration de la République</v>
          </cell>
        </row>
        <row r="52">
          <cell r="A52" t="str">
            <v/>
          </cell>
          <cell r="B52" t="str">
            <v>Saint Joseph</v>
          </cell>
        </row>
        <row r="53">
          <cell r="A53" t="str">
            <v/>
          </cell>
          <cell r="B53" t="str">
            <v>Fahrtsfest</v>
          </cell>
        </row>
        <row r="54">
          <cell r="A54" t="str">
            <v/>
          </cell>
          <cell r="B54" t="str">
            <v>Fête nationale</v>
          </cell>
        </row>
        <row r="55">
          <cell r="A55" t="str">
            <v/>
          </cell>
          <cell r="B55" t="str">
            <v>Jeûne fédéral</v>
          </cell>
        </row>
        <row r="56">
          <cell r="A56" t="str">
            <v/>
          </cell>
          <cell r="B56" t="str">
            <v>Jeûne genevois</v>
          </cell>
        </row>
        <row r="57">
          <cell r="A57" t="str">
            <v/>
          </cell>
          <cell r="B57" t="str">
            <v> </v>
          </cell>
        </row>
        <row r="58">
          <cell r="A58" t="str">
            <v/>
          </cell>
          <cell r="B58" t="str">
            <v>St Nicolas de Flüe</v>
          </cell>
        </row>
        <row r="59">
          <cell r="A59" t="str">
            <v/>
          </cell>
          <cell r="B59" t="str">
            <v>Restauration de la République</v>
          </cell>
        </row>
        <row r="60">
          <cell r="A60" t="str">
            <v/>
          </cell>
          <cell r="B60" t="str">
            <v>Arrivée Évangile</v>
          </cell>
        </row>
        <row r="61">
          <cell r="A61" t="str">
            <v/>
          </cell>
          <cell r="B61" t="str">
            <v>Fête Autonomie</v>
          </cell>
        </row>
        <row r="62">
          <cell r="A62" t="str">
            <v/>
          </cell>
          <cell r="B62" t="str">
            <v>Fête citoyenneté</v>
          </cell>
        </row>
        <row r="63">
          <cell r="A63" t="str">
            <v/>
          </cell>
          <cell r="B63" t="str">
            <v>Abolition esclavage</v>
          </cell>
        </row>
        <row r="64">
          <cell r="A64" t="str">
            <v/>
          </cell>
          <cell r="B64" t="str">
            <v>Libération SPM</v>
          </cell>
        </row>
        <row r="65">
          <cell r="A65" t="str">
            <v/>
          </cell>
        </row>
        <row r="66">
          <cell r="A66" t="str">
            <v/>
          </cell>
        </row>
        <row r="67">
          <cell r="A67" t="str">
            <v/>
          </cell>
        </row>
        <row r="68">
          <cell r="A68" t="str">
            <v/>
          </cell>
        </row>
        <row r="69">
          <cell r="A69" t="str">
            <v/>
          </cell>
        </row>
        <row r="70">
          <cell r="A70" t="str">
            <v/>
          </cell>
        </row>
        <row r="71">
          <cell r="A71" t="str">
            <v/>
          </cell>
        </row>
        <row r="72">
          <cell r="A72" t="str">
            <v/>
          </cell>
        </row>
        <row r="73">
          <cell r="A73" t="str">
            <v/>
          </cell>
        </row>
        <row r="74">
          <cell r="A74" t="str">
            <v/>
          </cell>
        </row>
        <row r="75">
          <cell r="A75" t="str">
            <v/>
          </cell>
        </row>
        <row r="76">
          <cell r="A76" t="str">
            <v/>
          </cell>
        </row>
        <row r="77">
          <cell r="A77" t="str">
            <v/>
          </cell>
        </row>
        <row r="78">
          <cell r="A78" t="str">
            <v/>
          </cell>
        </row>
        <row r="79">
          <cell r="A79" t="str">
            <v/>
          </cell>
        </row>
        <row r="80">
          <cell r="A80" t="str">
            <v/>
          </cell>
        </row>
        <row r="81">
          <cell r="A81" t="str">
            <v/>
          </cell>
        </row>
        <row r="82">
          <cell r="A82" t="str">
            <v/>
          </cell>
        </row>
        <row r="83">
          <cell r="A83" t="str">
            <v/>
          </cell>
        </row>
        <row r="84">
          <cell r="A84" t="str">
            <v/>
          </cell>
        </row>
        <row r="85">
          <cell r="A85" t="str">
            <v/>
          </cell>
        </row>
        <row r="86">
          <cell r="A86" t="str">
            <v/>
          </cell>
        </row>
        <row r="87">
          <cell r="A87" t="str">
            <v/>
          </cell>
        </row>
        <row r="88">
          <cell r="A88" t="str">
            <v/>
          </cell>
        </row>
        <row r="89">
          <cell r="A89" t="str">
            <v/>
          </cell>
        </row>
        <row r="90">
          <cell r="A90" t="str">
            <v/>
          </cell>
        </row>
        <row r="91">
          <cell r="A91" t="str">
            <v/>
          </cell>
        </row>
        <row r="92">
          <cell r="A92" t="str">
            <v/>
          </cell>
        </row>
        <row r="93">
          <cell r="A93" t="str">
            <v/>
          </cell>
        </row>
        <row r="94">
          <cell r="A94" t="str">
            <v/>
          </cell>
        </row>
        <row r="95">
          <cell r="A95" t="str">
            <v/>
          </cell>
        </row>
        <row r="96">
          <cell r="A96" t="str">
            <v/>
          </cell>
        </row>
        <row r="97">
          <cell r="A97" t="str">
            <v/>
          </cell>
        </row>
        <row r="98">
          <cell r="A98" t="str">
            <v/>
          </cell>
        </row>
        <row r="99">
          <cell r="A99" t="str">
            <v/>
          </cell>
        </row>
        <row r="100">
          <cell r="A100" t="str">
            <v/>
          </cell>
        </row>
        <row r="101">
          <cell r="A101" t="str">
            <v/>
          </cell>
        </row>
        <row r="102">
          <cell r="A102" t="str">
            <v/>
          </cell>
        </row>
        <row r="103">
          <cell r="A103" t="str">
            <v/>
          </cell>
        </row>
        <row r="104">
          <cell r="A104">
            <v>43101</v>
          </cell>
          <cell r="B104" t="str">
            <v>Jour de l'an</v>
          </cell>
        </row>
        <row r="105">
          <cell r="A105" t="str">
            <v/>
          </cell>
          <cell r="B105" t="str">
            <v>Vendredi Saint</v>
          </cell>
        </row>
        <row r="106">
          <cell r="A106" t="str">
            <v/>
          </cell>
          <cell r="B106" t="str">
            <v>Pâques +1h</v>
          </cell>
        </row>
        <row r="107">
          <cell r="A107">
            <v>43184</v>
          </cell>
          <cell r="B107" t="str">
            <v xml:space="preserve">heure d'été +1h </v>
          </cell>
        </row>
        <row r="108">
          <cell r="A108" t="str">
            <v/>
          </cell>
          <cell r="B108" t="str">
            <v>Pâques +1h</v>
          </cell>
        </row>
        <row r="109">
          <cell r="A109" t="str">
            <v/>
          </cell>
          <cell r="B109" t="str">
            <v xml:space="preserve">heure d'été +1h </v>
          </cell>
        </row>
        <row r="110">
          <cell r="A110">
            <v>43191</v>
          </cell>
          <cell r="B110" t="str">
            <v>Pâques</v>
          </cell>
        </row>
        <row r="111">
          <cell r="A111">
            <v>43192</v>
          </cell>
          <cell r="B111" t="str">
            <v> </v>
          </cell>
        </row>
        <row r="112">
          <cell r="A112">
            <v>43230</v>
          </cell>
          <cell r="B112" t="str">
            <v>Ascension</v>
          </cell>
        </row>
        <row r="113">
          <cell r="A113">
            <v>43240</v>
          </cell>
          <cell r="B113" t="str">
            <v>Pentecôte</v>
          </cell>
        </row>
        <row r="114">
          <cell r="A114">
            <v>43241</v>
          </cell>
          <cell r="B114" t="str">
            <v> </v>
          </cell>
        </row>
        <row r="115">
          <cell r="A115">
            <v>43221</v>
          </cell>
          <cell r="B115" t="str">
            <v>Fête du Travail</v>
          </cell>
        </row>
        <row r="116">
          <cell r="A116">
            <v>43228</v>
          </cell>
          <cell r="B116" t="str">
            <v>Victoire 1945</v>
          </cell>
        </row>
        <row r="117">
          <cell r="A117">
            <v>43295</v>
          </cell>
          <cell r="B117" t="str">
            <v>Fête nationale</v>
          </cell>
        </row>
        <row r="118">
          <cell r="A118">
            <v>43327</v>
          </cell>
          <cell r="B118" t="str">
            <v>Assomption</v>
          </cell>
        </row>
        <row r="119">
          <cell r="A119">
            <v>43401</v>
          </cell>
          <cell r="B119" t="str">
            <v xml:space="preserve">heure d'hiver -1h </v>
          </cell>
        </row>
        <row r="120">
          <cell r="A120">
            <v>43405</v>
          </cell>
          <cell r="B120" t="str">
            <v>Toussaint</v>
          </cell>
        </row>
        <row r="121">
          <cell r="A121">
            <v>43415</v>
          </cell>
          <cell r="B121" t="str">
            <v>Armistice 1918</v>
          </cell>
        </row>
        <row r="122">
          <cell r="A122">
            <v>42729</v>
          </cell>
          <cell r="B122" t="str">
            <v>Noël</v>
          </cell>
        </row>
        <row r="123">
          <cell r="A123" t="str">
            <v/>
          </cell>
          <cell r="B123" t="str">
            <v>Saint Étienne</v>
          </cell>
        </row>
        <row r="124">
          <cell r="A124" t="str">
            <v/>
          </cell>
          <cell r="B124" t="str">
            <v>Abolition esclavage</v>
          </cell>
        </row>
        <row r="125">
          <cell r="A125" t="str">
            <v/>
          </cell>
          <cell r="B125" t="str">
            <v>Fête nationale</v>
          </cell>
        </row>
        <row r="126">
          <cell r="A126" t="str">
            <v/>
          </cell>
          <cell r="B126" t="str">
            <v>Fête nationale</v>
          </cell>
        </row>
        <row r="127">
          <cell r="A127" t="str">
            <v/>
          </cell>
          <cell r="B127" t="str">
            <v>Fête nationale</v>
          </cell>
        </row>
        <row r="128">
          <cell r="A128" t="str">
            <v/>
          </cell>
          <cell r="B128" t="str">
            <v>Fête du Travail</v>
          </cell>
        </row>
        <row r="129">
          <cell r="A129">
            <v>43247</v>
          </cell>
          <cell r="B129" t="str">
            <v xml:space="preserve">Fête des mères </v>
          </cell>
        </row>
        <row r="130">
          <cell r="A130" t="str">
            <v/>
          </cell>
          <cell r="B130" t="str">
            <v xml:space="preserve">Fête des mères </v>
          </cell>
        </row>
        <row r="131">
          <cell r="A131" t="str">
            <v/>
          </cell>
          <cell r="B131" t="str">
            <v xml:space="preserve">Fête des pères </v>
          </cell>
        </row>
        <row r="132">
          <cell r="A132" t="str">
            <v/>
          </cell>
          <cell r="B132" t="str">
            <v xml:space="preserve">Fête des grand-mères </v>
          </cell>
        </row>
        <row r="133">
          <cell r="A133" t="str">
            <v/>
          </cell>
          <cell r="B133" t="str">
            <v>Épiphanie</v>
          </cell>
        </row>
        <row r="134">
          <cell r="A134" t="str">
            <v/>
          </cell>
          <cell r="B134" t="str">
            <v>Épiphanie</v>
          </cell>
        </row>
        <row r="135">
          <cell r="A135" t="str">
            <v/>
          </cell>
          <cell r="B135" t="str">
            <v>Fête-Dieu</v>
          </cell>
        </row>
        <row r="136">
          <cell r="A136" t="str">
            <v/>
          </cell>
          <cell r="B136" t="str">
            <v>Immaculée Conception</v>
          </cell>
        </row>
        <row r="137">
          <cell r="A137" t="str">
            <v/>
          </cell>
          <cell r="B137" t="str">
            <v xml:space="preserve">heure d'hiver -1h </v>
          </cell>
        </row>
        <row r="138">
          <cell r="A138" t="str">
            <v/>
          </cell>
          <cell r="B138" t="str">
            <v xml:space="preserve">Mardi gras </v>
          </cell>
        </row>
        <row r="139">
          <cell r="A139" t="str">
            <v/>
          </cell>
          <cell r="B139" t="str">
            <v xml:space="preserve">Cendres </v>
          </cell>
        </row>
        <row r="140">
          <cell r="A140" t="str">
            <v/>
          </cell>
          <cell r="B140" t="str">
            <v xml:space="preserve">Mi-Carême </v>
          </cell>
        </row>
        <row r="141">
          <cell r="A141" t="str">
            <v/>
          </cell>
          <cell r="B141" t="str">
            <v>Abolition esclavage</v>
          </cell>
        </row>
        <row r="142">
          <cell r="A142" t="str">
            <v/>
          </cell>
          <cell r="B142" t="str">
            <v>Abolition esclavage</v>
          </cell>
        </row>
        <row r="143">
          <cell r="A143" t="str">
            <v/>
          </cell>
          <cell r="B143" t="str">
            <v>Abolition esclavage</v>
          </cell>
        </row>
        <row r="144">
          <cell r="A144" t="str">
            <v/>
          </cell>
          <cell r="B144" t="str">
            <v>Jour des Défunts</v>
          </cell>
        </row>
        <row r="145">
          <cell r="A145" t="str">
            <v/>
          </cell>
          <cell r="B145" t="str">
            <v>Patriotes</v>
          </cell>
        </row>
        <row r="146">
          <cell r="A146" t="str">
            <v/>
          </cell>
          <cell r="B146" t="str">
            <v> </v>
          </cell>
        </row>
        <row r="147">
          <cell r="A147" t="str">
            <v/>
          </cell>
          <cell r="B147" t="str">
            <v>Fête du Canada</v>
          </cell>
        </row>
        <row r="148">
          <cell r="A148" t="str">
            <v/>
          </cell>
          <cell r="B148" t="str">
            <v> </v>
          </cell>
        </row>
        <row r="149">
          <cell r="A149" t="str">
            <v/>
          </cell>
          <cell r="B149" t="str">
            <v>Action de grâces</v>
          </cell>
        </row>
        <row r="150">
          <cell r="A150" t="str">
            <v/>
          </cell>
          <cell r="B150" t="str">
            <v>Saint Berchtold</v>
          </cell>
        </row>
        <row r="151">
          <cell r="A151" t="str">
            <v/>
          </cell>
          <cell r="B151" t="str">
            <v>Instauration de la République</v>
          </cell>
        </row>
        <row r="152">
          <cell r="A152" t="str">
            <v/>
          </cell>
          <cell r="B152" t="str">
            <v>Saint Joseph</v>
          </cell>
        </row>
        <row r="153">
          <cell r="A153" t="str">
            <v/>
          </cell>
          <cell r="B153" t="str">
            <v>Fahrtsfest</v>
          </cell>
        </row>
        <row r="154">
          <cell r="A154" t="str">
            <v/>
          </cell>
          <cell r="B154" t="str">
            <v>Fête nationale</v>
          </cell>
        </row>
        <row r="155">
          <cell r="A155" t="str">
            <v/>
          </cell>
          <cell r="B155" t="str">
            <v>Jeûne fédéral</v>
          </cell>
        </row>
        <row r="156">
          <cell r="A156" t="str">
            <v/>
          </cell>
          <cell r="B156" t="str">
            <v>Jeûne genevois</v>
          </cell>
        </row>
        <row r="157">
          <cell r="A157" t="str">
            <v/>
          </cell>
          <cell r="B157" t="str">
            <v> </v>
          </cell>
        </row>
        <row r="158">
          <cell r="A158" t="str">
            <v/>
          </cell>
          <cell r="B158" t="str">
            <v>St Nicolas de Flüe</v>
          </cell>
        </row>
        <row r="159">
          <cell r="A159" t="str">
            <v/>
          </cell>
          <cell r="B159" t="str">
            <v>Restauration de la République</v>
          </cell>
        </row>
        <row r="160">
          <cell r="A160" t="str">
            <v/>
          </cell>
          <cell r="B160" t="str">
            <v>Arrivée Évangile</v>
          </cell>
        </row>
        <row r="161">
          <cell r="A161" t="str">
            <v/>
          </cell>
          <cell r="B161" t="str">
            <v>Fête Autonomie</v>
          </cell>
        </row>
        <row r="162">
          <cell r="A162" t="str">
            <v/>
          </cell>
          <cell r="B162" t="str">
            <v>Fête citoyenneté</v>
          </cell>
        </row>
        <row r="163">
          <cell r="A163" t="str">
            <v/>
          </cell>
          <cell r="B163" t="str">
            <v>Abolition esclavage</v>
          </cell>
        </row>
        <row r="164">
          <cell r="A164" t="str">
            <v/>
          </cell>
          <cell r="B164" t="str">
            <v>Libération SPM</v>
          </cell>
        </row>
        <row r="165">
          <cell r="A165" t="str">
            <v/>
          </cell>
        </row>
        <row r="166">
          <cell r="A166" t="str">
            <v/>
          </cell>
        </row>
        <row r="167">
          <cell r="A167" t="str">
            <v/>
          </cell>
        </row>
        <row r="168">
          <cell r="A168" t="str">
            <v/>
          </cell>
        </row>
        <row r="169">
          <cell r="A169" t="str">
            <v/>
          </cell>
        </row>
        <row r="170">
          <cell r="A170" t="str">
            <v/>
          </cell>
        </row>
        <row r="171">
          <cell r="A171" t="str">
            <v/>
          </cell>
        </row>
        <row r="172">
          <cell r="A172" t="str">
            <v/>
          </cell>
        </row>
        <row r="173">
          <cell r="A173" t="str">
            <v/>
          </cell>
        </row>
        <row r="174">
          <cell r="A174" t="str">
            <v/>
          </cell>
        </row>
        <row r="175">
          <cell r="A175" t="str">
            <v/>
          </cell>
        </row>
        <row r="176">
          <cell r="A176" t="str">
            <v/>
          </cell>
        </row>
        <row r="177">
          <cell r="A177" t="str">
            <v/>
          </cell>
        </row>
        <row r="178">
          <cell r="A178" t="str">
            <v/>
          </cell>
        </row>
        <row r="179">
          <cell r="A179" t="str">
            <v/>
          </cell>
        </row>
        <row r="180">
          <cell r="A180" t="str">
            <v/>
          </cell>
        </row>
        <row r="181">
          <cell r="A181" t="str">
            <v/>
          </cell>
        </row>
        <row r="182">
          <cell r="A182" t="str">
            <v/>
          </cell>
        </row>
        <row r="183">
          <cell r="A183" t="str">
            <v/>
          </cell>
        </row>
        <row r="184">
          <cell r="A184" t="str">
            <v/>
          </cell>
        </row>
        <row r="185">
          <cell r="A185" t="str">
            <v/>
          </cell>
        </row>
        <row r="186">
          <cell r="A186" t="str">
            <v/>
          </cell>
        </row>
        <row r="187">
          <cell r="A187" t="str">
            <v/>
          </cell>
        </row>
        <row r="188">
          <cell r="A188" t="str">
            <v/>
          </cell>
        </row>
        <row r="189">
          <cell r="A189" t="str">
            <v/>
          </cell>
        </row>
        <row r="190">
          <cell r="A190" t="str">
            <v/>
          </cell>
        </row>
        <row r="191">
          <cell r="A191" t="str">
            <v/>
          </cell>
        </row>
        <row r="192">
          <cell r="A192" t="str">
            <v/>
          </cell>
        </row>
        <row r="193">
          <cell r="A193" t="str">
            <v/>
          </cell>
        </row>
        <row r="194">
          <cell r="A194" t="str">
            <v/>
          </cell>
        </row>
        <row r="195">
          <cell r="A195" t="str">
            <v/>
          </cell>
        </row>
        <row r="196">
          <cell r="A196" t="str">
            <v/>
          </cell>
        </row>
        <row r="197">
          <cell r="A197" t="str">
            <v/>
          </cell>
        </row>
        <row r="198">
          <cell r="A198" t="str">
            <v/>
          </cell>
        </row>
        <row r="199">
          <cell r="A199" t="str">
            <v/>
          </cell>
        </row>
        <row r="200">
          <cell r="A200" t="str">
            <v/>
          </cell>
        </row>
        <row r="201">
          <cell r="A201" t="str">
            <v/>
          </cell>
        </row>
        <row r="202">
          <cell r="A202" t="str">
            <v/>
          </cell>
        </row>
        <row r="203">
          <cell r="A203" t="str">
            <v/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ile:///\\THIERRY_PORT\Carte%20SD\ADF\ADF_Bat-M24\Administratif\Fiches_salaire\2016\Salaire_01-20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S49"/>
  <sheetViews>
    <sheetView showGridLines="0" workbookViewId="0">
      <selection activeCell="V19" sqref="V19"/>
    </sheetView>
  </sheetViews>
  <sheetFormatPr baseColWidth="10" defaultRowHeight="15" x14ac:dyDescent="0.25"/>
  <cols>
    <col min="1" max="2" width="5.7109375" style="16" customWidth="1"/>
    <col min="3" max="3" width="6.5703125" style="144" customWidth="1"/>
    <col min="4" max="4" width="8.28515625" style="16" customWidth="1"/>
    <col min="5" max="5" width="12.28515625" style="16" bestFit="1" customWidth="1"/>
    <col min="6" max="6" width="1.7109375" style="145" customWidth="1"/>
    <col min="7" max="7" width="5.28515625" style="16" customWidth="1"/>
    <col min="8" max="8" width="6.85546875" style="16" customWidth="1"/>
    <col min="9" max="10" width="6" style="16" customWidth="1"/>
    <col min="11" max="12" width="6.28515625" style="16" customWidth="1"/>
    <col min="13" max="13" width="5.7109375" style="16" customWidth="1"/>
    <col min="14" max="14" width="7.85546875" style="16" customWidth="1"/>
    <col min="15" max="15" width="6.42578125" style="16" customWidth="1"/>
    <col min="16" max="16" width="7.28515625" style="16" bestFit="1" customWidth="1"/>
    <col min="17" max="17" width="8.28515625" style="16" customWidth="1"/>
    <col min="18" max="18" width="1.7109375" style="146" customWidth="1"/>
    <col min="19" max="16384" width="11.42578125" style="16"/>
  </cols>
  <sheetData>
    <row r="1" spans="3:19" s="11" customFormat="1" ht="12.75" x14ac:dyDescent="0.2">
      <c r="C1" s="1" t="s">
        <v>0</v>
      </c>
      <c r="D1" s="2">
        <f>'[1]Page de Garde'!$I$15</f>
        <v>35</v>
      </c>
      <c r="E1" s="3" t="s">
        <v>1</v>
      </c>
      <c r="F1" s="4"/>
      <c r="G1" s="5"/>
      <c r="H1" s="5"/>
      <c r="I1" s="6" t="str">
        <f>'[1]Page de Garde'!G28</f>
        <v>NON</v>
      </c>
      <c r="J1" s="7"/>
      <c r="K1" s="7"/>
      <c r="L1" s="8" t="str">
        <f>'[1]Page de Garde'!G32</f>
        <v>OUI</v>
      </c>
      <c r="M1" s="6"/>
      <c r="N1" s="9"/>
      <c r="O1" s="8"/>
      <c r="P1" s="8"/>
      <c r="Q1" s="6"/>
      <c r="R1" s="10"/>
    </row>
    <row r="2" spans="3:19" x14ac:dyDescent="0.25">
      <c r="C2" s="12" t="s">
        <v>2</v>
      </c>
      <c r="D2" s="2">
        <f>'[1]Page de Garde'!$I$17</f>
        <v>7</v>
      </c>
      <c r="E2" s="3" t="s">
        <v>1</v>
      </c>
      <c r="F2" s="4"/>
      <c r="G2" s="13"/>
      <c r="H2" s="13"/>
      <c r="I2" s="14"/>
      <c r="J2" s="14"/>
      <c r="K2" s="14"/>
      <c r="L2" s="14"/>
      <c r="M2" s="14"/>
      <c r="N2" s="14"/>
      <c r="O2" s="14"/>
      <c r="P2" s="14"/>
      <c r="Q2" s="14"/>
      <c r="R2" s="15"/>
    </row>
    <row r="3" spans="3:19" ht="90" x14ac:dyDescent="0.25">
      <c r="C3" s="17"/>
      <c r="D3" s="17"/>
      <c r="E3" s="17"/>
      <c r="F3" s="18"/>
      <c r="G3" s="19" t="s">
        <v>3</v>
      </c>
      <c r="H3" s="20" t="s">
        <v>4</v>
      </c>
      <c r="I3" s="20" t="s">
        <v>5</v>
      </c>
      <c r="J3" s="20" t="s">
        <v>6</v>
      </c>
      <c r="K3" s="20" t="s">
        <v>7</v>
      </c>
      <c r="L3" s="21" t="s">
        <v>8</v>
      </c>
      <c r="M3" s="20" t="s">
        <v>9</v>
      </c>
      <c r="N3" s="20" t="s">
        <v>10</v>
      </c>
      <c r="O3" s="20" t="s">
        <v>11</v>
      </c>
      <c r="P3" s="22" t="s">
        <v>12</v>
      </c>
      <c r="Q3" s="23" t="s">
        <v>13</v>
      </c>
      <c r="R3" s="24"/>
    </row>
    <row r="4" spans="3:19" s="32" customFormat="1" x14ac:dyDescent="0.25">
      <c r="C4" s="25"/>
      <c r="D4" s="26"/>
      <c r="E4" s="27"/>
      <c r="F4" s="28"/>
      <c r="G4" s="29"/>
      <c r="H4" s="29"/>
      <c r="I4" s="29"/>
      <c r="J4" s="29"/>
      <c r="K4" s="29"/>
      <c r="L4" s="29"/>
      <c r="M4" s="29"/>
      <c r="N4" s="29"/>
      <c r="O4" s="29"/>
      <c r="P4" s="29"/>
      <c r="Q4" s="30"/>
      <c r="R4" s="31"/>
    </row>
    <row r="5" spans="3:19" s="46" customFormat="1" ht="15" customHeight="1" x14ac:dyDescent="0.25">
      <c r="C5" s="33"/>
      <c r="D5" s="34"/>
      <c r="E5" s="35">
        <v>42737</v>
      </c>
      <c r="F5" s="36"/>
      <c r="G5" s="37"/>
      <c r="H5" s="38">
        <v>7.17</v>
      </c>
      <c r="I5" s="39"/>
      <c r="J5" s="40"/>
      <c r="K5" s="41"/>
      <c r="L5" s="41"/>
      <c r="M5" s="42"/>
      <c r="N5" s="41"/>
      <c r="O5" s="42"/>
      <c r="P5" s="43">
        <v>7.16</v>
      </c>
      <c r="Q5" s="44">
        <f t="shared" ref="Q5:Q43" si="0">SUM(H5)+SUM(K5:L5)</f>
        <v>7.17</v>
      </c>
      <c r="R5" s="45"/>
    </row>
    <row r="6" spans="3:19" s="46" customFormat="1" ht="15" customHeight="1" x14ac:dyDescent="0.25">
      <c r="C6" s="47"/>
      <c r="D6" s="48"/>
      <c r="E6" s="49">
        <f t="shared" ref="E6:E11" si="1">E5+1</f>
        <v>42738</v>
      </c>
      <c r="F6" s="36"/>
      <c r="G6" s="50"/>
      <c r="H6" s="51">
        <v>7.17</v>
      </c>
      <c r="I6" s="52"/>
      <c r="J6" s="53"/>
      <c r="K6" s="54"/>
      <c r="L6" s="54"/>
      <c r="M6" s="55"/>
      <c r="N6" s="54"/>
      <c r="O6" s="55"/>
      <c r="P6" s="56">
        <v>7.16</v>
      </c>
      <c r="Q6" s="57">
        <f t="shared" si="0"/>
        <v>7.17</v>
      </c>
      <c r="R6" s="45"/>
    </row>
    <row r="7" spans="3:19" s="46" customFormat="1" ht="15" customHeight="1" x14ac:dyDescent="0.25">
      <c r="C7" s="47"/>
      <c r="D7" s="48"/>
      <c r="E7" s="49">
        <f t="shared" si="1"/>
        <v>42739</v>
      </c>
      <c r="F7" s="36"/>
      <c r="G7" s="50"/>
      <c r="H7" s="51">
        <v>7.17</v>
      </c>
      <c r="I7" s="52"/>
      <c r="J7" s="53"/>
      <c r="K7" s="54"/>
      <c r="L7" s="54"/>
      <c r="M7" s="55"/>
      <c r="N7" s="54"/>
      <c r="O7" s="55"/>
      <c r="P7" s="59">
        <v>7.16</v>
      </c>
      <c r="Q7" s="57">
        <f t="shared" si="0"/>
        <v>7.17</v>
      </c>
      <c r="R7" s="45"/>
    </row>
    <row r="8" spans="3:19" ht="15" customHeight="1" x14ac:dyDescent="0.25">
      <c r="C8" s="60"/>
      <c r="D8" s="61"/>
      <c r="E8" s="62">
        <f t="shared" si="1"/>
        <v>42740</v>
      </c>
      <c r="F8" s="63"/>
      <c r="G8" s="58"/>
      <c r="H8" s="51">
        <v>7.17</v>
      </c>
      <c r="I8" s="52"/>
      <c r="J8" s="53"/>
      <c r="K8" s="51"/>
      <c r="L8" s="51"/>
      <c r="M8" s="64"/>
      <c r="N8" s="51"/>
      <c r="O8" s="64"/>
      <c r="P8" s="59">
        <v>7.16</v>
      </c>
      <c r="Q8" s="57">
        <f>SUM(H8)+SUM(K8:L8)</f>
        <v>7.17</v>
      </c>
      <c r="R8" s="65"/>
    </row>
    <row r="9" spans="3:19" ht="15" customHeight="1" x14ac:dyDescent="0.25">
      <c r="C9" s="66" t="s">
        <v>14</v>
      </c>
      <c r="D9" s="67"/>
      <c r="E9" s="62">
        <f t="shared" si="1"/>
        <v>42741</v>
      </c>
      <c r="F9" s="63"/>
      <c r="G9" s="68"/>
      <c r="H9" s="51">
        <v>7.17</v>
      </c>
      <c r="I9" s="69"/>
      <c r="J9" s="70"/>
      <c r="K9" s="71"/>
      <c r="L9" s="72"/>
      <c r="M9" s="73"/>
      <c r="N9" s="71"/>
      <c r="O9" s="73"/>
      <c r="P9" s="59">
        <v>7.16</v>
      </c>
      <c r="Q9" s="57">
        <f>SUM(H9)+SUM(K9:L9)</f>
        <v>7.17</v>
      </c>
      <c r="R9" s="65"/>
      <c r="S9" s="74"/>
    </row>
    <row r="10" spans="3:19" ht="15" customHeight="1" x14ac:dyDescent="0.25">
      <c r="C10" s="66"/>
      <c r="D10" s="61"/>
      <c r="E10" s="75">
        <f t="shared" si="1"/>
        <v>42742</v>
      </c>
      <c r="F10" s="63"/>
      <c r="G10" s="76"/>
      <c r="H10" s="77"/>
      <c r="I10" s="78"/>
      <c r="J10" s="78"/>
      <c r="K10" s="78"/>
      <c r="L10" s="78"/>
      <c r="M10" s="78"/>
      <c r="N10" s="78"/>
      <c r="O10" s="78"/>
      <c r="P10" s="79"/>
      <c r="Q10" s="57">
        <f t="shared" si="0"/>
        <v>0</v>
      </c>
      <c r="R10" s="65"/>
    </row>
    <row r="11" spans="3:19" ht="15" customHeight="1" x14ac:dyDescent="0.25">
      <c r="C11" s="80" t="s">
        <v>14</v>
      </c>
      <c r="D11" s="81"/>
      <c r="E11" s="82">
        <f t="shared" si="1"/>
        <v>42743</v>
      </c>
      <c r="F11" s="63"/>
      <c r="G11" s="83"/>
      <c r="H11" s="84"/>
      <c r="I11" s="84"/>
      <c r="J11" s="84"/>
      <c r="K11" s="84"/>
      <c r="L11" s="84"/>
      <c r="M11" s="84"/>
      <c r="N11" s="84"/>
      <c r="O11" s="84"/>
      <c r="P11" s="85"/>
      <c r="Q11" s="86">
        <f t="shared" si="0"/>
        <v>0</v>
      </c>
      <c r="R11" s="65"/>
    </row>
    <row r="12" spans="3:19" x14ac:dyDescent="0.25">
      <c r="C12" s="87"/>
      <c r="D12" s="88" t="str">
        <f>"Total Semaine "&amp;WEEKNUM(E5,21)</f>
        <v>Total Semaine 1</v>
      </c>
      <c r="E12" s="89"/>
      <c r="F12" s="90"/>
      <c r="G12" s="91">
        <f t="shared" ref="G12:N12" si="2">SUM(G5:G11)</f>
        <v>0</v>
      </c>
      <c r="H12" s="91">
        <f t="shared" si="2"/>
        <v>35.85</v>
      </c>
      <c r="I12" s="91">
        <f t="shared" si="2"/>
        <v>0</v>
      </c>
      <c r="J12" s="91">
        <f t="shared" si="2"/>
        <v>0</v>
      </c>
      <c r="K12" s="91">
        <f t="shared" si="2"/>
        <v>0</v>
      </c>
      <c r="L12" s="91">
        <f t="shared" si="2"/>
        <v>0</v>
      </c>
      <c r="M12" s="91">
        <f t="shared" si="2"/>
        <v>0</v>
      </c>
      <c r="N12" s="91">
        <f t="shared" si="2"/>
        <v>0</v>
      </c>
      <c r="O12" s="91">
        <f>SUM(O5:O11)</f>
        <v>0</v>
      </c>
      <c r="P12" s="92">
        <f>SUM(P5:P11)</f>
        <v>35.799999999999997</v>
      </c>
      <c r="Q12" s="93">
        <f>SUM(G12:O12)</f>
        <v>35.85</v>
      </c>
      <c r="R12" s="65"/>
    </row>
    <row r="13" spans="3:19" x14ac:dyDescent="0.25">
      <c r="C13" s="94"/>
      <c r="D13" s="95"/>
      <c r="E13" s="96">
        <f>E9+3</f>
        <v>42744</v>
      </c>
      <c r="F13" s="63"/>
      <c r="G13" s="97"/>
      <c r="H13" s="98">
        <v>7.75</v>
      </c>
      <c r="I13" s="99"/>
      <c r="J13" s="100"/>
      <c r="K13" s="101"/>
      <c r="L13" s="101"/>
      <c r="M13" s="102"/>
      <c r="N13" s="101"/>
      <c r="O13" s="103"/>
      <c r="P13" s="59">
        <v>7.75</v>
      </c>
      <c r="Q13" s="104">
        <f t="shared" si="0"/>
        <v>7.75</v>
      </c>
      <c r="R13" s="65"/>
    </row>
    <row r="14" spans="3:19" x14ac:dyDescent="0.25">
      <c r="C14" s="105"/>
      <c r="D14" s="106"/>
      <c r="E14" s="62">
        <f t="shared" ref="E14:E19" si="3">E13+1</f>
        <v>42745</v>
      </c>
      <c r="F14" s="63"/>
      <c r="G14" s="68"/>
      <c r="H14" s="107">
        <v>7.17</v>
      </c>
      <c r="I14" s="69"/>
      <c r="J14" s="70"/>
      <c r="K14" s="71"/>
      <c r="L14" s="71"/>
      <c r="M14" s="73"/>
      <c r="N14" s="71"/>
      <c r="O14" s="108"/>
      <c r="P14" s="59">
        <v>7.16</v>
      </c>
      <c r="Q14" s="104">
        <f t="shared" si="0"/>
        <v>7.17</v>
      </c>
      <c r="R14" s="65"/>
    </row>
    <row r="15" spans="3:19" x14ac:dyDescent="0.25">
      <c r="C15" s="105"/>
      <c r="D15" s="106"/>
      <c r="E15" s="62">
        <f t="shared" si="3"/>
        <v>42746</v>
      </c>
      <c r="F15" s="63"/>
      <c r="G15" s="68"/>
      <c r="H15" s="107">
        <v>7.17</v>
      </c>
      <c r="I15" s="69"/>
      <c r="J15" s="70"/>
      <c r="K15" s="71"/>
      <c r="L15" s="71"/>
      <c r="M15" s="73"/>
      <c r="N15" s="71"/>
      <c r="O15" s="108"/>
      <c r="P15" s="59">
        <v>7.16</v>
      </c>
      <c r="Q15" s="104">
        <f>SUM(H15)+SUM(K15:L15)</f>
        <v>7.17</v>
      </c>
      <c r="R15" s="65"/>
    </row>
    <row r="16" spans="3:19" x14ac:dyDescent="0.25">
      <c r="C16" s="105"/>
      <c r="D16" s="106"/>
      <c r="E16" s="62">
        <f t="shared" si="3"/>
        <v>42747</v>
      </c>
      <c r="F16" s="63"/>
      <c r="G16" s="68"/>
      <c r="H16" s="107">
        <v>7.17</v>
      </c>
      <c r="I16" s="69"/>
      <c r="J16" s="70"/>
      <c r="K16" s="71"/>
      <c r="L16" s="71"/>
      <c r="M16" s="73"/>
      <c r="N16" s="71"/>
      <c r="O16" s="108"/>
      <c r="P16" s="59">
        <v>7.16</v>
      </c>
      <c r="Q16" s="104">
        <f t="shared" si="0"/>
        <v>7.17</v>
      </c>
      <c r="R16" s="65"/>
    </row>
    <row r="17" spans="2:19" x14ac:dyDescent="0.25">
      <c r="C17" s="105"/>
      <c r="D17" s="106"/>
      <c r="E17" s="62">
        <f t="shared" si="3"/>
        <v>42748</v>
      </c>
      <c r="F17" s="63"/>
      <c r="G17" s="68"/>
      <c r="H17" s="107">
        <v>7.17</v>
      </c>
      <c r="I17" s="69"/>
      <c r="J17" s="70"/>
      <c r="K17" s="71"/>
      <c r="L17" s="71"/>
      <c r="M17" s="73"/>
      <c r="N17" s="71"/>
      <c r="O17" s="108"/>
      <c r="P17" s="59">
        <v>7.16</v>
      </c>
      <c r="Q17" s="104">
        <f t="shared" si="0"/>
        <v>7.17</v>
      </c>
      <c r="R17" s="65"/>
    </row>
    <row r="18" spans="2:19" x14ac:dyDescent="0.25">
      <c r="C18" s="105"/>
      <c r="D18" s="109"/>
      <c r="E18" s="75">
        <f t="shared" si="3"/>
        <v>42749</v>
      </c>
      <c r="F18" s="63"/>
      <c r="G18" s="76"/>
      <c r="H18" s="78"/>
      <c r="I18" s="78"/>
      <c r="J18" s="78"/>
      <c r="K18" s="78"/>
      <c r="L18" s="78"/>
      <c r="M18" s="78"/>
      <c r="N18" s="78"/>
      <c r="O18" s="110"/>
      <c r="P18" s="111"/>
      <c r="Q18" s="104">
        <f t="shared" si="0"/>
        <v>0</v>
      </c>
      <c r="R18" s="65"/>
    </row>
    <row r="19" spans="2:19" x14ac:dyDescent="0.25">
      <c r="C19" s="112"/>
      <c r="D19" s="113"/>
      <c r="E19" s="82">
        <f t="shared" si="3"/>
        <v>42750</v>
      </c>
      <c r="F19" s="63"/>
      <c r="G19" s="114"/>
      <c r="H19" s="115"/>
      <c r="I19" s="115"/>
      <c r="J19" s="115"/>
      <c r="K19" s="115"/>
      <c r="L19" s="115"/>
      <c r="M19" s="115"/>
      <c r="N19" s="115"/>
      <c r="O19" s="116"/>
      <c r="P19" s="85"/>
      <c r="Q19" s="104">
        <f t="shared" si="0"/>
        <v>0</v>
      </c>
      <c r="R19" s="65"/>
    </row>
    <row r="20" spans="2:19" x14ac:dyDescent="0.25">
      <c r="B20" s="117" t="str">
        <f>"Janvier "&amp;'[1]Page de Garde'!H4</f>
        <v>Janvier 2017</v>
      </c>
      <c r="C20" s="87"/>
      <c r="D20" s="88" t="str">
        <f>"Total Semaine "&amp;WEEKNUM(E13,21)</f>
        <v>Total Semaine 2</v>
      </c>
      <c r="E20" s="89"/>
      <c r="F20" s="90"/>
      <c r="G20" s="91">
        <f t="shared" ref="G20:M20" si="4">SUM(G13:G19)</f>
        <v>0</v>
      </c>
      <c r="H20" s="91">
        <f t="shared" si="4"/>
        <v>36.43</v>
      </c>
      <c r="I20" s="91">
        <f>SUM(I13:I19)</f>
        <v>0</v>
      </c>
      <c r="J20" s="91">
        <f>SUM(J13:J19)</f>
        <v>0</v>
      </c>
      <c r="K20" s="91">
        <f t="shared" si="4"/>
        <v>0</v>
      </c>
      <c r="L20" s="91">
        <f t="shared" si="4"/>
        <v>0</v>
      </c>
      <c r="M20" s="91">
        <f t="shared" si="4"/>
        <v>0</v>
      </c>
      <c r="N20" s="91">
        <f>SUM(N13:N19)</f>
        <v>0</v>
      </c>
      <c r="O20" s="91">
        <f>SUM(O13:O19)</f>
        <v>0</v>
      </c>
      <c r="P20" s="118">
        <f>SUM(P13:P19)</f>
        <v>36.39</v>
      </c>
      <c r="Q20" s="93">
        <f>SUM(G20:O20)</f>
        <v>36.43</v>
      </c>
      <c r="R20" s="65"/>
      <c r="S20" s="119"/>
    </row>
    <row r="21" spans="2:19" x14ac:dyDescent="0.25">
      <c r="B21" s="117"/>
      <c r="C21" s="94"/>
      <c r="D21" s="95"/>
      <c r="E21" s="96">
        <f>E17+3</f>
        <v>42751</v>
      </c>
      <c r="F21" s="63"/>
      <c r="G21" s="97"/>
      <c r="H21" s="38">
        <v>7.17</v>
      </c>
      <c r="I21" s="99"/>
      <c r="J21" s="100"/>
      <c r="K21" s="101"/>
      <c r="L21" s="101"/>
      <c r="M21" s="102"/>
      <c r="N21" s="101"/>
      <c r="O21" s="103"/>
      <c r="P21" s="59">
        <v>7.16</v>
      </c>
      <c r="Q21" s="104">
        <f t="shared" si="0"/>
        <v>7.17</v>
      </c>
      <c r="R21" s="65"/>
    </row>
    <row r="22" spans="2:19" x14ac:dyDescent="0.25">
      <c r="B22" s="117"/>
      <c r="C22" s="105"/>
      <c r="D22" s="106"/>
      <c r="E22" s="62">
        <f t="shared" ref="E22:E27" si="5">E21+1</f>
        <v>42752</v>
      </c>
      <c r="F22" s="63"/>
      <c r="G22" s="68"/>
      <c r="H22" s="51">
        <v>7.17</v>
      </c>
      <c r="I22" s="69"/>
      <c r="J22" s="70"/>
      <c r="K22" s="71"/>
      <c r="L22" s="71"/>
      <c r="M22" s="73"/>
      <c r="N22" s="71"/>
      <c r="O22" s="108"/>
      <c r="P22" s="59">
        <v>7.17</v>
      </c>
      <c r="Q22" s="104">
        <f t="shared" si="0"/>
        <v>7.17</v>
      </c>
      <c r="R22" s="65"/>
    </row>
    <row r="23" spans="2:19" x14ac:dyDescent="0.25">
      <c r="B23" s="117"/>
      <c r="C23" s="105"/>
      <c r="D23" s="106"/>
      <c r="E23" s="62">
        <f t="shared" si="5"/>
        <v>42753</v>
      </c>
      <c r="F23" s="63"/>
      <c r="G23" s="68"/>
      <c r="H23" s="51">
        <v>7.17</v>
      </c>
      <c r="I23" s="69"/>
      <c r="J23" s="70"/>
      <c r="K23" s="71"/>
      <c r="L23" s="71"/>
      <c r="M23" s="73"/>
      <c r="N23" s="71"/>
      <c r="O23" s="108"/>
      <c r="P23" s="59">
        <v>7.17</v>
      </c>
      <c r="Q23" s="104">
        <f t="shared" si="0"/>
        <v>7.17</v>
      </c>
      <c r="R23" s="65"/>
    </row>
    <row r="24" spans="2:19" x14ac:dyDescent="0.25">
      <c r="B24" s="117"/>
      <c r="C24" s="105"/>
      <c r="D24" s="106"/>
      <c r="E24" s="62">
        <f t="shared" si="5"/>
        <v>42754</v>
      </c>
      <c r="F24" s="63"/>
      <c r="G24" s="68"/>
      <c r="H24" s="51">
        <v>7.17</v>
      </c>
      <c r="I24" s="69"/>
      <c r="J24" s="70"/>
      <c r="K24" s="71"/>
      <c r="L24" s="71"/>
      <c r="M24" s="73"/>
      <c r="N24" s="71"/>
      <c r="O24" s="108"/>
      <c r="P24" s="59">
        <v>7.17</v>
      </c>
      <c r="Q24" s="104">
        <f t="shared" si="0"/>
        <v>7.17</v>
      </c>
      <c r="R24" s="65"/>
    </row>
    <row r="25" spans="2:19" x14ac:dyDescent="0.25">
      <c r="B25" s="117"/>
      <c r="C25" s="105"/>
      <c r="D25" s="106"/>
      <c r="E25" s="62">
        <f t="shared" si="5"/>
        <v>42755</v>
      </c>
      <c r="F25" s="63"/>
      <c r="G25" s="68"/>
      <c r="H25" s="51">
        <v>7.17</v>
      </c>
      <c r="I25" s="69"/>
      <c r="J25" s="70"/>
      <c r="K25" s="71"/>
      <c r="L25" s="71"/>
      <c r="M25" s="73"/>
      <c r="N25" s="71"/>
      <c r="O25" s="108"/>
      <c r="P25" s="59">
        <v>7.17</v>
      </c>
      <c r="Q25" s="104">
        <f t="shared" si="0"/>
        <v>7.17</v>
      </c>
      <c r="R25" s="65"/>
    </row>
    <row r="26" spans="2:19" x14ac:dyDescent="0.25">
      <c r="B26" s="117"/>
      <c r="C26" s="105"/>
      <c r="D26" s="109"/>
      <c r="E26" s="75">
        <f t="shared" si="5"/>
        <v>42756</v>
      </c>
      <c r="F26" s="63"/>
      <c r="G26" s="120"/>
      <c r="H26" s="121"/>
      <c r="I26" s="121"/>
      <c r="J26" s="121"/>
      <c r="K26" s="121"/>
      <c r="L26" s="121"/>
      <c r="M26" s="121"/>
      <c r="N26" s="121"/>
      <c r="O26" s="122"/>
      <c r="P26" s="123"/>
      <c r="Q26" s="104">
        <f t="shared" si="0"/>
        <v>0</v>
      </c>
      <c r="R26" s="65"/>
    </row>
    <row r="27" spans="2:19" x14ac:dyDescent="0.25">
      <c r="B27" s="117"/>
      <c r="C27" s="112"/>
      <c r="D27" s="113"/>
      <c r="E27" s="82">
        <f t="shared" si="5"/>
        <v>42757</v>
      </c>
      <c r="F27" s="63"/>
      <c r="G27" s="114"/>
      <c r="H27" s="115"/>
      <c r="I27" s="115"/>
      <c r="J27" s="115"/>
      <c r="K27" s="115"/>
      <c r="L27" s="115"/>
      <c r="M27" s="115"/>
      <c r="N27" s="115"/>
      <c r="O27" s="116"/>
      <c r="P27" s="85"/>
      <c r="Q27" s="104">
        <f t="shared" si="0"/>
        <v>0</v>
      </c>
      <c r="R27" s="65"/>
    </row>
    <row r="28" spans="2:19" x14ac:dyDescent="0.25">
      <c r="B28" s="117"/>
      <c r="C28" s="87"/>
      <c r="D28" s="88" t="str">
        <f>"Total Semaine "&amp;WEEKNUM(E21,21)</f>
        <v>Total Semaine 3</v>
      </c>
      <c r="E28" s="89"/>
      <c r="F28" s="90"/>
      <c r="G28" s="91">
        <f t="shared" ref="G28:M28" si="6">SUM(G21:G27)</f>
        <v>0</v>
      </c>
      <c r="H28" s="91">
        <f t="shared" si="6"/>
        <v>35.85</v>
      </c>
      <c r="I28" s="91">
        <f>SUM(I21:I27)</f>
        <v>0</v>
      </c>
      <c r="J28" s="91">
        <f>SUM(J21:J27)</f>
        <v>0</v>
      </c>
      <c r="K28" s="91">
        <f t="shared" si="6"/>
        <v>0</v>
      </c>
      <c r="L28" s="91">
        <f t="shared" si="6"/>
        <v>0</v>
      </c>
      <c r="M28" s="91">
        <f t="shared" si="6"/>
        <v>0</v>
      </c>
      <c r="N28" s="91">
        <f>SUM(N21:N27)</f>
        <v>0</v>
      </c>
      <c r="O28" s="91">
        <f>SUM(O21:O27)</f>
        <v>0</v>
      </c>
      <c r="P28" s="118">
        <f>SUM(P21:P27)</f>
        <v>35.840000000000003</v>
      </c>
      <c r="Q28" s="93">
        <f>SUM(G28:O28)</f>
        <v>35.85</v>
      </c>
      <c r="R28" s="65"/>
    </row>
    <row r="29" spans="2:19" x14ac:dyDescent="0.25">
      <c r="C29" s="94"/>
      <c r="D29" s="95"/>
      <c r="E29" s="96">
        <f>E25+3</f>
        <v>42758</v>
      </c>
      <c r="F29" s="63"/>
      <c r="G29" s="97"/>
      <c r="H29" s="38">
        <v>7.17</v>
      </c>
      <c r="I29" s="99"/>
      <c r="J29" s="100"/>
      <c r="K29" s="124"/>
      <c r="L29" s="124"/>
      <c r="M29" s="102"/>
      <c r="N29" s="101"/>
      <c r="O29" s="103"/>
      <c r="P29" s="59">
        <v>7.17</v>
      </c>
      <c r="Q29" s="104">
        <f t="shared" si="0"/>
        <v>7.17</v>
      </c>
      <c r="R29" s="65"/>
    </row>
    <row r="30" spans="2:19" x14ac:dyDescent="0.25">
      <c r="C30" s="105"/>
      <c r="D30" s="106"/>
      <c r="E30" s="62">
        <f t="shared" ref="E30:E35" si="7">E29+1</f>
        <v>42759</v>
      </c>
      <c r="F30" s="63"/>
      <c r="G30" s="68"/>
      <c r="H30" s="51">
        <v>7.17</v>
      </c>
      <c r="I30" s="69"/>
      <c r="J30" s="70"/>
      <c r="K30" s="125"/>
      <c r="L30" s="125"/>
      <c r="M30" s="73"/>
      <c r="N30" s="71"/>
      <c r="O30" s="108"/>
      <c r="P30" s="59">
        <v>7.16</v>
      </c>
      <c r="Q30" s="104">
        <f t="shared" si="0"/>
        <v>7.17</v>
      </c>
      <c r="R30" s="65"/>
    </row>
    <row r="31" spans="2:19" x14ac:dyDescent="0.25">
      <c r="C31" s="105"/>
      <c r="D31" s="106"/>
      <c r="E31" s="62">
        <f t="shared" si="7"/>
        <v>42760</v>
      </c>
      <c r="F31" s="63"/>
      <c r="G31" s="68"/>
      <c r="H31" s="51">
        <v>7.17</v>
      </c>
      <c r="I31" s="69"/>
      <c r="J31" s="70"/>
      <c r="K31" s="125"/>
      <c r="L31" s="125"/>
      <c r="M31" s="73"/>
      <c r="N31" s="71"/>
      <c r="O31" s="108"/>
      <c r="P31" s="59">
        <v>7.17</v>
      </c>
      <c r="Q31" s="104">
        <f t="shared" si="0"/>
        <v>7.17</v>
      </c>
      <c r="R31" s="65"/>
    </row>
    <row r="32" spans="2:19" x14ac:dyDescent="0.25">
      <c r="C32" s="105"/>
      <c r="D32" s="106"/>
      <c r="E32" s="62">
        <f t="shared" si="7"/>
        <v>42761</v>
      </c>
      <c r="F32" s="63"/>
      <c r="G32" s="58"/>
      <c r="H32" s="51">
        <v>7.17</v>
      </c>
      <c r="I32" s="69"/>
      <c r="J32" s="70"/>
      <c r="K32" s="126"/>
      <c r="L32" s="126"/>
      <c r="M32" s="73"/>
      <c r="N32" s="71"/>
      <c r="O32" s="108"/>
      <c r="P32" s="59">
        <v>7.17</v>
      </c>
      <c r="Q32" s="104">
        <f t="shared" si="0"/>
        <v>7.17</v>
      </c>
      <c r="R32" s="65"/>
    </row>
    <row r="33" spans="3:19" x14ac:dyDescent="0.25">
      <c r="C33" s="105"/>
      <c r="D33" s="106"/>
      <c r="E33" s="62">
        <f t="shared" si="7"/>
        <v>42762</v>
      </c>
      <c r="F33" s="63"/>
      <c r="G33" s="68"/>
      <c r="H33" s="51">
        <v>7.17</v>
      </c>
      <c r="I33" s="69"/>
      <c r="J33" s="70"/>
      <c r="K33" s="71"/>
      <c r="L33" s="71"/>
      <c r="M33" s="64"/>
      <c r="N33" s="71"/>
      <c r="O33" s="108"/>
      <c r="P33" s="59">
        <v>7.17</v>
      </c>
      <c r="Q33" s="104">
        <f t="shared" si="0"/>
        <v>7.17</v>
      </c>
      <c r="R33" s="65"/>
    </row>
    <row r="34" spans="3:19" x14ac:dyDescent="0.25">
      <c r="C34" s="105"/>
      <c r="D34" s="109"/>
      <c r="E34" s="75">
        <f t="shared" si="7"/>
        <v>42763</v>
      </c>
      <c r="F34" s="63"/>
      <c r="G34" s="76"/>
      <c r="H34" s="78"/>
      <c r="I34" s="78"/>
      <c r="J34" s="78"/>
      <c r="K34" s="78"/>
      <c r="L34" s="78"/>
      <c r="M34" s="78"/>
      <c r="N34" s="78"/>
      <c r="O34" s="110"/>
      <c r="P34" s="127"/>
      <c r="Q34" s="104">
        <f t="shared" si="0"/>
        <v>0</v>
      </c>
      <c r="R34" s="65"/>
    </row>
    <row r="35" spans="3:19" x14ac:dyDescent="0.25">
      <c r="C35" s="112"/>
      <c r="D35" s="113"/>
      <c r="E35" s="82">
        <f t="shared" si="7"/>
        <v>42764</v>
      </c>
      <c r="F35" s="63"/>
      <c r="G35" s="114"/>
      <c r="H35" s="115"/>
      <c r="I35" s="115"/>
      <c r="J35" s="115"/>
      <c r="K35" s="115"/>
      <c r="L35" s="115"/>
      <c r="M35" s="115"/>
      <c r="N35" s="115"/>
      <c r="O35" s="116"/>
      <c r="P35" s="128"/>
      <c r="Q35" s="104">
        <f t="shared" si="0"/>
        <v>0</v>
      </c>
      <c r="R35" s="65"/>
    </row>
    <row r="36" spans="3:19" x14ac:dyDescent="0.25">
      <c r="C36" s="87"/>
      <c r="D36" s="88" t="str">
        <f>"Total Semaine "&amp;WEEKNUM(E29,21)</f>
        <v>Total Semaine 4</v>
      </c>
      <c r="E36" s="89"/>
      <c r="F36" s="90"/>
      <c r="G36" s="91">
        <f t="shared" ref="G36:M36" si="8">SUM(G29:G35)</f>
        <v>0</v>
      </c>
      <c r="H36" s="91">
        <f>SUM(H29:H35)</f>
        <v>35.85</v>
      </c>
      <c r="I36" s="91">
        <f>SUM(I29:I35)</f>
        <v>0</v>
      </c>
      <c r="J36" s="91">
        <f>SUM(J29:J35)</f>
        <v>0</v>
      </c>
      <c r="K36" s="91">
        <f t="shared" si="8"/>
        <v>0</v>
      </c>
      <c r="L36" s="91">
        <f t="shared" si="8"/>
        <v>0</v>
      </c>
      <c r="M36" s="91">
        <f t="shared" si="8"/>
        <v>0</v>
      </c>
      <c r="N36" s="91">
        <f>SUM(N29:N35)</f>
        <v>0</v>
      </c>
      <c r="O36" s="91">
        <f>SUM(O29:O35)</f>
        <v>0</v>
      </c>
      <c r="P36" s="129">
        <f>SUM(P29:P35)</f>
        <v>35.840000000000003</v>
      </c>
      <c r="Q36" s="93">
        <f>SUM(G36:O36)</f>
        <v>35.85</v>
      </c>
      <c r="R36" s="65"/>
    </row>
    <row r="37" spans="3:19" ht="15" customHeight="1" x14ac:dyDescent="0.25">
      <c r="C37" s="94"/>
      <c r="D37" s="95"/>
      <c r="E37" s="96">
        <f>E33+3</f>
        <v>42765</v>
      </c>
      <c r="F37" s="63"/>
      <c r="G37" s="130"/>
      <c r="H37" s="38">
        <v>7.17</v>
      </c>
      <c r="I37" s="131"/>
      <c r="J37" s="132"/>
      <c r="K37" s="133"/>
      <c r="L37" s="133"/>
      <c r="M37" s="134"/>
      <c r="N37" s="133"/>
      <c r="O37" s="135"/>
      <c r="P37" s="59">
        <v>7.17</v>
      </c>
      <c r="Q37" s="104">
        <f t="shared" si="0"/>
        <v>7.17</v>
      </c>
      <c r="R37" s="65"/>
    </row>
    <row r="38" spans="3:19" ht="15" customHeight="1" x14ac:dyDescent="0.25">
      <c r="C38" s="105"/>
      <c r="D38" s="106"/>
      <c r="E38" s="62">
        <f t="shared" ref="E38:E43" si="9">E37+1</f>
        <v>42766</v>
      </c>
      <c r="F38" s="63"/>
      <c r="G38" s="68"/>
      <c r="H38" s="51">
        <v>7.17</v>
      </c>
      <c r="I38" s="69"/>
      <c r="J38" s="70"/>
      <c r="K38" s="71"/>
      <c r="L38" s="71"/>
      <c r="M38" s="73"/>
      <c r="N38" s="71"/>
      <c r="O38" s="108"/>
      <c r="P38" s="59">
        <v>7.17</v>
      </c>
      <c r="Q38" s="104">
        <f t="shared" si="0"/>
        <v>7.17</v>
      </c>
      <c r="R38" s="65"/>
      <c r="S38" s="119"/>
    </row>
    <row r="39" spans="3:19" ht="15" customHeight="1" x14ac:dyDescent="0.25">
      <c r="C39" s="105"/>
      <c r="D39" s="106"/>
      <c r="E39" s="62">
        <f t="shared" si="9"/>
        <v>42767</v>
      </c>
      <c r="F39" s="63"/>
      <c r="G39" s="68"/>
      <c r="H39" s="51"/>
      <c r="I39" s="69"/>
      <c r="J39" s="70"/>
      <c r="K39" s="71"/>
      <c r="L39" s="71"/>
      <c r="M39" s="73"/>
      <c r="N39" s="71"/>
      <c r="O39" s="108"/>
      <c r="P39" s="59"/>
      <c r="Q39" s="104">
        <f t="shared" si="0"/>
        <v>0</v>
      </c>
      <c r="R39" s="65"/>
    </row>
    <row r="40" spans="3:19" ht="15" customHeight="1" x14ac:dyDescent="0.25">
      <c r="C40" s="105"/>
      <c r="D40" s="106"/>
      <c r="E40" s="62">
        <f t="shared" si="9"/>
        <v>42768</v>
      </c>
      <c r="F40" s="63"/>
      <c r="G40" s="68"/>
      <c r="H40" s="51"/>
      <c r="I40" s="69"/>
      <c r="J40" s="70"/>
      <c r="K40" s="71"/>
      <c r="L40" s="71"/>
      <c r="M40" s="73"/>
      <c r="N40" s="71"/>
      <c r="O40" s="108"/>
      <c r="P40" s="59"/>
      <c r="Q40" s="104">
        <f t="shared" si="0"/>
        <v>0</v>
      </c>
      <c r="R40" s="65"/>
    </row>
    <row r="41" spans="3:19" ht="15" customHeight="1" x14ac:dyDescent="0.25">
      <c r="C41" s="105"/>
      <c r="D41" s="106"/>
      <c r="E41" s="62">
        <f t="shared" si="9"/>
        <v>42769</v>
      </c>
      <c r="F41" s="63"/>
      <c r="G41" s="68"/>
      <c r="H41" s="51"/>
      <c r="I41" s="69"/>
      <c r="J41" s="70"/>
      <c r="K41" s="71"/>
      <c r="L41" s="71"/>
      <c r="M41" s="64"/>
      <c r="N41" s="71"/>
      <c r="O41" s="108"/>
      <c r="P41" s="59"/>
      <c r="Q41" s="104">
        <f t="shared" si="0"/>
        <v>0</v>
      </c>
      <c r="R41" s="65"/>
    </row>
    <row r="42" spans="3:19" ht="15" customHeight="1" x14ac:dyDescent="0.25">
      <c r="C42" s="105"/>
      <c r="D42" s="109"/>
      <c r="E42" s="75">
        <f t="shared" si="9"/>
        <v>42770</v>
      </c>
      <c r="F42" s="63"/>
      <c r="G42" s="76"/>
      <c r="H42" s="78"/>
      <c r="I42" s="78"/>
      <c r="J42" s="78"/>
      <c r="K42" s="78"/>
      <c r="L42" s="78"/>
      <c r="M42" s="78"/>
      <c r="N42" s="78"/>
      <c r="O42" s="110"/>
      <c r="P42" s="111"/>
      <c r="Q42" s="104">
        <f t="shared" si="0"/>
        <v>0</v>
      </c>
      <c r="R42" s="65"/>
    </row>
    <row r="43" spans="3:19" ht="15" customHeight="1" x14ac:dyDescent="0.25">
      <c r="C43" s="112"/>
      <c r="D43" s="113"/>
      <c r="E43" s="82">
        <f t="shared" si="9"/>
        <v>42771</v>
      </c>
      <c r="F43" s="63"/>
      <c r="G43" s="114"/>
      <c r="H43" s="115"/>
      <c r="I43" s="115"/>
      <c r="J43" s="115"/>
      <c r="K43" s="115"/>
      <c r="L43" s="115"/>
      <c r="M43" s="115"/>
      <c r="N43" s="115"/>
      <c r="O43" s="116"/>
      <c r="P43" s="85"/>
      <c r="Q43" s="104">
        <f t="shared" si="0"/>
        <v>0</v>
      </c>
      <c r="R43" s="65"/>
    </row>
    <row r="44" spans="3:19" ht="15" customHeight="1" thickBot="1" x14ac:dyDescent="0.3">
      <c r="C44" s="87"/>
      <c r="D44" s="88" t="str">
        <f>"Total Semaine "&amp;WEEKNUM(E37,21)</f>
        <v>Total Semaine 5</v>
      </c>
      <c r="E44" s="89"/>
      <c r="F44" s="90"/>
      <c r="G44" s="136">
        <f t="shared" ref="G44:N44" si="10">SUM(G37:G43)</f>
        <v>0</v>
      </c>
      <c r="H44" s="136">
        <f t="shared" si="10"/>
        <v>14.34</v>
      </c>
      <c r="I44" s="136">
        <f t="shared" si="10"/>
        <v>0</v>
      </c>
      <c r="J44" s="136">
        <f t="shared" si="10"/>
        <v>0</v>
      </c>
      <c r="K44" s="136">
        <f t="shared" si="10"/>
        <v>0</v>
      </c>
      <c r="L44" s="136">
        <f t="shared" si="10"/>
        <v>0</v>
      </c>
      <c r="M44" s="136">
        <f t="shared" si="10"/>
        <v>0</v>
      </c>
      <c r="N44" s="136">
        <f t="shared" si="10"/>
        <v>0</v>
      </c>
      <c r="O44" s="136">
        <f>SUM(O37:O43)</f>
        <v>0</v>
      </c>
      <c r="P44" s="137">
        <f>SUM(P37:P43)</f>
        <v>14.34</v>
      </c>
      <c r="Q44" s="93">
        <f>SUM(G44:O44)</f>
        <v>14.34</v>
      </c>
      <c r="R44" s="65"/>
    </row>
    <row r="45" spans="3:19" ht="15.75" thickBot="1" x14ac:dyDescent="0.3">
      <c r="C45" s="138" t="str">
        <f>"Mois de Janvier " &amp; '[1]Page de Garde'!$H$4</f>
        <v>Mois de Janvier 2017</v>
      </c>
      <c r="D45" s="139"/>
      <c r="E45" s="140"/>
      <c r="F45" s="141"/>
      <c r="G45" s="142">
        <f t="shared" ref="G45:O45" si="11">+G12+G20+G28+G36+G44</f>
        <v>0</v>
      </c>
      <c r="H45" s="142">
        <f t="shared" si="11"/>
        <v>158.32</v>
      </c>
      <c r="I45" s="142">
        <f t="shared" si="11"/>
        <v>0</v>
      </c>
      <c r="J45" s="142">
        <f t="shared" si="11"/>
        <v>0</v>
      </c>
      <c r="K45" s="142">
        <f t="shared" si="11"/>
        <v>0</v>
      </c>
      <c r="L45" s="142">
        <f t="shared" si="11"/>
        <v>0</v>
      </c>
      <c r="M45" s="142">
        <f t="shared" si="11"/>
        <v>0</v>
      </c>
      <c r="N45" s="142">
        <f t="shared" si="11"/>
        <v>0</v>
      </c>
      <c r="O45" s="142">
        <f t="shared" si="11"/>
        <v>0</v>
      </c>
      <c r="P45" s="143">
        <f>P12+P20+P28+P36+P44</f>
        <v>158.21</v>
      </c>
      <c r="Q45" s="142">
        <f>Q12+Q20+Q28+Q36+Q44</f>
        <v>158.32</v>
      </c>
      <c r="R45" s="65"/>
    </row>
    <row r="46" spans="3:19" x14ac:dyDescent="0.25">
      <c r="I46" s="119"/>
    </row>
    <row r="47" spans="3:19" x14ac:dyDescent="0.25">
      <c r="I47" s="119"/>
    </row>
    <row r="48" spans="3:19" x14ac:dyDescent="0.25">
      <c r="I48" s="119"/>
    </row>
    <row r="49" spans="9:9" x14ac:dyDescent="0.25">
      <c r="I49" s="119"/>
    </row>
  </sheetData>
  <mergeCells count="5">
    <mergeCell ref="G1:H1"/>
    <mergeCell ref="J1:K1"/>
    <mergeCell ref="C3:E3"/>
    <mergeCell ref="B20:B28"/>
    <mergeCell ref="C45:E45"/>
  </mergeCells>
  <conditionalFormatting sqref="J8:J9 J13:J17 J21:J25 J29:J33 J37:J41">
    <cfRule type="cellIs" dxfId="34" priority="40" operator="greaterThan">
      <formula>0</formula>
    </cfRule>
  </conditionalFormatting>
  <conditionalFormatting sqref="J5:J7">
    <cfRule type="cellIs" dxfId="33" priority="39" operator="greaterThan">
      <formula>0</formula>
    </cfRule>
  </conditionalFormatting>
  <conditionalFormatting sqref="I5:I45">
    <cfRule type="expression" dxfId="32" priority="38">
      <formula>$I$1&lt;&gt;"OUI"</formula>
    </cfRule>
  </conditionalFormatting>
  <conditionalFormatting sqref="P37:P41">
    <cfRule type="cellIs" dxfId="31" priority="35" operator="lessThan">
      <formula>Q37</formula>
    </cfRule>
    <cfRule type="cellIs" dxfId="30" priority="36" operator="greaterThan">
      <formula>Q37</formula>
    </cfRule>
  </conditionalFormatting>
  <conditionalFormatting sqref="G10:P10">
    <cfRule type="expression" dxfId="29" priority="31">
      <formula>$H$10&gt;0</formula>
    </cfRule>
  </conditionalFormatting>
  <conditionalFormatting sqref="E10">
    <cfRule type="expression" dxfId="28" priority="30">
      <formula>$H$10&gt;0</formula>
    </cfRule>
  </conditionalFormatting>
  <conditionalFormatting sqref="E18">
    <cfRule type="expression" dxfId="27" priority="29">
      <formula>$H$18&gt;0</formula>
    </cfRule>
  </conditionalFormatting>
  <conditionalFormatting sqref="E26">
    <cfRule type="expression" dxfId="26" priority="28">
      <formula>$H$26&gt;0</formula>
    </cfRule>
  </conditionalFormatting>
  <conditionalFormatting sqref="E34">
    <cfRule type="expression" dxfId="25" priority="27">
      <formula>$H$34&gt;0</formula>
    </cfRule>
  </conditionalFormatting>
  <conditionalFormatting sqref="E42">
    <cfRule type="expression" dxfId="24" priority="26">
      <formula>$H$42&gt;0</formula>
    </cfRule>
  </conditionalFormatting>
  <conditionalFormatting sqref="G18:P18">
    <cfRule type="expression" dxfId="23" priority="25">
      <formula>$H$18&gt;0</formula>
    </cfRule>
  </conditionalFormatting>
  <conditionalFormatting sqref="G26:P26">
    <cfRule type="expression" dxfId="22" priority="24">
      <formula>$H$26&gt;0</formula>
    </cfRule>
  </conditionalFormatting>
  <conditionalFormatting sqref="G34:P34">
    <cfRule type="expression" dxfId="21" priority="23">
      <formula>$H$34&gt;0</formula>
    </cfRule>
  </conditionalFormatting>
  <conditionalFormatting sqref="G42:P42">
    <cfRule type="expression" dxfId="20" priority="22">
      <formula>$H$42&gt;0</formula>
    </cfRule>
  </conditionalFormatting>
  <conditionalFormatting sqref="G11:P11">
    <cfRule type="cellIs" dxfId="19" priority="15" operator="greaterThan">
      <formula>0</formula>
    </cfRule>
  </conditionalFormatting>
  <conditionalFormatting sqref="G19:P19">
    <cfRule type="expression" dxfId="18" priority="14">
      <formula>$H$19&gt;0</formula>
    </cfRule>
  </conditionalFormatting>
  <conditionalFormatting sqref="G27:P27">
    <cfRule type="expression" dxfId="17" priority="13">
      <formula>$H$27&gt;0</formula>
    </cfRule>
  </conditionalFormatting>
  <conditionalFormatting sqref="G35:P35">
    <cfRule type="expression" dxfId="16" priority="12">
      <formula>$H$35&gt;0</formula>
    </cfRule>
  </conditionalFormatting>
  <conditionalFormatting sqref="G43:P43">
    <cfRule type="expression" dxfId="15" priority="11">
      <formula>$H$43&gt;0</formula>
    </cfRule>
  </conditionalFormatting>
  <conditionalFormatting sqref="L5:L45">
    <cfRule type="expression" dxfId="14" priority="9">
      <formula>$L$1&lt;&gt;"OUI"</formula>
    </cfRule>
  </conditionalFormatting>
  <conditionalFormatting sqref="P29:P33">
    <cfRule type="cellIs" dxfId="13" priority="1" operator="lessThan">
      <formula>Q29</formula>
    </cfRule>
    <cfRule type="cellIs" dxfId="12" priority="2" operator="greaterThan">
      <formula>Q29</formula>
    </cfRule>
  </conditionalFormatting>
  <conditionalFormatting sqref="P5:P9">
    <cfRule type="cellIs" dxfId="11" priority="7" operator="lessThan">
      <formula>Q5</formula>
    </cfRule>
    <cfRule type="cellIs" dxfId="10" priority="8" operator="greaterThan">
      <formula>Q5</formula>
    </cfRule>
  </conditionalFormatting>
  <conditionalFormatting sqref="P13:P17">
    <cfRule type="cellIs" dxfId="9" priority="5" operator="lessThan">
      <formula>Q13</formula>
    </cfRule>
    <cfRule type="cellIs" dxfId="8" priority="6" operator="greaterThan">
      <formula>Q13</formula>
    </cfRule>
  </conditionalFormatting>
  <conditionalFormatting sqref="P21:P25">
    <cfRule type="cellIs" dxfId="7" priority="3" operator="lessThan">
      <formula>Q21</formula>
    </cfRule>
    <cfRule type="cellIs" dxfId="6" priority="4" operator="greaterThan">
      <formula>Q21</formula>
    </cfRule>
  </conditionalFormatting>
  <hyperlinks>
    <hyperlink ref="P3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12"/>
  <sheetViews>
    <sheetView showGridLines="0" tabSelected="1" workbookViewId="0">
      <selection activeCell="I30" sqref="I30"/>
    </sheetView>
  </sheetViews>
  <sheetFormatPr baseColWidth="10" defaultColWidth="11.5703125" defaultRowHeight="15" x14ac:dyDescent="0.25"/>
  <cols>
    <col min="1" max="1" width="3.7109375" customWidth="1"/>
    <col min="2" max="2" width="4" customWidth="1"/>
    <col min="3" max="3" width="24.140625" style="156" customWidth="1"/>
    <col min="4" max="28" width="8.7109375" style="149" customWidth="1"/>
    <col min="29" max="34" width="8.7109375" style="153" customWidth="1"/>
    <col min="35" max="16384" width="11.5703125" style="147"/>
  </cols>
  <sheetData>
    <row r="1" spans="1:35" x14ac:dyDescent="0.25">
      <c r="A1" s="147"/>
      <c r="B1" s="147"/>
      <c r="C1" s="148"/>
      <c r="E1" s="147"/>
      <c r="F1" s="147"/>
      <c r="G1" s="147"/>
      <c r="H1" s="147"/>
      <c r="I1" s="147"/>
      <c r="K1" s="150">
        <v>1</v>
      </c>
      <c r="L1" s="150"/>
      <c r="M1" s="150"/>
      <c r="O1" s="150">
        <v>2017</v>
      </c>
      <c r="P1" s="150"/>
      <c r="Q1" s="150"/>
      <c r="R1" s="151">
        <f>DATE($O$1,$K$1,1)</f>
        <v>42736</v>
      </c>
      <c r="S1" s="152"/>
      <c r="T1" s="152"/>
      <c r="U1" s="152"/>
      <c r="V1" s="152"/>
    </row>
    <row r="2" spans="1:35" x14ac:dyDescent="0.25">
      <c r="A2" s="147"/>
      <c r="B2" s="147"/>
      <c r="C2" s="148"/>
      <c r="E2" s="147"/>
      <c r="F2" s="147"/>
      <c r="G2" s="147"/>
      <c r="H2" s="147"/>
      <c r="I2" s="147"/>
      <c r="K2" s="154"/>
      <c r="L2" s="154"/>
      <c r="M2" s="154"/>
      <c r="O2" s="154"/>
      <c r="P2" s="154"/>
      <c r="Q2" s="154"/>
      <c r="R2" s="155"/>
    </row>
    <row r="4" spans="1:35" ht="15.75" thickBot="1" x14ac:dyDescent="0.3"/>
    <row r="5" spans="1:35" x14ac:dyDescent="0.25">
      <c r="A5" s="147"/>
      <c r="B5" s="147"/>
      <c r="C5" s="148"/>
      <c r="D5" s="157">
        <f>D9</f>
        <v>42736</v>
      </c>
      <c r="E5" s="158"/>
      <c r="F5" s="158"/>
      <c r="G5" s="158"/>
      <c r="H5" s="158"/>
      <c r="I5" s="158"/>
      <c r="J5" s="158"/>
      <c r="K5" s="158"/>
      <c r="L5" s="158"/>
      <c r="M5" s="158"/>
      <c r="N5" s="158"/>
      <c r="O5" s="158"/>
      <c r="P5" s="158"/>
      <c r="Q5" s="158"/>
      <c r="R5" s="158"/>
      <c r="S5" s="158"/>
      <c r="T5" s="158"/>
      <c r="U5" s="158"/>
      <c r="V5" s="158"/>
      <c r="W5" s="158"/>
      <c r="X5" s="158"/>
      <c r="Y5" s="158"/>
      <c r="Z5" s="158"/>
      <c r="AA5" s="158"/>
      <c r="AB5" s="158"/>
      <c r="AC5" s="158"/>
      <c r="AD5" s="158"/>
      <c r="AE5" s="158"/>
      <c r="AF5" s="158"/>
      <c r="AG5" s="158"/>
      <c r="AH5" s="159"/>
      <c r="AI5" s="160" t="s">
        <v>15</v>
      </c>
    </row>
    <row r="6" spans="1:35" s="161" customFormat="1" ht="18.75" x14ac:dyDescent="0.25">
      <c r="C6" s="162"/>
      <c r="D6" s="163" t="str">
        <f>IF(D9="","",IFERROR(VLOOKUP(D9,'[1]Jours fériés'!$A$4:$B$203,2,0)," "))</f>
        <v>Jour de l'an</v>
      </c>
      <c r="E6" s="164" t="str">
        <f>IF(E9="","",IFERROR(VLOOKUP(E9,'[1]Jours fériés'!$A$4:$B$203,2,0)," "))</f>
        <v xml:space="preserve"> </v>
      </c>
      <c r="F6" s="164" t="str">
        <f>IF(F9="","",IFERROR(VLOOKUP(F9,'[1]Jours fériés'!$A$4:$B$203,2,0)," "))</f>
        <v xml:space="preserve"> </v>
      </c>
      <c r="G6" s="164" t="str">
        <f>IF(G9="","",IFERROR(VLOOKUP(G9,'[1]Jours fériés'!$A$4:$B$203,2,0)," "))</f>
        <v xml:space="preserve"> </v>
      </c>
      <c r="H6" s="164" t="str">
        <f>IF(H9="","",IFERROR(VLOOKUP(H9,'[1]Jours fériés'!$A$4:$B$203,2,0)," "))</f>
        <v xml:space="preserve"> </v>
      </c>
      <c r="I6" s="164" t="str">
        <f>IF(I9="","",IFERROR(VLOOKUP(I9,'[1]Jours fériés'!$A$4:$B$203,2,0)," "))</f>
        <v xml:space="preserve"> </v>
      </c>
      <c r="J6" s="164" t="str">
        <f>IF(J9="","",IFERROR(VLOOKUP(J9,'[1]Jours fériés'!$A$4:$B$203,2,0)," "))</f>
        <v xml:space="preserve"> </v>
      </c>
      <c r="K6" s="164" t="str">
        <f>IF(K9="","",IFERROR(VLOOKUP(K9,'[1]Jours fériés'!$A$4:$B$203,2,0)," "))</f>
        <v xml:space="preserve"> </v>
      </c>
      <c r="L6" s="164" t="str">
        <f>IF(L9="","",IFERROR(VLOOKUP(L9,'[1]Jours fériés'!$A$4:$B$203,2,0)," "))</f>
        <v xml:space="preserve"> </v>
      </c>
      <c r="M6" s="164" t="str">
        <f>IF(M9="","",IFERROR(VLOOKUP(M9,'[1]Jours fériés'!$A$4:$B$203,2,0)," "))</f>
        <v xml:space="preserve"> </v>
      </c>
      <c r="N6" s="164" t="str">
        <f>IF(N9="","",IFERROR(VLOOKUP(N9,'[1]Jours fériés'!$A$4:$B$203,2,0)," "))</f>
        <v xml:space="preserve"> </v>
      </c>
      <c r="O6" s="164" t="str">
        <f>IF(O9="","",IFERROR(VLOOKUP(O9,'[1]Jours fériés'!$A$4:$B$203,2,0)," "))</f>
        <v xml:space="preserve"> </v>
      </c>
      <c r="P6" s="164" t="str">
        <f>IF(P9="","",IFERROR(VLOOKUP(P9,'[1]Jours fériés'!$A$4:$B$203,2,0)," "))</f>
        <v xml:space="preserve"> </v>
      </c>
      <c r="Q6" s="164" t="str">
        <f>IF(Q9="","",IFERROR(VLOOKUP(Q9,'[1]Jours fériés'!$A$4:$B$203,2,0)," "))</f>
        <v xml:space="preserve"> </v>
      </c>
      <c r="R6" s="164" t="str">
        <f>IF(R9="","",IFERROR(VLOOKUP(R9,'[1]Jours fériés'!$A$4:$B$203,2,0)," "))</f>
        <v xml:space="preserve"> </v>
      </c>
      <c r="S6" s="164" t="str">
        <f>IF(S9="","",IFERROR(VLOOKUP(S9,'[1]Jours fériés'!$A$4:$B$203,2,0)," "))</f>
        <v xml:space="preserve"> </v>
      </c>
      <c r="T6" s="164" t="str">
        <f>IF(T9="","",IFERROR(VLOOKUP(T9,'[1]Jours fériés'!$A$4:$B$203,2,0)," "))</f>
        <v xml:space="preserve"> </v>
      </c>
      <c r="U6" s="164" t="str">
        <f>IF(U9="","",IFERROR(VLOOKUP(U9,'[1]Jours fériés'!$A$4:$B$203,2,0)," "))</f>
        <v xml:space="preserve"> </v>
      </c>
      <c r="V6" s="164" t="str">
        <f>IF(V9="","",IFERROR(VLOOKUP(V9,'[1]Jours fériés'!$A$4:$B$203,2,0)," "))</f>
        <v xml:space="preserve"> </v>
      </c>
      <c r="W6" s="164" t="str">
        <f>IF(W9="","",IFERROR(VLOOKUP(W9,'[1]Jours fériés'!$A$4:$B$203,2,0)," "))</f>
        <v xml:space="preserve"> </v>
      </c>
      <c r="X6" s="164" t="str">
        <f>IF(X9="","",IFERROR(VLOOKUP(X9,'[1]Jours fériés'!$A$4:$B$203,2,0)," "))</f>
        <v xml:space="preserve"> </v>
      </c>
      <c r="Y6" s="164" t="str">
        <f>IF(Y9="","",IFERROR(VLOOKUP(Y9,'[1]Jours fériés'!$A$4:$B$203,2,0)," "))</f>
        <v xml:space="preserve"> </v>
      </c>
      <c r="Z6" s="164" t="str">
        <f>IF(Z9="","",IFERROR(VLOOKUP(Z9,'[1]Jours fériés'!$A$4:$B$203,2,0)," "))</f>
        <v xml:space="preserve"> </v>
      </c>
      <c r="AA6" s="164" t="str">
        <f>IF(AA9="","",IFERROR(VLOOKUP(AA9,'[1]Jours fériés'!$A$4:$B$203,2,0)," "))</f>
        <v xml:space="preserve"> </v>
      </c>
      <c r="AB6" s="164" t="str">
        <f>IF(AB9="","",IFERROR(VLOOKUP(AB9,'[1]Jours fériés'!$A$4:$B$203,2,0)," "))</f>
        <v xml:space="preserve"> </v>
      </c>
      <c r="AC6" s="164" t="str">
        <f>IF(AC9="","",IFERROR(VLOOKUP(AC9,'[1]Jours fériés'!$A$4:$B$203,2,0)," "))</f>
        <v xml:space="preserve"> </v>
      </c>
      <c r="AD6" s="164" t="str">
        <f>IF(AD9="","",IFERROR(VLOOKUP(AD9,'[1]Jours fériés'!$A$4:$B$203,2,0)," "))</f>
        <v xml:space="preserve"> </v>
      </c>
      <c r="AE6" s="164" t="str">
        <f>IF(AE9="","",IFERROR(VLOOKUP(AE9,'[1]Jours fériés'!$A$4:$B$203,2,0)," "))</f>
        <v xml:space="preserve"> </v>
      </c>
      <c r="AF6" s="164" t="str">
        <f>IF(AF9="","",IFERROR(VLOOKUP(AF9,'[1]Jours fériés'!$A$4:$B$203,2,0)," "))</f>
        <v xml:space="preserve"> </v>
      </c>
      <c r="AG6" s="164" t="str">
        <f>IF(AG9="","",IFERROR(VLOOKUP(AG9,'[1]Jours fériés'!$A$4:$B$203,2,0)," "))</f>
        <v xml:space="preserve"> </v>
      </c>
      <c r="AH6" s="165" t="str">
        <f>IF(AH9="","",IFERROR(VLOOKUP(AH9,'[1]Jours fériés'!$A$4:$B$203,2,0)," "))</f>
        <v xml:space="preserve"> </v>
      </c>
      <c r="AI6" s="166"/>
    </row>
    <row r="7" spans="1:35" x14ac:dyDescent="0.25">
      <c r="A7" s="147"/>
      <c r="B7" s="147"/>
      <c r="C7" s="148"/>
      <c r="D7" s="167" t="str">
        <f>IF(D9="","",UPPER(LEFT(TEXT(D9,"jjjj"),1)))</f>
        <v>D</v>
      </c>
      <c r="E7" s="168" t="str">
        <f t="shared" ref="E7:AH7" si="0">IF(E9="","",UPPER(LEFT(TEXT(E9,"jjjj"),1)))</f>
        <v>L</v>
      </c>
      <c r="F7" s="168" t="str">
        <f t="shared" si="0"/>
        <v>M</v>
      </c>
      <c r="G7" s="168" t="str">
        <f t="shared" si="0"/>
        <v>M</v>
      </c>
      <c r="H7" s="168" t="str">
        <f t="shared" si="0"/>
        <v>J</v>
      </c>
      <c r="I7" s="168" t="str">
        <f t="shared" si="0"/>
        <v>V</v>
      </c>
      <c r="J7" s="168" t="str">
        <f t="shared" si="0"/>
        <v>S</v>
      </c>
      <c r="K7" s="168" t="str">
        <f t="shared" si="0"/>
        <v>D</v>
      </c>
      <c r="L7" s="168" t="str">
        <f t="shared" si="0"/>
        <v>L</v>
      </c>
      <c r="M7" s="168" t="str">
        <f t="shared" si="0"/>
        <v>M</v>
      </c>
      <c r="N7" s="168" t="str">
        <f t="shared" si="0"/>
        <v>M</v>
      </c>
      <c r="O7" s="168" t="str">
        <f t="shared" si="0"/>
        <v>J</v>
      </c>
      <c r="P7" s="168" t="str">
        <f t="shared" si="0"/>
        <v>V</v>
      </c>
      <c r="Q7" s="168" t="str">
        <f t="shared" si="0"/>
        <v>S</v>
      </c>
      <c r="R7" s="168" t="str">
        <f t="shared" si="0"/>
        <v>D</v>
      </c>
      <c r="S7" s="168" t="str">
        <f t="shared" si="0"/>
        <v>L</v>
      </c>
      <c r="T7" s="168" t="str">
        <f t="shared" si="0"/>
        <v>M</v>
      </c>
      <c r="U7" s="168" t="str">
        <f t="shared" si="0"/>
        <v>M</v>
      </c>
      <c r="V7" s="168" t="str">
        <f t="shared" si="0"/>
        <v>J</v>
      </c>
      <c r="W7" s="168" t="str">
        <f t="shared" si="0"/>
        <v>V</v>
      </c>
      <c r="X7" s="168" t="str">
        <f t="shared" si="0"/>
        <v>S</v>
      </c>
      <c r="Y7" s="168" t="str">
        <f t="shared" si="0"/>
        <v>D</v>
      </c>
      <c r="Z7" s="168" t="str">
        <f t="shared" si="0"/>
        <v>L</v>
      </c>
      <c r="AA7" s="168" t="str">
        <f t="shared" si="0"/>
        <v>M</v>
      </c>
      <c r="AB7" s="168" t="str">
        <f t="shared" si="0"/>
        <v>M</v>
      </c>
      <c r="AC7" s="168" t="str">
        <f t="shared" si="0"/>
        <v>J</v>
      </c>
      <c r="AD7" s="168" t="str">
        <f t="shared" si="0"/>
        <v>V</v>
      </c>
      <c r="AE7" s="168" t="str">
        <f t="shared" si="0"/>
        <v>S</v>
      </c>
      <c r="AF7" s="168" t="str">
        <f t="shared" si="0"/>
        <v>D</v>
      </c>
      <c r="AG7" s="168" t="str">
        <f t="shared" si="0"/>
        <v>L</v>
      </c>
      <c r="AH7" s="169" t="str">
        <f t="shared" si="0"/>
        <v>M</v>
      </c>
      <c r="AI7" s="166"/>
    </row>
    <row r="8" spans="1:35" hidden="1" x14ac:dyDescent="0.25">
      <c r="A8" s="147"/>
      <c r="B8" s="147"/>
      <c r="C8" s="148"/>
      <c r="D8" s="170">
        <f>D9</f>
        <v>42736</v>
      </c>
      <c r="E8" s="171">
        <f>E9</f>
        <v>42737</v>
      </c>
      <c r="F8" s="171">
        <f t="shared" ref="F8:AH8" si="1">F9</f>
        <v>42738</v>
      </c>
      <c r="G8" s="171">
        <f t="shared" si="1"/>
        <v>42739</v>
      </c>
      <c r="H8" s="171">
        <f t="shared" si="1"/>
        <v>42740</v>
      </c>
      <c r="I8" s="171">
        <f t="shared" si="1"/>
        <v>42741</v>
      </c>
      <c r="J8" s="171">
        <f t="shared" si="1"/>
        <v>42742</v>
      </c>
      <c r="K8" s="171">
        <f t="shared" si="1"/>
        <v>42743</v>
      </c>
      <c r="L8" s="171">
        <f t="shared" si="1"/>
        <v>42744</v>
      </c>
      <c r="M8" s="171">
        <f t="shared" si="1"/>
        <v>42745</v>
      </c>
      <c r="N8" s="171">
        <f t="shared" si="1"/>
        <v>42746</v>
      </c>
      <c r="O8" s="171">
        <f t="shared" si="1"/>
        <v>42747</v>
      </c>
      <c r="P8" s="171">
        <f t="shared" si="1"/>
        <v>42748</v>
      </c>
      <c r="Q8" s="171">
        <f t="shared" si="1"/>
        <v>42749</v>
      </c>
      <c r="R8" s="171">
        <f t="shared" si="1"/>
        <v>42750</v>
      </c>
      <c r="S8" s="171">
        <f t="shared" si="1"/>
        <v>42751</v>
      </c>
      <c r="T8" s="171">
        <f t="shared" si="1"/>
        <v>42752</v>
      </c>
      <c r="U8" s="171">
        <f t="shared" si="1"/>
        <v>42753</v>
      </c>
      <c r="V8" s="171">
        <f t="shared" si="1"/>
        <v>42754</v>
      </c>
      <c r="W8" s="171">
        <f t="shared" si="1"/>
        <v>42755</v>
      </c>
      <c r="X8" s="171">
        <f t="shared" si="1"/>
        <v>42756</v>
      </c>
      <c r="Y8" s="171">
        <f t="shared" si="1"/>
        <v>42757</v>
      </c>
      <c r="Z8" s="171">
        <f t="shared" si="1"/>
        <v>42758</v>
      </c>
      <c r="AA8" s="171">
        <f t="shared" si="1"/>
        <v>42759</v>
      </c>
      <c r="AB8" s="171">
        <f t="shared" si="1"/>
        <v>42760</v>
      </c>
      <c r="AC8" s="171">
        <f t="shared" si="1"/>
        <v>42761</v>
      </c>
      <c r="AD8" s="171">
        <f t="shared" si="1"/>
        <v>42762</v>
      </c>
      <c r="AE8" s="171">
        <f t="shared" si="1"/>
        <v>42763</v>
      </c>
      <c r="AF8" s="171">
        <f t="shared" si="1"/>
        <v>42764</v>
      </c>
      <c r="AG8" s="171">
        <f t="shared" si="1"/>
        <v>42765</v>
      </c>
      <c r="AH8" s="171">
        <f t="shared" si="1"/>
        <v>42766</v>
      </c>
      <c r="AI8" s="166"/>
    </row>
    <row r="9" spans="1:35" ht="15.75" thickBot="1" x14ac:dyDescent="0.3">
      <c r="A9" s="147"/>
      <c r="B9" s="147"/>
      <c r="C9" s="148"/>
      <c r="D9" s="172">
        <f>R1</f>
        <v>42736</v>
      </c>
      <c r="E9" s="173">
        <f t="shared" ref="E9:AH9" si="2">IF(D9="","",IF(MONTH(D9)=MONTH(D9+1),D9+1,""))</f>
        <v>42737</v>
      </c>
      <c r="F9" s="173">
        <f t="shared" si="2"/>
        <v>42738</v>
      </c>
      <c r="G9" s="173">
        <f t="shared" si="2"/>
        <v>42739</v>
      </c>
      <c r="H9" s="173">
        <f t="shared" si="2"/>
        <v>42740</v>
      </c>
      <c r="I9" s="173">
        <f t="shared" si="2"/>
        <v>42741</v>
      </c>
      <c r="J9" s="173">
        <f t="shared" si="2"/>
        <v>42742</v>
      </c>
      <c r="K9" s="173">
        <f t="shared" si="2"/>
        <v>42743</v>
      </c>
      <c r="L9" s="173">
        <f t="shared" si="2"/>
        <v>42744</v>
      </c>
      <c r="M9" s="173">
        <f t="shared" si="2"/>
        <v>42745</v>
      </c>
      <c r="N9" s="173">
        <f t="shared" si="2"/>
        <v>42746</v>
      </c>
      <c r="O9" s="173">
        <f t="shared" si="2"/>
        <v>42747</v>
      </c>
      <c r="P9" s="173">
        <f t="shared" si="2"/>
        <v>42748</v>
      </c>
      <c r="Q9" s="173">
        <f t="shared" si="2"/>
        <v>42749</v>
      </c>
      <c r="R9" s="173">
        <f t="shared" si="2"/>
        <v>42750</v>
      </c>
      <c r="S9" s="173">
        <f t="shared" si="2"/>
        <v>42751</v>
      </c>
      <c r="T9" s="173">
        <f t="shared" si="2"/>
        <v>42752</v>
      </c>
      <c r="U9" s="173">
        <f t="shared" si="2"/>
        <v>42753</v>
      </c>
      <c r="V9" s="173">
        <f t="shared" si="2"/>
        <v>42754</v>
      </c>
      <c r="W9" s="173">
        <f t="shared" si="2"/>
        <v>42755</v>
      </c>
      <c r="X9" s="173">
        <f t="shared" si="2"/>
        <v>42756</v>
      </c>
      <c r="Y9" s="173">
        <f t="shared" si="2"/>
        <v>42757</v>
      </c>
      <c r="Z9" s="173">
        <f t="shared" si="2"/>
        <v>42758</v>
      </c>
      <c r="AA9" s="173">
        <f t="shared" si="2"/>
        <v>42759</v>
      </c>
      <c r="AB9" s="173">
        <f t="shared" si="2"/>
        <v>42760</v>
      </c>
      <c r="AC9" s="173">
        <f t="shared" si="2"/>
        <v>42761</v>
      </c>
      <c r="AD9" s="173">
        <f t="shared" si="2"/>
        <v>42762</v>
      </c>
      <c r="AE9" s="173">
        <f t="shared" si="2"/>
        <v>42763</v>
      </c>
      <c r="AF9" s="173">
        <f t="shared" si="2"/>
        <v>42764</v>
      </c>
      <c r="AG9" s="173">
        <f t="shared" si="2"/>
        <v>42765</v>
      </c>
      <c r="AH9" s="174">
        <f t="shared" si="2"/>
        <v>42766</v>
      </c>
      <c r="AI9" s="175"/>
    </row>
    <row r="10" spans="1:35" s="176" customFormat="1" ht="15.75" thickBot="1" x14ac:dyDescent="0.3">
      <c r="C10" s="148" t="s">
        <v>16</v>
      </c>
      <c r="D10" s="177" t="e">
        <f>IF(VLOOKUP(D8,janvier,6,0)=7,"Congés",IF(VLOOKUP(D8,janvier,11,0)=7,"Maladie",(VLOOKUP(D8,janvier,13,0))))</f>
        <v>#N/A</v>
      </c>
      <c r="E10" s="178">
        <f>IF(VLOOKUP(E8,janvier,6,0)=7,"Congés",IF(VLOOKUP(E8,janvier,11,0)=7,"Maladie",(VLOOKUP(E8,janvier,13,0))))</f>
        <v>7.17</v>
      </c>
      <c r="F10" s="178">
        <f>IF(VLOOKUP(F8,janvier,6,0)=7,"Congés",IF(VLOOKUP(F8,janvier,11,0)=7,"Maladie",(VLOOKUP(F8,janvier,13,0))))</f>
        <v>7.17</v>
      </c>
      <c r="G10" s="178">
        <f>IF(VLOOKUP(G8,janvier,6,0)=7,"Congés",IF(VLOOKUP(G8,janvier,11,0)=7,"Maladie",(VLOOKUP(G8,janvier,13,0))))</f>
        <v>7.17</v>
      </c>
      <c r="H10" s="178">
        <f>IF(VLOOKUP(H8,janvier,6,0)=7,"Congés",IF(VLOOKUP(H8,janvier,11,0)=7,"Maladie",(VLOOKUP(H8,janvier,13,0))))</f>
        <v>7.17</v>
      </c>
      <c r="I10" s="178">
        <f>IF(VLOOKUP(I8,janvier,6,0)=7,"Congés",IF(VLOOKUP(I8,janvier,11,0)=7,"Maladie",(VLOOKUP(I8,janvier,13,0))))</f>
        <v>7.17</v>
      </c>
      <c r="J10" s="178">
        <f>IF(VLOOKUP(J8,janvier,6,0)=7,"Congés",IF(VLOOKUP(J8,janvier,11,0)=7,"Maladie",(VLOOKUP(J8,janvier,13,0))))</f>
        <v>0</v>
      </c>
      <c r="K10" s="178">
        <f>IF(VLOOKUP(K8,janvier,6,0)=7,"Congés",IF(VLOOKUP(K8,janvier,11,0)=7,"Maladie",(VLOOKUP(K8,janvier,13,0))))</f>
        <v>0</v>
      </c>
      <c r="L10" s="178">
        <f>IF(VLOOKUP(L8,janvier,6,0)=7,"Congés",IF(VLOOKUP(L8,janvier,11,0)=7,"Maladie",(VLOOKUP(L8,janvier,13,0))))</f>
        <v>7.75</v>
      </c>
      <c r="M10" s="178">
        <f>IF(VLOOKUP(M8,janvier,6,0)=7,"Congés",IF(VLOOKUP(M8,janvier,11,0)=7,"Maladie",(VLOOKUP(M8,janvier,13,0))))</f>
        <v>7.17</v>
      </c>
      <c r="N10" s="178">
        <f>IF(VLOOKUP(N8,janvier,6,0)=7,"Congés",IF(VLOOKUP(N8,janvier,11,0)=7,"Maladie",(VLOOKUP(N8,janvier,13,0))))</f>
        <v>7.17</v>
      </c>
      <c r="O10" s="178">
        <f>IF(VLOOKUP(O8,janvier,6,0)=7,"Congés",IF(VLOOKUP(O8,janvier,11,0)=7,"Maladie",(VLOOKUP(O8,janvier,13,0))))</f>
        <v>7.17</v>
      </c>
      <c r="P10" s="178">
        <f>IF(VLOOKUP(P8,janvier,6,0)=7,"Congés",IF(VLOOKUP(P8,janvier,11,0)=7,"Maladie",(VLOOKUP(P8,janvier,13,0))))</f>
        <v>7.17</v>
      </c>
      <c r="Q10" s="178">
        <f>IF(VLOOKUP(Q8,janvier,6,0)=7,"Congés",IF(VLOOKUP(Q8,janvier,11,0)=7,"Maladie",(VLOOKUP(Q8,janvier,13,0))))</f>
        <v>0</v>
      </c>
      <c r="R10" s="178">
        <f>IF(VLOOKUP(R8,janvier,6,0)=7,"Congés",IF(VLOOKUP(R8,janvier,11,0)=7,"Maladie",(VLOOKUP(R8,janvier,13,0))))</f>
        <v>0</v>
      </c>
      <c r="S10" s="178">
        <f>IF(VLOOKUP(S8,janvier,6,0)=7,"Congés",IF(VLOOKUP(S8,janvier,11,0)=7,"Maladie",(VLOOKUP(S8,janvier,13,0))))</f>
        <v>7.17</v>
      </c>
      <c r="T10" s="178">
        <f>IF(VLOOKUP(T8,janvier,6,0)=7,"Congés",IF(VLOOKUP(T8,janvier,11,0)=7,"Maladie",(VLOOKUP(T8,janvier,13,0))))</f>
        <v>7.17</v>
      </c>
      <c r="U10" s="178">
        <f>IF(VLOOKUP(U8,janvier,6,0)=7,"Congés",IF(VLOOKUP(U8,janvier,11,0)=7,"Maladie",(VLOOKUP(U8,janvier,13,0))))</f>
        <v>7.17</v>
      </c>
      <c r="V10" s="178">
        <f>IF(VLOOKUP(V8,janvier,6,0)=7,"Congés",IF(VLOOKUP(V8,janvier,11,0)=7,"Maladie",(VLOOKUP(V8,janvier,13,0))))</f>
        <v>7.17</v>
      </c>
      <c r="W10" s="178">
        <f>IF(VLOOKUP(W8,janvier,6,0)=7,"Congés",IF(VLOOKUP(W8,janvier,11,0)=7,"Maladie",(VLOOKUP(W8,janvier,13,0))))</f>
        <v>7.17</v>
      </c>
      <c r="X10" s="178">
        <f>IF(VLOOKUP(X8,janvier,6,0)=7,"Congés",IF(VLOOKUP(X8,janvier,11,0)=7,"Maladie",(VLOOKUP(X8,janvier,13,0))))</f>
        <v>0</v>
      </c>
      <c r="Y10" s="178">
        <f>IF(VLOOKUP(Y8,janvier,6,0)=7,"Congés",IF(VLOOKUP(Y8,janvier,11,0)=7,"Maladie",(VLOOKUP(Y8,janvier,13,0))))</f>
        <v>0</v>
      </c>
      <c r="Z10" s="178">
        <f>IF(VLOOKUP(Z8,janvier,6,0)=7,"Congés",IF(VLOOKUP(Z8,janvier,11,0)=7,"Maladie",(VLOOKUP(Z8,janvier,13,0))))</f>
        <v>7.17</v>
      </c>
      <c r="AA10" s="178">
        <f>IF(VLOOKUP(AA8,janvier,6,0)=7,"Congés",IF(VLOOKUP(AA8,janvier,11,0)=7,"Maladie",(VLOOKUP(AA8,janvier,13,0))))</f>
        <v>7.17</v>
      </c>
      <c r="AB10" s="178">
        <f>IF(VLOOKUP(AB8,janvier,6,0)=7,"Congés",IF(VLOOKUP(AB8,janvier,11,0)=7,"Maladie",(VLOOKUP(AB8,janvier,13,0))))</f>
        <v>7.17</v>
      </c>
      <c r="AC10" s="178">
        <f>IF(VLOOKUP(AC8,janvier,6,0)=7,"Congés",IF(VLOOKUP(AC8,janvier,11,0)=7,"Maladie",(VLOOKUP(AC8,janvier,13,0))))</f>
        <v>7.17</v>
      </c>
      <c r="AD10" s="178">
        <f>IF(VLOOKUP(AD8,janvier,6,0)=7,"Congés",IF(VLOOKUP(AD8,janvier,11,0)=7,"Maladie",(VLOOKUP(AD8,janvier,13,0))))</f>
        <v>7.17</v>
      </c>
      <c r="AE10" s="178">
        <f>IF(VLOOKUP(AE8,janvier,6,0)=7,"Congés",IF(VLOOKUP(AE8,janvier,11,0)=7,"Maladie",(VLOOKUP(AE8,janvier,13,0))))</f>
        <v>0</v>
      </c>
      <c r="AF10" s="178">
        <f>IF(VLOOKUP(AF8,janvier,6,0)=7,"Congés",IF(VLOOKUP(AF8,janvier,11,0)=7,"Maladie",(VLOOKUP(AF8,janvier,13,0))))</f>
        <v>0</v>
      </c>
      <c r="AG10" s="178">
        <f>IF(VLOOKUP(AG8,janvier,6,0)=7,"Congés",IF(VLOOKUP(AG8,janvier,11,0)=7,"Maladie",(VLOOKUP(AG8,janvier,13,0))))</f>
        <v>7.17</v>
      </c>
      <c r="AH10" s="178">
        <f>IF(VLOOKUP(AH8,janvier,6,0)=7,"Congés",IF(VLOOKUP(AH8,janvier,11,0)=7,"Maladie",(VLOOKUP(AH8,janvier,13,0))))</f>
        <v>7.17</v>
      </c>
      <c r="AI10" s="179" t="e">
        <f>SUM(D10:AH10)</f>
        <v>#N/A</v>
      </c>
    </row>
    <row r="11" spans="1:35" s="176" customFormat="1" ht="15.75" thickBot="1" x14ac:dyDescent="0.3">
      <c r="C11" s="148" t="s">
        <v>17</v>
      </c>
      <c r="D11" s="180" t="str">
        <f>IFERROR(VLOOKUP(D8,janvier,12,FALSE),"")</f>
        <v/>
      </c>
      <c r="E11" s="181">
        <f>IFERROR(VLOOKUP(E8,janvier,12,FALSE),"")</f>
        <v>7.16</v>
      </c>
      <c r="F11" s="181">
        <f>IFERROR(VLOOKUP(F8,janvier,12,FALSE),"")</f>
        <v>7.16</v>
      </c>
      <c r="G11" s="181">
        <f>IFERROR(VLOOKUP(G8,janvier,12,FALSE),"")</f>
        <v>7.16</v>
      </c>
      <c r="H11" s="181">
        <f>IFERROR(VLOOKUP(H8,janvier,12,FALSE),"")</f>
        <v>7.16</v>
      </c>
      <c r="I11" s="181">
        <f>IFERROR(VLOOKUP(I8,janvier,12,FALSE),"")</f>
        <v>7.16</v>
      </c>
      <c r="J11" s="181">
        <f>IFERROR(VLOOKUP(J8,janvier,12,FALSE),"")</f>
        <v>0</v>
      </c>
      <c r="K11" s="181">
        <f>IFERROR(VLOOKUP(K8,janvier,12,FALSE),"")</f>
        <v>0</v>
      </c>
      <c r="L11" s="181">
        <f>IFERROR(VLOOKUP(L8,janvier,12,FALSE),"")</f>
        <v>7.75</v>
      </c>
      <c r="M11" s="181">
        <f>IFERROR(VLOOKUP(M8,janvier,12,FALSE),"")</f>
        <v>7.16</v>
      </c>
      <c r="N11" s="181">
        <f>IFERROR(VLOOKUP(N8,janvier,12,FALSE),"")</f>
        <v>7.16</v>
      </c>
      <c r="O11" s="181">
        <f>IFERROR(VLOOKUP(O8,janvier,12,FALSE),"")</f>
        <v>7.16</v>
      </c>
      <c r="P11" s="181">
        <f>IFERROR(VLOOKUP(P8,janvier,12,FALSE),"")</f>
        <v>7.16</v>
      </c>
      <c r="Q11" s="181">
        <f>IFERROR(VLOOKUP(Q8,janvier,12,FALSE),"")</f>
        <v>0</v>
      </c>
      <c r="R11" s="181">
        <f>IFERROR(VLOOKUP(R8,janvier,12,FALSE),"")</f>
        <v>0</v>
      </c>
      <c r="S11" s="181">
        <f>IFERROR(VLOOKUP(S8,janvier,12,FALSE),"")</f>
        <v>7.16</v>
      </c>
      <c r="T11" s="181">
        <f>IFERROR(VLOOKUP(T8,janvier,12,FALSE),"")</f>
        <v>7.17</v>
      </c>
      <c r="U11" s="181">
        <f>IFERROR(VLOOKUP(U8,janvier,12,FALSE),"")</f>
        <v>7.17</v>
      </c>
      <c r="V11" s="181">
        <f>IFERROR(VLOOKUP(V8,janvier,12,FALSE),"")</f>
        <v>7.17</v>
      </c>
      <c r="W11" s="181">
        <f>IFERROR(VLOOKUP(W8,janvier,12,FALSE),"")</f>
        <v>7.17</v>
      </c>
      <c r="X11" s="181">
        <f>IFERROR(VLOOKUP(X8,janvier,12,FALSE),"")</f>
        <v>0</v>
      </c>
      <c r="Y11" s="181">
        <f>IFERROR(VLOOKUP(Y8,janvier,12,FALSE),"")</f>
        <v>0</v>
      </c>
      <c r="Z11" s="181">
        <f>IFERROR(VLOOKUP(Z8,janvier,12,FALSE),"")</f>
        <v>7.17</v>
      </c>
      <c r="AA11" s="181">
        <f>IFERROR(VLOOKUP(AA8,janvier,12,FALSE),"")</f>
        <v>7.16</v>
      </c>
      <c r="AB11" s="181">
        <f>IFERROR(VLOOKUP(AB8,janvier,12,FALSE),"")</f>
        <v>7.17</v>
      </c>
      <c r="AC11" s="181">
        <f>IFERROR(VLOOKUP(AC8,janvier,12,FALSE),"")</f>
        <v>7.17</v>
      </c>
      <c r="AD11" s="181">
        <f>IFERROR(VLOOKUP(AD8,janvier,12,FALSE),"")</f>
        <v>7.17</v>
      </c>
      <c r="AE11" s="181">
        <f>IFERROR(VLOOKUP(AE8,janvier,12,FALSE),"")</f>
        <v>0</v>
      </c>
      <c r="AF11" s="181">
        <f>IFERROR(VLOOKUP(AF8,janvier,12,FALSE),"")</f>
        <v>0</v>
      </c>
      <c r="AG11" s="181">
        <f>IFERROR(VLOOKUP(AG8,janvier,12,FALSE),"")</f>
        <v>7.17</v>
      </c>
      <c r="AH11" s="182">
        <f>IFERROR(VLOOKUP(AH8,janvier,12,FALSE),"")</f>
        <v>7.17</v>
      </c>
      <c r="AI11" s="183">
        <f>SUM(D11:AH11)</f>
        <v>158.20999999999992</v>
      </c>
    </row>
    <row r="12" spans="1:35" x14ac:dyDescent="0.25">
      <c r="A12" s="147"/>
      <c r="B12" s="147"/>
      <c r="E12" s="156"/>
      <c r="AC12" s="149"/>
      <c r="AD12" s="149"/>
      <c r="AE12" s="149"/>
      <c r="AF12" s="149"/>
      <c r="AG12" s="149"/>
      <c r="AH12" s="149"/>
      <c r="AI12"/>
    </row>
  </sheetData>
  <mergeCells count="5">
    <mergeCell ref="K1:M1"/>
    <mergeCell ref="O1:Q1"/>
    <mergeCell ref="R1:V1"/>
    <mergeCell ref="D5:AH5"/>
    <mergeCell ref="AI5:AI9"/>
  </mergeCells>
  <conditionalFormatting sqref="D5">
    <cfRule type="expression" dxfId="5" priority="60">
      <formula>IF(AND(RIGHT(C$6,1)&lt;&gt;" ",C$9&lt;&gt;""),TRUE)</formula>
    </cfRule>
    <cfRule type="expression" dxfId="4" priority="61" stopIfTrue="1">
      <formula>IF(AND(WEEKDAY(C$9)=1,C$9&lt;&gt;""),TRUE)</formula>
    </cfRule>
    <cfRule type="expression" dxfId="3" priority="62" stopIfTrue="1">
      <formula>AND(WEEKDAY(C$9)=7,C$9&lt;&gt;"")</formula>
    </cfRule>
  </conditionalFormatting>
  <conditionalFormatting sqref="D7:AH11">
    <cfRule type="expression" dxfId="2" priority="24">
      <formula>IF(AND(RIGHT(D$6,1)&lt;&gt;" ",D$9&lt;&gt;""),TRUE)</formula>
    </cfRule>
    <cfRule type="expression" dxfId="1" priority="25" stopIfTrue="1">
      <formula>IF(AND(WEEKDAY(D$9)=1,D$9&lt;&gt;""),TRUE)</formula>
    </cfRule>
    <cfRule type="expression" dxfId="0" priority="26" stopIfTrue="1">
      <formula>AND(WEEKDAY(D$9)=7,D$9&lt;&gt;"")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Janvier 2017</vt:lpstr>
      <vt:lpstr>Detail heures travail</vt:lpstr>
      <vt:lpstr>janvier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TB</dc:creator>
  <cp:lastModifiedBy>TB</cp:lastModifiedBy>
  <dcterms:created xsi:type="dcterms:W3CDTF">2017-11-12T15:59:28Z</dcterms:created>
  <dcterms:modified xsi:type="dcterms:W3CDTF">2017-11-12T16:04:54Z</dcterms:modified>
</cp:coreProperties>
</file>