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xml"/>
  <Override PartName="/xl/charts/chart3.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45" windowWidth="28275" windowHeight="12555"/>
  </bookViews>
  <sheets>
    <sheet name="Besoin simple" sheetId="2" r:id="rId1"/>
    <sheet name="suivi_CPU (test)" sheetId="1" r:id="rId2"/>
  </sheets>
  <externalReferences>
    <externalReference r:id="rId3"/>
  </externalReferences>
  <definedNames>
    <definedName name="Tab_CP" localSheetId="1">[1]!Tableau1[Trigramme]</definedName>
    <definedName name="Tab_CP">[1]!Tableau1[Trigramme]</definedName>
  </definedNames>
  <calcPr calcId="145621"/>
</workbook>
</file>

<file path=xl/calcChain.xml><?xml version="1.0" encoding="utf-8"?>
<calcChain xmlns="http://schemas.openxmlformats.org/spreadsheetml/2006/main">
  <c r="J3" i="2" l="1"/>
  <c r="I3" i="2"/>
  <c r="P3" i="2"/>
  <c r="O3" i="2" s="1"/>
  <c r="P4" i="2"/>
  <c r="Q4" i="2" s="1"/>
  <c r="D4" i="2"/>
  <c r="D3" i="2"/>
  <c r="Q3" i="2" l="1"/>
  <c r="O4" i="2"/>
  <c r="BC5" i="1"/>
  <c r="BA5" i="1"/>
  <c r="AZ5" i="1"/>
  <c r="AX5" i="1"/>
  <c r="AW5" i="1"/>
  <c r="AV5" i="1"/>
  <c r="AT5" i="1"/>
  <c r="AS5" i="1"/>
  <c r="AQ5" i="1"/>
  <c r="AP5" i="1"/>
  <c r="AO5" i="1"/>
  <c r="AM5" i="1"/>
  <c r="AL5" i="1"/>
  <c r="AJ5" i="1"/>
  <c r="AI5" i="1"/>
  <c r="AH5" i="1"/>
  <c r="AF5" i="1"/>
  <c r="AE5" i="1"/>
  <c r="AC5" i="1"/>
  <c r="AB5" i="1"/>
  <c r="AA5" i="1"/>
  <c r="Y5" i="1"/>
  <c r="X5" i="1"/>
  <c r="V5" i="1"/>
  <c r="U5" i="1"/>
  <c r="T5" i="1"/>
  <c r="R5" i="1"/>
  <c r="Q5" i="1"/>
  <c r="O5" i="1"/>
  <c r="N5" i="1"/>
  <c r="M5" i="1"/>
  <c r="K5" i="1"/>
  <c r="J5" i="1"/>
  <c r="H5" i="1"/>
  <c r="BC4" i="1"/>
  <c r="BA4" i="1"/>
  <c r="AZ4" i="1"/>
  <c r="AW4" i="1"/>
  <c r="AX4" i="1" s="1"/>
  <c r="AV4" i="1"/>
  <c r="AT4" i="1"/>
  <c r="AS4" i="1"/>
  <c r="AP4" i="1"/>
  <c r="AQ4" i="1" s="1"/>
  <c r="AO4" i="1"/>
  <c r="AM4" i="1"/>
  <c r="AL4" i="1"/>
  <c r="AI4" i="1"/>
  <c r="AJ4" i="1" s="1"/>
  <c r="AH4" i="1"/>
  <c r="AF4" i="1"/>
  <c r="AE4" i="1"/>
  <c r="W4" i="1"/>
  <c r="X4" i="1" s="1"/>
  <c r="U4" i="1"/>
  <c r="T4" i="1"/>
  <c r="R4" i="1"/>
  <c r="Q4" i="1"/>
  <c r="N4" i="1"/>
  <c r="O4" i="1" s="1"/>
  <c r="M4" i="1"/>
  <c r="K4" i="1"/>
  <c r="J4" i="1"/>
  <c r="H4" i="1"/>
  <c r="BC3" i="1"/>
  <c r="BA3" i="1"/>
  <c r="AZ3" i="1"/>
  <c r="AW3" i="1"/>
  <c r="AX3" i="1" s="1"/>
  <c r="AV3" i="1"/>
  <c r="AT3" i="1"/>
  <c r="AS3" i="1"/>
  <c r="AP3" i="1"/>
  <c r="AQ3" i="1" s="1"/>
  <c r="AO3" i="1"/>
  <c r="AM3" i="1"/>
  <c r="AL3" i="1"/>
  <c r="AJ3" i="1"/>
  <c r="AI3" i="1"/>
  <c r="AH3" i="1"/>
  <c r="AF3" i="1"/>
  <c r="AE3" i="1"/>
  <c r="S3" i="1"/>
  <c r="U3" i="1" s="1"/>
  <c r="R3" i="1"/>
  <c r="Q3" i="1"/>
  <c r="N3" i="1"/>
  <c r="O3" i="1" s="1"/>
  <c r="M3" i="1"/>
  <c r="K3" i="1"/>
  <c r="J3" i="1"/>
  <c r="H3" i="1"/>
  <c r="E1" i="1"/>
  <c r="A1" i="1"/>
  <c r="Z4" i="1" l="1"/>
  <c r="Y4" i="1" s="1"/>
  <c r="V4" i="1"/>
  <c r="W3" i="1"/>
  <c r="AB4" i="1"/>
  <c r="AC4" i="1" s="1"/>
  <c r="T3" i="1"/>
  <c r="AA4" i="1" l="1"/>
  <c r="Z3" i="1"/>
  <c r="X3" i="1"/>
  <c r="V3" i="1"/>
  <c r="Y3" i="1" l="1"/>
  <c r="AB3" i="1"/>
  <c r="AC3" i="1" s="1"/>
  <c r="AA3" i="1"/>
</calcChain>
</file>

<file path=xl/sharedStrings.xml><?xml version="1.0" encoding="utf-8"?>
<sst xmlns="http://schemas.openxmlformats.org/spreadsheetml/2006/main" count="90" uniqueCount="59">
  <si>
    <t>Note de cadrage</t>
  </si>
  <si>
    <t>Dossier de cadrage</t>
  </si>
  <si>
    <t>CVS</t>
  </si>
  <si>
    <t>Plan Projet 1</t>
  </si>
  <si>
    <t>CCP 1</t>
  </si>
  <si>
    <t>Lancement du projet</t>
  </si>
  <si>
    <t>Plan Projet 2</t>
  </si>
  <si>
    <t>CCP 2</t>
  </si>
  <si>
    <t>Code projet</t>
  </si>
  <si>
    <t>Code fonds</t>
  </si>
  <si>
    <t>CP</t>
  </si>
  <si>
    <t>Libellé projet</t>
  </si>
  <si>
    <t>Lot/MF</t>
  </si>
  <si>
    <t>Date début</t>
  </si>
  <si>
    <t>[Début-DP]</t>
  </si>
  <si>
    <t>Date prév. (DP)</t>
  </si>
  <si>
    <t>Note de cadrage : DP</t>
  </si>
  <si>
    <t>[DP-DA]</t>
  </si>
  <si>
    <t>Date actualisée (DA)</t>
  </si>
  <si>
    <t>Note de cadrage : Date Actualisée</t>
  </si>
  <si>
    <t>[Note Cadrage - Dossier Cadrage]</t>
  </si>
  <si>
    <t>Dossier de cadrage : DP</t>
  </si>
  <si>
    <t>Dossier de cadrage : Date Actualisée</t>
  </si>
  <si>
    <t>CVS : DP</t>
  </si>
  <si>
    <t>CVS : Date Actualisée</t>
  </si>
  <si>
    <t>Plan Projet-1 : DP</t>
  </si>
  <si>
    <t>Plan Projet-1 : Date Actualisée</t>
  </si>
  <si>
    <t>CCP-1 : DP</t>
  </si>
  <si>
    <t>CCP-1 : Date Actualisée</t>
  </si>
  <si>
    <t>Lancement projet : DP</t>
  </si>
  <si>
    <t>Lancement projet : Date Actualisée</t>
  </si>
  <si>
    <t>Plan Projet-2 : DP</t>
  </si>
  <si>
    <t>Plan Projet-2 : Date Actualisée</t>
  </si>
  <si>
    <t>Réseau</t>
  </si>
  <si>
    <t>TR001</t>
  </si>
  <si>
    <t>Réseau haut débit en agence (WAN, Hybride, ToIP, VoIP)</t>
  </si>
  <si>
    <t>TS001</t>
  </si>
  <si>
    <t>Renforcement de la sécurité réseau (sécurisation des accès internet, Virtualisation et sécurisation des infra PAE, IPV6)</t>
  </si>
  <si>
    <t>Projet Centre opérationnel de Sécurité (SOC)</t>
  </si>
  <si>
    <t>Tâches</t>
  </si>
  <si>
    <t>Tâches 1</t>
  </si>
  <si>
    <t>Date prévisionnelle de MEP</t>
  </si>
  <si>
    <t>Date révisé de MEP</t>
  </si>
  <si>
    <t>Tâches 2</t>
  </si>
  <si>
    <t>Projet 1</t>
  </si>
  <si>
    <t>Projet 2</t>
  </si>
  <si>
    <t>Besoin</t>
  </si>
  <si>
    <t>Avoir un graphique ou je peux voir une date prévu en gris par exemple et la date réel (ou révisée) en rouge si elle est supérieur à la DP ou en vert s'elle est inférieur à la DP</t>
  </si>
  <si>
    <t>Détails besoins</t>
  </si>
  <si>
    <t>1. Comparaison de 2 dates en graphique</t>
  </si>
  <si>
    <t>2. Avance et retard sur une période</t>
  </si>
  <si>
    <t>Avoir un graphique ou je peux voir une tâches d'un projet (avec une durée prévue) et en fonction de la date de fin réelle, faire apparaitre sur le graphique un gain de temps ou un retard</t>
  </si>
  <si>
    <t>Début</t>
  </si>
  <si>
    <t>Durée</t>
  </si>
  <si>
    <t>Fin prév.</t>
  </si>
  <si>
    <t>Besoin 1</t>
  </si>
  <si>
    <t>Fin réelle</t>
  </si>
  <si>
    <t>Date début graph</t>
  </si>
  <si>
    <t>Date fin graph</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</si>
</sst>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_-* #,##0\ _€_-;\-* #,##0\ _€_-;_-* &quot;-&quot;??\ _€_-;_-@_-"/>
  </numFmts>
  <fonts count="7" x14ac:knownFonts="1">
    <font>
      <sz val="11"/>
      <color theme="1"/>
      <name val="Calibri"/>
      <family val="2"/>
      <scheme val="minor"/>
    </font>
    <font>
      <sz val="11"/>
      <color theme="1"/>
      <name val="Calibri"/>
      <family val="2"/>
      <scheme val="minor"/>
    </font>
    <font>
      <b/>
      <sz val="12"/>
      <color theme="1"/>
      <name val="Calibri"/>
      <family val="2"/>
      <scheme val="minor"/>
    </font>
    <font>
      <b/>
      <sz val="12"/>
      <color theme="0" tint="-4.9989318521683403E-2"/>
      <name val="Calibri"/>
      <family val="2"/>
      <scheme val="minor"/>
    </font>
    <font>
      <b/>
      <sz val="8"/>
      <color theme="1"/>
      <name val="Calibri"/>
      <family val="2"/>
      <scheme val="minor"/>
    </font>
    <font>
      <sz val="10"/>
      <name val="Arial"/>
      <family val="2"/>
    </font>
    <font>
      <b/>
      <sz val="11"/>
      <color theme="1"/>
      <name val="Calibri"/>
      <family val="2"/>
      <scheme val="minor"/>
    </font>
  </fonts>
  <fills count="8">
    <fill>
      <patternFill patternType="none"/>
    </fill>
    <fill>
      <patternFill patternType="gray125"/>
    </fill>
    <fill>
      <patternFill patternType="solid">
        <fgColor theme="4" tint="0.39997558519241921"/>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C000"/>
        <bgColor indexed="64"/>
      </patternFill>
    </fill>
    <fill>
      <patternFill patternType="solid">
        <fgColor theme="7" tint="0.39997558519241921"/>
        <bgColor indexed="64"/>
      </patternFill>
    </fill>
  </fills>
  <borders count="30">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1" fillId="0" borderId="0" applyFont="0" applyFill="0" applyBorder="0" applyAlignment="0" applyProtection="0"/>
    <xf numFmtId="0" fontId="5" fillId="0" borderId="0"/>
  </cellStyleXfs>
  <cellXfs count="66">
    <xf numFmtId="0" fontId="0" fillId="0" borderId="0" xfId="0"/>
    <xf numFmtId="164" fontId="0" fillId="0" borderId="0" xfId="1" applyNumberFormat="1"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4" fillId="0" borderId="4" xfId="0" applyFont="1" applyFill="1" applyBorder="1" applyAlignment="1">
      <alignment horizontal="center" vertical="center" wrapText="1"/>
    </xf>
    <xf numFmtId="0" fontId="4" fillId="3" borderId="5" xfId="0" applyFont="1" applyFill="1" applyBorder="1" applyAlignment="1">
      <alignment horizontal="center" vertical="center" wrapText="1"/>
    </xf>
    <xf numFmtId="0" fontId="4" fillId="0" borderId="6" xfId="0" applyFont="1" applyFill="1" applyBorder="1" applyAlignment="1">
      <alignment horizontal="center" vertical="center" wrapText="1"/>
    </xf>
    <xf numFmtId="0" fontId="4" fillId="0" borderId="7" xfId="0" applyFont="1" applyFill="1" applyBorder="1" applyAlignment="1">
      <alignment horizontal="center" vertical="center" wrapText="1"/>
    </xf>
    <xf numFmtId="0" fontId="4" fillId="0" borderId="8" xfId="0" applyFont="1" applyFill="1" applyBorder="1" applyAlignment="1">
      <alignment horizontal="center" vertical="center" wrapText="1"/>
    </xf>
    <xf numFmtId="0" fontId="2" fillId="3" borderId="9" xfId="0" applyFont="1" applyFill="1" applyBorder="1" applyAlignment="1">
      <alignment horizontal="center" vertical="center" wrapText="1"/>
    </xf>
    <xf numFmtId="0" fontId="2" fillId="3" borderId="10" xfId="0" applyFont="1" applyFill="1" applyBorder="1" applyAlignment="1">
      <alignment horizontal="center" vertical="center" wrapText="1"/>
    </xf>
    <xf numFmtId="0" fontId="3" fillId="0" borderId="0" xfId="0" applyFont="1" applyFill="1" applyBorder="1" applyAlignment="1">
      <alignment horizontal="center" vertical="center" wrapText="1"/>
    </xf>
    <xf numFmtId="0" fontId="0" fillId="0" borderId="11" xfId="0" applyBorder="1" applyAlignment="1">
      <alignment horizontal="left" vertical="center" wrapText="1"/>
    </xf>
    <xf numFmtId="14" fontId="0" fillId="3" borderId="12" xfId="0" applyNumberFormat="1" applyFill="1" applyBorder="1" applyAlignment="1">
      <alignment horizontal="center" vertical="center" wrapText="1"/>
    </xf>
    <xf numFmtId="14" fontId="0" fillId="0" borderId="13" xfId="0" applyNumberFormat="1" applyFill="1" applyBorder="1" applyAlignment="1">
      <alignment horizontal="center" vertical="center" wrapText="1"/>
    </xf>
    <xf numFmtId="0" fontId="0" fillId="0" borderId="3" xfId="0" applyBorder="1" applyAlignment="1">
      <alignment horizontal="left" vertical="center" wrapText="1"/>
    </xf>
    <xf numFmtId="0" fontId="0" fillId="0" borderId="14" xfId="0" applyBorder="1" applyAlignment="1">
      <alignment horizontal="left" vertical="center" wrapText="1"/>
    </xf>
    <xf numFmtId="14" fontId="0" fillId="4" borderId="11" xfId="0" applyNumberFormat="1" applyFill="1" applyBorder="1" applyAlignment="1">
      <alignment horizontal="center" vertical="center" wrapText="1"/>
    </xf>
    <xf numFmtId="0" fontId="0" fillId="4" borderId="12" xfId="0" applyNumberFormat="1" applyFill="1" applyBorder="1" applyAlignment="1">
      <alignment horizontal="center" vertical="center" wrapText="1"/>
    </xf>
    <xf numFmtId="14" fontId="0" fillId="0" borderId="12" xfId="0" applyNumberFormat="1" applyFill="1" applyBorder="1" applyAlignment="1">
      <alignment horizontal="center" vertical="center" wrapText="1"/>
    </xf>
    <xf numFmtId="0" fontId="0" fillId="4" borderId="13" xfId="0" applyNumberFormat="1" applyFill="1" applyBorder="1" applyAlignment="1">
      <alignment horizontal="center" vertical="center" wrapText="1"/>
    </xf>
    <xf numFmtId="0" fontId="0" fillId="0" borderId="16" xfId="0" applyBorder="1" applyAlignment="1">
      <alignment horizontal="left" vertical="center" wrapText="1"/>
    </xf>
    <xf numFmtId="14" fontId="0" fillId="3" borderId="17" xfId="0" applyNumberFormat="1" applyFill="1" applyBorder="1" applyAlignment="1">
      <alignment horizontal="center" vertical="center" wrapText="1"/>
    </xf>
    <xf numFmtId="14" fontId="0" fillId="0" borderId="18" xfId="0" applyNumberFormat="1" applyFill="1" applyBorder="1" applyAlignment="1">
      <alignment horizontal="center" vertical="center" wrapText="1"/>
    </xf>
    <xf numFmtId="0" fontId="0" fillId="0" borderId="19" xfId="0" applyBorder="1" applyAlignment="1">
      <alignment horizontal="left" vertical="center" wrapText="1"/>
    </xf>
    <xf numFmtId="0" fontId="0" fillId="0" borderId="20" xfId="0" applyBorder="1" applyAlignment="1">
      <alignment horizontal="left" vertical="center" wrapText="1"/>
    </xf>
    <xf numFmtId="14" fontId="0" fillId="4" borderId="16" xfId="0" applyNumberFormat="1" applyFill="1" applyBorder="1" applyAlignment="1">
      <alignment horizontal="center" vertical="center" wrapText="1"/>
    </xf>
    <xf numFmtId="0" fontId="0" fillId="4" borderId="17" xfId="0" applyNumberFormat="1" applyFill="1" applyBorder="1" applyAlignment="1">
      <alignment horizontal="center" vertical="center" wrapText="1"/>
    </xf>
    <xf numFmtId="14" fontId="0" fillId="0" borderId="17" xfId="0" applyNumberFormat="1" applyFill="1" applyBorder="1" applyAlignment="1">
      <alignment horizontal="center" vertical="center" wrapText="1"/>
    </xf>
    <xf numFmtId="0" fontId="0" fillId="4" borderId="18" xfId="0" applyNumberFormat="1" applyFill="1" applyBorder="1" applyAlignment="1">
      <alignment horizontal="center" vertical="center" wrapText="1"/>
    </xf>
    <xf numFmtId="0" fontId="0" fillId="0" borderId="22" xfId="0" applyBorder="1" applyAlignment="1">
      <alignment horizontal="left" vertical="center" wrapText="1"/>
    </xf>
    <xf numFmtId="0" fontId="0" fillId="3" borderId="23" xfId="0" applyFill="1" applyBorder="1" applyAlignment="1">
      <alignment horizontal="center" vertical="center" wrapText="1"/>
    </xf>
    <xf numFmtId="0" fontId="0" fillId="0" borderId="24" xfId="0" applyFill="1" applyBorder="1" applyAlignment="1">
      <alignment horizontal="center" vertical="center" wrapText="1"/>
    </xf>
    <xf numFmtId="0" fontId="0" fillId="0" borderId="25" xfId="0" applyBorder="1" applyAlignment="1">
      <alignment horizontal="left" vertical="center" wrapText="1"/>
    </xf>
    <xf numFmtId="0" fontId="0" fillId="0" borderId="26" xfId="0" applyBorder="1" applyAlignment="1">
      <alignment horizontal="left" vertical="center" wrapText="1"/>
    </xf>
    <xf numFmtId="14" fontId="0" fillId="4" borderId="22" xfId="0" applyNumberFormat="1" applyFill="1" applyBorder="1" applyAlignment="1">
      <alignment horizontal="center" vertical="center" wrapText="1"/>
    </xf>
    <xf numFmtId="0" fontId="0" fillId="4" borderId="23" xfId="0" applyNumberFormat="1" applyFill="1" applyBorder="1" applyAlignment="1">
      <alignment horizontal="center" vertical="center" wrapText="1"/>
    </xf>
    <xf numFmtId="14" fontId="0" fillId="0" borderId="23" xfId="0" applyNumberFormat="1" applyFill="1" applyBorder="1" applyAlignment="1">
      <alignment horizontal="center" vertical="center" wrapText="1"/>
    </xf>
    <xf numFmtId="0" fontId="0" fillId="4" borderId="24" xfId="0" applyNumberFormat="1" applyFill="1" applyBorder="1" applyAlignment="1">
      <alignment horizontal="center" vertical="center" wrapText="1"/>
    </xf>
    <xf numFmtId="0" fontId="2" fillId="0" borderId="1"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3" xfId="0" applyFont="1" applyFill="1" applyBorder="1" applyAlignment="1">
      <alignment horizontal="center" vertical="center" wrapText="1"/>
    </xf>
    <xf numFmtId="0" fontId="3" fillId="0" borderId="0" xfId="0" applyFont="1" applyFill="1" applyBorder="1" applyAlignment="1">
      <alignment horizontal="center" vertical="center" wrapText="1"/>
    </xf>
    <xf numFmtId="0" fontId="0" fillId="0" borderId="1" xfId="0" applyBorder="1" applyAlignment="1">
      <alignment horizontal="left" vertical="center" wrapText="1"/>
    </xf>
    <xf numFmtId="0" fontId="0" fillId="0" borderId="15" xfId="0" applyBorder="1" applyAlignment="1">
      <alignment horizontal="left" vertical="center" wrapText="1"/>
    </xf>
    <xf numFmtId="0" fontId="0" fillId="0" borderId="21" xfId="0" applyBorder="1" applyAlignment="1">
      <alignment horizontal="left" vertical="center" wrapText="1"/>
    </xf>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2" borderId="3" xfId="0" applyFont="1" applyFill="1" applyBorder="1" applyAlignment="1">
      <alignment horizontal="center" vertical="center" wrapText="1"/>
    </xf>
    <xf numFmtId="14" fontId="0" fillId="0" borderId="0" xfId="0" applyNumberFormat="1"/>
    <xf numFmtId="0" fontId="0" fillId="0" borderId="0" xfId="0" applyAlignment="1">
      <alignment horizontal="left" vertical="center" wrapText="1"/>
    </xf>
    <xf numFmtId="0" fontId="6" fillId="5" borderId="17" xfId="0" applyFont="1" applyFill="1" applyBorder="1"/>
    <xf numFmtId="0" fontId="6" fillId="5" borderId="17" xfId="0" applyFont="1" applyFill="1" applyBorder="1" applyAlignment="1">
      <alignment horizontal="center" vertical="center"/>
    </xf>
    <xf numFmtId="0" fontId="0" fillId="5" borderId="0" xfId="0" applyFill="1" applyAlignment="1">
      <alignment horizontal="center"/>
    </xf>
    <xf numFmtId="0" fontId="6" fillId="5" borderId="0" xfId="0" applyFont="1" applyFill="1" applyAlignment="1">
      <alignment horizontal="center"/>
    </xf>
    <xf numFmtId="0" fontId="0" fillId="0" borderId="0" xfId="0" applyNumberFormat="1" applyAlignment="1">
      <alignment horizontal="center" vertical="center"/>
    </xf>
    <xf numFmtId="0" fontId="0" fillId="6" borderId="17" xfId="0" applyFill="1" applyBorder="1" applyAlignment="1">
      <alignment horizontal="left" vertical="center" wrapText="1"/>
    </xf>
    <xf numFmtId="0" fontId="0" fillId="6" borderId="27" xfId="0" applyFill="1" applyBorder="1" applyAlignment="1">
      <alignment horizontal="left" vertical="center" wrapText="1"/>
    </xf>
    <xf numFmtId="0" fontId="0" fillId="6" borderId="28" xfId="0" applyFill="1" applyBorder="1" applyAlignment="1">
      <alignment horizontal="left" vertical="center" wrapText="1"/>
    </xf>
    <xf numFmtId="0" fontId="0" fillId="6" borderId="29" xfId="0" applyFill="1" applyBorder="1" applyAlignment="1">
      <alignment horizontal="left" vertical="center" wrapText="1"/>
    </xf>
    <xf numFmtId="0" fontId="0" fillId="7" borderId="17" xfId="0" applyFill="1" applyBorder="1" applyAlignment="1">
      <alignment horizontal="left" vertical="center" wrapText="1"/>
    </xf>
    <xf numFmtId="0" fontId="0" fillId="7" borderId="27" xfId="0" applyFill="1" applyBorder="1" applyAlignment="1">
      <alignment horizontal="left" vertical="center" wrapText="1"/>
    </xf>
    <xf numFmtId="0" fontId="0" fillId="7" borderId="28" xfId="0" applyFill="1" applyBorder="1" applyAlignment="1">
      <alignment horizontal="left" vertical="center" wrapText="1"/>
    </xf>
    <xf numFmtId="0" fontId="0" fillId="7" borderId="29" xfId="0" applyFill="1" applyBorder="1" applyAlignment="1">
      <alignment horizontal="left" vertical="center" wrapText="1"/>
    </xf>
    <xf numFmtId="0" fontId="0" fillId="0" borderId="0" xfId="0" applyAlignment="1">
      <alignment horizontal="center" vertical="center" wrapText="1"/>
    </xf>
    <xf numFmtId="164" fontId="0" fillId="0" borderId="0" xfId="1" applyNumberFormat="1" applyFont="1" applyAlignment="1">
      <alignment horizontal="center" vertical="center" wrapText="1"/>
    </xf>
  </cellXfs>
  <cellStyles count="3">
    <cellStyle name="Milliers" xfId="1" builtinId="3"/>
    <cellStyle name="Normal" xfId="0" builtinId="0"/>
    <cellStyle name="Normal 2" xfId="2"/>
  </cellStyles>
  <dxfs count="11">
    <dxf>
      <fill>
        <patternFill>
          <bgColor theme="9" tint="0.39994506668294322"/>
        </patternFill>
      </fill>
    </dxf>
    <dxf>
      <fill>
        <patternFill>
          <bgColor theme="6"/>
        </patternFill>
      </fill>
    </dxf>
    <dxf>
      <fill>
        <patternFill patternType="none">
          <bgColor auto="1"/>
        </patternFill>
      </fill>
    </dxf>
    <dxf>
      <numFmt numFmtId="0" formatCode="General"/>
      <alignment horizontal="center" vertical="center" textRotation="0" wrapText="0" indent="0" justifyLastLine="0" shrinkToFit="0" readingOrder="0"/>
    </dxf>
    <dxf>
      <numFmt numFmtId="19" formatCode="dd/mm/yyyy"/>
    </dxf>
    <dxf>
      <numFmt numFmtId="19" formatCode="dd/mm/yyyy"/>
    </dxf>
    <dxf>
      <numFmt numFmtId="19" formatCode="dd/mm/yyyy"/>
    </dxf>
    <dxf>
      <alignment horizontal="left" vertical="center" textRotation="0" wrapText="1" indent="0" justifyLastLine="0" shrinkToFit="0" readingOrder="0"/>
    </dxf>
    <dxf>
      <alignment horizontal="left" vertical="center" textRotation="0" wrapText="1" indent="0" justifyLastLine="0" shrinkToFit="0" readingOrder="0"/>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bar"/>
        <c:grouping val="stacked"/>
        <c:varyColors val="0"/>
        <c:ser>
          <c:idx val="0"/>
          <c:order val="0"/>
          <c:tx>
            <c:strRef>
              <c:f>'Besoin simple'!$N$2</c:f>
              <c:strCache>
                <c:ptCount val="1"/>
                <c:pt idx="0">
                  <c:v>Début</c:v>
                </c:pt>
              </c:strCache>
            </c:strRef>
          </c:tx>
          <c:spPr>
            <a:noFill/>
          </c:spPr>
          <c:invertIfNegative val="0"/>
          <c:cat>
            <c:strRef>
              <c:f>'Besoin simple'!$M$3:$M$4</c:f>
              <c:strCache>
                <c:ptCount val="2"/>
                <c:pt idx="0">
                  <c:v>Tâches 1</c:v>
                </c:pt>
                <c:pt idx="1">
                  <c:v>Tâches 2</c:v>
                </c:pt>
              </c:strCache>
            </c:strRef>
          </c:cat>
          <c:val>
            <c:numRef>
              <c:f>'Besoin simple'!$N$3:$N$4</c:f>
              <c:numCache>
                <c:formatCode>m/d/yyyy</c:formatCode>
                <c:ptCount val="2"/>
                <c:pt idx="0">
                  <c:v>42370</c:v>
                </c:pt>
                <c:pt idx="1">
                  <c:v>42415</c:v>
                </c:pt>
              </c:numCache>
            </c:numRef>
          </c:val>
        </c:ser>
        <c:ser>
          <c:idx val="1"/>
          <c:order val="1"/>
          <c:tx>
            <c:strRef>
              <c:f>'Besoin simple'!$O$2</c:f>
              <c:strCache>
                <c:ptCount val="1"/>
                <c:pt idx="0">
                  <c:v>Durée</c:v>
                </c:pt>
              </c:strCache>
            </c:strRef>
          </c:tx>
          <c:invertIfNegative val="0"/>
          <c:dLbls>
            <c:showLegendKey val="0"/>
            <c:showVal val="0"/>
            <c:showCatName val="1"/>
            <c:showSerName val="0"/>
            <c:showPercent val="0"/>
            <c:showBubbleSize val="0"/>
            <c:showLeaderLines val="0"/>
          </c:dLbls>
          <c:cat>
            <c:strRef>
              <c:f>'Besoin simple'!$M$3:$M$4</c:f>
              <c:strCache>
                <c:ptCount val="2"/>
                <c:pt idx="0">
                  <c:v>Tâches 1</c:v>
                </c:pt>
                <c:pt idx="1">
                  <c:v>Tâches 2</c:v>
                </c:pt>
              </c:strCache>
            </c:strRef>
          </c:cat>
          <c:val>
            <c:numRef>
              <c:f>'Besoin simple'!$O$3:$O$4</c:f>
              <c:numCache>
                <c:formatCode>General</c:formatCode>
                <c:ptCount val="2"/>
                <c:pt idx="0">
                  <c:v>65</c:v>
                </c:pt>
                <c:pt idx="1">
                  <c:v>65</c:v>
                </c:pt>
              </c:numCache>
            </c:numRef>
          </c:val>
        </c:ser>
        <c:ser>
          <c:idx val="2"/>
          <c:order val="2"/>
          <c:tx>
            <c:strRef>
              <c:f>'Besoin simple'!$P$2</c:f>
              <c:strCache>
                <c:ptCount val="1"/>
                <c:pt idx="0">
                  <c:v>Fin prév.</c:v>
                </c:pt>
              </c:strCache>
            </c:strRef>
          </c:tx>
          <c:invertIfNegative val="0"/>
          <c:cat>
            <c:strRef>
              <c:f>'Besoin simple'!$M$3:$M$4</c:f>
              <c:strCache>
                <c:ptCount val="2"/>
                <c:pt idx="0">
                  <c:v>Tâches 1</c:v>
                </c:pt>
                <c:pt idx="1">
                  <c:v>Tâches 2</c:v>
                </c:pt>
              </c:strCache>
            </c:strRef>
          </c:cat>
          <c:val>
            <c:numRef>
              <c:f>'Besoin simple'!$P$3:$P$4</c:f>
              <c:numCache>
                <c:formatCode>m/d/yyyy</c:formatCode>
                <c:ptCount val="2"/>
                <c:pt idx="0">
                  <c:v>42435</c:v>
                </c:pt>
                <c:pt idx="1">
                  <c:v>42480</c:v>
                </c:pt>
              </c:numCache>
            </c:numRef>
          </c:val>
        </c:ser>
        <c:ser>
          <c:idx val="3"/>
          <c:order val="3"/>
          <c:tx>
            <c:strRef>
              <c:f>'Besoin simple'!$Q$2</c:f>
              <c:strCache>
                <c:ptCount val="1"/>
                <c:pt idx="0">
                  <c:v>Fin réelle</c:v>
                </c:pt>
              </c:strCache>
            </c:strRef>
          </c:tx>
          <c:invertIfNegative val="0"/>
          <c:cat>
            <c:strRef>
              <c:f>'Besoin simple'!$M$3:$M$4</c:f>
              <c:strCache>
                <c:ptCount val="2"/>
                <c:pt idx="0">
                  <c:v>Tâches 1</c:v>
                </c:pt>
                <c:pt idx="1">
                  <c:v>Tâches 2</c:v>
                </c:pt>
              </c:strCache>
            </c:strRef>
          </c:cat>
          <c:val>
            <c:numRef>
              <c:f>'Besoin simple'!$Q$3:$Q$4</c:f>
              <c:numCache>
                <c:formatCode>m/d/yyyy</c:formatCode>
                <c:ptCount val="2"/>
                <c:pt idx="0">
                  <c:v>42450</c:v>
                </c:pt>
                <c:pt idx="1">
                  <c:v>42465</c:v>
                </c:pt>
              </c:numCache>
            </c:numRef>
          </c:val>
        </c:ser>
        <c:dLbls>
          <c:showLegendKey val="0"/>
          <c:showVal val="0"/>
          <c:showCatName val="0"/>
          <c:showSerName val="0"/>
          <c:showPercent val="0"/>
          <c:showBubbleSize val="0"/>
        </c:dLbls>
        <c:gapWidth val="150"/>
        <c:shape val="box"/>
        <c:axId val="98516352"/>
        <c:axId val="80834944"/>
        <c:axId val="0"/>
      </c:bar3DChart>
      <c:catAx>
        <c:axId val="98516352"/>
        <c:scaling>
          <c:orientation val="maxMin"/>
        </c:scaling>
        <c:delete val="0"/>
        <c:axPos val="l"/>
        <c:majorTickMark val="out"/>
        <c:minorTickMark val="none"/>
        <c:tickLblPos val="nextTo"/>
        <c:crossAx val="80834944"/>
        <c:crosses val="autoZero"/>
        <c:auto val="1"/>
        <c:lblAlgn val="ctr"/>
        <c:lblOffset val="100"/>
        <c:noMultiLvlLbl val="0"/>
      </c:catAx>
      <c:valAx>
        <c:axId val="80834944"/>
        <c:scaling>
          <c:orientation val="minMax"/>
          <c:max val="42600"/>
          <c:min val="42370"/>
        </c:scaling>
        <c:delete val="0"/>
        <c:axPos val="t"/>
        <c:majorGridlines/>
        <c:numFmt formatCode="[$-40C]mmm;@" sourceLinked="0"/>
        <c:majorTickMark val="out"/>
        <c:minorTickMark val="none"/>
        <c:tickLblPos val="nextTo"/>
        <c:crossAx val="98516352"/>
        <c:crosses val="autoZero"/>
        <c:crossBetween val="between"/>
        <c:majorUnit val="31"/>
      </c:valAx>
    </c:plotArea>
    <c:legend>
      <c:legendPos val="r"/>
      <c:legendEntry>
        <c:idx val="0"/>
        <c:delete val="1"/>
      </c:legendEntry>
      <c:layout/>
      <c:overlay val="0"/>
    </c:legend>
    <c:plotVisOnly val="1"/>
    <c:dispBlanksAs val="gap"/>
    <c:showDLblsOverMax val="0"/>
  </c:chart>
  <c:spPr>
    <a:gradFill rotWithShape="1">
      <a:gsLst>
        <a:gs pos="0">
          <a:schemeClr val="accent6">
            <a:tint val="50000"/>
            <a:satMod val="300000"/>
          </a:schemeClr>
        </a:gs>
        <a:gs pos="35000">
          <a:schemeClr val="accent6">
            <a:tint val="37000"/>
            <a:satMod val="300000"/>
          </a:schemeClr>
        </a:gs>
        <a:gs pos="100000">
          <a:schemeClr val="accent6">
            <a:tint val="15000"/>
            <a:satMod val="350000"/>
          </a:schemeClr>
        </a:gs>
      </a:gsLst>
      <a:lin ang="16200000" scaled="1"/>
    </a:gradFill>
    <a:ln w="9525" cap="flat" cmpd="sng" algn="ctr">
      <a:solidFill>
        <a:schemeClr val="accent6">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bar"/>
        <c:grouping val="stacked"/>
        <c:varyColors val="0"/>
        <c:ser>
          <c:idx val="0"/>
          <c:order val="0"/>
          <c:tx>
            <c:strRef>
              <c:f>'Besoin simple'!$C$2</c:f>
              <c:strCache>
                <c:ptCount val="1"/>
                <c:pt idx="0">
                  <c:v>Date prévisionnelle de MEP</c:v>
                </c:pt>
              </c:strCache>
            </c:strRef>
          </c:tx>
          <c:spPr>
            <a:noFill/>
          </c:spPr>
          <c:invertIfNegative val="0"/>
          <c:cat>
            <c:strRef>
              <c:f>'Besoin simple'!$B$3:$B$4</c:f>
              <c:strCache>
                <c:ptCount val="2"/>
                <c:pt idx="0">
                  <c:v>Projet 1</c:v>
                </c:pt>
                <c:pt idx="1">
                  <c:v>Projet 2</c:v>
                </c:pt>
              </c:strCache>
            </c:strRef>
          </c:cat>
          <c:val>
            <c:numRef>
              <c:f>'Besoin simple'!$C$3:$C$4</c:f>
              <c:numCache>
                <c:formatCode>m/d/yyyy</c:formatCode>
                <c:ptCount val="2"/>
                <c:pt idx="0">
                  <c:v>42384</c:v>
                </c:pt>
                <c:pt idx="1">
                  <c:v>42490</c:v>
                </c:pt>
              </c:numCache>
            </c:numRef>
          </c:val>
        </c:ser>
        <c:ser>
          <c:idx val="1"/>
          <c:order val="1"/>
          <c:tx>
            <c:strRef>
              <c:f>'Besoin simple'!$D$2</c:f>
              <c:strCache>
                <c:ptCount val="1"/>
                <c:pt idx="0">
                  <c:v>Date révisé de MEP</c:v>
                </c:pt>
              </c:strCache>
            </c:strRef>
          </c:tx>
          <c:invertIfNegative val="0"/>
          <c:cat>
            <c:strRef>
              <c:f>'Besoin simple'!$B$3:$B$4</c:f>
              <c:strCache>
                <c:ptCount val="2"/>
                <c:pt idx="0">
                  <c:v>Projet 1</c:v>
                </c:pt>
                <c:pt idx="1">
                  <c:v>Projet 2</c:v>
                </c:pt>
              </c:strCache>
            </c:strRef>
          </c:cat>
          <c:val>
            <c:numRef>
              <c:f>'Besoin simple'!$D$3:$D$5</c:f>
              <c:numCache>
                <c:formatCode>m/d/yyyy</c:formatCode>
                <c:ptCount val="3"/>
                <c:pt idx="0">
                  <c:v>42414</c:v>
                </c:pt>
                <c:pt idx="1">
                  <c:v>42445</c:v>
                </c:pt>
              </c:numCache>
            </c:numRef>
          </c:val>
        </c:ser>
        <c:dLbls>
          <c:showLegendKey val="0"/>
          <c:showVal val="0"/>
          <c:showCatName val="0"/>
          <c:showSerName val="0"/>
          <c:showPercent val="0"/>
          <c:showBubbleSize val="0"/>
        </c:dLbls>
        <c:gapWidth val="150"/>
        <c:shape val="box"/>
        <c:axId val="157812608"/>
        <c:axId val="157814144"/>
        <c:axId val="0"/>
      </c:bar3DChart>
      <c:catAx>
        <c:axId val="157812608"/>
        <c:scaling>
          <c:orientation val="maxMin"/>
        </c:scaling>
        <c:delete val="0"/>
        <c:axPos val="l"/>
        <c:majorTickMark val="out"/>
        <c:minorTickMark val="none"/>
        <c:tickLblPos val="nextTo"/>
        <c:crossAx val="157814144"/>
        <c:crosses val="autoZero"/>
        <c:auto val="1"/>
        <c:lblAlgn val="ctr"/>
        <c:lblOffset val="100"/>
        <c:noMultiLvlLbl val="0"/>
      </c:catAx>
      <c:valAx>
        <c:axId val="157814144"/>
        <c:scaling>
          <c:orientation val="minMax"/>
          <c:max val="42600"/>
          <c:min val="42370"/>
        </c:scaling>
        <c:delete val="0"/>
        <c:axPos val="t"/>
        <c:majorGridlines/>
        <c:numFmt formatCode="[$-40C]mmm;@" sourceLinked="0"/>
        <c:majorTickMark val="out"/>
        <c:minorTickMark val="none"/>
        <c:tickLblPos val="nextTo"/>
        <c:crossAx val="157812608"/>
        <c:crosses val="autoZero"/>
        <c:crossBetween val="between"/>
        <c:majorUnit val="31"/>
      </c:valAx>
    </c:plotArea>
    <c:legend>
      <c:legendPos val="r"/>
      <c:legendEntry>
        <c:idx val="0"/>
        <c:delete val="1"/>
      </c:legendEntry>
      <c:layout/>
      <c:overlay val="0"/>
    </c:legend>
    <c:plotVisOnly val="1"/>
    <c:dispBlanksAs val="gap"/>
    <c:showDLblsOverMax val="0"/>
  </c:chart>
  <c:spPr>
    <a:gradFill rotWithShape="1">
      <a:gsLst>
        <a:gs pos="0">
          <a:schemeClr val="accent4">
            <a:tint val="50000"/>
            <a:satMod val="300000"/>
          </a:schemeClr>
        </a:gs>
        <a:gs pos="35000">
          <a:schemeClr val="accent4">
            <a:tint val="37000"/>
            <a:satMod val="300000"/>
          </a:schemeClr>
        </a:gs>
        <a:gs pos="100000">
          <a:schemeClr val="accent4">
            <a:tint val="15000"/>
            <a:satMod val="350000"/>
          </a:schemeClr>
        </a:gs>
      </a:gsLst>
      <a:lin ang="16200000" scaled="1"/>
    </a:gradFill>
    <a:ln w="9525" cap="flat" cmpd="sng" algn="ctr">
      <a:solidFill>
        <a:schemeClr val="accent4">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bar"/>
        <c:grouping val="stacked"/>
        <c:varyColors val="0"/>
        <c:ser>
          <c:idx val="4"/>
          <c:order val="0"/>
          <c:tx>
            <c:strRef>
              <c:f>'suivi_CPU (test)'!$G$2</c:f>
              <c:strCache>
                <c:ptCount val="1"/>
                <c:pt idx="0">
                  <c:v>Date début</c:v>
                </c:pt>
              </c:strCache>
            </c:strRef>
          </c:tx>
          <c:spPr>
            <a:no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(test)'!$G$3:$G$4</c:f>
              <c:numCache>
                <c:formatCode>m/d/yyyy</c:formatCode>
                <c:ptCount val="2"/>
                <c:pt idx="0">
                  <c:v>42339</c:v>
                </c:pt>
                <c:pt idx="1">
                  <c:v>42339</c:v>
                </c:pt>
              </c:numCache>
            </c:numRef>
          </c:val>
        </c:ser>
        <c:ser>
          <c:idx val="0"/>
          <c:order val="1"/>
          <c:tx>
            <c:strRef>
              <c:f>'suivi_CPU (test)'!$H$2</c:f>
              <c:strCache>
                <c:ptCount val="1"/>
                <c:pt idx="0">
                  <c:v>[Début-DP]</c:v>
                </c:pt>
              </c:strCache>
            </c:strRef>
          </c:tx>
          <c:spPr>
            <a:no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(test)'!$H$3:$H$4</c:f>
              <c:numCache>
                <c:formatCode>General</c:formatCode>
                <c:ptCount val="2"/>
                <c:pt idx="0">
                  <c:v>22</c:v>
                </c:pt>
                <c:pt idx="1">
                  <c:v>45</c:v>
                </c:pt>
              </c:numCache>
            </c:numRef>
          </c:val>
        </c:ser>
        <c:ser>
          <c:idx val="5"/>
          <c:order val="2"/>
          <c:tx>
            <c:strRef>
              <c:f>'suivi_CPU (test)'!$J$2</c:f>
              <c:strCache>
                <c:ptCount val="1"/>
                <c:pt idx="0">
                  <c:v>Note de cadrage : DP</c:v>
                </c:pt>
              </c:strCache>
            </c:strRef>
          </c:tx>
          <c:spPr>
            <a:solidFill>
              <a:schemeClr val="accent6">
                <a:lumMod val="75000"/>
              </a:schemeClr>
            </a:solid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(test)'!$J$3:$J$4</c:f>
              <c:numCache>
                <c:formatCode>General</c:formatCode>
                <c:ptCount val="2"/>
                <c:pt idx="0">
                  <c:v>1</c:v>
                </c:pt>
                <c:pt idx="1">
                  <c:v>1</c:v>
                </c:pt>
              </c:numCache>
            </c:numRef>
          </c:val>
        </c:ser>
        <c:ser>
          <c:idx val="2"/>
          <c:order val="3"/>
          <c:tx>
            <c:strRef>
              <c:f>'suivi_CPU (test)'!$K$2</c:f>
              <c:strCache>
                <c:ptCount val="1"/>
                <c:pt idx="0">
                  <c:v>[DP-DA]</c:v>
                </c:pt>
              </c:strCache>
            </c:strRef>
          </c:tx>
          <c:spPr>
            <a:no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(test)'!$K$3:$K$5</c:f>
              <c:numCache>
                <c:formatCode>General</c:formatCode>
                <c:ptCount val="3"/>
                <c:pt idx="0">
                  <c:v>54</c:v>
                </c:pt>
                <c:pt idx="1">
                  <c:v>3</c:v>
                </c:pt>
                <c:pt idx="2">
                  <c:v>0</c:v>
                </c:pt>
              </c:numCache>
            </c:numRef>
          </c:val>
        </c:ser>
        <c:ser>
          <c:idx val="1"/>
          <c:order val="4"/>
          <c:tx>
            <c:strRef>
              <c:f>'suivi_CPU (test)'!$M$2</c:f>
              <c:strCache>
                <c:ptCount val="1"/>
                <c:pt idx="0">
                  <c:v>Note de cadrage : Date Actualisée</c:v>
                </c:pt>
              </c:strCache>
            </c:strRef>
          </c:tx>
          <c:spPr>
            <a:solidFill>
              <a:schemeClr val="accent6">
                <a:lumMod val="50000"/>
              </a:schemeClr>
            </a:solid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(test)'!$M$3:$M$5</c:f>
              <c:numCache>
                <c:formatCode>General</c:formatCode>
                <c:ptCount val="3"/>
                <c:pt idx="0">
                  <c:v>1</c:v>
                </c:pt>
                <c:pt idx="1">
                  <c:v>1</c:v>
                </c:pt>
                <c:pt idx="2">
                  <c:v>0</c:v>
                </c:pt>
              </c:numCache>
            </c:numRef>
          </c:val>
        </c:ser>
        <c:ser>
          <c:idx val="6"/>
          <c:order val="5"/>
          <c:tx>
            <c:strRef>
              <c:f>'suivi_CPU (test)'!$O$2</c:f>
              <c:strCache>
                <c:ptCount val="1"/>
                <c:pt idx="0">
                  <c:v>[Note Cadrage - Dossier Cadrage]</c:v>
                </c:pt>
              </c:strCache>
            </c:strRef>
          </c:tx>
          <c:spPr>
            <a:no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(test)'!$O$3:$O$5</c:f>
              <c:numCache>
                <c:formatCode>General</c:formatCode>
                <c:ptCount val="3"/>
                <c:pt idx="0">
                  <c:v>1</c:v>
                </c:pt>
                <c:pt idx="1">
                  <c:v>10</c:v>
                </c:pt>
                <c:pt idx="2">
                  <c:v>0</c:v>
                </c:pt>
              </c:numCache>
            </c:numRef>
          </c:val>
        </c:ser>
        <c:ser>
          <c:idx val="7"/>
          <c:order val="6"/>
          <c:tx>
            <c:strRef>
              <c:f>'suivi_CPU (test)'!$Q$2</c:f>
              <c:strCache>
                <c:ptCount val="1"/>
                <c:pt idx="0">
                  <c:v>Dossier de cadrage : DP</c:v>
                </c:pt>
              </c:strCache>
            </c:strRef>
          </c:tx>
          <c:spPr>
            <a:solidFill>
              <a:schemeClr val="accent4">
                <a:lumMod val="75000"/>
              </a:schemeClr>
            </a:solid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(test)'!$Q$3:$Q$5</c:f>
              <c:numCache>
                <c:formatCode>General</c:formatCode>
                <c:ptCount val="3"/>
                <c:pt idx="0">
                  <c:v>1</c:v>
                </c:pt>
                <c:pt idx="1">
                  <c:v>1</c:v>
                </c:pt>
                <c:pt idx="2">
                  <c:v>0</c:v>
                </c:pt>
              </c:numCache>
            </c:numRef>
          </c:val>
        </c:ser>
        <c:ser>
          <c:idx val="3"/>
          <c:order val="7"/>
          <c:tx>
            <c:strRef>
              <c:f>'suivi_CPU (test)'!$R$2</c:f>
              <c:strCache>
                <c:ptCount val="1"/>
                <c:pt idx="0">
                  <c:v>[DP-DA]</c:v>
                </c:pt>
              </c:strCache>
            </c:strRef>
          </c:tx>
          <c:spPr>
            <a:no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(test)'!$R$3:$R$5</c:f>
              <c:numCache>
                <c:formatCode>General</c:formatCode>
                <c:ptCount val="3"/>
                <c:pt idx="0">
                  <c:v>0</c:v>
                </c:pt>
                <c:pt idx="1">
                  <c:v>3</c:v>
                </c:pt>
                <c:pt idx="2">
                  <c:v>0</c:v>
                </c:pt>
              </c:numCache>
            </c:numRef>
          </c:val>
        </c:ser>
        <c:ser>
          <c:idx val="8"/>
          <c:order val="8"/>
          <c:tx>
            <c:strRef>
              <c:f>'suivi_CPU (test)'!$T$2</c:f>
              <c:strCache>
                <c:ptCount val="1"/>
                <c:pt idx="0">
                  <c:v>Dossier de cadrage : Date Actualisée</c:v>
                </c:pt>
              </c:strCache>
            </c:strRef>
          </c:tx>
          <c:spPr>
            <a:solidFill>
              <a:schemeClr val="accent4">
                <a:lumMod val="50000"/>
              </a:schemeClr>
            </a:solid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(test)'!$T$3:$T$5</c:f>
              <c:numCache>
                <c:formatCode>General</c:formatCode>
                <c:ptCount val="3"/>
                <c:pt idx="0">
                  <c:v>1</c:v>
                </c:pt>
                <c:pt idx="1">
                  <c:v>1</c:v>
                </c:pt>
                <c:pt idx="2">
                  <c:v>0</c:v>
                </c:pt>
              </c:numCache>
            </c:numRef>
          </c:val>
        </c:ser>
        <c:ser>
          <c:idx val="11"/>
          <c:order val="9"/>
          <c:tx>
            <c:strRef>
              <c:f>'suivi_CPU (test)'!$X$2</c:f>
              <c:strCache>
                <c:ptCount val="1"/>
                <c:pt idx="0">
                  <c:v>CVS : DP</c:v>
                </c:pt>
              </c:strCache>
            </c:strRef>
          </c:tx>
          <c:spPr>
            <a:solidFill>
              <a:schemeClr val="accent1">
                <a:lumMod val="60000"/>
                <a:lumOff val="40000"/>
              </a:schemeClr>
            </a:solid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(test)'!$X$3:$X$5</c:f>
              <c:numCache>
                <c:formatCode>General</c:formatCode>
                <c:ptCount val="3"/>
                <c:pt idx="0">
                  <c:v>1</c:v>
                </c:pt>
                <c:pt idx="1">
                  <c:v>1</c:v>
                </c:pt>
                <c:pt idx="2">
                  <c:v>0</c:v>
                </c:pt>
              </c:numCache>
            </c:numRef>
          </c:val>
        </c:ser>
        <c:ser>
          <c:idx val="9"/>
          <c:order val="10"/>
          <c:tx>
            <c:strRef>
              <c:f>'suivi_CPU (test)'!$Y$2</c:f>
              <c:strCache>
                <c:ptCount val="1"/>
                <c:pt idx="0">
                  <c:v>[DP-DA]</c:v>
                </c:pt>
              </c:strCache>
            </c:strRef>
          </c:tx>
          <c:spPr>
            <a:no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(test)'!$Y$3:$Y$5</c:f>
              <c:numCache>
                <c:formatCode>General</c:formatCode>
                <c:ptCount val="3"/>
                <c:pt idx="0">
                  <c:v>3</c:v>
                </c:pt>
                <c:pt idx="1">
                  <c:v>0</c:v>
                </c:pt>
                <c:pt idx="2">
                  <c:v>0</c:v>
                </c:pt>
              </c:numCache>
            </c:numRef>
          </c:val>
        </c:ser>
        <c:ser>
          <c:idx val="10"/>
          <c:order val="11"/>
          <c:tx>
            <c:strRef>
              <c:f>'suivi_CPU (test)'!$AA$2</c:f>
              <c:strCache>
                <c:ptCount val="1"/>
                <c:pt idx="0">
                  <c:v>CVS : Date Actualisée</c:v>
                </c:pt>
              </c:strCache>
            </c:strRef>
          </c:tx>
          <c:spPr>
            <a:solidFill>
              <a:schemeClr val="accent1">
                <a:lumMod val="75000"/>
              </a:schemeClr>
            </a:solidFill>
          </c:spPr>
          <c:invertIfNegative val="0"/>
          <c:cat>
            <c:strRef>
              <c:f>'suivi_CPU (test)'!$E$3:$E$5</c:f>
              <c:strCache>
                <c:ptCount val="3"/>
                <c:pt idx="0">
                  <c:v>Réseau haut débit en agence (WAN, Hybride, ToIP, VoIP)</c:v>
                </c:pt>
                <c:pt idx="1">
                  <c:v>Renforcement de la sécurité réseau (sécurisation des accès internet, Virtualisation et sécurisation des infra PAE, IPV6)</c:v>
                </c:pt>
                <c:pt idx="2">
                  <c:v>Projet Centre opérationnel de Sécurité (SOC)</c:v>
                </c:pt>
              </c:strCache>
            </c:strRef>
          </c:cat>
          <c:val>
            <c:numRef>
              <c:f>'suivi_CPU (test)'!$AA$3:$AA$5</c:f>
              <c:numCache>
                <c:formatCode>General</c:formatCode>
                <c:ptCount val="3"/>
                <c:pt idx="0">
                  <c:v>1</c:v>
                </c:pt>
                <c:pt idx="1">
                  <c:v>1</c:v>
                </c:pt>
                <c:pt idx="2">
                  <c:v>0</c:v>
                </c:pt>
              </c:numCache>
            </c:numRef>
          </c:val>
        </c:ser>
        <c:dLbls>
          <c:showLegendKey val="0"/>
          <c:showVal val="0"/>
          <c:showCatName val="0"/>
          <c:showSerName val="0"/>
          <c:showPercent val="0"/>
          <c:showBubbleSize val="0"/>
        </c:dLbls>
        <c:gapWidth val="150"/>
        <c:overlap val="100"/>
        <c:axId val="81478016"/>
        <c:axId val="81479552"/>
      </c:barChart>
      <c:catAx>
        <c:axId val="81478016"/>
        <c:scaling>
          <c:orientation val="maxMin"/>
        </c:scaling>
        <c:delete val="0"/>
        <c:axPos val="l"/>
        <c:majorTickMark val="out"/>
        <c:minorTickMark val="none"/>
        <c:tickLblPos val="nextTo"/>
        <c:crossAx val="81479552"/>
        <c:crosses val="autoZero"/>
        <c:auto val="1"/>
        <c:lblAlgn val="ctr"/>
        <c:lblOffset val="100"/>
        <c:noMultiLvlLbl val="0"/>
      </c:catAx>
      <c:valAx>
        <c:axId val="81479552"/>
        <c:scaling>
          <c:orientation val="minMax"/>
          <c:max val="42473"/>
          <c:min val="42339"/>
        </c:scaling>
        <c:delete val="0"/>
        <c:axPos val="t"/>
        <c:majorGridlines/>
        <c:numFmt formatCode="[$-40C]d\-mmm;@" sourceLinked="0"/>
        <c:majorTickMark val="out"/>
        <c:minorTickMark val="none"/>
        <c:tickLblPos val="nextTo"/>
        <c:crossAx val="81478016"/>
        <c:crosses val="autoZero"/>
        <c:crossBetween val="between"/>
        <c:majorUnit val="15"/>
      </c:valAx>
    </c:plotArea>
    <c:legend>
      <c:legendPos val="r"/>
      <c:legendEntry>
        <c:idx val="0"/>
        <c:delete val="1"/>
      </c:legendEntry>
      <c:legendEntry>
        <c:idx val="1"/>
        <c:delete val="1"/>
      </c:legendEntry>
      <c:legendEntry>
        <c:idx val="3"/>
        <c:delete val="1"/>
      </c:legendEntry>
      <c:legendEntry>
        <c:idx val="5"/>
        <c:delete val="1"/>
      </c:legendEntry>
      <c:legendEntry>
        <c:idx val="7"/>
        <c:delete val="1"/>
      </c:legendEntry>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7</xdr:col>
      <xdr:colOff>228600</xdr:colOff>
      <xdr:row>12</xdr:row>
      <xdr:rowOff>33337</xdr:rowOff>
    </xdr:from>
    <xdr:to>
      <xdr:col>17</xdr:col>
      <xdr:colOff>323850</xdr:colOff>
      <xdr:row>26</xdr:row>
      <xdr:rowOff>109537</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142875</xdr:colOff>
      <xdr:row>12</xdr:row>
      <xdr:rowOff>95250</xdr:rowOff>
    </xdr:from>
    <xdr:to>
      <xdr:col>6</xdr:col>
      <xdr:colOff>609600</xdr:colOff>
      <xdr:row>26</xdr:row>
      <xdr:rowOff>171450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1943100</xdr:colOff>
      <xdr:row>28</xdr:row>
      <xdr:rowOff>142875</xdr:rowOff>
    </xdr:from>
    <xdr:to>
      <xdr:col>5</xdr:col>
      <xdr:colOff>66675</xdr:colOff>
      <xdr:row>40</xdr:row>
      <xdr:rowOff>57150</xdr:rowOff>
    </xdr:to>
    <xdr:sp macro="" textlink="">
      <xdr:nvSpPr>
        <xdr:cNvPr id="4" name="Bulle ronde 3"/>
        <xdr:cNvSpPr/>
      </xdr:nvSpPr>
      <xdr:spPr>
        <a:xfrm>
          <a:off x="1943100" y="6629400"/>
          <a:ext cx="5162550" cy="2200275"/>
        </a:xfrm>
        <a:prstGeom prst="wedgeEllipseCallout">
          <a:avLst>
            <a:gd name="adj1" fmla="val -20648"/>
            <a:gd name="adj2" fmla="val -90747"/>
          </a:avLst>
        </a:prstGeom>
      </xdr:spPr>
      <xdr:style>
        <a:lnRef idx="1">
          <a:schemeClr val="accent4"/>
        </a:lnRef>
        <a:fillRef idx="2">
          <a:schemeClr val="accent4"/>
        </a:fillRef>
        <a:effectRef idx="1">
          <a:schemeClr val="accent4"/>
        </a:effectRef>
        <a:fontRef idx="minor">
          <a:schemeClr val="dk1"/>
        </a:fontRef>
      </xdr:style>
      <xdr:txBody>
        <a:bodyPr vertOverflow="clip" horzOverflow="clip" rtlCol="0" anchor="t"/>
        <a:lstStyle/>
        <a:p>
          <a:pPr algn="l"/>
          <a:r>
            <a:rPr lang="fr-FR" sz="1100"/>
            <a:t>Le problème ici est que ce ne sont pas des jalons</a:t>
          </a:r>
          <a:r>
            <a:rPr lang="fr-FR" sz="1100" baseline="0"/>
            <a:t> mais des barre... </a:t>
          </a:r>
        </a:p>
        <a:p>
          <a:pPr algn="l"/>
          <a:r>
            <a:rPr lang="fr-FR" sz="1100" baseline="0"/>
            <a:t>J'avais une idée, c'était de faire apparaitre que la partie gauche de la barre... Mais la mise en forme de l'histogramme ne me le permet pas...</a:t>
          </a:r>
        </a:p>
        <a:p>
          <a:pPr algn="l"/>
          <a:r>
            <a:rPr lang="fr-FR" sz="1100" baseline="0"/>
            <a:t>Peut-être un autre graphique faudrait-il...</a:t>
          </a:r>
        </a:p>
        <a:p>
          <a:pPr algn="l"/>
          <a:r>
            <a:rPr lang="fr-FR" sz="1100" baseline="0"/>
            <a:t>Surtout que si ma date Réelle est &lt; DP, elle apparait toujours après ici.... =( </a:t>
          </a:r>
          <a:endParaRPr lang="fr-FR" sz="1100"/>
        </a:p>
      </xdr:txBody>
    </xdr:sp>
    <xdr:clientData/>
  </xdr:twoCellAnchor>
  <xdr:twoCellAnchor>
    <xdr:from>
      <xdr:col>10</xdr:col>
      <xdr:colOff>114300</xdr:colOff>
      <xdr:row>27</xdr:row>
      <xdr:rowOff>57150</xdr:rowOff>
    </xdr:from>
    <xdr:to>
      <xdr:col>16</xdr:col>
      <xdr:colOff>152400</xdr:colOff>
      <xdr:row>38</xdr:row>
      <xdr:rowOff>161925</xdr:rowOff>
    </xdr:to>
    <xdr:sp macro="" textlink="">
      <xdr:nvSpPr>
        <xdr:cNvPr id="5" name="Bulle ronde 4"/>
        <xdr:cNvSpPr/>
      </xdr:nvSpPr>
      <xdr:spPr>
        <a:xfrm>
          <a:off x="10963275" y="6353175"/>
          <a:ext cx="5162550" cy="2200275"/>
        </a:xfrm>
        <a:prstGeom prst="wedgeEllipseCallout">
          <a:avLst>
            <a:gd name="adj1" fmla="val -20648"/>
            <a:gd name="adj2" fmla="val -90747"/>
          </a:avLst>
        </a:prstGeom>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l"/>
          <a:r>
            <a:rPr lang="fr-FR" sz="1100"/>
            <a:t>Le problème ici est que ma date de fin me créé</a:t>
          </a:r>
          <a:r>
            <a:rPr lang="fr-FR" sz="1100" baseline="0"/>
            <a:t> une autre période par dessus la 1ère... donc ce n'est pas la réalité. Ma tâche ne finirait pas en août... =/ </a:t>
          </a:r>
        </a:p>
        <a:p>
          <a:pPr algn="l"/>
          <a:r>
            <a:rPr lang="fr-FR" sz="1100" baseline="0"/>
            <a:t>Plus trop d'idée là</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641938</xdr:colOff>
      <xdr:row>5</xdr:row>
      <xdr:rowOff>160084</xdr:rowOff>
    </xdr:from>
    <xdr:to>
      <xdr:col>39</xdr:col>
      <xdr:colOff>745992</xdr:colOff>
      <xdr:row>29</xdr:row>
      <xdr:rowOff>81644</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03-%20DPSIT\06-%20Suivi%20Projets%202016\03-%20Suivi%20CPU_exemple%20M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_CPU"/>
      <sheetName val="param"/>
      <sheetName val="suivi_CPU (test)"/>
      <sheetName val="03- Suivi CPU_exemple MMA"/>
    </sheetNames>
    <sheetDataSet>
      <sheetData sheetId="0"/>
      <sheetData sheetId="1"/>
      <sheetData sheetId="2"/>
      <sheetData sheetId="3" refreshError="1"/>
    </sheetDataSet>
  </externalBook>
</externalLink>
</file>

<file path=xl/tables/table1.xml><?xml version="1.0" encoding="utf-8"?>
<table xmlns="http://schemas.openxmlformats.org/spreadsheetml/2006/main" id="1" name="Tableau1" displayName="Tableau1" ref="B2:D4" totalsRowShown="0" headerRowDxfId="8">
  <autoFilter ref="B2:D4"/>
  <tableColumns count="3">
    <tableColumn id="1" name="Tâches"/>
    <tableColumn id="2" name="Date prévisionnelle de MEP" dataDxfId="10"/>
    <tableColumn id="3" name="Date révisé de MEP" dataDxfId="9">
      <calculatedColumnFormula>C3-45</calculatedColumnFormula>
    </tableColumn>
  </tableColumns>
  <tableStyleInfo name="TableStyleMedium5" showFirstColumn="0" showLastColumn="0" showRowStripes="1" showColumnStripes="0"/>
</table>
</file>

<file path=xl/tables/table2.xml><?xml version="1.0" encoding="utf-8"?>
<table xmlns="http://schemas.openxmlformats.org/spreadsheetml/2006/main" id="2" name="Tableau13" displayName="Tableau13" ref="M2:Q4" totalsRowShown="0" headerRowDxfId="7">
  <autoFilter ref="M2:Q4"/>
  <tableColumns count="5">
    <tableColumn id="1" name="Projet 1"/>
    <tableColumn id="2" name="Début" dataDxfId="5"/>
    <tableColumn id="3" name="Durée" dataDxfId="3">
      <calculatedColumnFormula>Tableau13[[#This Row],[Fin prév.]]-Tableau13[[#This Row],[Début]]</calculatedColumnFormula>
    </tableColumn>
    <tableColumn id="4" name="Fin prév." dataDxfId="4">
      <calculatedColumnFormula>Tableau13[[#This Row],[Début]]+65</calculatedColumnFormula>
    </tableColumn>
    <tableColumn id="5" name="Fin réelle" dataDxfId="6">
      <calculatedColumnFormula>Tableau13[[#This Row],[Fin prév.]]-15</calculatedColumnFormula>
    </tableColumn>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table" Target="../tables/table2.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zoomScale="85" zoomScaleNormal="85" workbookViewId="0">
      <selection activeCell="F36" activeCellId="1" sqref="H34 F36"/>
    </sheetView>
  </sheetViews>
  <sheetFormatPr baseColWidth="10" defaultRowHeight="15" x14ac:dyDescent="0.25"/>
  <cols>
    <col min="1" max="1" width="34.7109375" bestFit="1" customWidth="1"/>
    <col min="3" max="3" width="27.7109375" customWidth="1"/>
    <col min="4" max="4" width="20.28515625" customWidth="1"/>
    <col min="13" max="13" width="18.28515625" customWidth="1"/>
    <col min="14" max="14" width="16.85546875" customWidth="1"/>
    <col min="15" max="15" width="7.42578125" customWidth="1"/>
  </cols>
  <sheetData>
    <row r="1" spans="1:17" x14ac:dyDescent="0.25">
      <c r="B1" s="54" t="s">
        <v>55</v>
      </c>
      <c r="C1" s="54"/>
      <c r="D1" s="54"/>
      <c r="M1" s="53" t="s">
        <v>55</v>
      </c>
      <c r="N1" s="53"/>
      <c r="O1" s="53"/>
      <c r="P1" s="53"/>
      <c r="Q1" s="53"/>
    </row>
    <row r="2" spans="1:17" ht="59.25" customHeight="1" x14ac:dyDescent="0.25">
      <c r="B2" s="50" t="s">
        <v>39</v>
      </c>
      <c r="C2" s="50" t="s">
        <v>41</v>
      </c>
      <c r="D2" s="50" t="s">
        <v>42</v>
      </c>
      <c r="I2" s="64" t="s">
        <v>57</v>
      </c>
      <c r="J2" s="64" t="s">
        <v>58</v>
      </c>
      <c r="M2" s="50" t="s">
        <v>44</v>
      </c>
      <c r="N2" s="50" t="s">
        <v>52</v>
      </c>
      <c r="O2" s="50" t="s">
        <v>53</v>
      </c>
      <c r="P2" s="50" t="s">
        <v>54</v>
      </c>
      <c r="Q2" s="50" t="s">
        <v>56</v>
      </c>
    </row>
    <row r="3" spans="1:17" x14ac:dyDescent="0.25">
      <c r="B3" t="s">
        <v>44</v>
      </c>
      <c r="C3" s="49">
        <v>42384</v>
      </c>
      <c r="D3" s="49">
        <f>C3+30</f>
        <v>42414</v>
      </c>
      <c r="I3" s="65">
        <f>MIN(Tableau13[Début])</f>
        <v>42370</v>
      </c>
      <c r="J3" s="65">
        <f>MAX(Tableau13[[Fin prév.]:[Fin réelle]])</f>
        <v>42480</v>
      </c>
      <c r="M3" t="s">
        <v>40</v>
      </c>
      <c r="N3" s="49">
        <v>42370</v>
      </c>
      <c r="O3" s="55">
        <f>Tableau13[[#This Row],[Fin prév.]]-Tableau13[[#This Row],[Début]]</f>
        <v>65</v>
      </c>
      <c r="P3" s="49">
        <f>Tableau13[[#This Row],[Début]]+65</f>
        <v>42435</v>
      </c>
      <c r="Q3" s="49">
        <f>Tableau13[[#This Row],[Fin prév.]]+15</f>
        <v>42450</v>
      </c>
    </row>
    <row r="4" spans="1:17" x14ac:dyDescent="0.25">
      <c r="B4" t="s">
        <v>45</v>
      </c>
      <c r="C4" s="49">
        <v>42490</v>
      </c>
      <c r="D4" s="49">
        <f>C4-45</f>
        <v>42445</v>
      </c>
      <c r="M4" t="s">
        <v>43</v>
      </c>
      <c r="N4" s="49">
        <v>42415</v>
      </c>
      <c r="O4" s="55">
        <f>Tableau13[[#This Row],[Fin prév.]]-Tableau13[[#This Row],[Début]]</f>
        <v>65</v>
      </c>
      <c r="P4" s="49">
        <f>Tableau13[[#This Row],[Début]]+65</f>
        <v>42480</v>
      </c>
      <c r="Q4" s="49">
        <f>Tableau13[[#This Row],[Fin prév.]]-15</f>
        <v>42465</v>
      </c>
    </row>
    <row r="8" spans="1:17" x14ac:dyDescent="0.25">
      <c r="A8" s="51" t="s">
        <v>46</v>
      </c>
      <c r="B8" s="52" t="s">
        <v>48</v>
      </c>
      <c r="C8" s="52"/>
      <c r="D8" s="52"/>
      <c r="E8" s="52"/>
      <c r="F8" s="52"/>
      <c r="G8" s="52"/>
      <c r="H8" s="52"/>
      <c r="I8" s="52"/>
      <c r="J8" s="52"/>
      <c r="K8" s="52"/>
      <c r="L8" s="52"/>
    </row>
    <row r="9" spans="1:17" ht="30" x14ac:dyDescent="0.25">
      <c r="A9" s="60" t="s">
        <v>49</v>
      </c>
      <c r="B9" s="61" t="s">
        <v>47</v>
      </c>
      <c r="C9" s="62"/>
      <c r="D9" s="62"/>
      <c r="E9" s="62"/>
      <c r="F9" s="62"/>
      <c r="G9" s="62"/>
      <c r="H9" s="62"/>
      <c r="I9" s="62"/>
      <c r="J9" s="62"/>
      <c r="K9" s="62"/>
      <c r="L9" s="63"/>
    </row>
    <row r="10" spans="1:17" ht="46.5" customHeight="1" x14ac:dyDescent="0.25">
      <c r="A10" s="56" t="s">
        <v>50</v>
      </c>
      <c r="B10" s="57" t="s">
        <v>51</v>
      </c>
      <c r="C10" s="58"/>
      <c r="D10" s="58"/>
      <c r="E10" s="58"/>
      <c r="F10" s="58"/>
      <c r="G10" s="58"/>
      <c r="H10" s="58"/>
      <c r="I10" s="58"/>
      <c r="J10" s="58"/>
      <c r="K10" s="58"/>
      <c r="L10" s="59"/>
    </row>
    <row r="11" spans="1:17" x14ac:dyDescent="0.25">
      <c r="A11" s="50"/>
      <c r="B11" s="50"/>
      <c r="C11" s="50"/>
      <c r="D11" s="50"/>
      <c r="E11" s="50"/>
      <c r="F11" s="50"/>
      <c r="G11" s="50"/>
      <c r="H11" s="50"/>
      <c r="I11" s="50"/>
      <c r="J11" s="50"/>
      <c r="K11" s="50"/>
      <c r="L11" s="50"/>
    </row>
    <row r="12" spans="1:17" x14ac:dyDescent="0.25">
      <c r="A12" s="50"/>
      <c r="B12" s="50"/>
      <c r="C12" s="50"/>
      <c r="D12" s="50"/>
      <c r="E12" s="50"/>
      <c r="F12" s="50"/>
      <c r="G12" s="50"/>
      <c r="H12" s="50"/>
      <c r="I12" s="50"/>
      <c r="J12" s="50"/>
      <c r="K12" s="50"/>
      <c r="L12" s="50"/>
    </row>
    <row r="13" spans="1:17" x14ac:dyDescent="0.25">
      <c r="A13" s="50"/>
      <c r="B13" s="50"/>
      <c r="C13" s="50"/>
      <c r="D13" s="50"/>
      <c r="E13" s="50"/>
      <c r="F13" s="50"/>
      <c r="G13" s="50"/>
      <c r="H13" s="50"/>
      <c r="I13" s="50"/>
      <c r="J13" s="50"/>
      <c r="K13" s="50"/>
      <c r="L13" s="50"/>
    </row>
    <row r="14" spans="1:17" x14ac:dyDescent="0.25">
      <c r="A14" s="50"/>
      <c r="B14" s="50"/>
      <c r="C14" s="50"/>
      <c r="D14" s="50"/>
      <c r="E14" s="50"/>
      <c r="F14" s="50"/>
      <c r="G14" s="50"/>
      <c r="H14" s="50"/>
      <c r="I14" s="50"/>
      <c r="J14" s="50"/>
      <c r="K14" s="50"/>
      <c r="L14" s="50"/>
    </row>
  </sheetData>
  <mergeCells count="5">
    <mergeCell ref="B8:L8"/>
    <mergeCell ref="B9:L9"/>
    <mergeCell ref="B10:L10"/>
    <mergeCell ref="M1:Q1"/>
    <mergeCell ref="B1:D1"/>
  </mergeCells>
  <pageMargins left="0.7" right="0.7" top="0.75" bottom="0.75" header="0.3" footer="0.3"/>
  <pageSetup paperSize="9" orientation="portrait" r:id="rId1"/>
  <drawing r:id="rId2"/>
  <tableParts count="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E5"/>
  <sheetViews>
    <sheetView zoomScale="70" zoomScaleNormal="70" workbookViewId="0">
      <selection activeCell="V43" sqref="A33:V43"/>
    </sheetView>
  </sheetViews>
  <sheetFormatPr baseColWidth="10" defaultRowHeight="15" outlineLevelCol="1" x14ac:dyDescent="0.25"/>
  <cols>
    <col min="1" max="1" width="12.140625" bestFit="1" customWidth="1"/>
    <col min="2" max="2" width="6.42578125" bestFit="1" customWidth="1"/>
    <col min="3" max="3" width="7.85546875" style="2" customWidth="1" outlineLevel="1"/>
    <col min="4" max="4" width="6.42578125" style="2" customWidth="1" outlineLevel="1"/>
    <col min="5" max="5" width="65.7109375" customWidth="1"/>
    <col min="6" max="6" width="22" customWidth="1" outlineLevel="1"/>
    <col min="7" max="8" width="1.5703125" customWidth="1"/>
    <col min="9" max="9" width="15.42578125" bestFit="1" customWidth="1"/>
    <col min="10" max="11" width="1.5703125" customWidth="1"/>
    <col min="12" max="12" width="15.42578125" bestFit="1" customWidth="1"/>
    <col min="13" max="13" width="1.5703125" customWidth="1"/>
    <col min="14" max="22" width="11.42578125" customWidth="1"/>
    <col min="23" max="23" width="15.42578125" bestFit="1" customWidth="1"/>
    <col min="24" max="25" width="11.42578125" customWidth="1"/>
    <col min="26" max="26" width="15.85546875" bestFit="1" customWidth="1"/>
    <col min="27" max="55" width="11.42578125" customWidth="1"/>
  </cols>
  <sheetData>
    <row r="1" spans="1:57" ht="63" customHeight="1" thickBot="1" x14ac:dyDescent="0.3">
      <c r="A1" s="1">
        <f>G3</f>
        <v>42339</v>
      </c>
      <c r="D1" s="3"/>
      <c r="E1" s="1">
        <f>MAX(BB3:BB5)</f>
        <v>42482</v>
      </c>
      <c r="G1" s="39" t="s">
        <v>0</v>
      </c>
      <c r="H1" s="40"/>
      <c r="I1" s="40"/>
      <c r="J1" s="40"/>
      <c r="K1" s="40"/>
      <c r="L1" s="40"/>
      <c r="M1" s="41"/>
      <c r="N1" s="39" t="s">
        <v>1</v>
      </c>
      <c r="O1" s="40"/>
      <c r="P1" s="40"/>
      <c r="Q1" s="40"/>
      <c r="R1" s="40"/>
      <c r="S1" s="40"/>
      <c r="T1" s="41"/>
      <c r="U1" s="46" t="s">
        <v>2</v>
      </c>
      <c r="V1" s="47"/>
      <c r="W1" s="47"/>
      <c r="X1" s="47"/>
      <c r="Y1" s="47"/>
      <c r="Z1" s="47"/>
      <c r="AA1" s="48"/>
      <c r="AB1" s="39" t="s">
        <v>3</v>
      </c>
      <c r="AC1" s="40"/>
      <c r="AD1" s="40"/>
      <c r="AE1" s="40"/>
      <c r="AF1" s="40"/>
      <c r="AG1" s="40"/>
      <c r="AH1" s="41"/>
      <c r="AI1" s="46" t="s">
        <v>4</v>
      </c>
      <c r="AJ1" s="47"/>
      <c r="AK1" s="47"/>
      <c r="AL1" s="47"/>
      <c r="AM1" s="47"/>
      <c r="AN1" s="47"/>
      <c r="AO1" s="48"/>
      <c r="AP1" s="39" t="s">
        <v>5</v>
      </c>
      <c r="AQ1" s="40"/>
      <c r="AR1" s="40"/>
      <c r="AS1" s="40"/>
      <c r="AT1" s="40"/>
      <c r="AU1" s="40"/>
      <c r="AV1" s="41"/>
      <c r="AW1" s="39" t="s">
        <v>6</v>
      </c>
      <c r="AX1" s="40"/>
      <c r="AY1" s="40"/>
      <c r="AZ1" s="40"/>
      <c r="BA1" s="40"/>
      <c r="BB1" s="40"/>
      <c r="BC1" s="41"/>
      <c r="BD1" s="42" t="s">
        <v>7</v>
      </c>
      <c r="BE1" s="42"/>
    </row>
    <row r="2" spans="1:57" ht="63" customHeight="1" thickBot="1" x14ac:dyDescent="0.3">
      <c r="B2" s="4" t="s">
        <v>8</v>
      </c>
      <c r="C2" s="5" t="s">
        <v>9</v>
      </c>
      <c r="D2" s="6" t="s">
        <v>10</v>
      </c>
      <c r="E2" s="7" t="s">
        <v>11</v>
      </c>
      <c r="F2" s="8" t="s">
        <v>12</v>
      </c>
      <c r="G2" s="9" t="s">
        <v>13</v>
      </c>
      <c r="H2" s="10" t="s">
        <v>14</v>
      </c>
      <c r="I2" s="10" t="s">
        <v>15</v>
      </c>
      <c r="J2" s="10" t="s">
        <v>16</v>
      </c>
      <c r="K2" s="10" t="s">
        <v>17</v>
      </c>
      <c r="L2" s="10" t="s">
        <v>18</v>
      </c>
      <c r="M2" s="10" t="s">
        <v>19</v>
      </c>
      <c r="N2" s="9" t="s">
        <v>13</v>
      </c>
      <c r="O2" s="10" t="s">
        <v>20</v>
      </c>
      <c r="P2" s="10" t="s">
        <v>15</v>
      </c>
      <c r="Q2" s="10" t="s">
        <v>21</v>
      </c>
      <c r="R2" s="10" t="s">
        <v>17</v>
      </c>
      <c r="S2" s="10" t="s">
        <v>18</v>
      </c>
      <c r="T2" s="10" t="s">
        <v>22</v>
      </c>
      <c r="U2" s="9" t="s">
        <v>13</v>
      </c>
      <c r="V2" s="10" t="s">
        <v>14</v>
      </c>
      <c r="W2" s="10" t="s">
        <v>15</v>
      </c>
      <c r="X2" s="10" t="s">
        <v>23</v>
      </c>
      <c r="Y2" s="10" t="s">
        <v>17</v>
      </c>
      <c r="Z2" s="10" t="s">
        <v>18</v>
      </c>
      <c r="AA2" s="10" t="s">
        <v>24</v>
      </c>
      <c r="AB2" s="9" t="s">
        <v>13</v>
      </c>
      <c r="AC2" s="10" t="s">
        <v>14</v>
      </c>
      <c r="AD2" s="10" t="s">
        <v>15</v>
      </c>
      <c r="AE2" s="10" t="s">
        <v>25</v>
      </c>
      <c r="AF2" s="10" t="s">
        <v>17</v>
      </c>
      <c r="AG2" s="10" t="s">
        <v>18</v>
      </c>
      <c r="AH2" s="10" t="s">
        <v>26</v>
      </c>
      <c r="AI2" s="9" t="s">
        <v>13</v>
      </c>
      <c r="AJ2" s="10" t="s">
        <v>14</v>
      </c>
      <c r="AK2" s="10" t="s">
        <v>15</v>
      </c>
      <c r="AL2" s="10" t="s">
        <v>27</v>
      </c>
      <c r="AM2" s="10" t="s">
        <v>17</v>
      </c>
      <c r="AN2" s="10" t="s">
        <v>18</v>
      </c>
      <c r="AO2" s="10" t="s">
        <v>28</v>
      </c>
      <c r="AP2" s="9" t="s">
        <v>13</v>
      </c>
      <c r="AQ2" s="10" t="s">
        <v>14</v>
      </c>
      <c r="AR2" s="10" t="s">
        <v>15</v>
      </c>
      <c r="AS2" s="10" t="s">
        <v>29</v>
      </c>
      <c r="AT2" s="10" t="s">
        <v>17</v>
      </c>
      <c r="AU2" s="10" t="s">
        <v>18</v>
      </c>
      <c r="AV2" s="10" t="s">
        <v>30</v>
      </c>
      <c r="AW2" s="9" t="s">
        <v>13</v>
      </c>
      <c r="AX2" s="10" t="s">
        <v>14</v>
      </c>
      <c r="AY2" s="10" t="s">
        <v>15</v>
      </c>
      <c r="AZ2" s="10" t="s">
        <v>31</v>
      </c>
      <c r="BA2" s="10" t="s">
        <v>17</v>
      </c>
      <c r="BB2" s="10" t="s">
        <v>18</v>
      </c>
      <c r="BC2" s="10" t="s">
        <v>32</v>
      </c>
      <c r="BD2" s="11"/>
      <c r="BE2" s="11"/>
    </row>
    <row r="3" spans="1:57" x14ac:dyDescent="0.25">
      <c r="A3" s="43" t="s">
        <v>33</v>
      </c>
      <c r="B3" s="12" t="s">
        <v>34</v>
      </c>
      <c r="C3" s="13"/>
      <c r="D3" s="14"/>
      <c r="E3" s="15" t="s">
        <v>35</v>
      </c>
      <c r="F3" s="16"/>
      <c r="G3" s="17">
        <v>42339</v>
      </c>
      <c r="H3" s="18">
        <f>IF(I3&lt;&gt;"",I3-G3,"")</f>
        <v>22</v>
      </c>
      <c r="I3" s="19">
        <v>42361</v>
      </c>
      <c r="J3" s="18">
        <f>IF(I3&lt;&gt;"",1,"")</f>
        <v>1</v>
      </c>
      <c r="K3" s="18">
        <f>IF(L3&lt;&gt;"",L3-I3,"")</f>
        <v>54</v>
      </c>
      <c r="L3" s="19">
        <v>42415</v>
      </c>
      <c r="M3" s="20">
        <f>IF(L3&lt;&gt;"",1,"")</f>
        <v>1</v>
      </c>
      <c r="N3" s="17">
        <f>IF(L3&lt;&gt;"",L3,IF(I3&lt;&gt;"",I3,""))</f>
        <v>42415</v>
      </c>
      <c r="O3" s="18">
        <f>IF(P3&lt;&gt;"",P3-N3,"")</f>
        <v>1</v>
      </c>
      <c r="P3" s="19">
        <v>42416</v>
      </c>
      <c r="Q3" s="18">
        <f>IF(P3&lt;&gt;"",1,"")</f>
        <v>1</v>
      </c>
      <c r="R3" s="18">
        <f>IF(S3&lt;&gt;"",S3-P3,"")</f>
        <v>0</v>
      </c>
      <c r="S3" s="19">
        <f>P3</f>
        <v>42416</v>
      </c>
      <c r="T3" s="20">
        <f>IF(S3&lt;&gt;"",1,"")</f>
        <v>1</v>
      </c>
      <c r="U3" s="17">
        <f>IF(S3&lt;&gt;"",S3,IF(P3&lt;&gt;"",P3,""))</f>
        <v>42416</v>
      </c>
      <c r="V3" s="18">
        <f>IF(W3&lt;&gt;"",W3-U3,"")</f>
        <v>30</v>
      </c>
      <c r="W3" s="19">
        <f>S3+30</f>
        <v>42446</v>
      </c>
      <c r="X3" s="18">
        <f>IF(W3&lt;&gt;"",1,"")</f>
        <v>1</v>
      </c>
      <c r="Y3" s="18">
        <f>IF(Z3&lt;&gt;"",Z3-W3,"")</f>
        <v>3</v>
      </c>
      <c r="Z3" s="19">
        <f>W3+3</f>
        <v>42449</v>
      </c>
      <c r="AA3" s="20">
        <f>IF(Z3&lt;&gt;"",1,"")</f>
        <v>1</v>
      </c>
      <c r="AB3" s="17">
        <f>IF(Z3&lt;&gt;"",Z3,IF(W3&lt;&gt;"",W3,""))</f>
        <v>42449</v>
      </c>
      <c r="AC3" s="18">
        <f>IF(AD3&lt;&gt;"",AD3-AB3,"")</f>
        <v>-88</v>
      </c>
      <c r="AD3" s="19">
        <v>42361</v>
      </c>
      <c r="AE3" s="18">
        <f>IF(AD3&lt;&gt;"",1,"")</f>
        <v>1</v>
      </c>
      <c r="AF3" s="18">
        <f>IF(AG3&lt;&gt;"",AG3-AD3,"")</f>
        <v>0</v>
      </c>
      <c r="AG3" s="19">
        <v>42361</v>
      </c>
      <c r="AH3" s="20">
        <f>IF(AG3&lt;&gt;"",1,"")</f>
        <v>1</v>
      </c>
      <c r="AI3" s="17">
        <f>IF(AG3&lt;&gt;"",AG3,IF(AD3&lt;&gt;"",AD3,""))</f>
        <v>42361</v>
      </c>
      <c r="AJ3" s="18">
        <f>IF(AK3&lt;&gt;"",AK3-AI3,"")</f>
        <v>0</v>
      </c>
      <c r="AK3" s="19">
        <v>42361</v>
      </c>
      <c r="AL3" s="18">
        <f>IF(AK3&lt;&gt;"",1,"")</f>
        <v>1</v>
      </c>
      <c r="AM3" s="18">
        <f>IF(AN3&lt;&gt;"",AN3-AK3,"")</f>
        <v>0</v>
      </c>
      <c r="AN3" s="19">
        <v>42361</v>
      </c>
      <c r="AO3" s="20">
        <f>IF(AN3&lt;&gt;"",1,"")</f>
        <v>1</v>
      </c>
      <c r="AP3" s="17">
        <f>IF(AN3&lt;&gt;"",AN3,IF(AK3&lt;&gt;"",AK3,""))</f>
        <v>42361</v>
      </c>
      <c r="AQ3" s="18">
        <f>IF(AR3&lt;&gt;"",AR3-AP3,"")</f>
        <v>0</v>
      </c>
      <c r="AR3" s="19">
        <v>42361</v>
      </c>
      <c r="AS3" s="18">
        <f>IF(AR3&lt;&gt;"",1,"")</f>
        <v>1</v>
      </c>
      <c r="AT3" s="18">
        <f>IF(AU3&lt;&gt;"",AU3-AR3,"")</f>
        <v>3</v>
      </c>
      <c r="AU3" s="19">
        <v>42364</v>
      </c>
      <c r="AV3" s="20">
        <f>IF(AU3&lt;&gt;"",1,"")</f>
        <v>1</v>
      </c>
      <c r="AW3" s="17">
        <f>IF(AU3&lt;&gt;"",AU3,IF(AR3&lt;&gt;"",AR3,""))</f>
        <v>42364</v>
      </c>
      <c r="AX3" s="18">
        <f>IF(AY3&lt;&gt;"",AY3-AW3,"")</f>
        <v>-3</v>
      </c>
      <c r="AY3" s="19">
        <v>42361</v>
      </c>
      <c r="AZ3" s="18">
        <f>IF(AY3&lt;&gt;"",1,"")</f>
        <v>1</v>
      </c>
      <c r="BA3" s="18">
        <f>IF(BB3&lt;&gt;"",BB3-AY3,"")</f>
        <v>3</v>
      </c>
      <c r="BB3" s="19">
        <v>42364</v>
      </c>
      <c r="BC3" s="20">
        <f>IF(BB3&lt;&gt;"",1,"")</f>
        <v>1</v>
      </c>
    </row>
    <row r="4" spans="1:57" ht="30" x14ac:dyDescent="0.25">
      <c r="A4" s="44"/>
      <c r="B4" s="21" t="s">
        <v>36</v>
      </c>
      <c r="C4" s="22"/>
      <c r="D4" s="23"/>
      <c r="E4" s="24" t="s">
        <v>37</v>
      </c>
      <c r="F4" s="25"/>
      <c r="G4" s="26">
        <v>42339</v>
      </c>
      <c r="H4" s="27">
        <f t="shared" ref="H4:H5" si="0">IF(I4&lt;&gt;"",I4-G4,"")</f>
        <v>45</v>
      </c>
      <c r="I4" s="28">
        <v>42384</v>
      </c>
      <c r="J4" s="27">
        <f t="shared" ref="J4:J5" si="1">IF(I4&lt;&gt;"",1,"")</f>
        <v>1</v>
      </c>
      <c r="K4" s="27">
        <f t="shared" ref="K4:K5" si="2">IF(L4&lt;&gt;"",L4-I4,"")</f>
        <v>3</v>
      </c>
      <c r="L4" s="28">
        <v>42387</v>
      </c>
      <c r="M4" s="29">
        <f t="shared" ref="M4:M5" si="3">IF(L4&lt;&gt;"",1,"")</f>
        <v>1</v>
      </c>
      <c r="N4" s="26">
        <f t="shared" ref="N4:N5" si="4">IF(L4&lt;&gt;"",L4,IF(I4&lt;&gt;"",I4,""))</f>
        <v>42387</v>
      </c>
      <c r="O4" s="27">
        <f t="shared" ref="O4:O5" si="5">IF(P4&lt;&gt;"",P4-N4,"")</f>
        <v>10</v>
      </c>
      <c r="P4" s="28">
        <v>42397</v>
      </c>
      <c r="Q4" s="27">
        <f t="shared" ref="Q4:Q5" si="6">IF(P4&lt;&gt;"",1,"")</f>
        <v>1</v>
      </c>
      <c r="R4" s="27">
        <f t="shared" ref="R4:R5" si="7">IF(S4&lt;&gt;"",S4-P4,"")</f>
        <v>3</v>
      </c>
      <c r="S4" s="28">
        <v>42400</v>
      </c>
      <c r="T4" s="29">
        <f t="shared" ref="T4:T5" si="8">IF(S4&lt;&gt;"",1,"")</f>
        <v>1</v>
      </c>
      <c r="U4" s="26">
        <f t="shared" ref="U4:U5" si="9">IF(S4&lt;&gt;"",S4,IF(P4&lt;&gt;"",P4,""))</f>
        <v>42400</v>
      </c>
      <c r="V4" s="27">
        <f t="shared" ref="V4:V5" si="10">IF(W4&lt;&gt;"",W4-U4,"")</f>
        <v>30</v>
      </c>
      <c r="W4" s="28">
        <f>S4+30</f>
        <v>42430</v>
      </c>
      <c r="X4" s="27">
        <f t="shared" ref="X4:X5" si="11">IF(W4&lt;&gt;"",1,"")</f>
        <v>1</v>
      </c>
      <c r="Y4" s="27">
        <f t="shared" ref="Y4:Y5" si="12">IF(Z4&lt;&gt;"",Z4-W4,"")</f>
        <v>0</v>
      </c>
      <c r="Z4" s="28">
        <f>W4</f>
        <v>42430</v>
      </c>
      <c r="AA4" s="29">
        <f t="shared" ref="AA4:AA5" si="13">IF(Z4&lt;&gt;"",1,"")</f>
        <v>1</v>
      </c>
      <c r="AB4" s="26">
        <f t="shared" ref="AB4:AB5" si="14">IF(Z4&lt;&gt;"",Z4,IF(W4&lt;&gt;"",W4,""))</f>
        <v>42430</v>
      </c>
      <c r="AC4" s="27">
        <f t="shared" ref="AC4:AC5" si="15">IF(AD4&lt;&gt;"",AD4-AB4,"")</f>
        <v>-18</v>
      </c>
      <c r="AD4" s="28">
        <v>42412</v>
      </c>
      <c r="AE4" s="27">
        <f t="shared" ref="AE4:AE5" si="16">IF(AD4&lt;&gt;"",1,"")</f>
        <v>1</v>
      </c>
      <c r="AF4" s="27">
        <f t="shared" ref="AF4:AF5" si="17">IF(AG4&lt;&gt;"",AG4-AD4,"")</f>
        <v>0</v>
      </c>
      <c r="AG4" s="28">
        <v>42412</v>
      </c>
      <c r="AH4" s="29">
        <f t="shared" ref="AH4:AH5" si="18">IF(AG4&lt;&gt;"",1,"")</f>
        <v>1</v>
      </c>
      <c r="AI4" s="26">
        <f t="shared" ref="AI4:AI5" si="19">IF(AG4&lt;&gt;"",AG4,IF(AD4&lt;&gt;"",AD4,""))</f>
        <v>42412</v>
      </c>
      <c r="AJ4" s="27">
        <f t="shared" ref="AJ4:AJ5" si="20">IF(AK4&lt;&gt;"",AK4-AI4,"")</f>
        <v>10</v>
      </c>
      <c r="AK4" s="28">
        <v>42422</v>
      </c>
      <c r="AL4" s="27">
        <f t="shared" ref="AL4:AL5" si="21">IF(AK4&lt;&gt;"",1,"")</f>
        <v>1</v>
      </c>
      <c r="AM4" s="27">
        <f t="shared" ref="AM4:AM5" si="22">IF(AN4&lt;&gt;"",AN4-AK4,"")</f>
        <v>1</v>
      </c>
      <c r="AN4" s="28">
        <v>42423</v>
      </c>
      <c r="AO4" s="29">
        <f t="shared" ref="AO4:AO5" si="23">IF(AN4&lt;&gt;"",1,"")</f>
        <v>1</v>
      </c>
      <c r="AP4" s="26">
        <f t="shared" ref="AP4:AP5" si="24">IF(AN4&lt;&gt;"",AN4,IF(AK4&lt;&gt;"",AK4,""))</f>
        <v>42423</v>
      </c>
      <c r="AQ4" s="27">
        <f t="shared" ref="AQ4:AQ5" si="25">IF(AR4&lt;&gt;"",AR4-AP4,"")</f>
        <v>45</v>
      </c>
      <c r="AR4" s="28">
        <v>42468</v>
      </c>
      <c r="AS4" s="27">
        <f t="shared" ref="AS4:AS5" si="26">IF(AR4&lt;&gt;"",1,"")</f>
        <v>1</v>
      </c>
      <c r="AT4" s="27">
        <f t="shared" ref="AT4:AT5" si="27">IF(AU4&lt;&gt;"",AU4-AR4,"")</f>
        <v>0</v>
      </c>
      <c r="AU4" s="28">
        <v>42468</v>
      </c>
      <c r="AV4" s="29">
        <f t="shared" ref="AV4:AV5" si="28">IF(AU4&lt;&gt;"",1,"")</f>
        <v>1</v>
      </c>
      <c r="AW4" s="26">
        <f t="shared" ref="AW4:AW5" si="29">IF(AU4&lt;&gt;"",AU4,IF(AR4&lt;&gt;"",AR4,""))</f>
        <v>42468</v>
      </c>
      <c r="AX4" s="27">
        <f t="shared" ref="AX4:AX5" si="30">IF(AY4&lt;&gt;"",AY4-AW4,"")</f>
        <v>15</v>
      </c>
      <c r="AY4" s="28">
        <v>42483</v>
      </c>
      <c r="AZ4" s="27">
        <f t="shared" ref="AZ4:AZ5" si="31">IF(AY4&lt;&gt;"",1,"")</f>
        <v>1</v>
      </c>
      <c r="BA4" s="27">
        <f t="shared" ref="BA4:BA5" si="32">IF(BB4&lt;&gt;"",BB4-AY4,"")</f>
        <v>-1</v>
      </c>
      <c r="BB4" s="28">
        <v>42482</v>
      </c>
      <c r="BC4" s="29">
        <f t="shared" ref="BC4:BC5" si="33">IF(BB4&lt;&gt;"",1,"")</f>
        <v>1</v>
      </c>
    </row>
    <row r="5" spans="1:57" ht="15.75" thickBot="1" x14ac:dyDescent="0.3">
      <c r="A5" s="45"/>
      <c r="B5" s="30"/>
      <c r="C5" s="31"/>
      <c r="D5" s="32"/>
      <c r="E5" s="33" t="s">
        <v>38</v>
      </c>
      <c r="F5" s="34"/>
      <c r="G5" s="35">
        <v>42339</v>
      </c>
      <c r="H5" s="36" t="str">
        <f t="shared" si="0"/>
        <v/>
      </c>
      <c r="I5" s="37"/>
      <c r="J5" s="36" t="str">
        <f t="shared" si="1"/>
        <v/>
      </c>
      <c r="K5" s="36" t="str">
        <f t="shared" si="2"/>
        <v/>
      </c>
      <c r="L5" s="37"/>
      <c r="M5" s="38" t="str">
        <f t="shared" si="3"/>
        <v/>
      </c>
      <c r="N5" s="35" t="str">
        <f t="shared" si="4"/>
        <v/>
      </c>
      <c r="O5" s="36" t="str">
        <f t="shared" si="5"/>
        <v/>
      </c>
      <c r="P5" s="37"/>
      <c r="Q5" s="36" t="str">
        <f t="shared" si="6"/>
        <v/>
      </c>
      <c r="R5" s="36" t="str">
        <f t="shared" si="7"/>
        <v/>
      </c>
      <c r="S5" s="37"/>
      <c r="T5" s="38" t="str">
        <f t="shared" si="8"/>
        <v/>
      </c>
      <c r="U5" s="35" t="str">
        <f t="shared" si="9"/>
        <v/>
      </c>
      <c r="V5" s="36" t="str">
        <f t="shared" si="10"/>
        <v/>
      </c>
      <c r="W5" s="37"/>
      <c r="X5" s="36" t="str">
        <f t="shared" si="11"/>
        <v/>
      </c>
      <c r="Y5" s="36" t="str">
        <f t="shared" si="12"/>
        <v/>
      </c>
      <c r="Z5" s="37"/>
      <c r="AA5" s="38" t="str">
        <f t="shared" si="13"/>
        <v/>
      </c>
      <c r="AB5" s="35" t="str">
        <f t="shared" si="14"/>
        <v/>
      </c>
      <c r="AC5" s="36" t="str">
        <f t="shared" si="15"/>
        <v/>
      </c>
      <c r="AD5" s="37"/>
      <c r="AE5" s="36" t="str">
        <f t="shared" si="16"/>
        <v/>
      </c>
      <c r="AF5" s="36" t="str">
        <f t="shared" si="17"/>
        <v/>
      </c>
      <c r="AG5" s="37"/>
      <c r="AH5" s="38" t="str">
        <f t="shared" si="18"/>
        <v/>
      </c>
      <c r="AI5" s="35" t="str">
        <f t="shared" si="19"/>
        <v/>
      </c>
      <c r="AJ5" s="36" t="str">
        <f t="shared" si="20"/>
        <v/>
      </c>
      <c r="AK5" s="37"/>
      <c r="AL5" s="36" t="str">
        <f t="shared" si="21"/>
        <v/>
      </c>
      <c r="AM5" s="36" t="str">
        <f t="shared" si="22"/>
        <v/>
      </c>
      <c r="AN5" s="37"/>
      <c r="AO5" s="38" t="str">
        <f t="shared" si="23"/>
        <v/>
      </c>
      <c r="AP5" s="35" t="str">
        <f t="shared" si="24"/>
        <v/>
      </c>
      <c r="AQ5" s="36" t="str">
        <f t="shared" si="25"/>
        <v/>
      </c>
      <c r="AR5" s="37"/>
      <c r="AS5" s="36" t="str">
        <f t="shared" si="26"/>
        <v/>
      </c>
      <c r="AT5" s="36" t="str">
        <f t="shared" si="27"/>
        <v/>
      </c>
      <c r="AU5" s="37"/>
      <c r="AV5" s="38" t="str">
        <f t="shared" si="28"/>
        <v/>
      </c>
      <c r="AW5" s="35" t="str">
        <f t="shared" si="29"/>
        <v/>
      </c>
      <c r="AX5" s="36" t="str">
        <f t="shared" si="30"/>
        <v/>
      </c>
      <c r="AY5" s="37"/>
      <c r="AZ5" s="36" t="str">
        <f t="shared" si="31"/>
        <v/>
      </c>
      <c r="BA5" s="36" t="str">
        <f t="shared" si="32"/>
        <v/>
      </c>
      <c r="BB5" s="37"/>
      <c r="BC5" s="38" t="str">
        <f t="shared" si="33"/>
        <v/>
      </c>
    </row>
  </sheetData>
  <mergeCells count="9">
    <mergeCell ref="AW1:BC1"/>
    <mergeCell ref="BD1:BE1"/>
    <mergeCell ref="A3:A5"/>
    <mergeCell ref="G1:M1"/>
    <mergeCell ref="N1:T1"/>
    <mergeCell ref="U1:AA1"/>
    <mergeCell ref="AB1:AH1"/>
    <mergeCell ref="AI1:AO1"/>
    <mergeCell ref="AP1:AV1"/>
  </mergeCells>
  <conditionalFormatting sqref="L3:L5 S3:S5 Z3:Z5 AG3:AG5 AN3:AN5 AU3:AU5 BB3:BB5">
    <cfRule type="cellIs" dxfId="2" priority="1" operator="equal">
      <formula>""</formula>
    </cfRule>
    <cfRule type="expression" dxfId="1" priority="2">
      <formula>L3&lt;I3</formula>
    </cfRule>
    <cfRule type="expression" dxfId="0" priority="3">
      <formula>L3&gt;I3</formula>
    </cfRule>
  </conditionalFormatting>
  <dataValidations count="1">
    <dataValidation type="list" allowBlank="1" showInputMessage="1" showErrorMessage="1" sqref="D3:D5">
      <formula1>Tab_CP</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Besoin simple</vt:lpstr>
      <vt:lpstr>suivi_CPU (test)</vt:lpstr>
    </vt:vector>
  </TitlesOfParts>
  <Company>Pôle Emploi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MARLE Maxime-ext</dc:creator>
  <cp:lastModifiedBy>MARLE Maxime-ext</cp:lastModifiedBy>
  <dcterms:created xsi:type="dcterms:W3CDTF">2015-12-31T09:57:43Z</dcterms:created>
  <dcterms:modified xsi:type="dcterms:W3CDTF">2015-12-31T10:36:20Z</dcterms:modified>
</cp:coreProperties>
</file>