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entMaricaoudin\Desktop\F1\"/>
    </mc:Choice>
  </mc:AlternateContent>
  <xr:revisionPtr revIDLastSave="0" documentId="13_ncr:1_{B5BCF5CA-E9C7-44B8-9884-DD58868469A8}" xr6:coauthVersionLast="47" xr6:coauthVersionMax="47" xr10:uidLastSave="{00000000-0000-0000-0000-000000000000}"/>
  <bookViews>
    <workbookView xWindow="-120" yWindow="-120" windowWidth="29040" windowHeight="15840" activeTab="4" xr2:uid="{7887C516-9C15-43D9-9E77-591BEE0D0293}"/>
  </bookViews>
  <sheets>
    <sheet name="Paramètres de la saison" sheetId="1" r:id="rId1"/>
    <sheet name="Résultats" sheetId="5" r:id="rId2"/>
    <sheet name="Résumé des Grands Prix" sheetId="3" r:id="rId3"/>
    <sheet name="Classements Constructeurs" sheetId="11" r:id="rId4"/>
    <sheet name="Classements Pilotes" sheetId="12" r:id="rId5"/>
  </sheets>
  <definedNames>
    <definedName name="CConstruct1">_xlfn.XLOOKUP('Classements Constructeurs'!$D$11,#REF!,#REF!)</definedName>
    <definedName name="CConstruct10">_xlfn.XLOOKUP('Classements Constructeurs'!$D$20,#REF!,#REF!)</definedName>
    <definedName name="CConstruct2">_xlfn.XLOOKUP('Classements Constructeurs'!$D$12,#REF!,#REF!)</definedName>
    <definedName name="CConstruct3">_xlfn.XLOOKUP('Classements Constructeurs'!$D$13,#REF!,#REF!)</definedName>
    <definedName name="CConstruct4">_xlfn.XLOOKUP('Classements Constructeurs'!$D$14,#REF!,#REF!)</definedName>
    <definedName name="CConstruct5">_xlfn.XLOOKUP('Classements Constructeurs'!$D$15,#REF!,#REF!)</definedName>
    <definedName name="CConstruct6">_xlfn.XLOOKUP('Classements Constructeurs'!$D$16,#REF!,#REF!)</definedName>
    <definedName name="CConstruct7">_xlfn.XLOOKUP('Classements Constructeurs'!$D$17,#REF!,#REF!)</definedName>
    <definedName name="CConstruct8">_xlfn.XLOOKUP('Classements Constructeurs'!$D$18,#REF!,#REF!)</definedName>
    <definedName name="CConstruct9">_xlfn.XLOOKUP('Classements Constructeurs'!$D$19,#REF!,#REF!)</definedName>
    <definedName name="ListeEcurie">'Paramètres de la saison'!$B$10:$B$19</definedName>
    <definedName name="ListePilotes">'Paramètres de la saison'!$H$10:$H$61</definedName>
    <definedName name="Pilote1">_xlfn.XLOOKUP('Classements Pilotes'!$C$11,#REF!,#REF!)</definedName>
    <definedName name="Pilote10">_xlfn.XLOOKUP('Classements Pilotes'!$C$20,#REF!,#REF!)</definedName>
    <definedName name="Pilote11">_xlfn.XLOOKUP('Classements Pilotes'!$C$21,#REF!,#REF!)</definedName>
    <definedName name="Pilote12">_xlfn.XLOOKUP('Classements Pilotes'!$C$22,#REF!,#REF!)</definedName>
    <definedName name="Pilote13">_xlfn.XLOOKUP('Classements Pilotes'!$C$23,#REF!,#REF!)</definedName>
    <definedName name="Pilote14">_xlfn.XLOOKUP('Classements Pilotes'!$C$24,#REF!,#REF!)</definedName>
    <definedName name="Pilote15">_xlfn.XLOOKUP('Classements Pilotes'!$C$25,#REF!,#REF!)</definedName>
    <definedName name="Pilote16">_xlfn.XLOOKUP('Classements Pilotes'!$C$26,#REF!,#REF!)</definedName>
    <definedName name="Pilote17">_xlfn.XLOOKUP('Classements Pilotes'!$C$27,#REF!,#REF!)</definedName>
    <definedName name="Pilote18">_xlfn.XLOOKUP('Classements Pilotes'!$C$28,#REF!,#REF!)</definedName>
    <definedName name="Pilote19">_xlfn.XLOOKUP('Classements Pilotes'!$C$29,#REF!,#REF!)</definedName>
    <definedName name="Pilote2">_xlfn.XLOOKUP('Classements Pilotes'!$C$12,#REF!,#REF!)</definedName>
    <definedName name="Pilote20">_xlfn.XLOOKUP('Classements Pilotes'!$C$30,#REF!,#REF!)</definedName>
    <definedName name="Pilote21">_xlfn.XLOOKUP('Classements Pilotes'!$C$31,#REF!,#REF!)</definedName>
    <definedName name="Pilote22">_xlfn.XLOOKUP('Classements Pilotes'!$C$32,#REF!,#REF!)</definedName>
    <definedName name="Pilote23">_xlfn.XLOOKUP('Classements Pilotes'!$C$33,#REF!,#REF!)</definedName>
    <definedName name="Pilote3">_xlfn.XLOOKUP('Classements Pilotes'!$C$13,#REF!,#REF!)</definedName>
    <definedName name="Pilote4">_xlfn.XLOOKUP('Classements Pilotes'!$C$14,#REF!,#REF!)</definedName>
    <definedName name="Pilote5">_xlfn.XLOOKUP('Classements Pilotes'!$C$15,#REF!,#REF!)</definedName>
    <definedName name="Pilote6">_xlfn.XLOOKUP('Classements Pilotes'!$C$16,#REF!,#REF!)</definedName>
    <definedName name="Pilote7">_xlfn.XLOOKUP('Classements Pilotes'!$C$17,#REF!,#REF!)</definedName>
    <definedName name="Pilote8">_xlfn.XLOOKUP('Classements Pilotes'!$C$18,#REF!,#REF!)</definedName>
    <definedName name="Pilote9">_xlfn.XLOOKUP('Classements Pilotes'!$C$19,#REF!,#REF!)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3" l="1"/>
  <c r="D3" i="12"/>
  <c r="E3" i="11"/>
  <c r="E5" i="11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D5" i="12"/>
  <c r="F7" i="3" l="1"/>
  <c r="AQ26" i="5"/>
  <c r="AS26" i="5" s="1"/>
  <c r="AQ25" i="5"/>
  <c r="AS25" i="5" s="1"/>
  <c r="AQ24" i="5"/>
  <c r="AS24" i="5" s="1"/>
  <c r="AQ23" i="5"/>
  <c r="AU23" i="5" s="1"/>
  <c r="AQ22" i="5"/>
  <c r="AS22" i="5" s="1"/>
  <c r="AQ21" i="5"/>
  <c r="AS21" i="5" s="1"/>
  <c r="AQ20" i="5"/>
  <c r="AS20" i="5" s="1"/>
  <c r="AQ19" i="5"/>
  <c r="AS19" i="5" s="1"/>
  <c r="AQ18" i="5"/>
  <c r="AQ17" i="5"/>
  <c r="AQ16" i="5"/>
  <c r="AQ15" i="5"/>
  <c r="AQ14" i="5"/>
  <c r="AQ13" i="5"/>
  <c r="AQ12" i="5"/>
  <c r="AQ11" i="5"/>
  <c r="AU11" i="5" s="1"/>
  <c r="AQ10" i="5"/>
  <c r="AQ9" i="5"/>
  <c r="AF6" i="5"/>
  <c r="AE6" i="5"/>
  <c r="AD6" i="5"/>
  <c r="AC6" i="5"/>
  <c r="AB6" i="5"/>
  <c r="AA6" i="5"/>
  <c r="Z6" i="5"/>
  <c r="Y6" i="5"/>
  <c r="X6" i="5"/>
  <c r="W6" i="5"/>
  <c r="V6" i="5"/>
  <c r="U6" i="5"/>
  <c r="T6" i="5"/>
  <c r="S6" i="5"/>
  <c r="R6" i="5"/>
  <c r="Q6" i="5"/>
  <c r="P6" i="5"/>
  <c r="O6" i="5"/>
  <c r="N6" i="5"/>
  <c r="M6" i="5"/>
  <c r="L6" i="5"/>
  <c r="K6" i="5"/>
  <c r="J6" i="5"/>
  <c r="I6" i="5"/>
  <c r="H6" i="5"/>
  <c r="G6" i="5"/>
  <c r="F6" i="5"/>
  <c r="E6" i="5"/>
  <c r="D6" i="5"/>
  <c r="B3" i="5"/>
  <c r="C6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9" i="5"/>
  <c r="A10" i="5"/>
  <c r="AG10" i="5" s="1"/>
  <c r="A11" i="5"/>
  <c r="A12" i="5"/>
  <c r="AG12" i="5" s="1"/>
  <c r="AP12" i="5" s="1"/>
  <c r="A13" i="5"/>
  <c r="AH13" i="5" s="1"/>
  <c r="AO13" i="5" s="1"/>
  <c r="A14" i="5"/>
  <c r="AH14" i="5" s="1"/>
  <c r="AO14" i="5" s="1"/>
  <c r="A15" i="5"/>
  <c r="A16" i="5"/>
  <c r="AG16" i="5" s="1"/>
  <c r="AP16" i="5" s="1"/>
  <c r="A17" i="5"/>
  <c r="AH17" i="5" s="1"/>
  <c r="AO17" i="5" s="1"/>
  <c r="A18" i="5"/>
  <c r="AG18" i="5" s="1"/>
  <c r="A19" i="5"/>
  <c r="A20" i="5"/>
  <c r="AH20" i="5" s="1"/>
  <c r="AO20" i="5" s="1"/>
  <c r="A21" i="5"/>
  <c r="AH21" i="5" s="1"/>
  <c r="AO21" i="5" s="1"/>
  <c r="A22" i="5"/>
  <c r="AH22" i="5" s="1"/>
  <c r="AO22" i="5" s="1"/>
  <c r="A23" i="5"/>
  <c r="A24" i="5"/>
  <c r="A25" i="5"/>
  <c r="AG25" i="5" s="1"/>
  <c r="AP25" i="5" s="1"/>
  <c r="A26" i="5"/>
  <c r="AG26" i="5" s="1"/>
  <c r="A27" i="5"/>
  <c r="A28" i="5"/>
  <c r="AG28" i="5" s="1"/>
  <c r="AM28" i="5" s="1"/>
  <c r="A29" i="5"/>
  <c r="AG29" i="5" s="1"/>
  <c r="AP29" i="5" s="1"/>
  <c r="A30" i="5"/>
  <c r="AG30" i="5" s="1"/>
  <c r="AP30" i="5" s="1"/>
  <c r="A31" i="5"/>
  <c r="A32" i="5"/>
  <c r="AG32" i="5" s="1"/>
  <c r="AM32" i="5" s="1"/>
  <c r="A33" i="5"/>
  <c r="AG33" i="5" s="1"/>
  <c r="AP33" i="5" s="1"/>
  <c r="A34" i="5"/>
  <c r="AG34" i="5" s="1"/>
  <c r="AP34" i="5" s="1"/>
  <c r="A35" i="5"/>
  <c r="AH35" i="5" s="1"/>
  <c r="AO35" i="5" s="1"/>
  <c r="A36" i="5"/>
  <c r="AH36" i="5" s="1"/>
  <c r="AO36" i="5" s="1"/>
  <c r="A37" i="5"/>
  <c r="AH37" i="5" s="1"/>
  <c r="AO37" i="5" s="1"/>
  <c r="A38" i="5"/>
  <c r="AH38" i="5" s="1"/>
  <c r="AO38" i="5" s="1"/>
  <c r="A39" i="5"/>
  <c r="A40" i="5"/>
  <c r="A41" i="5"/>
  <c r="AH41" i="5" s="1"/>
  <c r="AJ41" i="5" s="1"/>
  <c r="A42" i="5"/>
  <c r="AG42" i="5" s="1"/>
  <c r="AM42" i="5" s="1"/>
  <c r="A43" i="5"/>
  <c r="AH43" i="5" s="1"/>
  <c r="AO43" i="5" s="1"/>
  <c r="A44" i="5"/>
  <c r="AH44" i="5" s="1"/>
  <c r="AO44" i="5" s="1"/>
  <c r="A45" i="5"/>
  <c r="AH45" i="5" s="1"/>
  <c r="A46" i="5"/>
  <c r="AH46" i="5" s="1"/>
  <c r="AO46" i="5" s="1"/>
  <c r="A47" i="5"/>
  <c r="AH47" i="5" s="1"/>
  <c r="A48" i="5"/>
  <c r="AH48" i="5" s="1"/>
  <c r="AO48" i="5" s="1"/>
  <c r="A49" i="5"/>
  <c r="AH49" i="5" s="1"/>
  <c r="AJ49" i="5" s="1"/>
  <c r="A50" i="5"/>
  <c r="AG50" i="5" s="1"/>
  <c r="AM50" i="5" s="1"/>
  <c r="A51" i="5"/>
  <c r="AG51" i="5" s="1"/>
  <c r="AP51" i="5" s="1"/>
  <c r="A52" i="5"/>
  <c r="AH52" i="5" s="1"/>
  <c r="AO52" i="5" s="1"/>
  <c r="A53" i="5"/>
  <c r="AH53" i="5" s="1"/>
  <c r="A54" i="5"/>
  <c r="AG54" i="5" s="1"/>
  <c r="AM54" i="5" s="1"/>
  <c r="A55" i="5"/>
  <c r="AG55" i="5" s="1"/>
  <c r="AP55" i="5" s="1"/>
  <c r="A56" i="5"/>
  <c r="A57" i="5"/>
  <c r="AH57" i="5" s="1"/>
  <c r="AJ57" i="5" s="1"/>
  <c r="A58" i="5"/>
  <c r="AG58" i="5" s="1"/>
  <c r="AM58" i="5" s="1"/>
  <c r="A59" i="5"/>
  <c r="AH59" i="5" s="1"/>
  <c r="AO59" i="5" s="1"/>
  <c r="A60" i="5"/>
  <c r="AH60" i="5" s="1"/>
  <c r="AO60" i="5" s="1"/>
  <c r="A9" i="5"/>
  <c r="AH9" i="5" s="1"/>
  <c r="AO9" i="5" s="1"/>
  <c r="AV60" i="5"/>
  <c r="AU60" i="5"/>
  <c r="AI60" i="5"/>
  <c r="AN60" i="5" s="1"/>
  <c r="AV59" i="5"/>
  <c r="AU59" i="5"/>
  <c r="AI59" i="5"/>
  <c r="AN59" i="5" s="1"/>
  <c r="AV58" i="5"/>
  <c r="AU58" i="5"/>
  <c r="AI58" i="5"/>
  <c r="AN58" i="5" s="1"/>
  <c r="AV57" i="5"/>
  <c r="AU57" i="5"/>
  <c r="AI57" i="5"/>
  <c r="AN57" i="5" s="1"/>
  <c r="AV56" i="5"/>
  <c r="AU56" i="5"/>
  <c r="AI56" i="5"/>
  <c r="AN56" i="5" s="1"/>
  <c r="AH56" i="5"/>
  <c r="AO56" i="5" s="1"/>
  <c r="AV55" i="5"/>
  <c r="AU55" i="5"/>
  <c r="AI55" i="5"/>
  <c r="AN55" i="5" s="1"/>
  <c r="AH55" i="5"/>
  <c r="AO55" i="5" s="1"/>
  <c r="AV54" i="5"/>
  <c r="AU54" i="5"/>
  <c r="AI54" i="5"/>
  <c r="AN54" i="5" s="1"/>
  <c r="AV53" i="5"/>
  <c r="AU53" i="5"/>
  <c r="AI53" i="5"/>
  <c r="AN53" i="5" s="1"/>
  <c r="AV52" i="5"/>
  <c r="AU52" i="5"/>
  <c r="AI52" i="5"/>
  <c r="AN52" i="5" s="1"/>
  <c r="AV51" i="5"/>
  <c r="AU51" i="5"/>
  <c r="AI51" i="5"/>
  <c r="AN51" i="5" s="1"/>
  <c r="AV50" i="5"/>
  <c r="AU50" i="5"/>
  <c r="AI50" i="5"/>
  <c r="AN50" i="5" s="1"/>
  <c r="AV49" i="5"/>
  <c r="AU49" i="5"/>
  <c r="AI49" i="5"/>
  <c r="AN49" i="5" s="1"/>
  <c r="AV48" i="5"/>
  <c r="AU48" i="5"/>
  <c r="AI48" i="5"/>
  <c r="AN48" i="5" s="1"/>
  <c r="AV47" i="5"/>
  <c r="AU47" i="5"/>
  <c r="AI47" i="5"/>
  <c r="AN47" i="5" s="1"/>
  <c r="AV46" i="5"/>
  <c r="AU46" i="5"/>
  <c r="AI46" i="5"/>
  <c r="AN46" i="5" s="1"/>
  <c r="AV45" i="5"/>
  <c r="AU45" i="5"/>
  <c r="AI45" i="5"/>
  <c r="AN45" i="5" s="1"/>
  <c r="AV44" i="5"/>
  <c r="AU44" i="5"/>
  <c r="AI44" i="5"/>
  <c r="AN44" i="5" s="1"/>
  <c r="AV43" i="5"/>
  <c r="AU43" i="5"/>
  <c r="AI43" i="5"/>
  <c r="AN43" i="5" s="1"/>
  <c r="AV42" i="5"/>
  <c r="AU42" i="5"/>
  <c r="AI42" i="5"/>
  <c r="AN42" i="5" s="1"/>
  <c r="AV41" i="5"/>
  <c r="AU41" i="5"/>
  <c r="AI41" i="5"/>
  <c r="AN41" i="5" s="1"/>
  <c r="AV40" i="5"/>
  <c r="AU40" i="5"/>
  <c r="AI40" i="5"/>
  <c r="AN40" i="5" s="1"/>
  <c r="AG40" i="5"/>
  <c r="AP40" i="5" s="1"/>
  <c r="AH40" i="5"/>
  <c r="AO40" i="5" s="1"/>
  <c r="AV39" i="5"/>
  <c r="AU39" i="5"/>
  <c r="AI39" i="5"/>
  <c r="AN39" i="5" s="1"/>
  <c r="AG39" i="5"/>
  <c r="AP39" i="5" s="1"/>
  <c r="AH39" i="5"/>
  <c r="AO39" i="5" s="1"/>
  <c r="AV38" i="5"/>
  <c r="AU38" i="5"/>
  <c r="AV37" i="5"/>
  <c r="AU37" i="5"/>
  <c r="AV36" i="5"/>
  <c r="AU36" i="5"/>
  <c r="AV35" i="5"/>
  <c r="AU35" i="5"/>
  <c r="AV34" i="5"/>
  <c r="AU34" i="5"/>
  <c r="AI34" i="5"/>
  <c r="AN34" i="5" s="1"/>
  <c r="AV33" i="5"/>
  <c r="AU33" i="5"/>
  <c r="AI33" i="5"/>
  <c r="AN33" i="5" s="1"/>
  <c r="AV32" i="5"/>
  <c r="AU32" i="5"/>
  <c r="AI32" i="5"/>
  <c r="AN32" i="5" s="1"/>
  <c r="AH32" i="5"/>
  <c r="AO32" i="5" s="1"/>
  <c r="AV31" i="5"/>
  <c r="AU31" i="5"/>
  <c r="AI31" i="5"/>
  <c r="AN31" i="5" s="1"/>
  <c r="AH31" i="5"/>
  <c r="AV30" i="5"/>
  <c r="AU30" i="5"/>
  <c r="AI30" i="5"/>
  <c r="AN30" i="5" s="1"/>
  <c r="AV29" i="5"/>
  <c r="AU29" i="5"/>
  <c r="AI29" i="5"/>
  <c r="AN29" i="5" s="1"/>
  <c r="AV28" i="5"/>
  <c r="AU28" i="5"/>
  <c r="AI28" i="5"/>
  <c r="AN28" i="5" s="1"/>
  <c r="AV27" i="5"/>
  <c r="AU27" i="5"/>
  <c r="AI27" i="5"/>
  <c r="AN27" i="5" s="1"/>
  <c r="AI26" i="5"/>
  <c r="AN26" i="5" s="1"/>
  <c r="AI25" i="5"/>
  <c r="AN25" i="5" s="1"/>
  <c r="AI24" i="5"/>
  <c r="AN24" i="5" s="1"/>
  <c r="AG24" i="5"/>
  <c r="AP24" i="5" s="1"/>
  <c r="AH24" i="5"/>
  <c r="AO24" i="5" s="1"/>
  <c r="AI23" i="5"/>
  <c r="AN23" i="5" s="1"/>
  <c r="AU22" i="5"/>
  <c r="AI22" i="5"/>
  <c r="AN22" i="5" s="1"/>
  <c r="AI21" i="5"/>
  <c r="AN21" i="5" s="1"/>
  <c r="AI20" i="5"/>
  <c r="AN20" i="5" s="1"/>
  <c r="AI19" i="5"/>
  <c r="AN19" i="5" s="1"/>
  <c r="AU18" i="5"/>
  <c r="AI18" i="5"/>
  <c r="AN18" i="5" s="1"/>
  <c r="AI17" i="5"/>
  <c r="AN17" i="5" s="1"/>
  <c r="AI16" i="5"/>
  <c r="AN16" i="5" s="1"/>
  <c r="AU15" i="5"/>
  <c r="AI15" i="5"/>
  <c r="AN15" i="5" s="1"/>
  <c r="AI14" i="5"/>
  <c r="AN14" i="5" s="1"/>
  <c r="AG14" i="5"/>
  <c r="AI13" i="5"/>
  <c r="AN13" i="5" s="1"/>
  <c r="AI12" i="5"/>
  <c r="AN12" i="5" s="1"/>
  <c r="AI11" i="5"/>
  <c r="AN11" i="5" s="1"/>
  <c r="AI10" i="5"/>
  <c r="AN10" i="5" s="1"/>
  <c r="AI9" i="5"/>
  <c r="AN9" i="5" s="1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C35" i="5" s="1"/>
  <c r="AI35" i="5" s="1"/>
  <c r="AN35" i="5" s="1"/>
  <c r="B34" i="3"/>
  <c r="C36" i="5" s="1"/>
  <c r="AI36" i="5" s="1"/>
  <c r="AN36" i="5" s="1"/>
  <c r="B35" i="3"/>
  <c r="C37" i="5" s="1"/>
  <c r="AI37" i="5" s="1"/>
  <c r="AN37" i="5" s="1"/>
  <c r="B36" i="3"/>
  <c r="C38" i="5" s="1"/>
  <c r="AI38" i="5" s="1"/>
  <c r="AN38" i="5" s="1"/>
  <c r="B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7" i="3"/>
  <c r="C8" i="3"/>
  <c r="D8" i="5" s="1"/>
  <c r="C9" i="3"/>
  <c r="E8" i="5" s="1"/>
  <c r="C10" i="3"/>
  <c r="F8" i="5" s="1"/>
  <c r="C11" i="3"/>
  <c r="G8" i="5" s="1"/>
  <c r="C12" i="3"/>
  <c r="H8" i="5" s="1"/>
  <c r="C13" i="3"/>
  <c r="I8" i="5" s="1"/>
  <c r="C14" i="3"/>
  <c r="J8" i="5" s="1"/>
  <c r="C15" i="3"/>
  <c r="K8" i="5" s="1"/>
  <c r="C16" i="3"/>
  <c r="L8" i="5" s="1"/>
  <c r="C17" i="3"/>
  <c r="M8" i="5" s="1"/>
  <c r="C18" i="3"/>
  <c r="N8" i="5" s="1"/>
  <c r="C19" i="3"/>
  <c r="O8" i="5" s="1"/>
  <c r="C20" i="3"/>
  <c r="P8" i="5" s="1"/>
  <c r="C21" i="3"/>
  <c r="Q8" i="5" s="1"/>
  <c r="C22" i="3"/>
  <c r="R8" i="5" s="1"/>
  <c r="C23" i="3"/>
  <c r="S8" i="5" s="1"/>
  <c r="C24" i="3"/>
  <c r="T8" i="5" s="1"/>
  <c r="C25" i="3"/>
  <c r="U8" i="5" s="1"/>
  <c r="C26" i="3"/>
  <c r="V8" i="5" s="1"/>
  <c r="C27" i="3"/>
  <c r="W8" i="5" s="1"/>
  <c r="C28" i="3"/>
  <c r="X8" i="5" s="1"/>
  <c r="C29" i="3"/>
  <c r="Y8" i="5" s="1"/>
  <c r="C30" i="3"/>
  <c r="Z8" i="5" s="1"/>
  <c r="C31" i="3"/>
  <c r="AA8" i="5" s="1"/>
  <c r="C32" i="3"/>
  <c r="AB8" i="5" s="1"/>
  <c r="C33" i="3"/>
  <c r="AC8" i="5" s="1"/>
  <c r="C34" i="3"/>
  <c r="AD8" i="5" s="1"/>
  <c r="C35" i="3"/>
  <c r="AE8" i="5" s="1"/>
  <c r="C36" i="3"/>
  <c r="AF8" i="5" s="1"/>
  <c r="C7" i="3"/>
  <c r="C8" i="5" s="1"/>
  <c r="AH16" i="5" l="1"/>
  <c r="AO16" i="5" s="1"/>
  <c r="AG20" i="5"/>
  <c r="AP20" i="5" s="1"/>
  <c r="AG22" i="5"/>
  <c r="AM22" i="5" s="1"/>
  <c r="AH30" i="5"/>
  <c r="AO30" i="5" s="1"/>
  <c r="AG46" i="5"/>
  <c r="AM46" i="5" s="1"/>
  <c r="AH28" i="5"/>
  <c r="AO28" i="5" s="1"/>
  <c r="AH33" i="5"/>
  <c r="AO33" i="5" s="1"/>
  <c r="AG38" i="5"/>
  <c r="AM38" i="5" s="1"/>
  <c r="AT19" i="5"/>
  <c r="AU19" i="5"/>
  <c r="AO31" i="5"/>
  <c r="AJ35" i="5"/>
  <c r="AO41" i="5"/>
  <c r="AH12" i="5"/>
  <c r="AO12" i="5" s="1"/>
  <c r="AG47" i="5"/>
  <c r="AP47" i="5" s="1"/>
  <c r="AH54" i="5"/>
  <c r="AO54" i="5" s="1"/>
  <c r="AO49" i="5"/>
  <c r="AO57" i="5"/>
  <c r="AJ53" i="5"/>
  <c r="AO53" i="5"/>
  <c r="AJ45" i="5"/>
  <c r="AO45" i="5"/>
  <c r="AO47" i="5"/>
  <c r="AJ47" i="5"/>
  <c r="AH58" i="5"/>
  <c r="AL58" i="5" s="1"/>
  <c r="AS23" i="5"/>
  <c r="AJ32" i="5"/>
  <c r="AJ38" i="5"/>
  <c r="AJ46" i="5"/>
  <c r="AG43" i="5"/>
  <c r="AP43" i="5" s="1"/>
  <c r="AH51" i="5"/>
  <c r="AJ36" i="5"/>
  <c r="AJ39" i="5"/>
  <c r="AJ43" i="5"/>
  <c r="AJ55" i="5"/>
  <c r="AJ59" i="5"/>
  <c r="AH10" i="5"/>
  <c r="AO10" i="5" s="1"/>
  <c r="AH26" i="5"/>
  <c r="AO26" i="5" s="1"/>
  <c r="AH34" i="5"/>
  <c r="AK34" i="5" s="1"/>
  <c r="AH42" i="5"/>
  <c r="AG59" i="5"/>
  <c r="AP59" i="5" s="1"/>
  <c r="AJ40" i="5"/>
  <c r="AJ44" i="5"/>
  <c r="AJ48" i="5"/>
  <c r="AJ52" i="5"/>
  <c r="AJ56" i="5"/>
  <c r="AJ60" i="5"/>
  <c r="AH18" i="5"/>
  <c r="AO18" i="5" s="1"/>
  <c r="AT23" i="5"/>
  <c r="AH50" i="5"/>
  <c r="AK50" i="5" s="1"/>
  <c r="AJ37" i="5"/>
  <c r="AU26" i="5"/>
  <c r="AU14" i="5"/>
  <c r="AR20" i="5"/>
  <c r="AV20" i="5" s="1"/>
  <c r="AT26" i="5"/>
  <c r="AU10" i="5"/>
  <c r="AT22" i="5"/>
  <c r="AR24" i="5"/>
  <c r="AV24" i="5" s="1"/>
  <c r="AH29" i="5"/>
  <c r="AL29" i="5" s="1"/>
  <c r="AH25" i="5"/>
  <c r="AO25" i="5" s="1"/>
  <c r="AU25" i="5"/>
  <c r="AT25" i="5"/>
  <c r="AR25" i="5"/>
  <c r="AV25" i="5" s="1"/>
  <c r="AL41" i="5"/>
  <c r="AK41" i="5"/>
  <c r="AL57" i="5"/>
  <c r="AK57" i="5"/>
  <c r="AL37" i="5"/>
  <c r="AK37" i="5"/>
  <c r="AK44" i="5"/>
  <c r="AL44" i="5"/>
  <c r="AL47" i="5"/>
  <c r="AK47" i="5"/>
  <c r="AL60" i="5"/>
  <c r="AK60" i="5"/>
  <c r="AL22" i="5"/>
  <c r="AL38" i="5"/>
  <c r="AK38" i="5"/>
  <c r="AL31" i="5"/>
  <c r="AM10" i="5"/>
  <c r="AP10" i="5"/>
  <c r="AM18" i="5"/>
  <c r="AP18" i="5"/>
  <c r="AH27" i="5"/>
  <c r="AO27" i="5" s="1"/>
  <c r="AG27" i="5"/>
  <c r="AL9" i="5"/>
  <c r="AL13" i="5"/>
  <c r="AL17" i="5"/>
  <c r="AL21" i="5"/>
  <c r="AK33" i="5"/>
  <c r="AK40" i="5"/>
  <c r="AL40" i="5"/>
  <c r="AL53" i="5"/>
  <c r="AK53" i="5"/>
  <c r="AL20" i="5"/>
  <c r="AM26" i="5"/>
  <c r="AP26" i="5"/>
  <c r="AL36" i="5"/>
  <c r="AK36" i="5"/>
  <c r="AL43" i="5"/>
  <c r="AK43" i="5"/>
  <c r="AL46" i="5"/>
  <c r="AK46" i="5"/>
  <c r="AK56" i="5"/>
  <c r="AL56" i="5"/>
  <c r="AL59" i="5"/>
  <c r="AK59" i="5"/>
  <c r="AL14" i="5"/>
  <c r="AH23" i="5"/>
  <c r="AO23" i="5" s="1"/>
  <c r="AG23" i="5"/>
  <c r="AK35" i="5"/>
  <c r="AL35" i="5"/>
  <c r="AL45" i="5"/>
  <c r="AK45" i="5"/>
  <c r="AK48" i="5"/>
  <c r="AL48" i="5"/>
  <c r="AM14" i="5"/>
  <c r="AP14" i="5"/>
  <c r="AL12" i="5"/>
  <c r="AL32" i="5"/>
  <c r="AK32" i="5"/>
  <c r="AL39" i="5"/>
  <c r="AK39" i="5"/>
  <c r="AL49" i="5"/>
  <c r="AK49" i="5"/>
  <c r="AU9" i="5"/>
  <c r="AH11" i="5"/>
  <c r="AO11" i="5" s="1"/>
  <c r="AG11" i="5"/>
  <c r="AU13" i="5"/>
  <c r="AH15" i="5"/>
  <c r="AO15" i="5" s="1"/>
  <c r="AG15" i="5"/>
  <c r="AU17" i="5"/>
  <c r="AH19" i="5"/>
  <c r="AO19" i="5" s="1"/>
  <c r="AG19" i="5"/>
  <c r="AU21" i="5"/>
  <c r="AT21" i="5"/>
  <c r="AR21" i="5"/>
  <c r="AV21" i="5" s="1"/>
  <c r="AL24" i="5"/>
  <c r="AK52" i="5"/>
  <c r="AL52" i="5"/>
  <c r="AL55" i="5"/>
  <c r="AK55" i="5"/>
  <c r="AT20" i="5"/>
  <c r="AT24" i="5"/>
  <c r="AP28" i="5"/>
  <c r="AP32" i="5"/>
  <c r="AG37" i="5"/>
  <c r="AP42" i="5"/>
  <c r="AP46" i="5"/>
  <c r="AP50" i="5"/>
  <c r="AP54" i="5"/>
  <c r="AP58" i="5"/>
  <c r="AM12" i="5"/>
  <c r="AU12" i="5"/>
  <c r="AM16" i="5"/>
  <c r="AU16" i="5"/>
  <c r="AU20" i="5"/>
  <c r="AM24" i="5"/>
  <c r="AU24" i="5"/>
  <c r="AM30" i="5"/>
  <c r="AG31" i="5"/>
  <c r="AM34" i="5"/>
  <c r="AG36" i="5"/>
  <c r="AM40" i="5"/>
  <c r="AG41" i="5"/>
  <c r="AG45" i="5"/>
  <c r="AG49" i="5"/>
  <c r="AG53" i="5"/>
  <c r="AG57" i="5"/>
  <c r="AR22" i="5"/>
  <c r="AV22" i="5" s="1"/>
  <c r="AR26" i="5"/>
  <c r="AV26" i="5" s="1"/>
  <c r="AG35" i="5"/>
  <c r="AM25" i="5"/>
  <c r="AM29" i="5"/>
  <c r="AM33" i="5"/>
  <c r="AM39" i="5"/>
  <c r="AG44" i="5"/>
  <c r="AG48" i="5"/>
  <c r="AM51" i="5"/>
  <c r="AG52" i="5"/>
  <c r="AM55" i="5"/>
  <c r="AG56" i="5"/>
  <c r="AG60" i="5"/>
  <c r="AR19" i="5"/>
  <c r="AV19" i="5" s="1"/>
  <c r="AR23" i="5"/>
  <c r="AV23" i="5" s="1"/>
  <c r="AG9" i="5"/>
  <c r="AG13" i="5"/>
  <c r="AG17" i="5"/>
  <c r="AG21" i="5"/>
  <c r="AL16" i="5" l="1"/>
  <c r="AJ31" i="5"/>
  <c r="AK31" i="5"/>
  <c r="AJ30" i="5"/>
  <c r="AL30" i="5"/>
  <c r="AL28" i="5"/>
  <c r="AL50" i="5"/>
  <c r="AM20" i="5"/>
  <c r="AP22" i="5"/>
  <c r="AJ33" i="5"/>
  <c r="AL10" i="5"/>
  <c r="AL33" i="5"/>
  <c r="AM47" i="5"/>
  <c r="AP38" i="5"/>
  <c r="AK30" i="5"/>
  <c r="AK58" i="5"/>
  <c r="AM43" i="5"/>
  <c r="AL34" i="5"/>
  <c r="AL25" i="5"/>
  <c r="AL18" i="5"/>
  <c r="AM59" i="5"/>
  <c r="AL26" i="5"/>
  <c r="AK54" i="5"/>
  <c r="AJ54" i="5"/>
  <c r="AL54" i="5"/>
  <c r="AO42" i="5"/>
  <c r="AJ42" i="5"/>
  <c r="AO34" i="5"/>
  <c r="AJ34" i="5"/>
  <c r="AO58" i="5"/>
  <c r="AJ58" i="5"/>
  <c r="AO51" i="5"/>
  <c r="AJ51" i="5"/>
  <c r="AO29" i="5"/>
  <c r="AJ29" i="5"/>
  <c r="AK42" i="5"/>
  <c r="AK51" i="5"/>
  <c r="AO50" i="5"/>
  <c r="AJ50" i="5"/>
  <c r="AL42" i="5"/>
  <c r="AL51" i="5"/>
  <c r="AK29" i="5"/>
  <c r="AK17" i="5"/>
  <c r="AJ26" i="5"/>
  <c r="AJ24" i="5"/>
  <c r="AJ22" i="5"/>
  <c r="AJ20" i="5"/>
  <c r="AJ18" i="5"/>
  <c r="AJ16" i="5"/>
  <c r="AJ14" i="5"/>
  <c r="AJ12" i="5"/>
  <c r="AJ10" i="5"/>
  <c r="AJ28" i="5"/>
  <c r="AJ27" i="5"/>
  <c r="AJ25" i="5"/>
  <c r="AJ23" i="5"/>
  <c r="AJ19" i="5"/>
  <c r="AJ17" i="5"/>
  <c r="AJ13" i="5"/>
  <c r="AJ9" i="5"/>
  <c r="AJ21" i="5"/>
  <c r="AJ15" i="5"/>
  <c r="AJ11" i="5"/>
  <c r="AK26" i="5"/>
  <c r="AM49" i="5"/>
  <c r="AP49" i="5"/>
  <c r="AP19" i="5"/>
  <c r="AM19" i="5"/>
  <c r="AL19" i="5"/>
  <c r="AK19" i="5"/>
  <c r="AP13" i="5"/>
  <c r="AM13" i="5"/>
  <c r="AP41" i="5"/>
  <c r="AM41" i="5"/>
  <c r="AK10" i="5"/>
  <c r="AK9" i="5"/>
  <c r="AP23" i="5"/>
  <c r="AM23" i="5"/>
  <c r="AP35" i="5"/>
  <c r="AM35" i="5"/>
  <c r="AP60" i="5"/>
  <c r="AM60" i="5"/>
  <c r="AP45" i="5"/>
  <c r="AM45" i="5"/>
  <c r="AP56" i="5"/>
  <c r="AM56" i="5"/>
  <c r="AP9" i="5"/>
  <c r="AM9" i="5"/>
  <c r="AK16" i="5"/>
  <c r="AK12" i="5"/>
  <c r="AK20" i="5"/>
  <c r="AL11" i="5"/>
  <c r="AK11" i="5"/>
  <c r="AL23" i="5"/>
  <c r="AK23" i="5"/>
  <c r="AK21" i="5"/>
  <c r="AM27" i="5"/>
  <c r="AP27" i="5"/>
  <c r="AP52" i="5"/>
  <c r="AM52" i="5"/>
  <c r="AP21" i="5"/>
  <c r="AM21" i="5"/>
  <c r="AM57" i="5"/>
  <c r="AP57" i="5"/>
  <c r="AP31" i="5"/>
  <c r="AM31" i="5"/>
  <c r="AM37" i="5"/>
  <c r="AP37" i="5"/>
  <c r="AP15" i="5"/>
  <c r="AM15" i="5"/>
  <c r="AK13" i="5"/>
  <c r="AL27" i="5"/>
  <c r="AK27" i="5"/>
  <c r="AP48" i="5"/>
  <c r="AM48" i="5"/>
  <c r="AM53" i="5"/>
  <c r="AP53" i="5"/>
  <c r="AK28" i="5"/>
  <c r="AL15" i="5"/>
  <c r="AK15" i="5"/>
  <c r="AK25" i="5"/>
  <c r="AK14" i="5"/>
  <c r="AK18" i="5"/>
  <c r="AP36" i="5"/>
  <c r="AM36" i="5"/>
  <c r="AP11" i="5"/>
  <c r="AM11" i="5"/>
  <c r="AK22" i="5"/>
  <c r="AP17" i="5"/>
  <c r="AM17" i="5"/>
  <c r="AP44" i="5"/>
  <c r="AM44" i="5"/>
  <c r="AK24" i="5"/>
  <c r="AR15" i="5" l="1"/>
  <c r="AV15" i="5" s="1"/>
  <c r="A61" i="12"/>
  <c r="A52" i="12"/>
  <c r="A39" i="12"/>
  <c r="A34" i="12"/>
  <c r="A29" i="12"/>
  <c r="A20" i="12"/>
  <c r="A17" i="12"/>
  <c r="A56" i="12"/>
  <c r="A43" i="12"/>
  <c r="A38" i="12"/>
  <c r="A33" i="12"/>
  <c r="A24" i="12"/>
  <c r="A11" i="12"/>
  <c r="A60" i="12"/>
  <c r="A47" i="12"/>
  <c r="A42" i="12"/>
  <c r="A37" i="12"/>
  <c r="A28" i="12"/>
  <c r="A15" i="12"/>
  <c r="A54" i="12"/>
  <c r="A51" i="12"/>
  <c r="A46" i="12"/>
  <c r="A41" i="12"/>
  <c r="A32" i="12"/>
  <c r="A19" i="12"/>
  <c r="A14" i="12"/>
  <c r="A40" i="12"/>
  <c r="A55" i="12"/>
  <c r="A50" i="12"/>
  <c r="A45" i="12"/>
  <c r="A36" i="12"/>
  <c r="A23" i="12"/>
  <c r="A18" i="12"/>
  <c r="A13" i="12"/>
  <c r="A59" i="12"/>
  <c r="A58" i="12"/>
  <c r="A53" i="12"/>
  <c r="A44" i="12"/>
  <c r="A31" i="12"/>
  <c r="A26" i="12"/>
  <c r="A21" i="12"/>
  <c r="A12" i="12"/>
  <c r="A22" i="12"/>
  <c r="A57" i="12"/>
  <c r="A48" i="12"/>
  <c r="A35" i="12"/>
  <c r="A30" i="12"/>
  <c r="A25" i="12"/>
  <c r="A16" i="12"/>
  <c r="A49" i="12"/>
  <c r="A27" i="12"/>
  <c r="AR17" i="5"/>
  <c r="AV17" i="5" s="1"/>
  <c r="AR14" i="5"/>
  <c r="AR13" i="5"/>
  <c r="AR18" i="5"/>
  <c r="AR10" i="5"/>
  <c r="AR11" i="5"/>
  <c r="AR9" i="5"/>
  <c r="AR16" i="5"/>
  <c r="AR12" i="5"/>
  <c r="C11" i="12" l="1"/>
  <c r="G11" i="12" s="1" a="1"/>
  <c r="G11" i="12" s="1"/>
  <c r="B23" i="12"/>
  <c r="E23" i="12"/>
  <c r="C23" i="12"/>
  <c r="G23" i="12" s="1" a="1"/>
  <c r="G23" i="12" s="1"/>
  <c r="E30" i="12"/>
  <c r="B30" i="12"/>
  <c r="C30" i="12"/>
  <c r="G30" i="12" s="1" a="1"/>
  <c r="G30" i="12" s="1"/>
  <c r="B31" i="12"/>
  <c r="E31" i="12"/>
  <c r="C31" i="12"/>
  <c r="H31" i="12" s="1"/>
  <c r="C36" i="12"/>
  <c r="H36" i="12" s="1"/>
  <c r="E36" i="12"/>
  <c r="B36" i="12"/>
  <c r="E41" i="12"/>
  <c r="C41" i="12"/>
  <c r="H41" i="12" s="1"/>
  <c r="B41" i="12"/>
  <c r="B47" i="12"/>
  <c r="E47" i="12"/>
  <c r="C47" i="12"/>
  <c r="H47" i="12" s="1"/>
  <c r="E17" i="12"/>
  <c r="C17" i="12"/>
  <c r="G17" i="12" s="1" a="1"/>
  <c r="G17" i="12" s="1"/>
  <c r="B17" i="12"/>
  <c r="E49" i="12"/>
  <c r="C49" i="12"/>
  <c r="H49" i="12" s="1"/>
  <c r="B49" i="12"/>
  <c r="E25" i="12"/>
  <c r="B25" i="12"/>
  <c r="C25" i="12"/>
  <c r="G25" i="12" s="1" a="1"/>
  <c r="G25" i="12" s="1"/>
  <c r="C32" i="12"/>
  <c r="H32" i="12" s="1"/>
  <c r="E32" i="12"/>
  <c r="B32" i="12"/>
  <c r="B35" i="12"/>
  <c r="E35" i="12"/>
  <c r="C35" i="12"/>
  <c r="H35" i="12" s="1"/>
  <c r="C44" i="12"/>
  <c r="H44" i="12" s="1"/>
  <c r="E44" i="12"/>
  <c r="B44" i="12"/>
  <c r="E45" i="12"/>
  <c r="B45" i="12"/>
  <c r="C45" i="12"/>
  <c r="H45" i="12" s="1"/>
  <c r="E46" i="12"/>
  <c r="C46" i="12"/>
  <c r="H46" i="12" s="1"/>
  <c r="B46" i="12"/>
  <c r="C60" i="12"/>
  <c r="H60" i="12" s="1"/>
  <c r="E60" i="12"/>
  <c r="B60" i="12"/>
  <c r="C20" i="12"/>
  <c r="G20" i="12" s="1" a="1"/>
  <c r="G20" i="12" s="1"/>
  <c r="E20" i="12"/>
  <c r="B20" i="12"/>
  <c r="C16" i="12"/>
  <c r="G16" i="12" s="1" a="1"/>
  <c r="G16" i="12" s="1"/>
  <c r="E16" i="12"/>
  <c r="B16" i="12"/>
  <c r="E26" i="12"/>
  <c r="B26" i="12"/>
  <c r="C26" i="12"/>
  <c r="G26" i="12" s="1" a="1"/>
  <c r="G26" i="12" s="1"/>
  <c r="C48" i="12"/>
  <c r="H48" i="12" s="1"/>
  <c r="E48" i="12"/>
  <c r="B48" i="12"/>
  <c r="E53" i="12"/>
  <c r="C53" i="12"/>
  <c r="H53" i="12" s="1"/>
  <c r="B53" i="12"/>
  <c r="E50" i="12"/>
  <c r="C50" i="12"/>
  <c r="H50" i="12" s="1"/>
  <c r="B50" i="12"/>
  <c r="B51" i="12"/>
  <c r="E51" i="12"/>
  <c r="C51" i="12"/>
  <c r="H51" i="12" s="1"/>
  <c r="B11" i="12"/>
  <c r="E11" i="12"/>
  <c r="E29" i="12"/>
  <c r="B29" i="12"/>
  <c r="C29" i="12"/>
  <c r="G29" i="12" s="1" a="1"/>
  <c r="G29" i="12" s="1"/>
  <c r="C24" i="12"/>
  <c r="G24" i="12" s="1" a="1"/>
  <c r="G24" i="12" s="1"/>
  <c r="E24" i="12"/>
  <c r="B24" i="12"/>
  <c r="E57" i="12"/>
  <c r="B57" i="12"/>
  <c r="C57" i="12"/>
  <c r="H57" i="12" s="1"/>
  <c r="E58" i="12"/>
  <c r="B58" i="12"/>
  <c r="C58" i="12"/>
  <c r="H58" i="12" s="1"/>
  <c r="B55" i="12"/>
  <c r="E55" i="12"/>
  <c r="C55" i="12"/>
  <c r="H55" i="12" s="1"/>
  <c r="E54" i="12"/>
  <c r="B54" i="12"/>
  <c r="C54" i="12"/>
  <c r="H54" i="12" s="1"/>
  <c r="E34" i="12"/>
  <c r="B34" i="12"/>
  <c r="C34" i="12"/>
  <c r="H34" i="12" s="1"/>
  <c r="B27" i="12"/>
  <c r="E27" i="12"/>
  <c r="C27" i="12"/>
  <c r="G27" i="12" s="1" a="1"/>
  <c r="G27" i="12" s="1"/>
  <c r="E22" i="12"/>
  <c r="B22" i="12"/>
  <c r="C22" i="12"/>
  <c r="G22" i="12" s="1" a="1"/>
  <c r="G22" i="12" s="1"/>
  <c r="B59" i="12"/>
  <c r="E59" i="12"/>
  <c r="C59" i="12"/>
  <c r="H59" i="12" s="1"/>
  <c r="C40" i="12"/>
  <c r="H40" i="12" s="1"/>
  <c r="E40" i="12"/>
  <c r="B40" i="12"/>
  <c r="B15" i="12"/>
  <c r="E15" i="12"/>
  <c r="C15" i="12"/>
  <c r="G15" i="12" s="1" a="1"/>
  <c r="G15" i="12" s="1"/>
  <c r="E33" i="12"/>
  <c r="B33" i="12"/>
  <c r="C33" i="12"/>
  <c r="H33" i="12" s="1"/>
  <c r="B39" i="12"/>
  <c r="E39" i="12"/>
  <c r="C39" i="12"/>
  <c r="H39" i="12" s="1"/>
  <c r="C12" i="12"/>
  <c r="G12" i="12" s="1" a="1"/>
  <c r="G12" i="12" s="1"/>
  <c r="E12" i="12"/>
  <c r="B12" i="12"/>
  <c r="E13" i="12"/>
  <c r="C13" i="12"/>
  <c r="G13" i="12" s="1" a="1"/>
  <c r="G13" i="12" s="1"/>
  <c r="B13" i="12"/>
  <c r="E14" i="12"/>
  <c r="B14" i="12"/>
  <c r="C14" i="12"/>
  <c r="G14" i="12" s="1" a="1"/>
  <c r="G14" i="12" s="1"/>
  <c r="C28" i="12"/>
  <c r="G28" i="12" s="1" a="1"/>
  <c r="G28" i="12" s="1"/>
  <c r="E28" i="12"/>
  <c r="B28" i="12"/>
  <c r="E38" i="12"/>
  <c r="B38" i="12"/>
  <c r="C38" i="12"/>
  <c r="H38" i="12" s="1"/>
  <c r="C52" i="12"/>
  <c r="H52" i="12" s="1"/>
  <c r="E52" i="12"/>
  <c r="B52" i="12"/>
  <c r="E21" i="12"/>
  <c r="C21" i="12"/>
  <c r="G21" i="12" s="1" a="1"/>
  <c r="G21" i="12" s="1"/>
  <c r="B21" i="12"/>
  <c r="C18" i="12"/>
  <c r="G18" i="12" s="1" a="1"/>
  <c r="G18" i="12" s="1"/>
  <c r="E18" i="12"/>
  <c r="B18" i="12"/>
  <c r="B19" i="12"/>
  <c r="E19" i="12"/>
  <c r="C19" i="12"/>
  <c r="G19" i="12" s="1" a="1"/>
  <c r="G19" i="12" s="1"/>
  <c r="E37" i="12"/>
  <c r="C37" i="12"/>
  <c r="H37" i="12" s="1"/>
  <c r="B37" i="12"/>
  <c r="B43" i="12"/>
  <c r="C43" i="12"/>
  <c r="H43" i="12" s="1"/>
  <c r="E43" i="12"/>
  <c r="E61" i="12"/>
  <c r="B61" i="12"/>
  <c r="C61" i="12"/>
  <c r="H61" i="12" s="1"/>
  <c r="E42" i="12"/>
  <c r="B42" i="12"/>
  <c r="C42" i="12"/>
  <c r="H42" i="12" s="1"/>
  <c r="C56" i="12"/>
  <c r="H56" i="12" s="1"/>
  <c r="E56" i="12"/>
  <c r="B56" i="12"/>
  <c r="AS10" i="5"/>
  <c r="AS18" i="5"/>
  <c r="AS13" i="5"/>
  <c r="AS14" i="5"/>
  <c r="AS12" i="5"/>
  <c r="AS16" i="5"/>
  <c r="AS9" i="5"/>
  <c r="AS17" i="5"/>
  <c r="AS11" i="5"/>
  <c r="AS15" i="5"/>
  <c r="AV13" i="5"/>
  <c r="AT13" i="5"/>
  <c r="AV9" i="5"/>
  <c r="AT9" i="5"/>
  <c r="AV12" i="5"/>
  <c r="AT12" i="5"/>
  <c r="AT17" i="5"/>
  <c r="AV10" i="5"/>
  <c r="AT10" i="5"/>
  <c r="AV16" i="5"/>
  <c r="AT16" i="5"/>
  <c r="AV14" i="5"/>
  <c r="AT14" i="5"/>
  <c r="AV11" i="5"/>
  <c r="AT11" i="5"/>
  <c r="AT15" i="5"/>
  <c r="AV18" i="5"/>
  <c r="AT18" i="5"/>
  <c r="H19" i="12" l="1"/>
  <c r="H15" i="12"/>
  <c r="H14" i="12"/>
  <c r="H12" i="12"/>
  <c r="H22" i="12"/>
  <c r="H29" i="12"/>
  <c r="H26" i="12"/>
  <c r="H20" i="12"/>
  <c r="H30" i="12"/>
  <c r="H18" i="12"/>
  <c r="H27" i="12"/>
  <c r="H17" i="12"/>
  <c r="H13" i="12"/>
  <c r="H25" i="12"/>
  <c r="H23" i="12"/>
  <c r="H21" i="12"/>
  <c r="H16" i="12"/>
  <c r="H28" i="12"/>
  <c r="H24" i="12"/>
  <c r="H11" i="12"/>
  <c r="I56" i="12"/>
  <c r="I30" i="12"/>
  <c r="I32" i="12"/>
  <c r="I37" i="12"/>
  <c r="I13" i="12"/>
  <c r="I33" i="12"/>
  <c r="I40" i="12"/>
  <c r="I55" i="12"/>
  <c r="I53" i="12"/>
  <c r="I60" i="12"/>
  <c r="I25" i="12"/>
  <c r="I23" i="12"/>
  <c r="I39" i="12"/>
  <c r="I20" i="12"/>
  <c r="I41" i="12"/>
  <c r="I61" i="12"/>
  <c r="I21" i="12"/>
  <c r="I59" i="12"/>
  <c r="I51" i="12"/>
  <c r="I44" i="12"/>
  <c r="I47" i="12"/>
  <c r="I36" i="12"/>
  <c r="I43" i="12"/>
  <c r="I52" i="12"/>
  <c r="I57" i="12"/>
  <c r="I19" i="12"/>
  <c r="I34" i="12"/>
  <c r="I16" i="12"/>
  <c r="I46" i="12"/>
  <c r="I35" i="12"/>
  <c r="I31" i="12"/>
  <c r="I54" i="12"/>
  <c r="I50" i="12"/>
  <c r="I38" i="12"/>
  <c r="I18" i="12"/>
  <c r="I28" i="12"/>
  <c r="I15" i="12"/>
  <c r="I58" i="12"/>
  <c r="I24" i="12"/>
  <c r="I26" i="12"/>
  <c r="I42" i="12"/>
  <c r="I27" i="12"/>
  <c r="I17" i="12"/>
  <c r="I14" i="12"/>
  <c r="I12" i="12"/>
  <c r="I22" i="12"/>
  <c r="I29" i="12"/>
  <c r="I48" i="12"/>
  <c r="I45" i="12"/>
  <c r="I49" i="12"/>
  <c r="I11" i="12"/>
  <c r="G53" i="12"/>
  <c r="J53" i="12"/>
  <c r="J19" i="12"/>
  <c r="J34" i="12"/>
  <c r="G34" i="12"/>
  <c r="J44" i="12"/>
  <c r="G44" i="12"/>
  <c r="G36" i="12"/>
  <c r="J36" i="12"/>
  <c r="J28" i="12"/>
  <c r="J24" i="12"/>
  <c r="J16" i="12"/>
  <c r="G46" i="12"/>
  <c r="J46" i="12"/>
  <c r="G35" i="12"/>
  <c r="J35" i="12"/>
  <c r="J14" i="12"/>
  <c r="J12" i="12"/>
  <c r="J22" i="12"/>
  <c r="J29" i="12"/>
  <c r="G43" i="12"/>
  <c r="J43" i="12"/>
  <c r="J48" i="12"/>
  <c r="G48" i="12"/>
  <c r="G45" i="12"/>
  <c r="J45" i="12"/>
  <c r="G49" i="12"/>
  <c r="J49" i="12"/>
  <c r="J56" i="12"/>
  <c r="G56" i="12"/>
  <c r="G52" i="12"/>
  <c r="J52" i="12"/>
  <c r="J42" i="12"/>
  <c r="G42" i="12"/>
  <c r="J30" i="12"/>
  <c r="G61" i="12"/>
  <c r="J61" i="12"/>
  <c r="J39" i="12"/>
  <c r="G39" i="12"/>
  <c r="G38" i="12"/>
  <c r="J38" i="12"/>
  <c r="G57" i="12"/>
  <c r="J57" i="12"/>
  <c r="J26" i="12"/>
  <c r="G54" i="12"/>
  <c r="J54" i="12"/>
  <c r="G50" i="12"/>
  <c r="J50" i="12"/>
  <c r="J20" i="12"/>
  <c r="G41" i="12"/>
  <c r="J41" i="12"/>
  <c r="J18" i="12"/>
  <c r="J27" i="12"/>
  <c r="G37" i="12"/>
  <c r="J37" i="12"/>
  <c r="J13" i="12"/>
  <c r="G33" i="12"/>
  <c r="J33" i="12"/>
  <c r="J40" i="12"/>
  <c r="G40" i="12"/>
  <c r="J55" i="12"/>
  <c r="G55" i="12"/>
  <c r="J11" i="12"/>
  <c r="J32" i="12"/>
  <c r="G32" i="12"/>
  <c r="J17" i="12"/>
  <c r="J21" i="12"/>
  <c r="J59" i="12"/>
  <c r="G59" i="12"/>
  <c r="J60" i="12"/>
  <c r="G60" i="12"/>
  <c r="J25" i="12"/>
  <c r="J23" i="12"/>
  <c r="J51" i="12"/>
  <c r="G51" i="12"/>
  <c r="J47" i="12"/>
  <c r="G47" i="12"/>
  <c r="J15" i="12"/>
  <c r="G58" i="12"/>
  <c r="J58" i="12"/>
  <c r="J31" i="12"/>
  <c r="G31" i="12"/>
  <c r="F36" i="12"/>
  <c r="F15" i="12"/>
  <c r="F58" i="12"/>
  <c r="F31" i="12"/>
  <c r="F14" i="12"/>
  <c r="F12" i="12"/>
  <c r="F22" i="12"/>
  <c r="F29" i="12"/>
  <c r="F61" i="12"/>
  <c r="F53" i="12"/>
  <c r="F19" i="12"/>
  <c r="F34" i="12"/>
  <c r="F51" i="12"/>
  <c r="F16" i="12"/>
  <c r="F46" i="12"/>
  <c r="F56" i="12"/>
  <c r="F43" i="12"/>
  <c r="F52" i="12"/>
  <c r="F39" i="12"/>
  <c r="F54" i="12"/>
  <c r="F48" i="12"/>
  <c r="F45" i="12"/>
  <c r="F49" i="12"/>
  <c r="F59" i="12"/>
  <c r="F25" i="12"/>
  <c r="F44" i="12"/>
  <c r="F57" i="12"/>
  <c r="F30" i="12"/>
  <c r="F21" i="12"/>
  <c r="F47" i="12"/>
  <c r="F42" i="12"/>
  <c r="F20" i="12"/>
  <c r="F18" i="12"/>
  <c r="F27" i="12"/>
  <c r="F38" i="12"/>
  <c r="F50" i="12"/>
  <c r="F26" i="12"/>
  <c r="F41" i="12"/>
  <c r="F37" i="12"/>
  <c r="F13" i="12"/>
  <c r="F33" i="12"/>
  <c r="F40" i="12"/>
  <c r="F55" i="12"/>
  <c r="F11" i="12"/>
  <c r="F32" i="12"/>
  <c r="F17" i="12"/>
  <c r="F60" i="12"/>
  <c r="F23" i="12"/>
  <c r="F28" i="12"/>
  <c r="F24" i="12"/>
  <c r="F35" i="12"/>
  <c r="B11" i="11"/>
  <c r="F11" i="11" s="1"/>
  <c r="B12" i="11"/>
  <c r="F12" i="11" s="1"/>
  <c r="B20" i="11"/>
  <c r="F20" i="11" s="1"/>
  <c r="B28" i="11"/>
  <c r="F28" i="11" s="1"/>
  <c r="B36" i="11"/>
  <c r="F36" i="11" s="1"/>
  <c r="B44" i="11"/>
  <c r="F44" i="11" s="1"/>
  <c r="B52" i="11"/>
  <c r="F52" i="11" s="1"/>
  <c r="B60" i="11"/>
  <c r="F60" i="11" s="1"/>
  <c r="B32" i="11"/>
  <c r="F32" i="11" s="1"/>
  <c r="B56" i="11"/>
  <c r="F56" i="11" s="1"/>
  <c r="B41" i="11"/>
  <c r="F41" i="11" s="1"/>
  <c r="B49" i="11"/>
  <c r="F49" i="11" s="1"/>
  <c r="B13" i="11"/>
  <c r="F13" i="11" s="1"/>
  <c r="B21" i="11"/>
  <c r="F21" i="11" s="1"/>
  <c r="B29" i="11"/>
  <c r="F29" i="11" s="1"/>
  <c r="B37" i="11"/>
  <c r="F37" i="11" s="1"/>
  <c r="B45" i="11"/>
  <c r="F45" i="11" s="1"/>
  <c r="B53" i="11"/>
  <c r="F53" i="11" s="1"/>
  <c r="B61" i="11"/>
  <c r="F61" i="11" s="1"/>
  <c r="B40" i="11"/>
  <c r="F40" i="11" s="1"/>
  <c r="B17" i="11"/>
  <c r="F17" i="11" s="1"/>
  <c r="B14" i="11"/>
  <c r="F14" i="11" s="1"/>
  <c r="B22" i="11"/>
  <c r="F22" i="11" s="1"/>
  <c r="B30" i="11"/>
  <c r="F30" i="11" s="1"/>
  <c r="B38" i="11"/>
  <c r="F38" i="11" s="1"/>
  <c r="B46" i="11"/>
  <c r="F46" i="11" s="1"/>
  <c r="B54" i="11"/>
  <c r="F54" i="11" s="1"/>
  <c r="B24" i="11"/>
  <c r="F24" i="11" s="1"/>
  <c r="B33" i="11"/>
  <c r="F33" i="11" s="1"/>
  <c r="B15" i="11"/>
  <c r="F15" i="11" s="1"/>
  <c r="B23" i="11"/>
  <c r="F23" i="11" s="1"/>
  <c r="B31" i="11"/>
  <c r="F31" i="11" s="1"/>
  <c r="B39" i="11"/>
  <c r="F39" i="11" s="1"/>
  <c r="B47" i="11"/>
  <c r="F47" i="11" s="1"/>
  <c r="B55" i="11"/>
  <c r="F55" i="11" s="1"/>
  <c r="B16" i="11"/>
  <c r="F16" i="11" s="1"/>
  <c r="B48" i="11"/>
  <c r="F48" i="11" s="1"/>
  <c r="B25" i="11"/>
  <c r="F25" i="11" s="1"/>
  <c r="B57" i="11"/>
  <c r="F57" i="11" s="1"/>
  <c r="B18" i="11"/>
  <c r="F18" i="11" s="1"/>
  <c r="B26" i="11"/>
  <c r="F26" i="11" s="1"/>
  <c r="B34" i="11"/>
  <c r="F34" i="11" s="1"/>
  <c r="B42" i="11"/>
  <c r="F42" i="11" s="1"/>
  <c r="B50" i="11"/>
  <c r="F50" i="11" s="1"/>
  <c r="B58" i="11"/>
  <c r="F58" i="11" s="1"/>
  <c r="B19" i="11"/>
  <c r="F19" i="11" s="1"/>
  <c r="B27" i="11"/>
  <c r="F27" i="11" s="1"/>
  <c r="B35" i="11"/>
  <c r="F35" i="11" s="1"/>
  <c r="B43" i="11"/>
  <c r="F43" i="11" s="1"/>
  <c r="B51" i="11"/>
  <c r="F51" i="11" s="1"/>
  <c r="B59" i="11"/>
  <c r="F59" i="11" s="1"/>
  <c r="C19" i="11" l="1"/>
  <c r="D19" i="11"/>
  <c r="C25" i="11"/>
  <c r="D25" i="11"/>
  <c r="C58" i="11"/>
  <c r="D58" i="11"/>
  <c r="C33" i="11"/>
  <c r="D33" i="11"/>
  <c r="C51" i="11"/>
  <c r="D51" i="11"/>
  <c r="C47" i="11"/>
  <c r="D47" i="11"/>
  <c r="C12" i="11"/>
  <c r="D12" i="11"/>
  <c r="C43" i="11"/>
  <c r="D43" i="11"/>
  <c r="C39" i="11"/>
  <c r="D39" i="11"/>
  <c r="C45" i="11"/>
  <c r="D45" i="11"/>
  <c r="C32" i="11"/>
  <c r="D32" i="11"/>
  <c r="C18" i="11"/>
  <c r="D18" i="11"/>
  <c r="C31" i="11"/>
  <c r="D31" i="11"/>
  <c r="C30" i="11"/>
  <c r="D30" i="11"/>
  <c r="C37" i="11"/>
  <c r="D37" i="11"/>
  <c r="C60" i="11"/>
  <c r="D60" i="11"/>
  <c r="C15" i="11"/>
  <c r="D15" i="11"/>
  <c r="C21" i="11"/>
  <c r="D21" i="11"/>
  <c r="C17" i="11"/>
  <c r="D17" i="11"/>
  <c r="C36" i="11"/>
  <c r="D36" i="11"/>
  <c r="C34" i="11"/>
  <c r="D34" i="11"/>
  <c r="C46" i="11"/>
  <c r="D46" i="11"/>
  <c r="C53" i="11"/>
  <c r="D53" i="11"/>
  <c r="C56" i="11"/>
  <c r="D56" i="11"/>
  <c r="C26" i="11"/>
  <c r="D26" i="11"/>
  <c r="C38" i="11"/>
  <c r="D38" i="11"/>
  <c r="C35" i="11"/>
  <c r="D35" i="11"/>
  <c r="C27" i="11"/>
  <c r="D27" i="11"/>
  <c r="C57" i="11"/>
  <c r="D57" i="11"/>
  <c r="C23" i="11"/>
  <c r="D23" i="11"/>
  <c r="C22" i="11"/>
  <c r="D22" i="11"/>
  <c r="C29" i="11"/>
  <c r="D29" i="11"/>
  <c r="C52" i="11"/>
  <c r="D52" i="11"/>
  <c r="C14" i="11"/>
  <c r="D14" i="11"/>
  <c r="C44" i="11"/>
  <c r="D44" i="11"/>
  <c r="C48" i="11"/>
  <c r="D48" i="11"/>
  <c r="C13" i="11"/>
  <c r="D13" i="11"/>
  <c r="C50" i="11"/>
  <c r="D50" i="11"/>
  <c r="C16" i="11"/>
  <c r="D16" i="11"/>
  <c r="C24" i="11"/>
  <c r="D24" i="11"/>
  <c r="C40" i="11"/>
  <c r="D40" i="11"/>
  <c r="C49" i="11"/>
  <c r="D49" i="11"/>
  <c r="C28" i="11"/>
  <c r="D28" i="11"/>
  <c r="C59" i="11"/>
  <c r="D59" i="11"/>
  <c r="C42" i="11"/>
  <c r="D42" i="11"/>
  <c r="C55" i="11"/>
  <c r="D55" i="11"/>
  <c r="C54" i="11"/>
  <c r="D54" i="11"/>
  <c r="C61" i="11"/>
  <c r="D61" i="11"/>
  <c r="C41" i="11"/>
  <c r="D41" i="11"/>
  <c r="C20" i="11"/>
  <c r="D20" i="11"/>
  <c r="C11" i="11"/>
  <c r="D11" i="1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<sst xmlns="http://schemas.openxmlformats.org/spreadsheetml/2006/main" count="287" uniqueCount="183">
  <si>
    <t>Paramètres saison Formule 1</t>
  </si>
  <si>
    <t>Saison :</t>
  </si>
  <si>
    <t>Remplissez les tableaux suivants :</t>
  </si>
  <si>
    <t>Ecuries :</t>
  </si>
  <si>
    <t>Pilotes :</t>
  </si>
  <si>
    <t>Barème des points :</t>
  </si>
  <si>
    <t>Attention : ne pas modifier le nom de l'écurie en cours de saison</t>
  </si>
  <si>
    <t>Si un pilote change d'écurie en cours de saison, inscrire son nom deux fois en le distinguant, par exemple Frank Vincent 1 et Frank Vincent 2</t>
  </si>
  <si>
    <t>Nom</t>
  </si>
  <si>
    <t>Directeur</t>
  </si>
  <si>
    <t>Pays</t>
  </si>
  <si>
    <t>Remarques</t>
  </si>
  <si>
    <t>N°</t>
  </si>
  <si>
    <t>Prénom et nom</t>
  </si>
  <si>
    <t>Ecurie</t>
  </si>
  <si>
    <t>Position</t>
  </si>
  <si>
    <t>Points</t>
  </si>
  <si>
    <t>Toto Wolff</t>
  </si>
  <si>
    <t>Allemagne</t>
  </si>
  <si>
    <t>1er</t>
  </si>
  <si>
    <t>Christian Horner</t>
  </si>
  <si>
    <t>Autriche</t>
  </si>
  <si>
    <t>2ème</t>
  </si>
  <si>
    <t>McLaren</t>
  </si>
  <si>
    <t>Andrea Stella</t>
  </si>
  <si>
    <t>Royaume-Uni</t>
  </si>
  <si>
    <t>3ème</t>
  </si>
  <si>
    <t>Otmar Szafnauer</t>
  </si>
  <si>
    <t>4ème</t>
  </si>
  <si>
    <t>France</t>
  </si>
  <si>
    <t>Ferrari</t>
  </si>
  <si>
    <t>5ème</t>
  </si>
  <si>
    <t>Frédéric Vasseur</t>
  </si>
  <si>
    <t>Italie</t>
  </si>
  <si>
    <t>6ème</t>
  </si>
  <si>
    <t>Franz Tost</t>
  </si>
  <si>
    <t>7ème</t>
  </si>
  <si>
    <t>Andreas Seidl</t>
  </si>
  <si>
    <t>Suisse</t>
  </si>
  <si>
    <t>8ème</t>
  </si>
  <si>
    <t>Günther Steiner</t>
  </si>
  <si>
    <t>Etats-Unis</t>
  </si>
  <si>
    <t>9ème</t>
  </si>
  <si>
    <t>Williams</t>
  </si>
  <si>
    <t>James Vowles</t>
  </si>
  <si>
    <t>10ème</t>
  </si>
  <si>
    <t>Meilleur tour</t>
  </si>
  <si>
    <t>+1</t>
  </si>
  <si>
    <t>Liste des Grands prix :</t>
  </si>
  <si>
    <t>Date</t>
  </si>
  <si>
    <t>Circuit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</si>
  <si>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</si>
  <si>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</si>
  <si>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</si>
  <si>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</si>
  <si>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</si>
  <si>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</si>
  <si>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</si>
  <si>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</si>
  <si>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</si>
  <si>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</si>
  <si>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</si>
  <si>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</si>
  <si>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</si>
  <si>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</si>
  <si>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</si>
  <si>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</si>
  <si>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</si>
  <si>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</si>
  <si>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</si>
  <si>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</si>
  <si>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</si>
  <si>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</si>
  <si>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</si>
  <si>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</si>
  <si>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</si>
  <si>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</si>
  <si>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</si>
  <si>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</si>
  <si>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</si>
  <si>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</si>
  <si>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r>
      <t xml:space="preserve">Grand Prix </t>
    </r>
    <r>
      <rPr>
        <i/>
        <sz val="14"/>
        <color theme="0"/>
        <rFont val="Arial"/>
        <family val="2"/>
      </rPr>
      <t>(pays)</t>
    </r>
  </si>
  <si>
    <t>Mike Krack</t>
  </si>
  <si>
    <t>VaDorGT_YT</t>
  </si>
  <si>
    <t>Golgotte1822</t>
  </si>
  <si>
    <t>Bboypapy</t>
  </si>
  <si>
    <t>FRL_Paulinho_91</t>
  </si>
  <si>
    <t>GoSt27600</t>
  </si>
  <si>
    <t>Olorin_95</t>
  </si>
  <si>
    <t>Floky35310</t>
  </si>
  <si>
    <t>TTV-Leazyx-Marie</t>
  </si>
  <si>
    <t>F1-alonso14-F1</t>
  </si>
  <si>
    <t>Neelams</t>
  </si>
  <si>
    <t>Steve201007</t>
  </si>
  <si>
    <t>jmapellecaillou</t>
  </si>
  <si>
    <t>Oxmo-Puccino</t>
  </si>
  <si>
    <t>TheAlexis76</t>
  </si>
  <si>
    <t>Résultats des courses</t>
  </si>
  <si>
    <t>Inscrivez les points dans le tableau :</t>
  </si>
  <si>
    <t>TOTAL POINTS</t>
  </si>
  <si>
    <t>Pilote</t>
  </si>
  <si>
    <t>Nbre victoires</t>
  </si>
  <si>
    <t>Rang Pilote unique</t>
  </si>
  <si>
    <t>Rang pilote</t>
  </si>
  <si>
    <t>Rappel nom</t>
  </si>
  <si>
    <t>Rappel points</t>
  </si>
  <si>
    <t>Rappel victoires</t>
  </si>
  <si>
    <t>Constructeur</t>
  </si>
  <si>
    <t>Comptage points constructeurs :</t>
  </si>
  <si>
    <t>points</t>
  </si>
  <si>
    <t>rang unique</t>
  </si>
  <si>
    <t>rang</t>
  </si>
  <si>
    <t>rappel nom</t>
  </si>
  <si>
    <t>rappel points</t>
  </si>
  <si>
    <t>Résumé des Grands Prix</t>
  </si>
  <si>
    <t>Remarques, déroulé…</t>
  </si>
  <si>
    <t>Classement constructeurs :</t>
  </si>
  <si>
    <t>Classement pilotes :</t>
  </si>
  <si>
    <t>N° ordre</t>
  </si>
  <si>
    <t>Rang unique constr.</t>
  </si>
  <si>
    <t>Class.</t>
  </si>
  <si>
    <t>Rang unique pilote</t>
  </si>
  <si>
    <t>Nombre de victoires</t>
  </si>
  <si>
    <t>Red Bull</t>
  </si>
  <si>
    <t>Mercedes</t>
  </si>
  <si>
    <t>Alpine</t>
  </si>
  <si>
    <t>AlphaTauri</t>
  </si>
  <si>
    <t>Aston Martin</t>
  </si>
  <si>
    <t>Alfa Romeo</t>
  </si>
  <si>
    <t>Haas</t>
  </si>
  <si>
    <t>Classements Constructeurs</t>
  </si>
  <si>
    <t>Classements Pilotes</t>
  </si>
  <si>
    <t>Nationalité</t>
  </si>
  <si>
    <t>Constructeurs</t>
  </si>
  <si>
    <t>Meilleurs Tours</t>
  </si>
  <si>
    <t>Pole Position</t>
  </si>
  <si>
    <t>Pilote du jour</t>
  </si>
  <si>
    <t>Vainqueur</t>
  </si>
  <si>
    <t>Écurie</t>
  </si>
  <si>
    <t>Pôle position</t>
  </si>
  <si>
    <t>Record du tour</t>
  </si>
  <si>
    <t>MaJ :</t>
  </si>
  <si>
    <t>Pilotes</t>
  </si>
  <si>
    <t>F1-Leclerc16-ctr</t>
  </si>
  <si>
    <t>cowboy-3103</t>
  </si>
  <si>
    <t>Vince-SyyxPack</t>
  </si>
  <si>
    <t>grominet95</t>
  </si>
  <si>
    <t>Jimmy28210</t>
  </si>
  <si>
    <t>F1SF-Taga_X9</t>
  </si>
  <si>
    <t>Qatar</t>
  </si>
  <si>
    <t>Circuit international de Lusail</t>
  </si>
  <si>
    <t>Grande-Bretagne</t>
  </si>
  <si>
    <t>Silverstone</t>
  </si>
  <si>
    <t>Monaco</t>
  </si>
  <si>
    <t>USA - Sprint</t>
  </si>
  <si>
    <t>Las Vegas Street Circuit</t>
  </si>
  <si>
    <t>USA</t>
  </si>
  <si>
    <t>Circuit des Amériques</t>
  </si>
  <si>
    <t>Espagne Sprint</t>
  </si>
  <si>
    <t>Barcelona-Catalunya</t>
  </si>
  <si>
    <t>Espagne</t>
  </si>
  <si>
    <t>Autodromo Nazionale di Monza</t>
  </si>
  <si>
    <t>Singapour</t>
  </si>
  <si>
    <t>France Sprint</t>
  </si>
  <si>
    <t>Paul-Ricard</t>
  </si>
  <si>
    <t>Abu Dhabi</t>
  </si>
  <si>
    <t>Yas Marina</t>
  </si>
  <si>
    <t>Azerbaïjan</t>
  </si>
  <si>
    <t>Bakou</t>
  </si>
  <si>
    <t>Arabie Saoudite Sprint</t>
  </si>
  <si>
    <t>Jeddah Corniche Circuit</t>
  </si>
  <si>
    <t>Arabie Saoudite</t>
  </si>
  <si>
    <t>Mexique</t>
  </si>
  <si>
    <t>Autódromo Hermanos Rodríguez</t>
  </si>
  <si>
    <t>Brésil</t>
  </si>
  <si>
    <t>Autodromo José Carlos Pace</t>
  </si>
  <si>
    <t>USA Sprint</t>
  </si>
  <si>
    <t>Miami International Autodrome</t>
  </si>
  <si>
    <t>Pays-Bas</t>
  </si>
  <si>
    <t>Zandvoort</t>
  </si>
  <si>
    <t>Belgique</t>
  </si>
  <si>
    <t>Spa-Francorchamps</t>
  </si>
  <si>
    <t>Podium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</si>
</sst>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/m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8"/>
      <color rgb="FFC00000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18"/>
      <color theme="8"/>
      <name val="Calibri"/>
      <family val="2"/>
      <scheme val="minor"/>
    </font>
    <font>
      <sz val="11"/>
      <color theme="1"/>
      <name val="Arial"/>
      <family val="2"/>
    </font>
    <font>
      <b/>
      <sz val="18"/>
      <color theme="1"/>
      <name val="Arial"/>
      <family val="2"/>
    </font>
    <font>
      <i/>
      <sz val="9"/>
      <color theme="1"/>
      <name val="Arial"/>
      <family val="2"/>
    </font>
    <font>
      <b/>
      <sz val="14"/>
      <color theme="0"/>
      <name val="Arial"/>
      <family val="2"/>
    </font>
    <font>
      <sz val="11"/>
      <color theme="0"/>
      <name val="Arial"/>
      <family val="2"/>
    </font>
    <font>
      <i/>
      <sz val="14"/>
      <color theme="0"/>
      <name val="Arial"/>
      <family val="2"/>
    </font>
    <font>
      <b/>
      <i/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i/>
      <sz val="16"/>
      <color rgb="FFC00000"/>
      <name val="Calibri"/>
      <family val="2"/>
      <scheme val="minor"/>
    </font>
    <font>
      <b/>
      <i/>
      <sz val="14"/>
      <color theme="4"/>
      <name val="Calibri"/>
      <family val="2"/>
      <scheme val="minor"/>
    </font>
    <font>
      <b/>
      <i/>
      <sz val="10"/>
      <color theme="4"/>
      <name val="Arial"/>
      <family val="2"/>
    </font>
    <font>
      <sz val="9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medium">
        <color auto="1"/>
      </left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/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right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Alignment="1">
      <alignment horizontal="left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9" fillId="0" borderId="0" xfId="0" applyFont="1" applyAlignment="1">
      <alignment vertical="center"/>
    </xf>
    <xf numFmtId="0" fontId="5" fillId="0" borderId="1" xfId="0" applyFont="1" applyBorder="1" applyAlignment="1" applyProtection="1">
      <alignment horizontal="left" vertical="center" wrapText="1"/>
      <protection locked="0"/>
    </xf>
    <xf numFmtId="0" fontId="5" fillId="0" borderId="0" xfId="0" applyFont="1" applyAlignment="1">
      <alignment horizontal="left" vertical="center" wrapText="1"/>
    </xf>
    <xf numFmtId="0" fontId="5" fillId="0" borderId="1" xfId="0" applyFont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14" fontId="12" fillId="0" borderId="1" xfId="0" applyNumberFormat="1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vertical="center" wrapText="1"/>
      <protection locked="0"/>
    </xf>
    <xf numFmtId="14" fontId="0" fillId="0" borderId="0" xfId="0" applyNumberFormat="1"/>
    <xf numFmtId="0" fontId="0" fillId="0" borderId="0" xfId="0" applyAlignment="1">
      <alignment horizontal="left" indent="1"/>
    </xf>
    <xf numFmtId="0" fontId="0" fillId="0" borderId="2" xfId="0" applyBorder="1"/>
    <xf numFmtId="0" fontId="1" fillId="0" borderId="0" xfId="0" applyFont="1"/>
    <xf numFmtId="0" fontId="3" fillId="0" borderId="0" xfId="0" applyFont="1"/>
    <xf numFmtId="0" fontId="14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indent="1"/>
    </xf>
    <xf numFmtId="0" fontId="5" fillId="0" borderId="2" xfId="0" applyFont="1" applyBorder="1"/>
    <xf numFmtId="0" fontId="15" fillId="0" borderId="0" xfId="0" applyFont="1"/>
    <xf numFmtId="0" fontId="6" fillId="0" borderId="0" xfId="0" applyFont="1" applyAlignment="1">
      <alignment vertical="center"/>
    </xf>
    <xf numFmtId="49" fontId="11" fillId="2" borderId="3" xfId="0" applyNumberFormat="1" applyFont="1" applyFill="1" applyBorder="1" applyAlignment="1">
      <alignment horizontal="center" vertical="center"/>
    </xf>
    <xf numFmtId="49" fontId="11" fillId="2" borderId="3" xfId="0" applyNumberFormat="1" applyFont="1" applyFill="1" applyBorder="1" applyAlignment="1">
      <alignment horizontal="left" vertical="center" indent="1"/>
    </xf>
    <xf numFmtId="0" fontId="5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2" fillId="0" borderId="4" xfId="0" applyFont="1" applyBorder="1" applyAlignment="1">
      <alignment vertical="center"/>
    </xf>
    <xf numFmtId="0" fontId="12" fillId="0" borderId="5" xfId="0" applyFont="1" applyBorder="1" applyAlignment="1">
      <alignment vertical="center"/>
    </xf>
    <xf numFmtId="14" fontId="13" fillId="2" borderId="6" xfId="0" applyNumberFormat="1" applyFont="1" applyFill="1" applyBorder="1" applyAlignment="1">
      <alignment horizontal="center" vertical="center" wrapText="1"/>
    </xf>
    <xf numFmtId="14" fontId="13" fillId="2" borderId="6" xfId="0" applyNumberFormat="1" applyFont="1" applyFill="1" applyBorder="1" applyAlignment="1">
      <alignment horizontal="left" vertical="center" wrapText="1" indent="1"/>
    </xf>
    <xf numFmtId="0" fontId="12" fillId="0" borderId="0" xfId="0" applyFont="1" applyAlignment="1">
      <alignment horizontal="center" vertical="center" wrapText="1"/>
    </xf>
    <xf numFmtId="0" fontId="12" fillId="0" borderId="2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164" fontId="15" fillId="2" borderId="7" xfId="0" applyNumberFormat="1" applyFont="1" applyFill="1" applyBorder="1" applyAlignment="1">
      <alignment horizontal="center" vertical="center"/>
    </xf>
    <xf numFmtId="1" fontId="15" fillId="2" borderId="7" xfId="0" applyNumberFormat="1" applyFont="1" applyFill="1" applyBorder="1" applyAlignment="1">
      <alignment horizontal="left" vertical="center" indent="1"/>
    </xf>
    <xf numFmtId="1" fontId="15" fillId="2" borderId="7" xfId="0" applyNumberFormat="1" applyFont="1" applyFill="1" applyBorder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0" fontId="15" fillId="0" borderId="8" xfId="0" applyFont="1" applyBorder="1" applyAlignment="1">
      <alignment horizontal="left" vertical="center"/>
    </xf>
    <xf numFmtId="0" fontId="5" fillId="0" borderId="8" xfId="0" applyFont="1" applyBorder="1" applyAlignment="1">
      <alignment horizontal="center" vertical="center"/>
    </xf>
    <xf numFmtId="14" fontId="0" fillId="0" borderId="0" xfId="0" applyNumberFormat="1" applyAlignment="1">
      <alignment horizontal="left"/>
    </xf>
    <xf numFmtId="14" fontId="5" fillId="0" borderId="0" xfId="0" applyNumberFormat="1" applyFont="1" applyAlignment="1">
      <alignment horizontal="left"/>
    </xf>
    <xf numFmtId="14" fontId="12" fillId="2" borderId="1" xfId="0" applyNumberFormat="1" applyFont="1" applyFill="1" applyBorder="1" applyAlignment="1">
      <alignment horizontal="left" vertical="center"/>
    </xf>
    <xf numFmtId="0" fontId="13" fillId="2" borderId="1" xfId="0" applyFont="1" applyFill="1" applyBorder="1" applyAlignment="1">
      <alignment vertical="center"/>
    </xf>
    <xf numFmtId="0" fontId="12" fillId="2" borderId="1" xfId="0" applyFont="1" applyFill="1" applyBorder="1" applyAlignment="1">
      <alignment vertical="center"/>
    </xf>
    <xf numFmtId="0" fontId="12" fillId="0" borderId="1" xfId="0" applyFont="1" applyBorder="1" applyAlignment="1" applyProtection="1">
      <alignment vertical="center"/>
      <protection locked="0"/>
    </xf>
    <xf numFmtId="0" fontId="12" fillId="0" borderId="0" xfId="0" applyFont="1" applyAlignment="1">
      <alignment vertical="center"/>
    </xf>
    <xf numFmtId="49" fontId="12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4" fontId="16" fillId="0" borderId="0" xfId="0" applyNumberFormat="1" applyFont="1" applyAlignment="1">
      <alignment horizontal="left"/>
    </xf>
    <xf numFmtId="0" fontId="17" fillId="0" borderId="0" xfId="0" applyFont="1"/>
    <xf numFmtId="0" fontId="6" fillId="0" borderId="0" xfId="0" applyFont="1" applyAlignment="1">
      <alignment horizontal="center"/>
    </xf>
    <xf numFmtId="0" fontId="18" fillId="0" borderId="0" xfId="0" applyFont="1" applyAlignment="1">
      <alignment vertical="center"/>
    </xf>
    <xf numFmtId="0" fontId="8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right" vertical="center"/>
    </xf>
    <xf numFmtId="0" fontId="13" fillId="0" borderId="1" xfId="0" applyFont="1" applyBorder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right" vertical="center" wrapText="1"/>
    </xf>
    <xf numFmtId="1" fontId="5" fillId="0" borderId="1" xfId="0" applyNumberFormat="1" applyFont="1" applyBorder="1" applyAlignment="1" applyProtection="1">
      <alignment horizontal="left" vertical="center" wrapText="1"/>
      <protection locked="0"/>
    </xf>
    <xf numFmtId="1" fontId="5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5" fillId="0" borderId="9" xfId="0" applyFont="1" applyBorder="1" applyAlignment="1" applyProtection="1">
      <alignment horizontal="left" vertical="center" wrapText="1"/>
      <protection locked="0"/>
    </xf>
    <xf numFmtId="0" fontId="5" fillId="0" borderId="10" xfId="0" applyFont="1" applyBorder="1" applyAlignment="1" applyProtection="1">
      <alignment horizontal="left" vertical="center" wrapText="1"/>
      <protection locked="0"/>
    </xf>
    <xf numFmtId="0" fontId="5" fillId="0" borderId="14" xfId="0" applyFont="1" applyBorder="1" applyAlignment="1" applyProtection="1">
      <alignment horizontal="left" vertical="center" wrapText="1"/>
      <protection locked="0"/>
    </xf>
    <xf numFmtId="0" fontId="5" fillId="0" borderId="15" xfId="0" applyFont="1" applyBorder="1" applyAlignment="1" applyProtection="1">
      <alignment horizontal="left" vertical="center" wrapText="1"/>
      <protection locked="0"/>
    </xf>
    <xf numFmtId="0" fontId="5" fillId="0" borderId="16" xfId="0" applyFont="1" applyBorder="1" applyAlignment="1" applyProtection="1">
      <alignment horizontal="left" vertical="center" wrapText="1"/>
      <protection locked="0"/>
    </xf>
    <xf numFmtId="0" fontId="8" fillId="4" borderId="11" xfId="0" applyFont="1" applyFill="1" applyBorder="1" applyAlignment="1">
      <alignment vertical="center"/>
    </xf>
    <xf numFmtId="0" fontId="8" fillId="4" borderId="12" xfId="0" applyFont="1" applyFill="1" applyBorder="1" applyAlignment="1">
      <alignment vertical="center"/>
    </xf>
    <xf numFmtId="0" fontId="8" fillId="4" borderId="13" xfId="0" applyFont="1" applyFill="1" applyBorder="1" applyAlignment="1">
      <alignment vertical="center"/>
    </xf>
    <xf numFmtId="0" fontId="5" fillId="0" borderId="9" xfId="0" applyFont="1" applyBorder="1" applyAlignment="1" applyProtection="1">
      <alignment horizontal="center" vertical="center" wrapText="1"/>
      <protection locked="0"/>
    </xf>
    <xf numFmtId="0" fontId="5" fillId="0" borderId="14" xfId="0" applyFont="1" applyBorder="1" applyAlignment="1" applyProtection="1">
      <alignment horizontal="center" vertical="center" wrapText="1"/>
      <protection locked="0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6" xfId="0" quotePrefix="1" applyFont="1" applyBorder="1" applyAlignment="1">
      <alignment horizontal="center" vertical="center" wrapText="1"/>
    </xf>
    <xf numFmtId="49" fontId="11" fillId="0" borderId="9" xfId="0" applyNumberFormat="1" applyFont="1" applyBorder="1" applyAlignment="1">
      <alignment horizontal="center" vertical="center"/>
    </xf>
    <xf numFmtId="0" fontId="12" fillId="0" borderId="10" xfId="0" applyFont="1" applyBorder="1" applyAlignment="1" applyProtection="1">
      <alignment vertical="center" wrapText="1"/>
      <protection locked="0"/>
    </xf>
    <xf numFmtId="49" fontId="11" fillId="0" borderId="14" xfId="0" applyNumberFormat="1" applyFont="1" applyBorder="1" applyAlignment="1">
      <alignment horizontal="center" vertical="center"/>
    </xf>
    <xf numFmtId="14" fontId="12" fillId="0" borderId="15" xfId="0" applyNumberFormat="1" applyFont="1" applyBorder="1" applyAlignment="1" applyProtection="1">
      <alignment horizontal="center" vertical="center"/>
      <protection locked="0"/>
    </xf>
    <xf numFmtId="0" fontId="13" fillId="0" borderId="15" xfId="0" applyFont="1" applyBorder="1" applyAlignment="1" applyProtection="1">
      <alignment vertical="center" wrapText="1"/>
      <protection locked="0"/>
    </xf>
    <xf numFmtId="0" fontId="12" fillId="0" borderId="16" xfId="0" applyFont="1" applyBorder="1" applyAlignment="1" applyProtection="1">
      <alignment vertical="center" wrapText="1"/>
      <protection locked="0"/>
    </xf>
    <xf numFmtId="0" fontId="8" fillId="4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 textRotation="180"/>
    </xf>
    <xf numFmtId="0" fontId="5" fillId="3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49" fontId="11" fillId="2" borderId="9" xfId="0" applyNumberFormat="1" applyFont="1" applyFill="1" applyBorder="1" applyAlignment="1">
      <alignment horizontal="center" vertical="center"/>
    </xf>
    <xf numFmtId="0" fontId="12" fillId="0" borderId="10" xfId="0" applyFont="1" applyBorder="1" applyAlignment="1" applyProtection="1">
      <alignment vertical="center"/>
      <protection locked="0"/>
    </xf>
    <xf numFmtId="49" fontId="11" fillId="2" borderId="14" xfId="0" applyNumberFormat="1" applyFont="1" applyFill="1" applyBorder="1" applyAlignment="1">
      <alignment horizontal="center" vertical="center"/>
    </xf>
    <xf numFmtId="14" fontId="12" fillId="2" borderId="15" xfId="0" applyNumberFormat="1" applyFont="1" applyFill="1" applyBorder="1" applyAlignment="1">
      <alignment horizontal="left" vertical="center"/>
    </xf>
    <xf numFmtId="0" fontId="13" fillId="2" borderId="15" xfId="0" applyFont="1" applyFill="1" applyBorder="1" applyAlignment="1">
      <alignment vertical="center"/>
    </xf>
    <xf numFmtId="0" fontId="12" fillId="2" borderId="15" xfId="0" applyFont="1" applyFill="1" applyBorder="1" applyAlignment="1">
      <alignment vertical="center"/>
    </xf>
    <xf numFmtId="0" fontId="12" fillId="0" borderId="15" xfId="0" applyFont="1" applyBorder="1" applyAlignment="1" applyProtection="1">
      <alignment vertical="center"/>
      <protection locked="0"/>
    </xf>
    <xf numFmtId="0" fontId="12" fillId="0" borderId="16" xfId="0" applyFont="1" applyBorder="1" applyAlignment="1" applyProtection="1">
      <alignment vertical="center"/>
      <protection locked="0"/>
    </xf>
    <xf numFmtId="0" fontId="3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5" fontId="19" fillId="4" borderId="0" xfId="0" applyNumberFormat="1" applyFont="1" applyFill="1" applyAlignment="1">
      <alignment horizontal="center"/>
    </xf>
  </cellXfs>
  <cellStyles count="1">
    <cellStyle name="Normal" xfId="0" builtinId="0"/>
  </cellStyles>
  <dxfs count="47"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border outline="0">
        <top style="thin">
          <color theme="2" tint="-0.24994659260841701"/>
        </top>
      </border>
    </dxf>
    <dxf>
      <border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protection locked="0" hidden="0"/>
    </dxf>
    <dxf>
      <border outline="0">
        <bottom style="thin">
          <color theme="2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family val="2"/>
        <scheme val="none"/>
      </font>
      <fill>
        <patternFill patternType="solid">
          <fgColor indexed="64"/>
          <bgColor theme="4" tint="-0.249977111117893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border outline="0">
        <top style="thin">
          <color theme="2" tint="-0.24994659260841701"/>
        </top>
      </border>
    </dxf>
    <dxf>
      <border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border outline="0">
        <bottom style="thin">
          <color theme="2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family val="2"/>
        <scheme val="none"/>
      </font>
      <fill>
        <patternFill patternType="solid">
          <fgColor indexed="64"/>
          <bgColor theme="4" tint="-0.249977111117893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</dxf>
    <dxf>
      <border outline="0">
        <top style="thin">
          <color theme="2" tint="-0.24994659260841701"/>
        </top>
      </border>
    </dxf>
    <dxf>
      <border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border outline="0">
        <bottom style="thin">
          <color theme="2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family val="2"/>
        <scheme val="none"/>
      </font>
      <fill>
        <patternFill patternType="solid">
          <fgColor indexed="64"/>
          <bgColor theme="4" tint="-0.249977111117893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border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border outline="0">
        <bottom style="thin">
          <color theme="2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family val="2"/>
        <scheme val="none"/>
      </font>
      <fill>
        <patternFill patternType="solid">
          <fgColor indexed="64"/>
          <bgColor theme="4" tint="-0.249977111117893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/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  <vertical/>
        <horizontal/>
      </border>
      <protection locked="0" hidden="0"/>
    </dxf>
    <dxf>
      <border outline="0">
        <top style="thin">
          <color theme="2" tint="-0.24994659260841701"/>
        </top>
      </border>
    </dxf>
    <dxf>
      <border outline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 style="thin">
          <color theme="2" tint="-0.24994659260841701"/>
        </bottom>
      </border>
    </dxf>
    <dxf>
      <border outline="0">
        <bottom style="thin">
          <color theme="2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family val="2"/>
        <scheme val="none"/>
      </font>
      <fill>
        <patternFill patternType="solid">
          <fgColor indexed="64"/>
          <bgColor theme="4" tint="-0.249977111117893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E1ABA3-CDE1-4902-B44B-0E5E146EA884}" name="Tableau1" displayName="Tableau1" ref="B9:E27" totalsRowShown="0" headerRowDxfId="46" headerRowBorderDxfId="45" tableBorderDxfId="44" totalsRowBorderDxfId="43">
  <autoFilter ref="B9:E27" xr:uid="{94E1ABA3-CDE1-4902-B44B-0E5E146EA884}"/>
  <tableColumns count="4">
    <tableColumn id="1" xr3:uid="{977712B0-3E6A-4835-82E4-221C6B0FF2CE}" name="Nom" dataDxfId="42"/>
    <tableColumn id="2" xr3:uid="{5ADBC6C1-735D-446C-83B8-4F5DC4CBDC2C}" name="Directeur" dataDxfId="41"/>
    <tableColumn id="3" xr3:uid="{960C9C62-0080-477B-87FA-5711A08F1858}" name="Pays" dataDxfId="40"/>
    <tableColumn id="4" xr3:uid="{37485904-8176-43BA-A3CC-358972DAEEC2}" name="Remarques" dataDxfId="3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3073AE-3F3D-4339-A213-77E7E8AA2202}" name="Tableau2" displayName="Tableau2" ref="G9:K61" totalsRowShown="0" headerRowDxfId="38" dataDxfId="36" headerRowBorderDxfId="37" tableBorderDxfId="35">
  <autoFilter ref="G9:K61" xr:uid="{903073AE-3F3D-4339-A213-77E7E8AA2202}"/>
  <tableColumns count="5">
    <tableColumn id="1" xr3:uid="{CD185AE3-59E4-42BE-9D38-EF3A0CEB5FE4}" name="N°" dataDxfId="34"/>
    <tableColumn id="2" xr3:uid="{43B6235E-374D-4582-894B-1C2FE5278C9D}" name="Prénom et nom" dataDxfId="33"/>
    <tableColumn id="3" xr3:uid="{DFBCBC12-5998-4B9D-A28A-6845D32B05FC}" name="Nationalité" dataDxfId="32"/>
    <tableColumn id="4" xr3:uid="{55AA9EE6-DBA6-4B63-B231-E839275CD9CD}" name="Ecurie" dataDxfId="31"/>
    <tableColumn id="5" xr3:uid="{C264D72D-2243-46B2-8D7E-57E2E38F66C9}" name="Remarques" dataDxfId="3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E6B5600-A7A1-4146-81B0-BEB356713F35}" name="Tableau4" displayName="Tableau4" ref="M9:N20" totalsRowShown="0" headerRowDxfId="29" headerRowBorderDxfId="28" tableBorderDxfId="27" totalsRowBorderDxfId="26">
  <autoFilter ref="M9:N20" xr:uid="{1E6B5600-A7A1-4146-81B0-BEB356713F35}"/>
  <tableColumns count="2">
    <tableColumn id="1" xr3:uid="{039CD979-22E6-46CA-A8AA-845683A93926}" name="Position" dataDxfId="25"/>
    <tableColumn id="2" xr3:uid="{315DA650-2E0E-4287-B8A4-994CD941D6CD}" name="Points" dataDxfId="2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44F9632-302A-49FE-85BD-4C13DC9428B6}" name="Tableau5" displayName="Tableau5" ref="B31:E61" totalsRowShown="0" headerRowDxfId="23" headerRowBorderDxfId="22" tableBorderDxfId="21" totalsRowBorderDxfId="20">
  <autoFilter ref="B31:E61" xr:uid="{544F9632-302A-49FE-85BD-4C13DC9428B6}"/>
  <tableColumns count="4">
    <tableColumn id="1" xr3:uid="{573C8B66-C4E1-4C69-8EF9-CDF4A1E59089}" name="N°" dataDxfId="19"/>
    <tableColumn id="2" xr3:uid="{8A2AFDA5-322A-4CEE-AED1-CC9BFAB19CCE}" name="Date" dataDxfId="18"/>
    <tableColumn id="3" xr3:uid="{CDFE4298-11A8-4D31-8334-F74C7831DA42}" name="Grand Prix (pays)" dataDxfId="17"/>
    <tableColumn id="4" xr3:uid="{91829AC2-E2EE-4649-9145-8E4630603824}" name="Circuit" dataDxfId="1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26791E0-798C-4489-AE5C-F370496BE8DF}" name="Tableau8" displayName="Tableau8" ref="A6:J36" totalsRowShown="0" headerRowDxfId="15" dataDxfId="13" headerRowBorderDxfId="14" tableBorderDxfId="12" totalsRowBorderDxfId="11">
  <autoFilter ref="A6:J36" xr:uid="{126791E0-798C-4489-AE5C-F370496BE8DF}"/>
  <tableColumns count="10">
    <tableColumn id="1" xr3:uid="{0A598641-95A5-4E67-94CB-BC0DC507AF0A}" name="N°" dataDxfId="10"/>
    <tableColumn id="2" xr3:uid="{E4E427CD-F40C-41F4-BF9F-FD792D4DFF97}" name="Date" dataDxfId="9">
      <calculatedColumnFormula>IF(ISBLANK('Paramètres de la saison'!C32),"",'Paramètres de la saison'!C32)</calculatedColumnFormula>
    </tableColumn>
    <tableColumn id="3" xr3:uid="{69C84FD2-755E-430C-99F5-9665BB73FDBD}" name="Grand Prix (pays)" dataDxfId="8">
      <calculatedColumnFormula>IF(ISBLANK('Paramètres de la saison'!D32),"",'Paramètres de la saison'!D32)</calculatedColumnFormula>
    </tableColumn>
    <tableColumn id="4" xr3:uid="{F773ADB2-0636-4D33-BA37-D4CC70E3B39C}" name="Circuit" dataDxfId="7">
      <calculatedColumnFormula>IF(ISBLANK('Paramètres de la saison'!E32),"",'Paramètres de la saison'!E32)</calculatedColumnFormula>
    </tableColumn>
    <tableColumn id="5" xr3:uid="{7CCA3512-6E8B-4915-8F3C-6BBAF1FD0368}" name="Vainqueur" dataDxfId="6"/>
    <tableColumn id="6" xr3:uid="{2661DBD5-83AA-4D6C-83E5-55F15D967EF8}" name="Écurie" dataDxfId="5">
      <calculatedColumnFormula>IF(ISERROR(VLOOKUP(E7,'Paramètres de la saison'!$H$10:$J$61,3,0)),"",VLOOKUP(E7,'Paramètres de la saison'!$H$10:$J$61,3,0))</calculatedColumnFormula>
    </tableColumn>
    <tableColumn id="7" xr3:uid="{EB70ADD8-97ED-4A61-98E7-53ABAC8EECA1}" name="Pôle position" dataDxfId="4"/>
    <tableColumn id="8" xr3:uid="{55F569E3-F507-42FE-B8FE-655B21D3C107}" name="Record du tour" dataDxfId="3"/>
    <tableColumn id="9" xr3:uid="{603B88DA-6E9C-4EF9-A51D-2C9DF35C5F5F}" name="Pilote du jour" dataDxfId="2"/>
    <tableColumn id="10" xr3:uid="{D7B7C6AA-CC0A-4D26-B04C-C8B9A7BE565F}" name="Remarques, déroulé…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49070D-5C75-48BA-92E3-8308AB6E8CCA}">
  <dimension ref="A1:N61"/>
  <sheetViews>
    <sheetView workbookViewId="0">
      <selection activeCell="D3" sqref="D3"/>
    </sheetView>
  </sheetViews>
  <sheetFormatPr baseColWidth="10" defaultRowHeight="15" x14ac:dyDescent="0.25"/>
  <cols>
    <col min="1" max="1" width="2.7109375" customWidth="1"/>
    <col min="2" max="2" width="31.42578125" customWidth="1"/>
    <col min="3" max="3" width="17.28515625" bestFit="1" customWidth="1"/>
    <col min="4" max="4" width="27" bestFit="1" customWidth="1"/>
    <col min="5" max="5" width="18.85546875" bestFit="1" customWidth="1"/>
    <col min="6" max="6" width="6.28515625" customWidth="1"/>
    <col min="7" max="7" width="6.28515625" style="2" customWidth="1"/>
    <col min="8" max="8" width="24" bestFit="1" customWidth="1"/>
    <col min="9" max="9" width="17.42578125" hidden="1" customWidth="1"/>
    <col min="10" max="10" width="12.42578125" bestFit="1" customWidth="1"/>
    <col min="11" max="11" width="18.85546875" bestFit="1" customWidth="1"/>
    <col min="12" max="12" width="6.5703125" customWidth="1"/>
    <col min="13" max="13" width="34.7109375" bestFit="1" customWidth="1"/>
    <col min="14" max="14" width="12" bestFit="1" customWidth="1"/>
  </cols>
  <sheetData>
    <row r="1" spans="1:14" ht="36" x14ac:dyDescent="0.55000000000000004">
      <c r="A1" s="1" t="s">
        <v>0</v>
      </c>
    </row>
    <row r="3" spans="1:14" ht="26.25" x14ac:dyDescent="0.4">
      <c r="B3" s="3" t="s">
        <v>1</v>
      </c>
      <c r="C3" s="4">
        <v>3</v>
      </c>
    </row>
    <row r="4" spans="1:14" ht="12" customHeight="1" x14ac:dyDescent="0.4">
      <c r="B4" s="3"/>
      <c r="C4" s="5"/>
    </row>
    <row r="5" spans="1:14" ht="23.25" x14ac:dyDescent="0.35">
      <c r="A5" s="6"/>
      <c r="B5" s="6" t="s">
        <v>2</v>
      </c>
    </row>
    <row r="6" spans="1:14" ht="25.5" customHeight="1" x14ac:dyDescent="0.25"/>
    <row r="7" spans="1:14" s="7" customFormat="1" ht="23.25" x14ac:dyDescent="0.35">
      <c r="B7" s="8" t="s">
        <v>3</v>
      </c>
      <c r="C7" s="8"/>
      <c r="G7" s="9" t="s">
        <v>4</v>
      </c>
      <c r="M7" s="9" t="s">
        <v>5</v>
      </c>
    </row>
    <row r="8" spans="1:14" s="7" customFormat="1" ht="24" customHeight="1" x14ac:dyDescent="0.2">
      <c r="B8" s="10" t="s">
        <v>6</v>
      </c>
      <c r="G8" s="10" t="s">
        <v>7</v>
      </c>
      <c r="M8" s="10"/>
    </row>
    <row r="9" spans="1:14" s="7" customFormat="1" ht="25.5" customHeight="1" x14ac:dyDescent="0.2">
      <c r="B9" s="76" t="s">
        <v>8</v>
      </c>
      <c r="C9" s="77" t="s">
        <v>9</v>
      </c>
      <c r="D9" s="77" t="s">
        <v>10</v>
      </c>
      <c r="E9" s="78" t="s">
        <v>11</v>
      </c>
      <c r="G9" s="76" t="s">
        <v>12</v>
      </c>
      <c r="H9" s="77" t="s">
        <v>13</v>
      </c>
      <c r="I9" s="77" t="s">
        <v>132</v>
      </c>
      <c r="J9" s="77" t="s">
        <v>14</v>
      </c>
      <c r="K9" s="78" t="s">
        <v>11</v>
      </c>
      <c r="M9" s="76" t="s">
        <v>15</v>
      </c>
      <c r="N9" s="78" t="s">
        <v>16</v>
      </c>
    </row>
    <row r="10" spans="1:14" s="7" customFormat="1" ht="27" customHeight="1" x14ac:dyDescent="0.2">
      <c r="A10" s="11">
        <v>1</v>
      </c>
      <c r="B10" s="71" t="s">
        <v>124</v>
      </c>
      <c r="C10" s="12" t="s">
        <v>17</v>
      </c>
      <c r="D10" s="12" t="s">
        <v>18</v>
      </c>
      <c r="E10" s="72"/>
      <c r="F10" s="13"/>
      <c r="G10" s="79">
        <v>1</v>
      </c>
      <c r="H10" s="16" t="s">
        <v>83</v>
      </c>
      <c r="I10" s="12"/>
      <c r="J10" s="12" t="s">
        <v>123</v>
      </c>
      <c r="K10" s="72"/>
      <c r="M10" s="81" t="s">
        <v>19</v>
      </c>
      <c r="N10" s="82">
        <v>25</v>
      </c>
    </row>
    <row r="11" spans="1:14" s="7" customFormat="1" ht="27" customHeight="1" x14ac:dyDescent="0.2">
      <c r="A11" s="11">
        <v>2</v>
      </c>
      <c r="B11" s="71" t="s">
        <v>123</v>
      </c>
      <c r="C11" s="12" t="s">
        <v>20</v>
      </c>
      <c r="D11" s="12" t="s">
        <v>21</v>
      </c>
      <c r="E11" s="72"/>
      <c r="F11" s="13"/>
      <c r="G11" s="79">
        <v>2</v>
      </c>
      <c r="H11" s="12" t="s">
        <v>84</v>
      </c>
      <c r="I11" s="12"/>
      <c r="J11" s="12" t="s">
        <v>123</v>
      </c>
      <c r="K11" s="72"/>
      <c r="M11" s="81" t="s">
        <v>22</v>
      </c>
      <c r="N11" s="82">
        <v>18</v>
      </c>
    </row>
    <row r="12" spans="1:14" s="7" customFormat="1" ht="27" customHeight="1" x14ac:dyDescent="0.2">
      <c r="A12" s="11">
        <v>3</v>
      </c>
      <c r="B12" s="71" t="s">
        <v>23</v>
      </c>
      <c r="C12" s="12" t="s">
        <v>24</v>
      </c>
      <c r="D12" s="12" t="s">
        <v>25</v>
      </c>
      <c r="E12" s="72"/>
      <c r="F12" s="13"/>
      <c r="G12" s="79">
        <v>3</v>
      </c>
      <c r="H12" s="12" t="s">
        <v>85</v>
      </c>
      <c r="I12" s="12"/>
      <c r="J12" s="12" t="s">
        <v>124</v>
      </c>
      <c r="K12" s="72"/>
      <c r="M12" s="81" t="s">
        <v>26</v>
      </c>
      <c r="N12" s="82">
        <v>15</v>
      </c>
    </row>
    <row r="13" spans="1:14" s="7" customFormat="1" ht="27" customHeight="1" x14ac:dyDescent="0.2">
      <c r="A13" s="11">
        <v>4</v>
      </c>
      <c r="B13" s="71" t="s">
        <v>127</v>
      </c>
      <c r="C13" s="12" t="s">
        <v>82</v>
      </c>
      <c r="D13" s="12" t="s">
        <v>25</v>
      </c>
      <c r="E13" s="72"/>
      <c r="F13" s="13"/>
      <c r="G13" s="79">
        <v>4</v>
      </c>
      <c r="H13" s="12" t="s">
        <v>86</v>
      </c>
      <c r="I13" s="12"/>
      <c r="J13" s="12" t="s">
        <v>124</v>
      </c>
      <c r="K13" s="72"/>
      <c r="M13" s="81" t="s">
        <v>28</v>
      </c>
      <c r="N13" s="82">
        <v>12</v>
      </c>
    </row>
    <row r="14" spans="1:14" s="7" customFormat="1" ht="27" customHeight="1" x14ac:dyDescent="0.2">
      <c r="A14" s="11">
        <v>5</v>
      </c>
      <c r="B14" s="71" t="s">
        <v>125</v>
      </c>
      <c r="C14" s="12" t="s">
        <v>27</v>
      </c>
      <c r="D14" s="12" t="s">
        <v>29</v>
      </c>
      <c r="E14" s="72"/>
      <c r="F14" s="13"/>
      <c r="G14" s="79">
        <v>5</v>
      </c>
      <c r="H14" s="12" t="s">
        <v>143</v>
      </c>
      <c r="I14" s="12"/>
      <c r="J14" s="12" t="s">
        <v>30</v>
      </c>
      <c r="K14" s="72"/>
      <c r="M14" s="81" t="s">
        <v>31</v>
      </c>
      <c r="N14" s="82">
        <v>10</v>
      </c>
    </row>
    <row r="15" spans="1:14" s="7" customFormat="1" ht="27" customHeight="1" x14ac:dyDescent="0.2">
      <c r="A15" s="11">
        <v>6</v>
      </c>
      <c r="B15" s="71" t="s">
        <v>30</v>
      </c>
      <c r="C15" s="12" t="s">
        <v>32</v>
      </c>
      <c r="D15" s="12" t="s">
        <v>33</v>
      </c>
      <c r="E15" s="72"/>
      <c r="F15" s="13"/>
      <c r="G15" s="79">
        <v>6</v>
      </c>
      <c r="H15" s="12" t="s">
        <v>87</v>
      </c>
      <c r="I15" s="12"/>
      <c r="J15" s="12" t="s">
        <v>30</v>
      </c>
      <c r="K15" s="72"/>
      <c r="M15" s="81" t="s">
        <v>34</v>
      </c>
      <c r="N15" s="82">
        <v>8</v>
      </c>
    </row>
    <row r="16" spans="1:14" s="7" customFormat="1" ht="27" customHeight="1" x14ac:dyDescent="0.2">
      <c r="A16" s="11">
        <v>7</v>
      </c>
      <c r="B16" s="71" t="s">
        <v>126</v>
      </c>
      <c r="C16" s="12" t="s">
        <v>35</v>
      </c>
      <c r="D16" s="12" t="s">
        <v>33</v>
      </c>
      <c r="E16" s="72"/>
      <c r="F16" s="13"/>
      <c r="G16" s="79">
        <v>7</v>
      </c>
      <c r="H16" s="12" t="s">
        <v>88</v>
      </c>
      <c r="I16" s="12"/>
      <c r="J16" s="12" t="s">
        <v>23</v>
      </c>
      <c r="K16" s="72"/>
      <c r="M16" s="81" t="s">
        <v>36</v>
      </c>
      <c r="N16" s="82">
        <v>6</v>
      </c>
    </row>
    <row r="17" spans="1:14" s="7" customFormat="1" ht="27" customHeight="1" x14ac:dyDescent="0.2">
      <c r="A17" s="11">
        <v>8</v>
      </c>
      <c r="B17" s="71" t="s">
        <v>128</v>
      </c>
      <c r="C17" s="12" t="s">
        <v>37</v>
      </c>
      <c r="D17" s="12" t="s">
        <v>38</v>
      </c>
      <c r="E17" s="72"/>
      <c r="F17" s="13"/>
      <c r="G17" s="79">
        <v>8</v>
      </c>
      <c r="H17" s="12" t="s">
        <v>148</v>
      </c>
      <c r="I17" s="12"/>
      <c r="J17" s="12" t="s">
        <v>23</v>
      </c>
      <c r="K17" s="72"/>
      <c r="M17" s="81" t="s">
        <v>39</v>
      </c>
      <c r="N17" s="82">
        <v>4</v>
      </c>
    </row>
    <row r="18" spans="1:14" s="7" customFormat="1" ht="27" customHeight="1" x14ac:dyDescent="0.2">
      <c r="A18" s="11">
        <v>9</v>
      </c>
      <c r="B18" s="71" t="s">
        <v>129</v>
      </c>
      <c r="C18" s="12" t="s">
        <v>40</v>
      </c>
      <c r="D18" s="12" t="s">
        <v>41</v>
      </c>
      <c r="E18" s="72"/>
      <c r="F18" s="13"/>
      <c r="G18" s="79">
        <v>9</v>
      </c>
      <c r="H18" s="12" t="s">
        <v>89</v>
      </c>
      <c r="I18" s="12"/>
      <c r="J18" s="12" t="s">
        <v>125</v>
      </c>
      <c r="K18" s="72"/>
      <c r="M18" s="81" t="s">
        <v>42</v>
      </c>
      <c r="N18" s="82">
        <v>2</v>
      </c>
    </row>
    <row r="19" spans="1:14" s="7" customFormat="1" ht="27" customHeight="1" x14ac:dyDescent="0.2">
      <c r="A19" s="11">
        <v>10</v>
      </c>
      <c r="B19" s="71" t="s">
        <v>43</v>
      </c>
      <c r="C19" s="12" t="s">
        <v>44</v>
      </c>
      <c r="D19" s="12" t="s">
        <v>25</v>
      </c>
      <c r="E19" s="72"/>
      <c r="F19" s="13"/>
      <c r="G19" s="79">
        <v>10</v>
      </c>
      <c r="H19" s="12" t="s">
        <v>145</v>
      </c>
      <c r="I19" s="12"/>
      <c r="J19" s="12" t="s">
        <v>125</v>
      </c>
      <c r="K19" s="72"/>
      <c r="M19" s="81" t="s">
        <v>45</v>
      </c>
      <c r="N19" s="82">
        <v>1</v>
      </c>
    </row>
    <row r="20" spans="1:14" s="7" customFormat="1" ht="27" customHeight="1" x14ac:dyDescent="0.2">
      <c r="A20" s="11">
        <v>11</v>
      </c>
      <c r="B20" s="71"/>
      <c r="C20" s="12"/>
      <c r="D20" s="12"/>
      <c r="E20" s="72"/>
      <c r="F20" s="13"/>
      <c r="G20" s="79">
        <v>11</v>
      </c>
      <c r="H20" s="12" t="s">
        <v>146</v>
      </c>
      <c r="I20" s="12"/>
      <c r="J20" s="12" t="s">
        <v>126</v>
      </c>
      <c r="K20" s="72"/>
      <c r="M20" s="83" t="s">
        <v>46</v>
      </c>
      <c r="N20" s="84" t="s">
        <v>47</v>
      </c>
    </row>
    <row r="21" spans="1:14" s="7" customFormat="1" ht="27" customHeight="1" x14ac:dyDescent="0.2">
      <c r="A21" s="11">
        <v>12</v>
      </c>
      <c r="B21" s="71"/>
      <c r="C21" s="12"/>
      <c r="D21" s="12"/>
      <c r="E21" s="72"/>
      <c r="F21" s="13"/>
      <c r="G21" s="79">
        <v>12</v>
      </c>
      <c r="H21" s="12" t="s">
        <v>90</v>
      </c>
      <c r="I21" s="12"/>
      <c r="J21" s="12" t="s">
        <v>126</v>
      </c>
      <c r="K21" s="72"/>
    </row>
    <row r="22" spans="1:14" s="7" customFormat="1" ht="27" customHeight="1" x14ac:dyDescent="0.2">
      <c r="A22" s="11">
        <v>13</v>
      </c>
      <c r="B22" s="71"/>
      <c r="C22" s="12"/>
      <c r="D22" s="12"/>
      <c r="E22" s="72"/>
      <c r="F22" s="13"/>
      <c r="G22" s="79">
        <v>13</v>
      </c>
      <c r="H22" s="12" t="s">
        <v>91</v>
      </c>
      <c r="I22" s="12"/>
      <c r="J22" s="12" t="s">
        <v>127</v>
      </c>
      <c r="K22" s="72"/>
    </row>
    <row r="23" spans="1:14" s="7" customFormat="1" ht="27" customHeight="1" x14ac:dyDescent="0.2">
      <c r="A23" s="11">
        <v>14</v>
      </c>
      <c r="B23" s="71"/>
      <c r="C23" s="12"/>
      <c r="D23" s="12"/>
      <c r="E23" s="72"/>
      <c r="F23" s="13"/>
      <c r="G23" s="79">
        <v>14</v>
      </c>
      <c r="H23" s="12" t="s">
        <v>92</v>
      </c>
      <c r="I23" s="12"/>
      <c r="J23" s="12" t="s">
        <v>127</v>
      </c>
      <c r="K23" s="72"/>
    </row>
    <row r="24" spans="1:14" s="7" customFormat="1" ht="27" customHeight="1" x14ac:dyDescent="0.2">
      <c r="A24" s="11">
        <v>15</v>
      </c>
      <c r="B24" s="71"/>
      <c r="C24" s="12"/>
      <c r="D24" s="12"/>
      <c r="E24" s="72"/>
      <c r="F24" s="13"/>
      <c r="G24" s="79">
        <v>15</v>
      </c>
      <c r="H24" s="12" t="s">
        <v>93</v>
      </c>
      <c r="I24" s="12"/>
      <c r="J24" s="12" t="s">
        <v>43</v>
      </c>
      <c r="K24" s="72"/>
    </row>
    <row r="25" spans="1:14" s="7" customFormat="1" ht="27" customHeight="1" x14ac:dyDescent="0.2">
      <c r="A25" s="11">
        <v>16</v>
      </c>
      <c r="B25" s="71"/>
      <c r="C25" s="12"/>
      <c r="D25" s="12"/>
      <c r="E25" s="72"/>
      <c r="F25" s="13"/>
      <c r="G25" s="79">
        <v>16</v>
      </c>
      <c r="H25" s="12" t="s">
        <v>147</v>
      </c>
      <c r="I25" s="12"/>
      <c r="J25" s="12" t="s">
        <v>43</v>
      </c>
      <c r="K25" s="72"/>
    </row>
    <row r="26" spans="1:14" s="7" customFormat="1" ht="27" customHeight="1" x14ac:dyDescent="0.2">
      <c r="A26" s="11">
        <v>17</v>
      </c>
      <c r="B26" s="71"/>
      <c r="C26" s="12"/>
      <c r="D26" s="12"/>
      <c r="E26" s="72"/>
      <c r="F26" s="13"/>
      <c r="G26" s="79">
        <v>17</v>
      </c>
      <c r="H26" s="12" t="s">
        <v>94</v>
      </c>
      <c r="I26" s="12"/>
      <c r="J26" s="12" t="s">
        <v>128</v>
      </c>
      <c r="K26" s="72"/>
    </row>
    <row r="27" spans="1:14" s="7" customFormat="1" ht="27" customHeight="1" x14ac:dyDescent="0.2">
      <c r="A27" s="11">
        <v>18</v>
      </c>
      <c r="B27" s="73"/>
      <c r="C27" s="74"/>
      <c r="D27" s="74"/>
      <c r="E27" s="75"/>
      <c r="F27" s="13"/>
      <c r="G27" s="79">
        <v>18</v>
      </c>
      <c r="H27" s="12" t="s">
        <v>144</v>
      </c>
      <c r="I27" s="12"/>
      <c r="J27" s="12" t="s">
        <v>128</v>
      </c>
      <c r="K27" s="72"/>
    </row>
    <row r="28" spans="1:14" s="7" customFormat="1" ht="27" customHeight="1" x14ac:dyDescent="0.2">
      <c r="G28" s="79">
        <v>19</v>
      </c>
      <c r="H28" s="12" t="s">
        <v>95</v>
      </c>
      <c r="I28" s="12"/>
      <c r="J28" s="12" t="s">
        <v>129</v>
      </c>
      <c r="K28" s="72"/>
    </row>
    <row r="29" spans="1:14" s="7" customFormat="1" ht="27" customHeight="1" x14ac:dyDescent="0.35">
      <c r="B29" s="8" t="s">
        <v>48</v>
      </c>
      <c r="G29" s="79">
        <v>20</v>
      </c>
      <c r="H29" s="12" t="s">
        <v>96</v>
      </c>
      <c r="I29" s="12"/>
      <c r="J29" s="12" t="s">
        <v>129</v>
      </c>
      <c r="K29" s="72"/>
    </row>
    <row r="30" spans="1:14" s="15" customFormat="1" ht="27" customHeight="1" x14ac:dyDescent="0.25">
      <c r="G30" s="79"/>
      <c r="H30" s="12"/>
      <c r="I30" s="12"/>
      <c r="J30" s="12"/>
      <c r="K30" s="72"/>
    </row>
    <row r="31" spans="1:14" s="16" customFormat="1" ht="27" customHeight="1" x14ac:dyDescent="0.25">
      <c r="B31" s="76" t="s">
        <v>12</v>
      </c>
      <c r="C31" s="77" t="s">
        <v>49</v>
      </c>
      <c r="D31" s="77" t="s">
        <v>81</v>
      </c>
      <c r="E31" s="78" t="s">
        <v>50</v>
      </c>
      <c r="G31" s="79"/>
      <c r="H31" s="12"/>
      <c r="I31" s="12"/>
      <c r="J31" s="12"/>
      <c r="K31" s="72"/>
    </row>
    <row r="32" spans="1:14" s="16" customFormat="1" ht="27" customHeight="1" x14ac:dyDescent="0.25">
      <c r="B32" s="85" t="s">
        <v>51</v>
      </c>
      <c r="C32" s="17">
        <v>45166</v>
      </c>
      <c r="D32" s="18" t="s">
        <v>149</v>
      </c>
      <c r="E32" s="86" t="s">
        <v>150</v>
      </c>
      <c r="G32" s="79"/>
      <c r="H32" s="12"/>
      <c r="I32" s="12"/>
      <c r="J32" s="12"/>
      <c r="K32" s="72"/>
    </row>
    <row r="33" spans="2:11" s="16" customFormat="1" ht="27" customHeight="1" x14ac:dyDescent="0.25">
      <c r="B33" s="85" t="s">
        <v>52</v>
      </c>
      <c r="C33" s="17">
        <v>45173</v>
      </c>
      <c r="D33" s="18" t="s">
        <v>151</v>
      </c>
      <c r="E33" s="86" t="s">
        <v>152</v>
      </c>
      <c r="G33" s="79"/>
      <c r="H33" s="12"/>
      <c r="I33" s="12"/>
      <c r="J33" s="12"/>
      <c r="K33" s="72"/>
    </row>
    <row r="34" spans="2:11" s="16" customFormat="1" ht="27" customHeight="1" x14ac:dyDescent="0.25">
      <c r="B34" s="85" t="s">
        <v>53</v>
      </c>
      <c r="C34" s="17">
        <v>45180</v>
      </c>
      <c r="D34" s="18" t="s">
        <v>153</v>
      </c>
      <c r="E34" s="86" t="s">
        <v>153</v>
      </c>
      <c r="G34" s="79"/>
      <c r="H34" s="12"/>
      <c r="I34" s="12"/>
      <c r="J34" s="12"/>
      <c r="K34" s="72"/>
    </row>
    <row r="35" spans="2:11" s="16" customFormat="1" ht="27" customHeight="1" x14ac:dyDescent="0.25">
      <c r="B35" s="85" t="s">
        <v>54</v>
      </c>
      <c r="C35" s="17">
        <v>45187</v>
      </c>
      <c r="D35" s="18" t="s">
        <v>154</v>
      </c>
      <c r="E35" s="86" t="s">
        <v>155</v>
      </c>
      <c r="G35" s="79"/>
      <c r="H35" s="12"/>
      <c r="I35" s="12"/>
      <c r="J35" s="12"/>
      <c r="K35" s="72"/>
    </row>
    <row r="36" spans="2:11" s="16" customFormat="1" ht="27" customHeight="1" x14ac:dyDescent="0.25">
      <c r="B36" s="85" t="s">
        <v>55</v>
      </c>
      <c r="C36" s="17">
        <v>45187</v>
      </c>
      <c r="D36" s="18" t="s">
        <v>156</v>
      </c>
      <c r="E36" s="86" t="s">
        <v>155</v>
      </c>
      <c r="G36" s="79"/>
      <c r="H36" s="12"/>
      <c r="I36" s="12"/>
      <c r="J36" s="12"/>
      <c r="K36" s="72"/>
    </row>
    <row r="37" spans="2:11" s="16" customFormat="1" ht="27" customHeight="1" x14ac:dyDescent="0.25">
      <c r="B37" s="85" t="s">
        <v>56</v>
      </c>
      <c r="C37" s="17">
        <v>45194</v>
      </c>
      <c r="D37" s="18" t="s">
        <v>156</v>
      </c>
      <c r="E37" s="86" t="s">
        <v>157</v>
      </c>
      <c r="G37" s="79"/>
      <c r="H37" s="12"/>
      <c r="I37" s="12"/>
      <c r="J37" s="12"/>
      <c r="K37" s="72"/>
    </row>
    <row r="38" spans="2:11" s="16" customFormat="1" ht="27" customHeight="1" x14ac:dyDescent="0.25">
      <c r="B38" s="85" t="s">
        <v>57</v>
      </c>
      <c r="C38" s="17">
        <v>45201</v>
      </c>
      <c r="D38" s="18" t="s">
        <v>158</v>
      </c>
      <c r="E38" s="86" t="s">
        <v>159</v>
      </c>
      <c r="G38" s="79"/>
      <c r="H38" s="12"/>
      <c r="I38" s="12"/>
      <c r="J38" s="12"/>
      <c r="K38" s="72"/>
    </row>
    <row r="39" spans="2:11" s="16" customFormat="1" ht="27" customHeight="1" x14ac:dyDescent="0.25">
      <c r="B39" s="85" t="s">
        <v>58</v>
      </c>
      <c r="C39" s="17">
        <v>45201</v>
      </c>
      <c r="D39" s="18" t="s">
        <v>160</v>
      </c>
      <c r="E39" s="86" t="s">
        <v>159</v>
      </c>
      <c r="G39" s="79"/>
      <c r="H39" s="12"/>
      <c r="I39" s="12"/>
      <c r="J39" s="12"/>
      <c r="K39" s="72"/>
    </row>
    <row r="40" spans="2:11" s="16" customFormat="1" ht="27" customHeight="1" x14ac:dyDescent="0.25">
      <c r="B40" s="85" t="s">
        <v>59</v>
      </c>
      <c r="C40" s="17">
        <v>45208</v>
      </c>
      <c r="D40" s="18" t="s">
        <v>33</v>
      </c>
      <c r="E40" s="86" t="s">
        <v>161</v>
      </c>
      <c r="G40" s="79"/>
      <c r="H40" s="12"/>
      <c r="I40" s="12"/>
      <c r="J40" s="12"/>
      <c r="K40" s="72"/>
    </row>
    <row r="41" spans="2:11" s="16" customFormat="1" ht="27" customHeight="1" x14ac:dyDescent="0.25">
      <c r="B41" s="85" t="s">
        <v>60</v>
      </c>
      <c r="C41" s="17">
        <v>45215</v>
      </c>
      <c r="D41" s="18" t="s">
        <v>162</v>
      </c>
      <c r="E41" s="86" t="s">
        <v>162</v>
      </c>
      <c r="G41" s="79"/>
      <c r="H41" s="12"/>
      <c r="I41" s="12"/>
      <c r="J41" s="12"/>
      <c r="K41" s="72"/>
    </row>
    <row r="42" spans="2:11" s="16" customFormat="1" ht="27" customHeight="1" x14ac:dyDescent="0.25">
      <c r="B42" s="85" t="s">
        <v>61</v>
      </c>
      <c r="C42" s="17">
        <v>45222</v>
      </c>
      <c r="D42" s="18" t="s">
        <v>163</v>
      </c>
      <c r="E42" s="86" t="s">
        <v>164</v>
      </c>
      <c r="G42" s="79"/>
      <c r="H42" s="12"/>
      <c r="I42" s="12"/>
      <c r="J42" s="12"/>
      <c r="K42" s="72"/>
    </row>
    <row r="43" spans="2:11" s="16" customFormat="1" ht="27" customHeight="1" x14ac:dyDescent="0.25">
      <c r="B43" s="85" t="s">
        <v>62</v>
      </c>
      <c r="C43" s="17">
        <v>45222</v>
      </c>
      <c r="D43" s="18" t="s">
        <v>29</v>
      </c>
      <c r="E43" s="86" t="s">
        <v>164</v>
      </c>
      <c r="G43" s="79"/>
      <c r="H43" s="12"/>
      <c r="I43" s="12"/>
      <c r="J43" s="12"/>
      <c r="K43" s="72"/>
    </row>
    <row r="44" spans="2:11" s="16" customFormat="1" ht="27" customHeight="1" x14ac:dyDescent="0.25">
      <c r="B44" s="85" t="s">
        <v>63</v>
      </c>
      <c r="C44" s="17">
        <v>45229</v>
      </c>
      <c r="D44" s="18" t="s">
        <v>165</v>
      </c>
      <c r="E44" s="86" t="s">
        <v>166</v>
      </c>
      <c r="G44" s="79"/>
      <c r="H44" s="12"/>
      <c r="I44" s="12"/>
      <c r="J44" s="12"/>
      <c r="K44" s="72"/>
    </row>
    <row r="45" spans="2:11" s="16" customFormat="1" ht="27" customHeight="1" x14ac:dyDescent="0.25">
      <c r="B45" s="85" t="s">
        <v>64</v>
      </c>
      <c r="C45" s="17">
        <v>45236</v>
      </c>
      <c r="D45" s="18" t="s">
        <v>167</v>
      </c>
      <c r="E45" s="86" t="s">
        <v>168</v>
      </c>
      <c r="G45" s="79"/>
      <c r="H45" s="12"/>
      <c r="I45" s="12"/>
      <c r="J45" s="12"/>
      <c r="K45" s="72"/>
    </row>
    <row r="46" spans="2:11" s="16" customFormat="1" ht="27" customHeight="1" x14ac:dyDescent="0.25">
      <c r="B46" s="85" t="s">
        <v>65</v>
      </c>
      <c r="C46" s="17">
        <v>45243</v>
      </c>
      <c r="D46" s="18" t="s">
        <v>169</v>
      </c>
      <c r="E46" s="86" t="s">
        <v>170</v>
      </c>
      <c r="G46" s="79"/>
      <c r="H46" s="12"/>
      <c r="I46" s="12"/>
      <c r="J46" s="12"/>
      <c r="K46" s="72"/>
    </row>
    <row r="47" spans="2:11" s="16" customFormat="1" ht="27" customHeight="1" x14ac:dyDescent="0.25">
      <c r="B47" s="85" t="s">
        <v>66</v>
      </c>
      <c r="C47" s="17">
        <v>45243</v>
      </c>
      <c r="D47" s="18" t="s">
        <v>171</v>
      </c>
      <c r="E47" s="86" t="s">
        <v>170</v>
      </c>
      <c r="G47" s="79"/>
      <c r="H47" s="12"/>
      <c r="I47" s="12"/>
      <c r="J47" s="12"/>
      <c r="K47" s="72"/>
    </row>
    <row r="48" spans="2:11" s="16" customFormat="1" ht="27" customHeight="1" x14ac:dyDescent="0.25">
      <c r="B48" s="85" t="s">
        <v>67</v>
      </c>
      <c r="C48" s="17">
        <v>45250</v>
      </c>
      <c r="D48" s="18" t="s">
        <v>172</v>
      </c>
      <c r="E48" s="86" t="s">
        <v>173</v>
      </c>
      <c r="G48" s="79"/>
      <c r="H48" s="12"/>
      <c r="I48" s="12"/>
      <c r="J48" s="12"/>
      <c r="K48" s="72"/>
    </row>
    <row r="49" spans="2:11" s="16" customFormat="1" ht="27" customHeight="1" x14ac:dyDescent="0.25">
      <c r="B49" s="85" t="s">
        <v>68</v>
      </c>
      <c r="C49" s="17">
        <v>45257</v>
      </c>
      <c r="D49" s="18" t="s">
        <v>174</v>
      </c>
      <c r="E49" s="86" t="s">
        <v>175</v>
      </c>
      <c r="G49" s="79"/>
      <c r="H49" s="12"/>
      <c r="I49" s="12"/>
      <c r="J49" s="12"/>
      <c r="K49" s="72"/>
    </row>
    <row r="50" spans="2:11" s="16" customFormat="1" ht="27" customHeight="1" x14ac:dyDescent="0.25">
      <c r="B50" s="85" t="s">
        <v>69</v>
      </c>
      <c r="C50" s="17">
        <v>45264</v>
      </c>
      <c r="D50" s="18" t="s">
        <v>176</v>
      </c>
      <c r="E50" s="86" t="s">
        <v>177</v>
      </c>
      <c r="G50" s="79"/>
      <c r="H50" s="12"/>
      <c r="I50" s="12"/>
      <c r="J50" s="12"/>
      <c r="K50" s="72"/>
    </row>
    <row r="51" spans="2:11" s="16" customFormat="1" ht="27" customHeight="1" x14ac:dyDescent="0.25">
      <c r="B51" s="85" t="s">
        <v>70</v>
      </c>
      <c r="C51" s="17">
        <v>45264</v>
      </c>
      <c r="D51" s="18" t="s">
        <v>156</v>
      </c>
      <c r="E51" s="86" t="s">
        <v>177</v>
      </c>
      <c r="G51" s="79"/>
      <c r="H51" s="12"/>
      <c r="I51" s="12"/>
      <c r="J51" s="12"/>
      <c r="K51" s="72"/>
    </row>
    <row r="52" spans="2:11" s="16" customFormat="1" ht="27" customHeight="1" x14ac:dyDescent="0.25">
      <c r="B52" s="85" t="s">
        <v>71</v>
      </c>
      <c r="C52" s="17">
        <v>45271</v>
      </c>
      <c r="D52" s="18" t="s">
        <v>178</v>
      </c>
      <c r="E52" s="86" t="s">
        <v>179</v>
      </c>
      <c r="G52" s="79"/>
      <c r="H52" s="12"/>
      <c r="I52" s="12"/>
      <c r="J52" s="12"/>
      <c r="K52" s="72"/>
    </row>
    <row r="53" spans="2:11" s="16" customFormat="1" ht="27" customHeight="1" x14ac:dyDescent="0.25">
      <c r="B53" s="85" t="s">
        <v>72</v>
      </c>
      <c r="C53" s="17">
        <v>45278</v>
      </c>
      <c r="D53" s="18" t="s">
        <v>180</v>
      </c>
      <c r="E53" s="86" t="s">
        <v>181</v>
      </c>
      <c r="G53" s="79"/>
      <c r="H53" s="12"/>
      <c r="I53" s="12"/>
      <c r="J53" s="12"/>
      <c r="K53" s="72"/>
    </row>
    <row r="54" spans="2:11" s="16" customFormat="1" ht="27" customHeight="1" x14ac:dyDescent="0.25">
      <c r="B54" s="85"/>
      <c r="C54" s="17"/>
      <c r="D54" s="18"/>
      <c r="E54" s="86"/>
      <c r="G54" s="79"/>
      <c r="H54" s="12"/>
      <c r="I54" s="12"/>
      <c r="J54" s="12"/>
      <c r="K54" s="72"/>
    </row>
    <row r="55" spans="2:11" s="16" customFormat="1" ht="27" customHeight="1" x14ac:dyDescent="0.25">
      <c r="B55" s="85"/>
      <c r="C55" s="17"/>
      <c r="D55" s="18"/>
      <c r="E55" s="86"/>
      <c r="G55" s="79"/>
      <c r="H55" s="12"/>
      <c r="I55" s="12"/>
      <c r="J55" s="12"/>
      <c r="K55" s="72"/>
    </row>
    <row r="56" spans="2:11" s="16" customFormat="1" ht="27" customHeight="1" x14ac:dyDescent="0.25">
      <c r="B56" s="85"/>
      <c r="C56" s="17"/>
      <c r="D56" s="18"/>
      <c r="E56" s="86"/>
      <c r="G56" s="79"/>
      <c r="H56" s="12"/>
      <c r="I56" s="12"/>
      <c r="J56" s="12"/>
      <c r="K56" s="72"/>
    </row>
    <row r="57" spans="2:11" s="16" customFormat="1" ht="27" customHeight="1" x14ac:dyDescent="0.25">
      <c r="B57" s="85"/>
      <c r="C57" s="17"/>
      <c r="D57" s="18"/>
      <c r="E57" s="86"/>
      <c r="G57" s="79"/>
      <c r="H57" s="12"/>
      <c r="I57" s="12"/>
      <c r="J57" s="12"/>
      <c r="K57" s="72"/>
    </row>
    <row r="58" spans="2:11" s="16" customFormat="1" ht="27" customHeight="1" x14ac:dyDescent="0.25">
      <c r="B58" s="85"/>
      <c r="C58" s="17"/>
      <c r="D58" s="18"/>
      <c r="E58" s="86"/>
      <c r="G58" s="79"/>
      <c r="H58" s="12"/>
      <c r="I58" s="12"/>
      <c r="J58" s="12"/>
      <c r="K58" s="72"/>
    </row>
    <row r="59" spans="2:11" s="16" customFormat="1" ht="27" customHeight="1" x14ac:dyDescent="0.25">
      <c r="B59" s="85"/>
      <c r="C59" s="17"/>
      <c r="D59" s="18"/>
      <c r="E59" s="86"/>
      <c r="G59" s="79"/>
      <c r="H59" s="12"/>
      <c r="I59" s="12"/>
      <c r="J59" s="12"/>
      <c r="K59" s="72"/>
    </row>
    <row r="60" spans="2:11" s="16" customFormat="1" ht="27" customHeight="1" x14ac:dyDescent="0.25">
      <c r="B60" s="85"/>
      <c r="C60" s="17"/>
      <c r="D60" s="18"/>
      <c r="E60" s="86"/>
      <c r="G60" s="79"/>
      <c r="H60" s="12"/>
      <c r="I60" s="12"/>
      <c r="J60" s="12"/>
      <c r="K60" s="72"/>
    </row>
    <row r="61" spans="2:11" s="16" customFormat="1" ht="30" customHeight="1" x14ac:dyDescent="0.25">
      <c r="B61" s="87"/>
      <c r="C61" s="88"/>
      <c r="D61" s="89"/>
      <c r="E61" s="90"/>
      <c r="G61" s="80"/>
      <c r="H61" s="74"/>
      <c r="I61" s="74"/>
      <c r="J61" s="74"/>
      <c r="K61" s="75"/>
    </row>
  </sheetData>
  <dataValidations count="1">
    <dataValidation type="list" allowBlank="1" showInputMessage="1" showErrorMessage="1" sqref="J10:J61" xr:uid="{7F00D9F3-B5EA-43B1-80D7-D008CF4B414C}">
      <formula1>ListeEcurie</formula1>
    </dataValidation>
  </dataValidations>
  <pageMargins left="0.7" right="0.7" top="0.75" bottom="0.75" header="0.3" footer="0.3"/>
  <ignoredErrors>
    <ignoredError sqref="N20 B32:B53" numberStoredAsText="1"/>
  </ignoredErrors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40190-0AF3-4AC8-811B-1B288608B1E5}">
  <dimension ref="A1:AV60"/>
  <sheetViews>
    <sheetView topLeftCell="A8" workbookViewId="0">
      <selection activeCell="V19" sqref="V19"/>
    </sheetView>
  </sheetViews>
  <sheetFormatPr baseColWidth="10" defaultRowHeight="15" x14ac:dyDescent="0.25"/>
  <cols>
    <col min="1" max="1" width="26.85546875" customWidth="1"/>
    <col min="2" max="2" width="27.140625" style="19" customWidth="1"/>
    <col min="3" max="11" width="4.5703125" bestFit="1" customWidth="1"/>
    <col min="12" max="15" width="5.42578125" bestFit="1" customWidth="1"/>
    <col min="16" max="16" width="4.5703125" bestFit="1" customWidth="1"/>
    <col min="17" max="20" width="5.42578125" bestFit="1" customWidth="1"/>
    <col min="21" max="22" width="4.5703125" bestFit="1" customWidth="1"/>
    <col min="23" max="24" width="5.42578125" bestFit="1" customWidth="1"/>
    <col min="25" max="32" width="4.42578125" bestFit="1" customWidth="1"/>
    <col min="33" max="33" width="10.5703125" customWidth="1"/>
    <col min="34" max="34" width="37" style="20" customWidth="1"/>
    <col min="35" max="35" width="10.5703125" customWidth="1"/>
    <col min="36" max="40" width="12.85546875" hidden="1" customWidth="1"/>
    <col min="41" max="41" width="24.5703125" style="21" hidden="1" customWidth="1"/>
    <col min="42" max="42" width="8.140625" hidden="1" customWidth="1"/>
    <col min="43" max="43" width="38" style="22" hidden="1" customWidth="1"/>
    <col min="44" max="46" width="11.42578125" hidden="1" customWidth="1"/>
    <col min="47" max="47" width="24.5703125" hidden="1" customWidth="1"/>
    <col min="48" max="49" width="0" hidden="1" customWidth="1"/>
  </cols>
  <sheetData>
    <row r="1" spans="1:48" ht="36" x14ac:dyDescent="0.55000000000000004">
      <c r="A1" s="1" t="s">
        <v>97</v>
      </c>
    </row>
    <row r="3" spans="1:48" ht="26.25" x14ac:dyDescent="0.4">
      <c r="A3" s="23" t="s">
        <v>1</v>
      </c>
      <c r="B3" s="5">
        <f>'Paramètres de la saison'!C3</f>
        <v>3</v>
      </c>
    </row>
    <row r="4" spans="1:48" ht="26.25" x14ac:dyDescent="0.4">
      <c r="A4" s="24"/>
      <c r="B4" s="24"/>
    </row>
    <row r="5" spans="1:48" ht="26.25" x14ac:dyDescent="0.4">
      <c r="A5" s="6" t="s">
        <v>98</v>
      </c>
      <c r="B5" s="24"/>
    </row>
    <row r="6" spans="1:48" s="7" customFormat="1" ht="23.25" x14ac:dyDescent="0.35">
      <c r="B6" s="8"/>
      <c r="C6" s="106">
        <f>IF(ISBLANK('Paramètres de la saison'!$C$32),"",'Paramètres de la saison'!$C$32)</f>
        <v>45166</v>
      </c>
      <c r="D6" s="106">
        <f>IF(ISBLANK('Paramètres de la saison'!$C$33),"",'Paramètres de la saison'!$C$33)</f>
        <v>45173</v>
      </c>
      <c r="E6" s="106">
        <f>IF(ISBLANK('Paramètres de la saison'!$C$34),"",'Paramètres de la saison'!$C$34)</f>
        <v>45180</v>
      </c>
      <c r="F6" s="106">
        <f>IF(ISBLANK('Paramètres de la saison'!$C$35),"",'Paramètres de la saison'!$C$35)</f>
        <v>45187</v>
      </c>
      <c r="G6" s="106">
        <f>IF(ISBLANK('Paramètres de la saison'!$C$36),"",'Paramètres de la saison'!$C$36)</f>
        <v>45187</v>
      </c>
      <c r="H6" s="106">
        <f>IF(ISBLANK('Paramètres de la saison'!$C$37),"",'Paramètres de la saison'!$C$37)</f>
        <v>45194</v>
      </c>
      <c r="I6" s="106">
        <f>IF(ISBLANK('Paramètres de la saison'!$C$38),"",'Paramètres de la saison'!$C$38)</f>
        <v>45201</v>
      </c>
      <c r="J6" s="106">
        <f>IF(ISBLANK('Paramètres de la saison'!$C$39),"",'Paramètres de la saison'!$C$39)</f>
        <v>45201</v>
      </c>
      <c r="K6" s="106">
        <f>IF(ISBLANK('Paramètres de la saison'!$C$40),"",'Paramètres de la saison'!$C$40)</f>
        <v>45208</v>
      </c>
      <c r="L6" s="106">
        <f>IF(ISBLANK('Paramètres de la saison'!$C$41),"",'Paramètres de la saison'!$C$41)</f>
        <v>45215</v>
      </c>
      <c r="M6" s="106">
        <f>IF(ISBLANK('Paramètres de la saison'!$C$42),"",'Paramètres de la saison'!$C$42)</f>
        <v>45222</v>
      </c>
      <c r="N6" s="106">
        <f>IF(ISBLANK('Paramètres de la saison'!$C$43),"",'Paramètres de la saison'!$C$43)</f>
        <v>45222</v>
      </c>
      <c r="O6" s="106">
        <f>IF(ISBLANK('Paramètres de la saison'!$C$44),"",'Paramètres de la saison'!$C$44)</f>
        <v>45229</v>
      </c>
      <c r="P6" s="106">
        <f>IF(ISBLANK('Paramètres de la saison'!$C$45),"",'Paramètres de la saison'!$C$45)</f>
        <v>45236</v>
      </c>
      <c r="Q6" s="106">
        <f>IF(ISBLANK('Paramètres de la saison'!$C$46),"",'Paramètres de la saison'!$C$46)</f>
        <v>45243</v>
      </c>
      <c r="R6" s="106">
        <f>IF(ISBLANK('Paramètres de la saison'!$C$47),"",'Paramètres de la saison'!$C$47)</f>
        <v>45243</v>
      </c>
      <c r="S6" s="106">
        <f>IF(ISBLANK('Paramètres de la saison'!$C$48),"",'Paramètres de la saison'!$C$48)</f>
        <v>45250</v>
      </c>
      <c r="T6" s="106">
        <f>IF(ISBLANK('Paramètres de la saison'!$C$49),"",'Paramètres de la saison'!$C$49)</f>
        <v>45257</v>
      </c>
      <c r="U6" s="106">
        <f>IF(ISBLANK('Paramètres de la saison'!$C$50),"",'Paramètres de la saison'!$C$50)</f>
        <v>45264</v>
      </c>
      <c r="V6" s="106">
        <f>IF(ISBLANK('Paramètres de la saison'!$C$51),"",'Paramètres de la saison'!$C$51)</f>
        <v>45264</v>
      </c>
      <c r="W6" s="106">
        <f>IF(ISBLANK('Paramètres de la saison'!$C$52),"",'Paramètres de la saison'!$C$52)</f>
        <v>45271</v>
      </c>
      <c r="X6" s="106">
        <f>IF(ISBLANK('Paramètres de la saison'!$C$53),"",'Paramètres de la saison'!$C$53)</f>
        <v>45278</v>
      </c>
      <c r="Y6" s="106" t="str">
        <f>IF(ISBLANK('Paramètres de la saison'!$C$54),"",'Paramètres de la saison'!$C$54)</f>
        <v/>
      </c>
      <c r="Z6" s="106" t="str">
        <f>IF(ISBLANK('Paramètres de la saison'!$C$55),"",'Paramètres de la saison'!$C$55)</f>
        <v/>
      </c>
      <c r="AA6" s="106" t="str">
        <f>IF(ISBLANK('Paramètres de la saison'!$C$56),"",'Paramètres de la saison'!$C$56)</f>
        <v/>
      </c>
      <c r="AB6" s="106" t="str">
        <f>IF(ISBLANK('Paramètres de la saison'!$C$57),"",'Paramètres de la saison'!$C$57)</f>
        <v/>
      </c>
      <c r="AC6" s="106" t="str">
        <f>IF(ISBLANK('Paramètres de la saison'!$C$58),"",'Paramètres de la saison'!$C$58)</f>
        <v/>
      </c>
      <c r="AD6" s="106" t="str">
        <f>IF(ISBLANK('Paramètres de la saison'!$C$59),"",'Paramètres de la saison'!$C$59)</f>
        <v/>
      </c>
      <c r="AE6" s="106" t="str">
        <f>IF(ISBLANK('Paramètres de la saison'!$C$60),"",'Paramètres de la saison'!$C$60)</f>
        <v/>
      </c>
      <c r="AF6" s="106" t="str">
        <f>IF(ISBLANK('Paramètres de la saison'!$C$61),"",'Paramètres de la saison'!$C$61)</f>
        <v/>
      </c>
      <c r="AG6" s="25"/>
      <c r="AH6" s="26"/>
      <c r="AI6" s="25"/>
      <c r="AO6" s="27"/>
      <c r="AQ6" s="28"/>
    </row>
    <row r="7" spans="1:48" s="32" customFormat="1" ht="23.25" x14ac:dyDescent="0.25">
      <c r="A7" s="15"/>
      <c r="B7" s="29"/>
      <c r="C7" s="91" t="s">
        <v>51</v>
      </c>
      <c r="D7" s="91" t="s">
        <v>52</v>
      </c>
      <c r="E7" s="91" t="s">
        <v>53</v>
      </c>
      <c r="F7" s="91" t="s">
        <v>54</v>
      </c>
      <c r="G7" s="91" t="s">
        <v>55</v>
      </c>
      <c r="H7" s="91" t="s">
        <v>56</v>
      </c>
      <c r="I7" s="91" t="s">
        <v>57</v>
      </c>
      <c r="J7" s="91" t="s">
        <v>58</v>
      </c>
      <c r="K7" s="91" t="s">
        <v>59</v>
      </c>
      <c r="L7" s="91" t="s">
        <v>60</v>
      </c>
      <c r="M7" s="91" t="s">
        <v>61</v>
      </c>
      <c r="N7" s="91" t="s">
        <v>62</v>
      </c>
      <c r="O7" s="91" t="s">
        <v>63</v>
      </c>
      <c r="P7" s="91" t="s">
        <v>64</v>
      </c>
      <c r="Q7" s="91" t="s">
        <v>65</v>
      </c>
      <c r="R7" s="91" t="s">
        <v>66</v>
      </c>
      <c r="S7" s="91" t="s">
        <v>67</v>
      </c>
      <c r="T7" s="91" t="s">
        <v>68</v>
      </c>
      <c r="U7" s="91" t="s">
        <v>69</v>
      </c>
      <c r="V7" s="91" t="s">
        <v>70</v>
      </c>
      <c r="W7" s="91" t="s">
        <v>71</v>
      </c>
      <c r="X7" s="91" t="s">
        <v>72</v>
      </c>
      <c r="Y7" s="91" t="s">
        <v>73</v>
      </c>
      <c r="Z7" s="91" t="s">
        <v>74</v>
      </c>
      <c r="AA7" s="91" t="s">
        <v>75</v>
      </c>
      <c r="AB7" s="91" t="s">
        <v>76</v>
      </c>
      <c r="AC7" s="91" t="s">
        <v>77</v>
      </c>
      <c r="AD7" s="91" t="s">
        <v>78</v>
      </c>
      <c r="AE7" s="91" t="s">
        <v>79</v>
      </c>
      <c r="AF7" s="91" t="s">
        <v>80</v>
      </c>
      <c r="AG7" s="30"/>
      <c r="AH7" s="31"/>
      <c r="AI7" s="30"/>
      <c r="AO7" s="33"/>
      <c r="AQ7" s="34"/>
    </row>
    <row r="8" spans="1:48" s="41" customFormat="1" ht="165" x14ac:dyDescent="0.25">
      <c r="A8" s="35"/>
      <c r="B8" s="36"/>
      <c r="C8" s="92" t="str">
        <f>IF(ISBLANK('Résumé des Grands Prix'!C7),"",'Résumé des Grands Prix'!C7)</f>
        <v>Qatar</v>
      </c>
      <c r="D8" s="92" t="str">
        <f>IF(ISBLANK('Résumé des Grands Prix'!C8),"",'Résumé des Grands Prix'!C8)</f>
        <v>Grande-Bretagne</v>
      </c>
      <c r="E8" s="92" t="str">
        <f>IF(ISBLANK('Résumé des Grands Prix'!C9),"",'Résumé des Grands Prix'!C9)</f>
        <v>Monaco</v>
      </c>
      <c r="F8" s="92" t="str">
        <f>IF(ISBLANK('Résumé des Grands Prix'!C10),"",'Résumé des Grands Prix'!C10)</f>
        <v>USA - Sprint</v>
      </c>
      <c r="G8" s="92" t="str">
        <f>IF(ISBLANK('Résumé des Grands Prix'!C11),"",'Résumé des Grands Prix'!C11)</f>
        <v>USA</v>
      </c>
      <c r="H8" s="92" t="str">
        <f>IF(ISBLANK('Résumé des Grands Prix'!C12),"",'Résumé des Grands Prix'!C12)</f>
        <v>USA</v>
      </c>
      <c r="I8" s="92" t="str">
        <f>IF(ISBLANK('Résumé des Grands Prix'!C13),"",'Résumé des Grands Prix'!C13)</f>
        <v>Espagne Sprint</v>
      </c>
      <c r="J8" s="92" t="str">
        <f>IF(ISBLANK('Résumé des Grands Prix'!C14),"",'Résumé des Grands Prix'!C14)</f>
        <v>Espagne</v>
      </c>
      <c r="K8" s="92" t="str">
        <f>IF(ISBLANK('Résumé des Grands Prix'!C15),"",'Résumé des Grands Prix'!C15)</f>
        <v>Italie</v>
      </c>
      <c r="L8" s="92" t="str">
        <f>IF(ISBLANK('Résumé des Grands Prix'!C16),"",'Résumé des Grands Prix'!C16)</f>
        <v>Singapour</v>
      </c>
      <c r="M8" s="92" t="str">
        <f>IF(ISBLANK('Résumé des Grands Prix'!C17),"",'Résumé des Grands Prix'!C17)</f>
        <v>France Sprint</v>
      </c>
      <c r="N8" s="92" t="str">
        <f>IF(ISBLANK('Résumé des Grands Prix'!C18),"",'Résumé des Grands Prix'!C18)</f>
        <v>France</v>
      </c>
      <c r="O8" s="92" t="str">
        <f>IF(ISBLANK('Résumé des Grands Prix'!C19),"",'Résumé des Grands Prix'!C19)</f>
        <v>Abu Dhabi</v>
      </c>
      <c r="P8" s="92" t="str">
        <f>IF(ISBLANK('Résumé des Grands Prix'!C20),"",'Résumé des Grands Prix'!C20)</f>
        <v>Azerbaïjan</v>
      </c>
      <c r="Q8" s="92" t="str">
        <f>IF(ISBLANK('Résumé des Grands Prix'!C21),"",'Résumé des Grands Prix'!C21)</f>
        <v>Arabie Saoudite Sprint</v>
      </c>
      <c r="R8" s="92" t="str">
        <f>IF(ISBLANK('Résumé des Grands Prix'!C22),"",'Résumé des Grands Prix'!C22)</f>
        <v>Arabie Saoudite</v>
      </c>
      <c r="S8" s="92" t="str">
        <f>IF(ISBLANK('Résumé des Grands Prix'!C23),"",'Résumé des Grands Prix'!C23)</f>
        <v>Mexique</v>
      </c>
      <c r="T8" s="92" t="str">
        <f>IF(ISBLANK('Résumé des Grands Prix'!C24),"",'Résumé des Grands Prix'!C24)</f>
        <v>Brésil</v>
      </c>
      <c r="U8" s="92" t="str">
        <f>IF(ISBLANK('Résumé des Grands Prix'!C25),"",'Résumé des Grands Prix'!C25)</f>
        <v>USA Sprint</v>
      </c>
      <c r="V8" s="92" t="str">
        <f>IF(ISBLANK('Résumé des Grands Prix'!C26),"",'Résumé des Grands Prix'!C26)</f>
        <v>USA</v>
      </c>
      <c r="W8" s="92" t="str">
        <f>IF(ISBLANK('Résumé des Grands Prix'!C27),"",'Résumé des Grands Prix'!C27)</f>
        <v>Pays-Bas</v>
      </c>
      <c r="X8" s="92" t="str">
        <f>IF(ISBLANK('Résumé des Grands Prix'!C28),"",'Résumé des Grands Prix'!C28)</f>
        <v>Belgique</v>
      </c>
      <c r="Y8" s="92" t="str">
        <f>IF(ISBLANK('Résumé des Grands Prix'!C29),"",'Résumé des Grands Prix'!C29)</f>
        <v/>
      </c>
      <c r="Z8" s="92" t="str">
        <f>IF(ISBLANK('Résumé des Grands Prix'!C30),"",'Résumé des Grands Prix'!C30)</f>
        <v/>
      </c>
      <c r="AA8" s="92" t="str">
        <f>IF(ISBLANK('Résumé des Grands Prix'!C31),"",'Résumé des Grands Prix'!C31)</f>
        <v/>
      </c>
      <c r="AB8" s="92" t="str">
        <f>IF(ISBLANK('Résumé des Grands Prix'!C32),"",'Résumé des Grands Prix'!C32)</f>
        <v/>
      </c>
      <c r="AC8" s="92" t="str">
        <f>IF(ISBLANK('Résumé des Grands Prix'!C33),"",'Résumé des Grands Prix'!C33)</f>
        <v/>
      </c>
      <c r="AD8" s="92" t="str">
        <f>IF(ISBLANK('Résumé des Grands Prix'!C34),"",'Résumé des Grands Prix'!C34)</f>
        <v/>
      </c>
      <c r="AE8" s="92" t="str">
        <f>IF(ISBLANK('Résumé des Grands Prix'!C35),"",'Résumé des Grands Prix'!C35)</f>
        <v/>
      </c>
      <c r="AF8" s="92" t="str">
        <f>IF(ISBLANK('Résumé des Grands Prix'!C36),"",'Résumé des Grands Prix'!C36)</f>
        <v/>
      </c>
      <c r="AG8" s="37" t="s">
        <v>99</v>
      </c>
      <c r="AH8" s="38" t="s">
        <v>100</v>
      </c>
      <c r="AI8" s="37" t="s">
        <v>101</v>
      </c>
      <c r="AJ8" s="39" t="s">
        <v>102</v>
      </c>
      <c r="AK8" s="39" t="s">
        <v>103</v>
      </c>
      <c r="AL8" s="39" t="s">
        <v>104</v>
      </c>
      <c r="AM8" s="39" t="s">
        <v>105</v>
      </c>
      <c r="AN8" s="39" t="s">
        <v>106</v>
      </c>
      <c r="AO8" s="40" t="s">
        <v>107</v>
      </c>
      <c r="AP8" s="41" t="s">
        <v>16</v>
      </c>
      <c r="AQ8" s="42" t="s">
        <v>108</v>
      </c>
      <c r="AR8" s="41" t="s">
        <v>109</v>
      </c>
      <c r="AS8" s="41" t="s">
        <v>110</v>
      </c>
      <c r="AT8" s="41" t="s">
        <v>111</v>
      </c>
      <c r="AU8" s="41" t="s">
        <v>112</v>
      </c>
      <c r="AV8" s="41" t="s">
        <v>113</v>
      </c>
    </row>
    <row r="9" spans="1:48" s="32" customFormat="1" ht="20.25" customHeight="1" x14ac:dyDescent="0.25">
      <c r="A9" s="93" t="str">
        <f>IF(ISBLANK('Paramètres de la saison'!H10),"-",'Paramètres de la saison'!H10)</f>
        <v>VaDorGT_YT</v>
      </c>
      <c r="B9" s="93" t="str">
        <f>IF(ISBLANK('Paramètres de la saison'!J10),"-",'Paramètres de la saison'!J10)</f>
        <v>Red Bull</v>
      </c>
      <c r="C9" s="93">
        <v>16</v>
      </c>
      <c r="D9" s="93"/>
      <c r="E9" s="93"/>
      <c r="F9" s="93"/>
      <c r="G9" s="93"/>
      <c r="H9" s="93"/>
      <c r="I9" s="93"/>
      <c r="J9" s="93"/>
      <c r="K9" s="93"/>
      <c r="L9" s="93">
        <v>18</v>
      </c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43">
        <f t="shared" ref="AG9:AG40" si="0">IF(A9="-","-",SUM(C9:AF9))</f>
        <v>34</v>
      </c>
      <c r="AH9" s="44" t="str">
        <f t="shared" ref="AH9:AH40" si="1">IF(ISBLANK(A9),"-",A9)</f>
        <v>VaDorGT_YT</v>
      </c>
      <c r="AI9" s="45" t="str">
        <f t="shared" ref="AI9:AI40" si="2">IF(COUNTIF(C9:AF9,25)+COUNTIF(C9:AF9,26)=0,"-",COUNTIF(C9:AF9,25)+COUNTIF(C9:AF9,26))</f>
        <v>-</v>
      </c>
      <c r="AJ9" s="32">
        <f>IF(AH9="-","-",RANK(AG9,$AG$9:$AG$60)+'Paramètres de la saison'!G10/1000)</f>
        <v>2.0009999999999999</v>
      </c>
      <c r="AK9" s="32">
        <f>IF(AH9="-","-",RANK(AG9,$AG$9:$AG$60))</f>
        <v>2</v>
      </c>
      <c r="AL9" s="46" t="str">
        <f>AH9</f>
        <v>VaDorGT_YT</v>
      </c>
      <c r="AM9" s="46">
        <f>AG9</f>
        <v>34</v>
      </c>
      <c r="AN9" s="46" t="str">
        <f>AI9</f>
        <v>-</v>
      </c>
      <c r="AO9" s="33" t="str">
        <f>IF(ISERROR(VLOOKUP(AH9,'Paramètres de la saison'!$H$10:$J$61,3,0)),"",VLOOKUP(AH9,'Paramètres de la saison'!$H$10:$J$61,3,0))</f>
        <v>Red Bull</v>
      </c>
      <c r="AP9" s="46">
        <f>AG9</f>
        <v>34</v>
      </c>
      <c r="AQ9" s="47" t="str">
        <f>IF(ISBLANK('Paramètres de la saison'!B10),"-",'Paramètres de la saison'!B10)</f>
        <v>Mercedes</v>
      </c>
      <c r="AR9" s="48">
        <f ca="1">IF(AQ9="-","-",SUMIF($AO$9:$AP$60,AQ9,$AP$9:$AP$60))</f>
        <v>0</v>
      </c>
      <c r="AS9" s="48">
        <f ca="1">IF(AQ9="-","-",RANK(AR9,$AR$9:$AR$26)+'Paramètres de la saison'!A10/10000)</f>
        <v>4.0000999999999998</v>
      </c>
      <c r="AT9" s="48">
        <f t="shared" ref="AT9:AT26" ca="1" si="3">IF(AQ9="-","-",RANK(AR9,$AR$9:$AR$26))</f>
        <v>4</v>
      </c>
      <c r="AU9" s="32" t="str">
        <f>AQ9</f>
        <v>Mercedes</v>
      </c>
      <c r="AV9" s="32">
        <f ca="1">AR9</f>
        <v>0</v>
      </c>
    </row>
    <row r="10" spans="1:48" s="32" customFormat="1" ht="20.25" customHeight="1" x14ac:dyDescent="0.25">
      <c r="A10" s="94" t="str">
        <f>IF(ISBLANK('Paramètres de la saison'!H11),"-",'Paramètres de la saison'!H11)</f>
        <v>Golgotte1822</v>
      </c>
      <c r="B10" s="94" t="str">
        <f>IF(ISBLANK('Paramètres de la saison'!J11),"-",'Paramètres de la saison'!J11)</f>
        <v>Red Bull</v>
      </c>
      <c r="C10" s="94"/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4"/>
      <c r="X10" s="94"/>
      <c r="Y10" s="94"/>
      <c r="Z10" s="94"/>
      <c r="AA10" s="94"/>
      <c r="AB10" s="94"/>
      <c r="AC10" s="94"/>
      <c r="AD10" s="94"/>
      <c r="AE10" s="94"/>
      <c r="AF10" s="94"/>
      <c r="AG10" s="43">
        <f t="shared" si="0"/>
        <v>0</v>
      </c>
      <c r="AH10" s="44" t="str">
        <f t="shared" si="1"/>
        <v>Golgotte1822</v>
      </c>
      <c r="AI10" s="45" t="str">
        <f t="shared" si="2"/>
        <v>-</v>
      </c>
      <c r="AJ10" s="32">
        <f>IF(AH10="-","-",RANK(AG10,$AG$9:$AG$60)+'Paramètres de la saison'!G11/1000)</f>
        <v>4.0019999999999998</v>
      </c>
      <c r="AK10" s="32">
        <f t="shared" ref="AK10:AK60" si="4">IF(AH10="-","-",RANK(AG10,$AG$9:$AG$60))</f>
        <v>4</v>
      </c>
      <c r="AL10" s="46" t="str">
        <f t="shared" ref="AL10:AL60" si="5">AH10</f>
        <v>Golgotte1822</v>
      </c>
      <c r="AM10" s="46">
        <f t="shared" ref="AM10:AM60" si="6">AG10</f>
        <v>0</v>
      </c>
      <c r="AN10" s="46" t="str">
        <f t="shared" ref="AN10:AN60" si="7">AI10</f>
        <v>-</v>
      </c>
      <c r="AO10" s="33" t="str">
        <f>IF(ISERROR(VLOOKUP(AH10,'Paramètres de la saison'!$H$10:$J$61,3,0)),"",VLOOKUP(AH10,'Paramètres de la saison'!$H$10:$J$61,3,0))</f>
        <v>Red Bull</v>
      </c>
      <c r="AP10" s="46">
        <f t="shared" ref="AP10:AP60" si="8">AG10</f>
        <v>0</v>
      </c>
      <c r="AQ10" s="47" t="str">
        <f>IF(ISBLANK('Paramètres de la saison'!B11),"-",'Paramètres de la saison'!B11)</f>
        <v>Red Bull</v>
      </c>
      <c r="AR10" s="48">
        <f t="shared" ref="AR10:AR26" ca="1" si="9">IF(AQ10="-","-",SUMIF($AO$9:$AP$60,AQ10,$AP$9:$AP$60))</f>
        <v>34</v>
      </c>
      <c r="AS10" s="48">
        <f ca="1">IF(AQ10="-","-",RANK(AR10,$AR$9:$AR$26)+'Paramètres de la saison'!A11/10000)</f>
        <v>2.0002</v>
      </c>
      <c r="AT10" s="48">
        <f t="shared" ca="1" si="3"/>
        <v>2</v>
      </c>
      <c r="AU10" s="32" t="str">
        <f t="shared" ref="AU10:AV60" si="10">AQ10</f>
        <v>Red Bull</v>
      </c>
      <c r="AV10" s="32">
        <f t="shared" ca="1" si="10"/>
        <v>34</v>
      </c>
    </row>
    <row r="11" spans="1:48" s="32" customFormat="1" ht="20.25" customHeight="1" x14ac:dyDescent="0.25">
      <c r="A11" s="93" t="str">
        <f>IF(ISBLANK('Paramètres de la saison'!H12),"-",'Paramètres de la saison'!H12)</f>
        <v>Bboypapy</v>
      </c>
      <c r="B11" s="93" t="str">
        <f>IF(ISBLANK('Paramètres de la saison'!J12),"-",'Paramètres de la saison'!J12)</f>
        <v>Mercedes</v>
      </c>
      <c r="C11" s="93"/>
      <c r="D11" s="93"/>
      <c r="E11" s="93"/>
      <c r="F11" s="93"/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43">
        <f t="shared" si="0"/>
        <v>0</v>
      </c>
      <c r="AH11" s="44" t="str">
        <f t="shared" si="1"/>
        <v>Bboypapy</v>
      </c>
      <c r="AI11" s="45" t="str">
        <f t="shared" si="2"/>
        <v>-</v>
      </c>
      <c r="AJ11" s="32">
        <f>IF(AH11="-","-",RANK(AG11,$AG$9:$AG$60)+'Paramètres de la saison'!G12/1000)</f>
        <v>4.0030000000000001</v>
      </c>
      <c r="AK11" s="32">
        <f t="shared" si="4"/>
        <v>4</v>
      </c>
      <c r="AL11" s="46" t="str">
        <f t="shared" si="5"/>
        <v>Bboypapy</v>
      </c>
      <c r="AM11" s="46">
        <f t="shared" si="6"/>
        <v>0</v>
      </c>
      <c r="AN11" s="46" t="str">
        <f t="shared" si="7"/>
        <v>-</v>
      </c>
      <c r="AO11" s="33" t="str">
        <f>IF(ISERROR(VLOOKUP(AH11,'Paramètres de la saison'!$H$10:$J$61,3,0)),"",VLOOKUP(AH11,'Paramètres de la saison'!$H$10:$J$61,3,0))</f>
        <v>Mercedes</v>
      </c>
      <c r="AP11" s="46">
        <f t="shared" si="8"/>
        <v>0</v>
      </c>
      <c r="AQ11" s="47" t="str">
        <f>IF(ISBLANK('Paramètres de la saison'!B12),"-",'Paramètres de la saison'!B12)</f>
        <v>McLaren</v>
      </c>
      <c r="AR11" s="48">
        <f t="shared" ca="1" si="9"/>
        <v>0</v>
      </c>
      <c r="AS11" s="48">
        <f ca="1">IF(AQ11="-","-",RANK(AR11,$AR$9:$AR$26)+'Paramètres de la saison'!A12/10000)</f>
        <v>4.0003000000000002</v>
      </c>
      <c r="AT11" s="48">
        <f t="shared" ca="1" si="3"/>
        <v>4</v>
      </c>
      <c r="AU11" s="32" t="str">
        <f t="shared" si="10"/>
        <v>McLaren</v>
      </c>
      <c r="AV11" s="32">
        <f t="shared" ca="1" si="10"/>
        <v>0</v>
      </c>
    </row>
    <row r="12" spans="1:48" s="32" customFormat="1" ht="20.25" customHeight="1" x14ac:dyDescent="0.25">
      <c r="A12" s="94" t="str">
        <f>IF(ISBLANK('Paramètres de la saison'!H13),"-",'Paramètres de la saison'!H13)</f>
        <v>FRL_Paulinho_91</v>
      </c>
      <c r="B12" s="94" t="str">
        <f>IF(ISBLANK('Paramètres de la saison'!J13),"-",'Paramètres de la saison'!J13)</f>
        <v>Mercedes</v>
      </c>
      <c r="C12" s="94"/>
      <c r="D12" s="94"/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4"/>
      <c r="P12" s="94"/>
      <c r="Q12" s="94"/>
      <c r="R12" s="94"/>
      <c r="S12" s="94"/>
      <c r="T12" s="94"/>
      <c r="U12" s="94"/>
      <c r="V12" s="94"/>
      <c r="W12" s="94"/>
      <c r="X12" s="94"/>
      <c r="Y12" s="94"/>
      <c r="Z12" s="94"/>
      <c r="AA12" s="94"/>
      <c r="AB12" s="94"/>
      <c r="AC12" s="94"/>
      <c r="AD12" s="94"/>
      <c r="AE12" s="94"/>
      <c r="AF12" s="94"/>
      <c r="AG12" s="43">
        <f t="shared" si="0"/>
        <v>0</v>
      </c>
      <c r="AH12" s="44" t="str">
        <f t="shared" si="1"/>
        <v>FRL_Paulinho_91</v>
      </c>
      <c r="AI12" s="45" t="str">
        <f t="shared" si="2"/>
        <v>-</v>
      </c>
      <c r="AJ12" s="32">
        <f>IF(AH12="-","-",RANK(AG12,$AG$9:$AG$60)+'Paramètres de la saison'!G13/1000)</f>
        <v>4.0039999999999996</v>
      </c>
      <c r="AK12" s="32">
        <f t="shared" si="4"/>
        <v>4</v>
      </c>
      <c r="AL12" s="46" t="str">
        <f t="shared" si="5"/>
        <v>FRL_Paulinho_91</v>
      </c>
      <c r="AM12" s="46">
        <f t="shared" si="6"/>
        <v>0</v>
      </c>
      <c r="AN12" s="46" t="str">
        <f t="shared" si="7"/>
        <v>-</v>
      </c>
      <c r="AO12" s="33" t="str">
        <f>IF(ISERROR(VLOOKUP(AH12,'Paramètres de la saison'!$H$10:$J$61,3,0)),"",VLOOKUP(AH12,'Paramètres de la saison'!$H$10:$J$61,3,0))</f>
        <v>Mercedes</v>
      </c>
      <c r="AP12" s="46">
        <f t="shared" si="8"/>
        <v>0</v>
      </c>
      <c r="AQ12" s="47" t="str">
        <f>IF(ISBLANK('Paramètres de la saison'!B13),"-",'Paramètres de la saison'!B13)</f>
        <v>Aston Martin</v>
      </c>
      <c r="AR12" s="48">
        <f t="shared" ca="1" si="9"/>
        <v>0</v>
      </c>
      <c r="AS12" s="48">
        <f ca="1">IF(AQ12="-","-",RANK(AR12,$AR$9:$AR$26)+'Paramètres de la saison'!A13/10000)</f>
        <v>4.0004</v>
      </c>
      <c r="AT12" s="48">
        <f t="shared" ca="1" si="3"/>
        <v>4</v>
      </c>
      <c r="AU12" s="32" t="str">
        <f t="shared" si="10"/>
        <v>Aston Martin</v>
      </c>
      <c r="AV12" s="32">
        <f t="shared" ca="1" si="10"/>
        <v>0</v>
      </c>
    </row>
    <row r="13" spans="1:48" s="32" customFormat="1" ht="20.25" customHeight="1" x14ac:dyDescent="0.25">
      <c r="A13" s="93" t="str">
        <f>IF(ISBLANK('Paramètres de la saison'!H14),"-",'Paramètres de la saison'!H14)</f>
        <v>F1-Leclerc16-ctr</v>
      </c>
      <c r="B13" s="93" t="str">
        <f>IF(ISBLANK('Paramètres de la saison'!J14),"-",'Paramètres de la saison'!J14)</f>
        <v>Ferrari</v>
      </c>
      <c r="C13" s="93"/>
      <c r="D13" s="93"/>
      <c r="E13" s="93"/>
      <c r="F13" s="93"/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43">
        <f t="shared" si="0"/>
        <v>0</v>
      </c>
      <c r="AH13" s="44" t="str">
        <f t="shared" si="1"/>
        <v>F1-Leclerc16-ctr</v>
      </c>
      <c r="AI13" s="45" t="str">
        <f t="shared" si="2"/>
        <v>-</v>
      </c>
      <c r="AJ13" s="32">
        <f>IF(AH13="-","-",RANK(AG13,$AG$9:$AG$60)+'Paramètres de la saison'!G14/1000)</f>
        <v>4.0049999999999999</v>
      </c>
      <c r="AK13" s="32">
        <f t="shared" si="4"/>
        <v>4</v>
      </c>
      <c r="AL13" s="46" t="str">
        <f t="shared" si="5"/>
        <v>F1-Leclerc16-ctr</v>
      </c>
      <c r="AM13" s="46">
        <f t="shared" si="6"/>
        <v>0</v>
      </c>
      <c r="AN13" s="46" t="str">
        <f t="shared" si="7"/>
        <v>-</v>
      </c>
      <c r="AO13" s="33" t="str">
        <f>IF(ISERROR(VLOOKUP(AH13,'Paramètres de la saison'!$H$10:$J$61,3,0)),"",VLOOKUP(AH13,'Paramètres de la saison'!$H$10:$J$61,3,0))</f>
        <v>Ferrari</v>
      </c>
      <c r="AP13" s="46">
        <f t="shared" si="8"/>
        <v>0</v>
      </c>
      <c r="AQ13" s="47" t="str">
        <f>IF(ISBLANK('Paramètres de la saison'!B14),"-",'Paramètres de la saison'!B14)</f>
        <v>Alpine</v>
      </c>
      <c r="AR13" s="48">
        <f t="shared" ca="1" si="9"/>
        <v>15</v>
      </c>
      <c r="AS13" s="48">
        <f ca="1">IF(AQ13="-","-",RANK(AR13,$AR$9:$AR$26)+'Paramètres de la saison'!A14/10000)</f>
        <v>3.0005000000000002</v>
      </c>
      <c r="AT13" s="48">
        <f t="shared" ca="1" si="3"/>
        <v>3</v>
      </c>
      <c r="AU13" s="32" t="str">
        <f t="shared" si="10"/>
        <v>Alpine</v>
      </c>
      <c r="AV13" s="32">
        <f t="shared" ca="1" si="10"/>
        <v>15</v>
      </c>
    </row>
    <row r="14" spans="1:48" s="32" customFormat="1" ht="20.25" customHeight="1" x14ac:dyDescent="0.25">
      <c r="A14" s="94" t="str">
        <f>IF(ISBLANK('Paramètres de la saison'!H15),"-",'Paramètres de la saison'!H15)</f>
        <v>GoSt27600</v>
      </c>
      <c r="B14" s="94" t="str">
        <f>IF(ISBLANK('Paramètres de la saison'!J15),"-",'Paramètres de la saison'!J15)</f>
        <v>Ferrari</v>
      </c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4"/>
      <c r="P14" s="94"/>
      <c r="Q14" s="94"/>
      <c r="R14" s="94"/>
      <c r="S14" s="94"/>
      <c r="T14" s="94"/>
      <c r="U14" s="94"/>
      <c r="V14" s="94"/>
      <c r="W14" s="94"/>
      <c r="X14" s="94"/>
      <c r="Y14" s="94"/>
      <c r="Z14" s="94"/>
      <c r="AA14" s="94"/>
      <c r="AB14" s="94"/>
      <c r="AC14" s="94"/>
      <c r="AD14" s="94"/>
      <c r="AE14" s="94"/>
      <c r="AF14" s="94"/>
      <c r="AG14" s="43">
        <f t="shared" si="0"/>
        <v>0</v>
      </c>
      <c r="AH14" s="44" t="str">
        <f t="shared" si="1"/>
        <v>GoSt27600</v>
      </c>
      <c r="AI14" s="45" t="str">
        <f t="shared" si="2"/>
        <v>-</v>
      </c>
      <c r="AJ14" s="32">
        <f>IF(AH14="-","-",RANK(AG14,$AG$9:$AG$60)+'Paramètres de la saison'!G15/1000)</f>
        <v>4.0060000000000002</v>
      </c>
      <c r="AK14" s="32">
        <f t="shared" si="4"/>
        <v>4</v>
      </c>
      <c r="AL14" s="46" t="str">
        <f t="shared" si="5"/>
        <v>GoSt27600</v>
      </c>
      <c r="AM14" s="46">
        <f t="shared" si="6"/>
        <v>0</v>
      </c>
      <c r="AN14" s="46" t="str">
        <f t="shared" si="7"/>
        <v>-</v>
      </c>
      <c r="AO14" s="33" t="str">
        <f>IF(ISERROR(VLOOKUP(AH14,'Paramètres de la saison'!$H$10:$J$61,3,0)),"",VLOOKUP(AH14,'Paramètres de la saison'!$H$10:$J$61,3,0))</f>
        <v>Ferrari</v>
      </c>
      <c r="AP14" s="46">
        <f t="shared" si="8"/>
        <v>0</v>
      </c>
      <c r="AQ14" s="47" t="str">
        <f>IF(ISBLANK('Paramètres de la saison'!B15),"-",'Paramètres de la saison'!B15)</f>
        <v>Ferrari</v>
      </c>
      <c r="AR14" s="48">
        <f t="shared" ca="1" si="9"/>
        <v>0</v>
      </c>
      <c r="AS14" s="48">
        <f ca="1">IF(AQ14="-","-",RANK(AR14,$AR$9:$AR$26)+'Paramètres de la saison'!A15/10000)</f>
        <v>4.0006000000000004</v>
      </c>
      <c r="AT14" s="48">
        <f t="shared" ca="1" si="3"/>
        <v>4</v>
      </c>
      <c r="AU14" s="32" t="str">
        <f t="shared" si="10"/>
        <v>Ferrari</v>
      </c>
      <c r="AV14" s="32">
        <f t="shared" ca="1" si="10"/>
        <v>0</v>
      </c>
    </row>
    <row r="15" spans="1:48" s="32" customFormat="1" ht="20.25" customHeight="1" x14ac:dyDescent="0.25">
      <c r="A15" s="93" t="str">
        <f>IF(ISBLANK('Paramètres de la saison'!H16),"-",'Paramètres de la saison'!H16)</f>
        <v>Olorin_95</v>
      </c>
      <c r="B15" s="93" t="str">
        <f>IF(ISBLANK('Paramètres de la saison'!J16),"-",'Paramètres de la saison'!J16)</f>
        <v>McLaren</v>
      </c>
      <c r="C15" s="93"/>
      <c r="D15" s="93"/>
      <c r="E15" s="93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43">
        <f t="shared" si="0"/>
        <v>0</v>
      </c>
      <c r="AH15" s="44" t="str">
        <f t="shared" si="1"/>
        <v>Olorin_95</v>
      </c>
      <c r="AI15" s="45" t="str">
        <f t="shared" si="2"/>
        <v>-</v>
      </c>
      <c r="AJ15" s="32">
        <f>IF(AH15="-","-",RANK(AG15,$AG$9:$AG$60)+'Paramètres de la saison'!G16/1000)</f>
        <v>4.0069999999999997</v>
      </c>
      <c r="AK15" s="32">
        <f t="shared" si="4"/>
        <v>4</v>
      </c>
      <c r="AL15" s="46" t="str">
        <f t="shared" si="5"/>
        <v>Olorin_95</v>
      </c>
      <c r="AM15" s="46">
        <f t="shared" si="6"/>
        <v>0</v>
      </c>
      <c r="AN15" s="46" t="str">
        <f t="shared" si="7"/>
        <v>-</v>
      </c>
      <c r="AO15" s="33" t="str">
        <f>IF(ISERROR(VLOOKUP(AH15,'Paramètres de la saison'!$H$10:$J$61,3,0)),"",VLOOKUP(AH15,'Paramètres de la saison'!$H$10:$J$61,3,0))</f>
        <v>McLaren</v>
      </c>
      <c r="AP15" s="46">
        <f t="shared" si="8"/>
        <v>0</v>
      </c>
      <c r="AQ15" s="47" t="str">
        <f>IF(ISBLANK('Paramètres de la saison'!B16),"-",'Paramètres de la saison'!B16)</f>
        <v>AlphaTauri</v>
      </c>
      <c r="AR15" s="48">
        <f t="shared" ca="1" si="9"/>
        <v>67</v>
      </c>
      <c r="AS15" s="48">
        <f ca="1">IF(AQ15="-","-",RANK(AR15,$AR$9:$AR$26)+'Paramètres de la saison'!A16/10000)</f>
        <v>1.0006999999999999</v>
      </c>
      <c r="AT15" s="48">
        <f t="shared" ca="1" si="3"/>
        <v>1</v>
      </c>
      <c r="AU15" s="32" t="str">
        <f t="shared" si="10"/>
        <v>AlphaTauri</v>
      </c>
      <c r="AV15" s="32">
        <f t="shared" ca="1" si="10"/>
        <v>67</v>
      </c>
    </row>
    <row r="16" spans="1:48" s="32" customFormat="1" ht="20.25" customHeight="1" x14ac:dyDescent="0.25">
      <c r="A16" s="94" t="str">
        <f>IF(ISBLANK('Paramètres de la saison'!H17),"-",'Paramètres de la saison'!H17)</f>
        <v>F1SF-Taga_X9</v>
      </c>
      <c r="B16" s="94" t="str">
        <f>IF(ISBLANK('Paramètres de la saison'!J17),"-",'Paramètres de la saison'!J17)</f>
        <v>McLaren</v>
      </c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AG16" s="43">
        <f t="shared" si="0"/>
        <v>0</v>
      </c>
      <c r="AH16" s="44" t="str">
        <f t="shared" si="1"/>
        <v>F1SF-Taga_X9</v>
      </c>
      <c r="AI16" s="45" t="str">
        <f t="shared" si="2"/>
        <v>-</v>
      </c>
      <c r="AJ16" s="32">
        <f>IF(AH16="-","-",RANK(AG16,$AG$9:$AG$60)+'Paramètres de la saison'!G17/1000)</f>
        <v>4.008</v>
      </c>
      <c r="AK16" s="32">
        <f t="shared" si="4"/>
        <v>4</v>
      </c>
      <c r="AL16" s="46" t="str">
        <f t="shared" si="5"/>
        <v>F1SF-Taga_X9</v>
      </c>
      <c r="AM16" s="46">
        <f t="shared" si="6"/>
        <v>0</v>
      </c>
      <c r="AN16" s="46" t="str">
        <f t="shared" si="7"/>
        <v>-</v>
      </c>
      <c r="AO16" s="33" t="str">
        <f>IF(ISERROR(VLOOKUP(AH16,'Paramètres de la saison'!$H$10:$J$61,3,0)),"",VLOOKUP(AH16,'Paramètres de la saison'!$H$10:$J$61,3,0))</f>
        <v>McLaren</v>
      </c>
      <c r="AP16" s="46">
        <f t="shared" si="8"/>
        <v>0</v>
      </c>
      <c r="AQ16" s="47" t="str">
        <f>IF(ISBLANK('Paramètres de la saison'!B17),"-",'Paramètres de la saison'!B17)</f>
        <v>Alfa Romeo</v>
      </c>
      <c r="AR16" s="48">
        <f t="shared" ca="1" si="9"/>
        <v>0</v>
      </c>
      <c r="AS16" s="48">
        <f ca="1">IF(AQ16="-","-",RANK(AR16,$AR$9:$AR$26)+'Paramètres de la saison'!A17/10000)</f>
        <v>4.0007999999999999</v>
      </c>
      <c r="AT16" s="48">
        <f t="shared" ca="1" si="3"/>
        <v>4</v>
      </c>
      <c r="AU16" s="32" t="str">
        <f t="shared" si="10"/>
        <v>Alfa Romeo</v>
      </c>
      <c r="AV16" s="32">
        <f t="shared" ca="1" si="10"/>
        <v>0</v>
      </c>
    </row>
    <row r="17" spans="1:48" s="32" customFormat="1" ht="20.25" customHeight="1" x14ac:dyDescent="0.25">
      <c r="A17" s="93" t="str">
        <f>IF(ISBLANK('Paramètres de la saison'!H18),"-",'Paramètres de la saison'!H18)</f>
        <v>Floky35310</v>
      </c>
      <c r="B17" s="93" t="str">
        <f>IF(ISBLANK('Paramètres de la saison'!J18),"-",'Paramètres de la saison'!J18)</f>
        <v>Alpine</v>
      </c>
      <c r="C17" s="93"/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43">
        <f t="shared" si="0"/>
        <v>0</v>
      </c>
      <c r="AH17" s="44" t="str">
        <f t="shared" si="1"/>
        <v>Floky35310</v>
      </c>
      <c r="AI17" s="45" t="str">
        <f t="shared" si="2"/>
        <v>-</v>
      </c>
      <c r="AJ17" s="32">
        <f>IF(AH17="-","-",RANK(AG17,$AG$9:$AG$60)+'Paramètres de la saison'!G18/1000)</f>
        <v>4.0090000000000003</v>
      </c>
      <c r="AK17" s="32">
        <f t="shared" si="4"/>
        <v>4</v>
      </c>
      <c r="AL17" s="46" t="str">
        <f t="shared" si="5"/>
        <v>Floky35310</v>
      </c>
      <c r="AM17" s="46">
        <f t="shared" si="6"/>
        <v>0</v>
      </c>
      <c r="AN17" s="46" t="str">
        <f t="shared" si="7"/>
        <v>-</v>
      </c>
      <c r="AO17" s="33" t="str">
        <f>IF(ISERROR(VLOOKUP(AH17,'Paramètres de la saison'!$H$10:$J$61,3,0)),"",VLOOKUP(AH17,'Paramètres de la saison'!$H$10:$J$61,3,0))</f>
        <v>Alpine</v>
      </c>
      <c r="AP17" s="46">
        <f t="shared" si="8"/>
        <v>0</v>
      </c>
      <c r="AQ17" s="47" t="str">
        <f>IF(ISBLANK('Paramètres de la saison'!B18),"-",'Paramètres de la saison'!B18)</f>
        <v>Haas</v>
      </c>
      <c r="AR17" s="48">
        <f t="shared" ca="1" si="9"/>
        <v>0</v>
      </c>
      <c r="AS17" s="48">
        <f ca="1">IF(AQ17="-","-",RANK(AR17,$AR$9:$AR$26)+'Paramètres de la saison'!A18/10000)</f>
        <v>4.0008999999999997</v>
      </c>
      <c r="AT17" s="48">
        <f t="shared" ca="1" si="3"/>
        <v>4</v>
      </c>
      <c r="AU17" s="32" t="str">
        <f t="shared" si="10"/>
        <v>Haas</v>
      </c>
      <c r="AV17" s="32">
        <f t="shared" ca="1" si="10"/>
        <v>0</v>
      </c>
    </row>
    <row r="18" spans="1:48" s="32" customFormat="1" ht="20.25" customHeight="1" x14ac:dyDescent="0.25">
      <c r="A18" s="94" t="str">
        <f>IF(ISBLANK('Paramètres de la saison'!H19),"-",'Paramètres de la saison'!H19)</f>
        <v>Vince-SyyxPack</v>
      </c>
      <c r="B18" s="94" t="str">
        <f>IF(ISBLANK('Paramètres de la saison'!J19),"-",'Paramètres de la saison'!J19)</f>
        <v>Alpine</v>
      </c>
      <c r="C18" s="94"/>
      <c r="D18" s="94"/>
      <c r="E18" s="94"/>
      <c r="F18" s="94"/>
      <c r="G18" s="94"/>
      <c r="H18" s="94"/>
      <c r="I18" s="94">
        <v>15</v>
      </c>
      <c r="J18" s="94"/>
      <c r="K18" s="94"/>
      <c r="L18" s="94"/>
      <c r="M18" s="94"/>
      <c r="N18" s="94"/>
      <c r="O18" s="94"/>
      <c r="P18" s="94"/>
      <c r="Q18" s="94"/>
      <c r="R18" s="94"/>
      <c r="S18" s="94"/>
      <c r="T18" s="94"/>
      <c r="U18" s="94"/>
      <c r="V18" s="94"/>
      <c r="W18" s="94"/>
      <c r="X18" s="94"/>
      <c r="Y18" s="94"/>
      <c r="Z18" s="94"/>
      <c r="AA18" s="94"/>
      <c r="AB18" s="94"/>
      <c r="AC18" s="94"/>
      <c r="AD18" s="94"/>
      <c r="AE18" s="94"/>
      <c r="AF18" s="94"/>
      <c r="AG18" s="43">
        <f t="shared" si="0"/>
        <v>15</v>
      </c>
      <c r="AH18" s="44" t="str">
        <f t="shared" si="1"/>
        <v>Vince-SyyxPack</v>
      </c>
      <c r="AI18" s="45" t="str">
        <f t="shared" si="2"/>
        <v>-</v>
      </c>
      <c r="AJ18" s="32">
        <f>IF(AH18="-","-",RANK(AG18,$AG$9:$AG$60)+'Paramètres de la saison'!G19/1000)</f>
        <v>3.01</v>
      </c>
      <c r="AK18" s="32">
        <f t="shared" si="4"/>
        <v>3</v>
      </c>
      <c r="AL18" s="46" t="str">
        <f t="shared" si="5"/>
        <v>Vince-SyyxPack</v>
      </c>
      <c r="AM18" s="46">
        <f t="shared" si="6"/>
        <v>15</v>
      </c>
      <c r="AN18" s="46" t="str">
        <f t="shared" si="7"/>
        <v>-</v>
      </c>
      <c r="AO18" s="33" t="str">
        <f>IF(ISERROR(VLOOKUP(AH18,'Paramètres de la saison'!$H$10:$J$61,3,0)),"",VLOOKUP(AH18,'Paramètres de la saison'!$H$10:$J$61,3,0))</f>
        <v>Alpine</v>
      </c>
      <c r="AP18" s="46">
        <f t="shared" si="8"/>
        <v>15</v>
      </c>
      <c r="AQ18" s="47" t="str">
        <f>IF(ISBLANK('Paramètres de la saison'!B19),"-",'Paramètres de la saison'!B19)</f>
        <v>Williams</v>
      </c>
      <c r="AR18" s="48">
        <f t="shared" ca="1" si="9"/>
        <v>0</v>
      </c>
      <c r="AS18" s="48">
        <f ca="1">IF(AQ18="-","-",RANK(AR18,$AR$9:$AR$26)+'Paramètres de la saison'!A19/10000)</f>
        <v>4.0010000000000003</v>
      </c>
      <c r="AT18" s="48">
        <f t="shared" ca="1" si="3"/>
        <v>4</v>
      </c>
      <c r="AU18" s="32" t="str">
        <f t="shared" si="10"/>
        <v>Williams</v>
      </c>
      <c r="AV18" s="32">
        <f t="shared" ca="1" si="10"/>
        <v>0</v>
      </c>
    </row>
    <row r="19" spans="1:48" s="32" customFormat="1" ht="20.25" customHeight="1" x14ac:dyDescent="0.25">
      <c r="A19" s="93" t="str">
        <f>IF(ISBLANK('Paramètres de la saison'!H20),"-",'Paramètres de la saison'!H20)</f>
        <v>grominet95</v>
      </c>
      <c r="B19" s="93" t="str">
        <f>IF(ISBLANK('Paramètres de la saison'!J20),"-",'Paramètres de la saison'!J20)</f>
        <v>AlphaTauri</v>
      </c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>
        <v>17</v>
      </c>
      <c r="O19" s="93"/>
      <c r="P19" s="93"/>
      <c r="Q19" s="93">
        <v>25</v>
      </c>
      <c r="R19" s="93"/>
      <c r="S19" s="93"/>
      <c r="T19" s="93">
        <v>0</v>
      </c>
      <c r="U19" s="93">
        <v>25</v>
      </c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43">
        <f t="shared" si="0"/>
        <v>67</v>
      </c>
      <c r="AH19" s="44" t="str">
        <f t="shared" si="1"/>
        <v>grominet95</v>
      </c>
      <c r="AI19" s="45">
        <f t="shared" si="2"/>
        <v>2</v>
      </c>
      <c r="AJ19" s="32">
        <f>IF(AH19="-","-",RANK(AG19,$AG$9:$AG$60)+'Paramètres de la saison'!G20/1000)</f>
        <v>1.0109999999999999</v>
      </c>
      <c r="AK19" s="32">
        <f t="shared" si="4"/>
        <v>1</v>
      </c>
      <c r="AL19" s="46" t="str">
        <f t="shared" si="5"/>
        <v>grominet95</v>
      </c>
      <c r="AM19" s="46">
        <f t="shared" si="6"/>
        <v>67</v>
      </c>
      <c r="AN19" s="46">
        <f t="shared" si="7"/>
        <v>2</v>
      </c>
      <c r="AO19" s="33" t="str">
        <f>IF(ISERROR(VLOOKUP(AH19,'Paramètres de la saison'!$H$10:$J$61,3,0)),"",VLOOKUP(AH19,'Paramètres de la saison'!$H$10:$J$61,3,0))</f>
        <v>AlphaTauri</v>
      </c>
      <c r="AP19" s="46">
        <f t="shared" si="8"/>
        <v>67</v>
      </c>
      <c r="AQ19" s="47" t="str">
        <f>IF(ISBLANK('Paramètres de la saison'!B20),"-",'Paramètres de la saison'!B20)</f>
        <v>-</v>
      </c>
      <c r="AR19" s="48" t="str">
        <f t="shared" si="9"/>
        <v>-</v>
      </c>
      <c r="AS19" s="48" t="str">
        <f>IF(AQ19="-","-",RANK(AR19,$AR$9:$AR$26)+'Paramètres de la saison'!A20/10000)</f>
        <v>-</v>
      </c>
      <c r="AT19" s="48" t="str">
        <f t="shared" si="3"/>
        <v>-</v>
      </c>
      <c r="AU19" s="32" t="str">
        <f t="shared" si="10"/>
        <v>-</v>
      </c>
      <c r="AV19" s="32" t="str">
        <f t="shared" si="10"/>
        <v>-</v>
      </c>
    </row>
    <row r="20" spans="1:48" s="32" customFormat="1" ht="20.25" customHeight="1" x14ac:dyDescent="0.25">
      <c r="A20" s="94" t="str">
        <f>IF(ISBLANK('Paramètres de la saison'!H21),"-",'Paramètres de la saison'!H21)</f>
        <v>TTV-Leazyx-Marie</v>
      </c>
      <c r="B20" s="94" t="str">
        <f>IF(ISBLANK('Paramètres de la saison'!J21),"-",'Paramètres de la saison'!J21)</f>
        <v>AlphaTauri</v>
      </c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AG20" s="43">
        <f t="shared" si="0"/>
        <v>0</v>
      </c>
      <c r="AH20" s="44" t="str">
        <f t="shared" si="1"/>
        <v>TTV-Leazyx-Marie</v>
      </c>
      <c r="AI20" s="45" t="str">
        <f t="shared" si="2"/>
        <v>-</v>
      </c>
      <c r="AJ20" s="32">
        <f>IF(AH20="-","-",RANK(AG20,$AG$9:$AG$60)+'Paramètres de la saison'!G21/1000)</f>
        <v>4.0119999999999996</v>
      </c>
      <c r="AK20" s="32">
        <f t="shared" si="4"/>
        <v>4</v>
      </c>
      <c r="AL20" s="46" t="str">
        <f t="shared" si="5"/>
        <v>TTV-Leazyx-Marie</v>
      </c>
      <c r="AM20" s="46">
        <f t="shared" si="6"/>
        <v>0</v>
      </c>
      <c r="AN20" s="46" t="str">
        <f t="shared" si="7"/>
        <v>-</v>
      </c>
      <c r="AO20" s="33" t="str">
        <f>IF(ISERROR(VLOOKUP(AH20,'Paramètres de la saison'!$H$10:$J$61,3,0)),"",VLOOKUP(AH20,'Paramètres de la saison'!$H$10:$J$61,3,0))</f>
        <v>AlphaTauri</v>
      </c>
      <c r="AP20" s="46">
        <f t="shared" si="8"/>
        <v>0</v>
      </c>
      <c r="AQ20" s="47" t="str">
        <f>IF(ISBLANK('Paramètres de la saison'!B21),"-",'Paramètres de la saison'!B21)</f>
        <v>-</v>
      </c>
      <c r="AR20" s="48" t="str">
        <f t="shared" si="9"/>
        <v>-</v>
      </c>
      <c r="AS20" s="48" t="str">
        <f>IF(AQ20="-","-",RANK(AR20,$AR$9:$AR$26)+'Paramètres de la saison'!A21/10000)</f>
        <v>-</v>
      </c>
      <c r="AT20" s="48" t="str">
        <f t="shared" si="3"/>
        <v>-</v>
      </c>
      <c r="AU20" s="32" t="str">
        <f t="shared" si="10"/>
        <v>-</v>
      </c>
      <c r="AV20" s="32" t="str">
        <f t="shared" si="10"/>
        <v>-</v>
      </c>
    </row>
    <row r="21" spans="1:48" s="32" customFormat="1" ht="20.25" customHeight="1" x14ac:dyDescent="0.25">
      <c r="A21" s="93" t="str">
        <f>IF(ISBLANK('Paramètres de la saison'!H22),"-",'Paramètres de la saison'!H22)</f>
        <v>F1-alonso14-F1</v>
      </c>
      <c r="B21" s="93" t="str">
        <f>IF(ISBLANK('Paramètres de la saison'!J22),"-",'Paramètres de la saison'!J22)</f>
        <v>Aston Martin</v>
      </c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43">
        <f t="shared" si="0"/>
        <v>0</v>
      </c>
      <c r="AH21" s="44" t="str">
        <f t="shared" si="1"/>
        <v>F1-alonso14-F1</v>
      </c>
      <c r="AI21" s="45" t="str">
        <f t="shared" si="2"/>
        <v>-</v>
      </c>
      <c r="AJ21" s="32">
        <f>IF(AH21="-","-",RANK(AG21,$AG$9:$AG$60)+'Paramètres de la saison'!G22/1000)</f>
        <v>4.0129999999999999</v>
      </c>
      <c r="AK21" s="32">
        <f t="shared" si="4"/>
        <v>4</v>
      </c>
      <c r="AL21" s="46" t="str">
        <f t="shared" si="5"/>
        <v>F1-alonso14-F1</v>
      </c>
      <c r="AM21" s="46">
        <f t="shared" si="6"/>
        <v>0</v>
      </c>
      <c r="AN21" s="46" t="str">
        <f t="shared" si="7"/>
        <v>-</v>
      </c>
      <c r="AO21" s="33" t="str">
        <f>IF(ISERROR(VLOOKUP(AH21,'Paramètres de la saison'!$H$10:$J$61,3,0)),"",VLOOKUP(AH21,'Paramètres de la saison'!$H$10:$J$61,3,0))</f>
        <v>Aston Martin</v>
      </c>
      <c r="AP21" s="46">
        <f t="shared" si="8"/>
        <v>0</v>
      </c>
      <c r="AQ21" s="47" t="str">
        <f>IF(ISBLANK('Paramètres de la saison'!B22),"-",'Paramètres de la saison'!B22)</f>
        <v>-</v>
      </c>
      <c r="AR21" s="48" t="str">
        <f t="shared" si="9"/>
        <v>-</v>
      </c>
      <c r="AS21" s="48" t="str">
        <f>IF(AQ21="-","-",RANK(AR21,$AR$9:$AR$26)+'Paramètres de la saison'!A22/10000)</f>
        <v>-</v>
      </c>
      <c r="AT21" s="48" t="str">
        <f t="shared" si="3"/>
        <v>-</v>
      </c>
      <c r="AU21" s="32" t="str">
        <f t="shared" si="10"/>
        <v>-</v>
      </c>
      <c r="AV21" s="32" t="str">
        <f t="shared" si="10"/>
        <v>-</v>
      </c>
    </row>
    <row r="22" spans="1:48" s="32" customFormat="1" ht="20.25" customHeight="1" x14ac:dyDescent="0.25">
      <c r="A22" s="94" t="str">
        <f>IF(ISBLANK('Paramètres de la saison'!H23),"-",'Paramètres de la saison'!H23)</f>
        <v>Neelams</v>
      </c>
      <c r="B22" s="94" t="str">
        <f>IF(ISBLANK('Paramètres de la saison'!J23),"-",'Paramètres de la saison'!J23)</f>
        <v>Aston Martin</v>
      </c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  <c r="AG22" s="43">
        <f t="shared" si="0"/>
        <v>0</v>
      </c>
      <c r="AH22" s="44" t="str">
        <f t="shared" si="1"/>
        <v>Neelams</v>
      </c>
      <c r="AI22" s="45" t="str">
        <f t="shared" si="2"/>
        <v>-</v>
      </c>
      <c r="AJ22" s="32">
        <f>IF(AH22="-","-",RANK(AG22,$AG$9:$AG$60)+'Paramètres de la saison'!G23/1000)</f>
        <v>4.0140000000000002</v>
      </c>
      <c r="AK22" s="32">
        <f t="shared" si="4"/>
        <v>4</v>
      </c>
      <c r="AL22" s="46" t="str">
        <f t="shared" si="5"/>
        <v>Neelams</v>
      </c>
      <c r="AM22" s="46">
        <f t="shared" si="6"/>
        <v>0</v>
      </c>
      <c r="AN22" s="46" t="str">
        <f t="shared" si="7"/>
        <v>-</v>
      </c>
      <c r="AO22" s="33" t="str">
        <f>IF(ISERROR(VLOOKUP(AH22,'Paramètres de la saison'!$H$10:$J$61,3,0)),"",VLOOKUP(AH22,'Paramètres de la saison'!$H$10:$J$61,3,0))</f>
        <v>Aston Martin</v>
      </c>
      <c r="AP22" s="46">
        <f t="shared" si="8"/>
        <v>0</v>
      </c>
      <c r="AQ22" s="47" t="str">
        <f>IF(ISBLANK('Paramètres de la saison'!B23),"-",'Paramètres de la saison'!B23)</f>
        <v>-</v>
      </c>
      <c r="AR22" s="48" t="str">
        <f t="shared" si="9"/>
        <v>-</v>
      </c>
      <c r="AS22" s="48" t="str">
        <f>IF(AQ22="-","-",RANK(AR22,$AR$9:$AR$26)+'Paramètres de la saison'!A23/10000)</f>
        <v>-</v>
      </c>
      <c r="AT22" s="48" t="str">
        <f t="shared" si="3"/>
        <v>-</v>
      </c>
      <c r="AU22" s="32" t="str">
        <f t="shared" si="10"/>
        <v>-</v>
      </c>
      <c r="AV22" s="32" t="str">
        <f t="shared" si="10"/>
        <v>-</v>
      </c>
    </row>
    <row r="23" spans="1:48" s="32" customFormat="1" ht="20.25" customHeight="1" x14ac:dyDescent="0.25">
      <c r="A23" s="93" t="str">
        <f>IF(ISBLANK('Paramètres de la saison'!H24),"-",'Paramètres de la saison'!H24)</f>
        <v>Steve201007</v>
      </c>
      <c r="B23" s="93" t="str">
        <f>IF(ISBLANK('Paramètres de la saison'!J24),"-",'Paramètres de la saison'!J24)</f>
        <v>Williams</v>
      </c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3"/>
      <c r="AF23" s="93"/>
      <c r="AG23" s="43">
        <f t="shared" si="0"/>
        <v>0</v>
      </c>
      <c r="AH23" s="44" t="str">
        <f t="shared" si="1"/>
        <v>Steve201007</v>
      </c>
      <c r="AI23" s="45" t="str">
        <f t="shared" si="2"/>
        <v>-</v>
      </c>
      <c r="AJ23" s="32">
        <f>IF(AH23="-","-",RANK(AG23,$AG$9:$AG$60)+'Paramètres de la saison'!G24/1000)</f>
        <v>4.0149999999999997</v>
      </c>
      <c r="AK23" s="32">
        <f t="shared" si="4"/>
        <v>4</v>
      </c>
      <c r="AL23" s="46" t="str">
        <f t="shared" si="5"/>
        <v>Steve201007</v>
      </c>
      <c r="AM23" s="46">
        <f t="shared" si="6"/>
        <v>0</v>
      </c>
      <c r="AN23" s="46" t="str">
        <f t="shared" si="7"/>
        <v>-</v>
      </c>
      <c r="AO23" s="33" t="str">
        <f>IF(ISERROR(VLOOKUP(AH23,'Paramètres de la saison'!$H$10:$J$61,3,0)),"",VLOOKUP(AH23,'Paramètres de la saison'!$H$10:$J$61,3,0))</f>
        <v>Williams</v>
      </c>
      <c r="AP23" s="46">
        <f t="shared" si="8"/>
        <v>0</v>
      </c>
      <c r="AQ23" s="47" t="str">
        <f>IF(ISBLANK('Paramètres de la saison'!B24),"-",'Paramètres de la saison'!B24)</f>
        <v>-</v>
      </c>
      <c r="AR23" s="48" t="str">
        <f t="shared" si="9"/>
        <v>-</v>
      </c>
      <c r="AS23" s="48" t="str">
        <f>IF(AQ23="-","-",RANK(AR23,$AR$9:$AR$26)+'Paramètres de la saison'!A24/10000)</f>
        <v>-</v>
      </c>
      <c r="AT23" s="48" t="str">
        <f t="shared" si="3"/>
        <v>-</v>
      </c>
      <c r="AU23" s="32" t="str">
        <f t="shared" si="10"/>
        <v>-</v>
      </c>
      <c r="AV23" s="32" t="str">
        <f t="shared" si="10"/>
        <v>-</v>
      </c>
    </row>
    <row r="24" spans="1:48" s="32" customFormat="1" ht="20.25" customHeight="1" x14ac:dyDescent="0.25">
      <c r="A24" s="94" t="str">
        <f>IF(ISBLANK('Paramètres de la saison'!H25),"-",'Paramètres de la saison'!H25)</f>
        <v>Jimmy28210</v>
      </c>
      <c r="B24" s="94" t="str">
        <f>IF(ISBLANK('Paramètres de la saison'!J25),"-",'Paramètres de la saison'!J25)</f>
        <v>Williams</v>
      </c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  <c r="AG24" s="43">
        <f t="shared" si="0"/>
        <v>0</v>
      </c>
      <c r="AH24" s="44" t="str">
        <f t="shared" si="1"/>
        <v>Jimmy28210</v>
      </c>
      <c r="AI24" s="45" t="str">
        <f t="shared" si="2"/>
        <v>-</v>
      </c>
      <c r="AJ24" s="32">
        <f>IF(AH24="-","-",RANK(AG24,$AG$9:$AG$60)+'Paramètres de la saison'!G25/1000)</f>
        <v>4.016</v>
      </c>
      <c r="AK24" s="32">
        <f t="shared" si="4"/>
        <v>4</v>
      </c>
      <c r="AL24" s="46" t="str">
        <f t="shared" si="5"/>
        <v>Jimmy28210</v>
      </c>
      <c r="AM24" s="46">
        <f t="shared" si="6"/>
        <v>0</v>
      </c>
      <c r="AN24" s="46" t="str">
        <f t="shared" si="7"/>
        <v>-</v>
      </c>
      <c r="AO24" s="33" t="str">
        <f>IF(ISERROR(VLOOKUP(AH24,'Paramètres de la saison'!$H$10:$J$61,3,0)),"",VLOOKUP(AH24,'Paramètres de la saison'!$H$10:$J$61,3,0))</f>
        <v>Williams</v>
      </c>
      <c r="AP24" s="46">
        <f t="shared" si="8"/>
        <v>0</v>
      </c>
      <c r="AQ24" s="47" t="str">
        <f>IF(ISBLANK('Paramètres de la saison'!B25),"-",'Paramètres de la saison'!B25)</f>
        <v>-</v>
      </c>
      <c r="AR24" s="48" t="str">
        <f t="shared" si="9"/>
        <v>-</v>
      </c>
      <c r="AS24" s="48" t="str">
        <f>IF(AQ24="-","-",RANK(AR24,$AR$9:$AR$26)+'Paramètres de la saison'!A25/10000)</f>
        <v>-</v>
      </c>
      <c r="AT24" s="48" t="str">
        <f t="shared" si="3"/>
        <v>-</v>
      </c>
      <c r="AU24" s="32" t="str">
        <f t="shared" si="10"/>
        <v>-</v>
      </c>
      <c r="AV24" s="32" t="str">
        <f t="shared" si="10"/>
        <v>-</v>
      </c>
    </row>
    <row r="25" spans="1:48" s="32" customFormat="1" ht="20.25" customHeight="1" x14ac:dyDescent="0.25">
      <c r="A25" s="93" t="str">
        <f>IF(ISBLANK('Paramètres de la saison'!H26),"-",'Paramètres de la saison'!H26)</f>
        <v>jmapellecaillou</v>
      </c>
      <c r="B25" s="93" t="str">
        <f>IF(ISBLANK('Paramètres de la saison'!J26),"-",'Paramètres de la saison'!J26)</f>
        <v>Alfa Romeo</v>
      </c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  <c r="U25" s="93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43">
        <f t="shared" si="0"/>
        <v>0</v>
      </c>
      <c r="AH25" s="44" t="str">
        <f t="shared" si="1"/>
        <v>jmapellecaillou</v>
      </c>
      <c r="AI25" s="45" t="str">
        <f t="shared" si="2"/>
        <v>-</v>
      </c>
      <c r="AJ25" s="32">
        <f>IF(AH25="-","-",RANK(AG25,$AG$9:$AG$60)+'Paramètres de la saison'!G26/1000)</f>
        <v>4.0170000000000003</v>
      </c>
      <c r="AK25" s="32">
        <f t="shared" si="4"/>
        <v>4</v>
      </c>
      <c r="AL25" s="46" t="str">
        <f t="shared" si="5"/>
        <v>jmapellecaillou</v>
      </c>
      <c r="AM25" s="46">
        <f t="shared" si="6"/>
        <v>0</v>
      </c>
      <c r="AN25" s="46" t="str">
        <f t="shared" si="7"/>
        <v>-</v>
      </c>
      <c r="AO25" s="33" t="str">
        <f>IF(ISERROR(VLOOKUP(AH25,'Paramètres de la saison'!$H$10:$J$61,3,0)),"",VLOOKUP(AH25,'Paramètres de la saison'!$H$10:$J$61,3,0))</f>
        <v>Alfa Romeo</v>
      </c>
      <c r="AP25" s="46">
        <f t="shared" si="8"/>
        <v>0</v>
      </c>
      <c r="AQ25" s="47" t="str">
        <f>IF(ISBLANK('Paramètres de la saison'!B26),"-",'Paramètres de la saison'!B26)</f>
        <v>-</v>
      </c>
      <c r="AR25" s="48" t="str">
        <f t="shared" si="9"/>
        <v>-</v>
      </c>
      <c r="AS25" s="48" t="str">
        <f>IF(AQ25="-","-",RANK(AR25,$AR$9:$AR$26)+'Paramètres de la saison'!A26/10000)</f>
        <v>-</v>
      </c>
      <c r="AT25" s="48" t="str">
        <f t="shared" si="3"/>
        <v>-</v>
      </c>
      <c r="AU25" s="32" t="str">
        <f t="shared" si="10"/>
        <v>-</v>
      </c>
      <c r="AV25" s="32" t="str">
        <f t="shared" si="10"/>
        <v>-</v>
      </c>
    </row>
    <row r="26" spans="1:48" s="32" customFormat="1" ht="20.25" customHeight="1" x14ac:dyDescent="0.25">
      <c r="A26" s="94" t="str">
        <f>IF(ISBLANK('Paramètres de la saison'!H27),"-",'Paramètres de la saison'!H27)</f>
        <v>cowboy-3103</v>
      </c>
      <c r="B26" s="94" t="str">
        <f>IF(ISBLANK('Paramètres de la saison'!J27),"-",'Paramètres de la saison'!J27)</f>
        <v>Alfa Romeo</v>
      </c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4"/>
      <c r="P26" s="94"/>
      <c r="Q26" s="94"/>
      <c r="R26" s="94"/>
      <c r="S26" s="94"/>
      <c r="T26" s="94"/>
      <c r="U26" s="94"/>
      <c r="V26" s="94"/>
      <c r="W26" s="94"/>
      <c r="X26" s="94"/>
      <c r="Y26" s="94"/>
      <c r="Z26" s="94"/>
      <c r="AA26" s="94"/>
      <c r="AB26" s="94"/>
      <c r="AC26" s="94"/>
      <c r="AD26" s="94"/>
      <c r="AE26" s="94"/>
      <c r="AF26" s="94"/>
      <c r="AG26" s="43">
        <f t="shared" si="0"/>
        <v>0</v>
      </c>
      <c r="AH26" s="44" t="str">
        <f t="shared" si="1"/>
        <v>cowboy-3103</v>
      </c>
      <c r="AI26" s="45" t="str">
        <f t="shared" si="2"/>
        <v>-</v>
      </c>
      <c r="AJ26" s="32">
        <f>IF(AH26="-","-",RANK(AG26,$AG$9:$AG$60)+'Paramètres de la saison'!G27/1000)</f>
        <v>4.0179999999999998</v>
      </c>
      <c r="AK26" s="32">
        <f t="shared" si="4"/>
        <v>4</v>
      </c>
      <c r="AL26" s="46" t="str">
        <f t="shared" si="5"/>
        <v>cowboy-3103</v>
      </c>
      <c r="AM26" s="46">
        <f t="shared" si="6"/>
        <v>0</v>
      </c>
      <c r="AN26" s="46" t="str">
        <f t="shared" si="7"/>
        <v>-</v>
      </c>
      <c r="AO26" s="33" t="str">
        <f>IF(ISERROR(VLOOKUP(AH26,'Paramètres de la saison'!$H$10:$J$61,3,0)),"",VLOOKUP(AH26,'Paramètres de la saison'!$H$10:$J$61,3,0))</f>
        <v>Alfa Romeo</v>
      </c>
      <c r="AP26" s="46">
        <f t="shared" si="8"/>
        <v>0</v>
      </c>
      <c r="AQ26" s="47" t="str">
        <f>IF(ISBLANK('Paramètres de la saison'!B27),"-",'Paramètres de la saison'!B27)</f>
        <v>-</v>
      </c>
      <c r="AR26" s="48" t="str">
        <f t="shared" si="9"/>
        <v>-</v>
      </c>
      <c r="AS26" s="48" t="str">
        <f>IF(AQ26="-","-",RANK(AR26,$AR$9:$AR$26)+'Paramètres de la saison'!A27/10000)</f>
        <v>-</v>
      </c>
      <c r="AT26" s="48" t="str">
        <f t="shared" si="3"/>
        <v>-</v>
      </c>
      <c r="AU26" s="32" t="str">
        <f t="shared" si="10"/>
        <v>-</v>
      </c>
      <c r="AV26" s="32" t="str">
        <f t="shared" si="10"/>
        <v>-</v>
      </c>
    </row>
    <row r="27" spans="1:48" s="32" customFormat="1" ht="20.25" customHeight="1" x14ac:dyDescent="0.25">
      <c r="A27" s="93" t="str">
        <f>IF(ISBLANK('Paramètres de la saison'!H28),"-",'Paramètres de la saison'!H28)</f>
        <v>Oxmo-Puccino</v>
      </c>
      <c r="B27" s="93" t="str">
        <f>IF(ISBLANK('Paramètres de la saison'!J28),"-",'Paramètres de la saison'!J28)</f>
        <v>Haas</v>
      </c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3"/>
      <c r="AB27" s="93"/>
      <c r="AC27" s="93"/>
      <c r="AD27" s="93"/>
      <c r="AE27" s="93"/>
      <c r="AF27" s="93"/>
      <c r="AG27" s="43">
        <f t="shared" si="0"/>
        <v>0</v>
      </c>
      <c r="AH27" s="44" t="str">
        <f t="shared" si="1"/>
        <v>Oxmo-Puccino</v>
      </c>
      <c r="AI27" s="45" t="str">
        <f t="shared" si="2"/>
        <v>-</v>
      </c>
      <c r="AJ27" s="32">
        <f>IF(AH27="-","-",RANK(AG27,$AG$9:$AG$60)+'Paramètres de la saison'!G28/1000)</f>
        <v>4.0190000000000001</v>
      </c>
      <c r="AK27" s="32">
        <f t="shared" si="4"/>
        <v>4</v>
      </c>
      <c r="AL27" s="46" t="str">
        <f t="shared" si="5"/>
        <v>Oxmo-Puccino</v>
      </c>
      <c r="AM27" s="46">
        <f t="shared" si="6"/>
        <v>0</v>
      </c>
      <c r="AN27" s="46" t="str">
        <f t="shared" si="7"/>
        <v>-</v>
      </c>
      <c r="AO27" s="33" t="str">
        <f>IF(ISERROR(VLOOKUP(AH27,'Paramètres de la saison'!$H$10:$J$61,3,0)),"",VLOOKUP(AH27,'Paramètres de la saison'!$H$10:$J$61,3,0))</f>
        <v>Haas</v>
      </c>
      <c r="AP27" s="46">
        <f t="shared" si="8"/>
        <v>0</v>
      </c>
      <c r="AQ27" s="34"/>
      <c r="AU27" s="32">
        <f t="shared" si="10"/>
        <v>0</v>
      </c>
      <c r="AV27" s="32">
        <f t="shared" si="10"/>
        <v>0</v>
      </c>
    </row>
    <row r="28" spans="1:48" s="32" customFormat="1" ht="20.25" customHeight="1" x14ac:dyDescent="0.25">
      <c r="A28" s="94" t="str">
        <f>IF(ISBLANK('Paramètres de la saison'!H29),"-",'Paramètres de la saison'!H29)</f>
        <v>TheAlexis76</v>
      </c>
      <c r="B28" s="94" t="str">
        <f>IF(ISBLANK('Paramètres de la saison'!J29),"-",'Paramètres de la saison'!J29)</f>
        <v>Haas</v>
      </c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4"/>
      <c r="AB28" s="94"/>
      <c r="AC28" s="94"/>
      <c r="AD28" s="94"/>
      <c r="AE28" s="94"/>
      <c r="AF28" s="94"/>
      <c r="AG28" s="43">
        <f t="shared" si="0"/>
        <v>0</v>
      </c>
      <c r="AH28" s="44" t="str">
        <f t="shared" si="1"/>
        <v>TheAlexis76</v>
      </c>
      <c r="AI28" s="45" t="str">
        <f t="shared" si="2"/>
        <v>-</v>
      </c>
      <c r="AJ28" s="32">
        <f>IF(AH28="-","-",RANK(AG28,$AG$9:$AG$60)+'Paramètres de la saison'!G29/1000)</f>
        <v>4.0199999999999996</v>
      </c>
      <c r="AK28" s="32">
        <f t="shared" si="4"/>
        <v>4</v>
      </c>
      <c r="AL28" s="46" t="str">
        <f t="shared" si="5"/>
        <v>TheAlexis76</v>
      </c>
      <c r="AM28" s="46">
        <f t="shared" si="6"/>
        <v>0</v>
      </c>
      <c r="AN28" s="46" t="str">
        <f t="shared" si="7"/>
        <v>-</v>
      </c>
      <c r="AO28" s="33" t="str">
        <f>IF(ISERROR(VLOOKUP(AH28,'Paramètres de la saison'!$H$10:$J$61,3,0)),"",VLOOKUP(AH28,'Paramètres de la saison'!$H$10:$J$61,3,0))</f>
        <v>Haas</v>
      </c>
      <c r="AP28" s="46">
        <f t="shared" si="8"/>
        <v>0</v>
      </c>
      <c r="AQ28" s="34"/>
      <c r="AU28" s="32">
        <f t="shared" si="10"/>
        <v>0</v>
      </c>
      <c r="AV28" s="32">
        <f t="shared" si="10"/>
        <v>0</v>
      </c>
    </row>
    <row r="29" spans="1:48" s="32" customFormat="1" ht="20.25" customHeight="1" x14ac:dyDescent="0.25">
      <c r="A29" s="93" t="str">
        <f>IF(ISBLANK('Paramètres de la saison'!H30),"-",'Paramètres de la saison'!H30)</f>
        <v>-</v>
      </c>
      <c r="B29" s="93" t="str">
        <f>IF(ISBLANK('Paramètres de la saison'!J30),"-",'Paramètres de la saison'!J30)</f>
        <v>-</v>
      </c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  <c r="U29" s="93"/>
      <c r="V29" s="93"/>
      <c r="W29" s="93"/>
      <c r="X29" s="93"/>
      <c r="Y29" s="93"/>
      <c r="Z29" s="93"/>
      <c r="AA29" s="93"/>
      <c r="AB29" s="93"/>
      <c r="AC29" s="93"/>
      <c r="AD29" s="93"/>
      <c r="AE29" s="93"/>
      <c r="AF29" s="93"/>
      <c r="AG29" s="43" t="str">
        <f t="shared" si="0"/>
        <v>-</v>
      </c>
      <c r="AH29" s="44" t="str">
        <f t="shared" si="1"/>
        <v>-</v>
      </c>
      <c r="AI29" s="45" t="str">
        <f t="shared" si="2"/>
        <v>-</v>
      </c>
      <c r="AJ29" s="32" t="str">
        <f>IF(AH29="-","-",RANK(AG29,$AG$9:$AG$60)+'Paramètres de la saison'!G30/1000)</f>
        <v>-</v>
      </c>
      <c r="AK29" s="32" t="str">
        <f t="shared" si="4"/>
        <v>-</v>
      </c>
      <c r="AL29" s="46" t="str">
        <f t="shared" si="5"/>
        <v>-</v>
      </c>
      <c r="AM29" s="46" t="str">
        <f t="shared" si="6"/>
        <v>-</v>
      </c>
      <c r="AN29" s="46" t="str">
        <f t="shared" si="7"/>
        <v>-</v>
      </c>
      <c r="AO29" s="33" t="str">
        <f>IF(ISERROR(VLOOKUP(AH29,'Paramètres de la saison'!$H$10:$J$61,3,0)),"",VLOOKUP(AH29,'Paramètres de la saison'!$H$10:$J$61,3,0))</f>
        <v/>
      </c>
      <c r="AP29" s="46" t="str">
        <f t="shared" si="8"/>
        <v>-</v>
      </c>
      <c r="AQ29" s="34"/>
      <c r="AU29" s="32">
        <f t="shared" si="10"/>
        <v>0</v>
      </c>
      <c r="AV29" s="32">
        <f t="shared" si="10"/>
        <v>0</v>
      </c>
    </row>
    <row r="30" spans="1:48" s="32" customFormat="1" ht="20.25" customHeight="1" x14ac:dyDescent="0.25">
      <c r="A30" s="94" t="str">
        <f>IF(ISBLANK('Paramètres de la saison'!H31),"-",'Paramètres de la saison'!H31)</f>
        <v>-</v>
      </c>
      <c r="B30" s="94" t="str">
        <f>IF(ISBLANK('Paramètres de la saison'!J31),"-",'Paramètres de la saison'!J31)</f>
        <v>-</v>
      </c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43" t="str">
        <f t="shared" si="0"/>
        <v>-</v>
      </c>
      <c r="AH30" s="44" t="str">
        <f t="shared" si="1"/>
        <v>-</v>
      </c>
      <c r="AI30" s="45" t="str">
        <f t="shared" si="2"/>
        <v>-</v>
      </c>
      <c r="AJ30" s="32" t="str">
        <f>IF(AH30="-","-",RANK(AG30,$AG$9:$AG$60)+'Paramètres de la saison'!G31/1000)</f>
        <v>-</v>
      </c>
      <c r="AK30" s="32" t="str">
        <f t="shared" si="4"/>
        <v>-</v>
      </c>
      <c r="AL30" s="46" t="str">
        <f t="shared" si="5"/>
        <v>-</v>
      </c>
      <c r="AM30" s="46" t="str">
        <f t="shared" si="6"/>
        <v>-</v>
      </c>
      <c r="AN30" s="46" t="str">
        <f t="shared" si="7"/>
        <v>-</v>
      </c>
      <c r="AO30" s="33" t="str">
        <f>IF(ISERROR(VLOOKUP(AH30,'Paramètres de la saison'!$H$10:$J$61,3,0)),"",VLOOKUP(AH30,'Paramètres de la saison'!$H$10:$J$61,3,0))</f>
        <v/>
      </c>
      <c r="AP30" s="46" t="str">
        <f t="shared" si="8"/>
        <v>-</v>
      </c>
      <c r="AQ30" s="34"/>
      <c r="AU30" s="32">
        <f t="shared" si="10"/>
        <v>0</v>
      </c>
      <c r="AV30" s="32">
        <f t="shared" si="10"/>
        <v>0</v>
      </c>
    </row>
    <row r="31" spans="1:48" s="32" customFormat="1" ht="20.25" customHeight="1" x14ac:dyDescent="0.25">
      <c r="A31" s="93" t="str">
        <f>IF(ISBLANK('Paramètres de la saison'!H32),"-",'Paramètres de la saison'!H32)</f>
        <v>-</v>
      </c>
      <c r="B31" s="93" t="str">
        <f>IF(ISBLANK('Paramètres de la saison'!J32),"-",'Paramètres de la saison'!J32)</f>
        <v>-</v>
      </c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93"/>
      <c r="X31" s="93"/>
      <c r="Y31" s="93"/>
      <c r="Z31" s="93"/>
      <c r="AA31" s="93"/>
      <c r="AB31" s="93"/>
      <c r="AC31" s="93"/>
      <c r="AD31" s="93"/>
      <c r="AE31" s="93"/>
      <c r="AF31" s="93"/>
      <c r="AG31" s="43" t="str">
        <f t="shared" si="0"/>
        <v>-</v>
      </c>
      <c r="AH31" s="44" t="str">
        <f t="shared" si="1"/>
        <v>-</v>
      </c>
      <c r="AI31" s="45" t="str">
        <f t="shared" si="2"/>
        <v>-</v>
      </c>
      <c r="AJ31" s="32" t="str">
        <f>IF(AH31="-","-",RANK(AG31,$AG$9:$AG$60)+'Paramètres de la saison'!G32/1000)</f>
        <v>-</v>
      </c>
      <c r="AK31" s="32" t="str">
        <f t="shared" si="4"/>
        <v>-</v>
      </c>
      <c r="AL31" s="46" t="str">
        <f t="shared" si="5"/>
        <v>-</v>
      </c>
      <c r="AM31" s="46" t="str">
        <f t="shared" si="6"/>
        <v>-</v>
      </c>
      <c r="AN31" s="46" t="str">
        <f t="shared" si="7"/>
        <v>-</v>
      </c>
      <c r="AO31" s="33" t="str">
        <f>IF(ISERROR(VLOOKUP(AH31,'Paramètres de la saison'!$H$10:$J$61,3,0)),"",VLOOKUP(AH31,'Paramètres de la saison'!$H$10:$J$61,3,0))</f>
        <v/>
      </c>
      <c r="AP31" s="46" t="str">
        <f t="shared" si="8"/>
        <v>-</v>
      </c>
      <c r="AQ31" s="34"/>
      <c r="AU31" s="32">
        <f t="shared" si="10"/>
        <v>0</v>
      </c>
      <c r="AV31" s="32">
        <f t="shared" si="10"/>
        <v>0</v>
      </c>
    </row>
    <row r="32" spans="1:48" s="32" customFormat="1" ht="20.25" customHeight="1" x14ac:dyDescent="0.25">
      <c r="A32" s="94" t="str">
        <f>IF(ISBLANK('Paramètres de la saison'!H33),"-",'Paramètres de la saison'!H33)</f>
        <v>-</v>
      </c>
      <c r="B32" s="94" t="str">
        <f>IF(ISBLANK('Paramètres de la saison'!J33),"-",'Paramètres de la saison'!J33)</f>
        <v>-</v>
      </c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4"/>
      <c r="P32" s="94"/>
      <c r="Q32" s="94"/>
      <c r="R32" s="94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43" t="str">
        <f t="shared" si="0"/>
        <v>-</v>
      </c>
      <c r="AH32" s="44" t="str">
        <f t="shared" si="1"/>
        <v>-</v>
      </c>
      <c r="AI32" s="45" t="str">
        <f t="shared" si="2"/>
        <v>-</v>
      </c>
      <c r="AJ32" s="32" t="str">
        <f>IF(AH32="-","-",RANK(AG32,$AG$9:$AG$60)+'Paramètres de la saison'!G33/1000)</f>
        <v>-</v>
      </c>
      <c r="AK32" s="32" t="str">
        <f t="shared" si="4"/>
        <v>-</v>
      </c>
      <c r="AL32" s="46" t="str">
        <f t="shared" si="5"/>
        <v>-</v>
      </c>
      <c r="AM32" s="46" t="str">
        <f t="shared" si="6"/>
        <v>-</v>
      </c>
      <c r="AN32" s="46" t="str">
        <f t="shared" si="7"/>
        <v>-</v>
      </c>
      <c r="AO32" s="33" t="str">
        <f>IF(ISERROR(VLOOKUP(AH32,'Paramètres de la saison'!$H$10:$J$61,3,0)),"",VLOOKUP(AH32,'Paramètres de la saison'!$H$10:$J$61,3,0))</f>
        <v/>
      </c>
      <c r="AP32" s="46" t="str">
        <f t="shared" si="8"/>
        <v>-</v>
      </c>
      <c r="AQ32" s="34"/>
      <c r="AU32" s="32">
        <f t="shared" si="10"/>
        <v>0</v>
      </c>
      <c r="AV32" s="32">
        <f t="shared" si="10"/>
        <v>0</v>
      </c>
    </row>
    <row r="33" spans="1:48" s="32" customFormat="1" ht="20.25" customHeight="1" x14ac:dyDescent="0.25">
      <c r="A33" s="93" t="str">
        <f>IF(ISBLANK('Paramètres de la saison'!H34),"-",'Paramètres de la saison'!H34)</f>
        <v>-</v>
      </c>
      <c r="B33" s="93" t="str">
        <f>IF(ISBLANK('Paramètres de la saison'!J34),"-",'Paramètres de la saison'!J34)</f>
        <v>-</v>
      </c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43" t="str">
        <f t="shared" si="0"/>
        <v>-</v>
      </c>
      <c r="AH33" s="44" t="str">
        <f t="shared" si="1"/>
        <v>-</v>
      </c>
      <c r="AI33" s="45" t="str">
        <f t="shared" si="2"/>
        <v>-</v>
      </c>
      <c r="AJ33" s="32" t="str">
        <f>IF(AH33="-","-",RANK(AG33,$AG$9:$AG$60)+'Paramètres de la saison'!G34/1000)</f>
        <v>-</v>
      </c>
      <c r="AK33" s="32" t="str">
        <f t="shared" si="4"/>
        <v>-</v>
      </c>
      <c r="AL33" s="46" t="str">
        <f t="shared" si="5"/>
        <v>-</v>
      </c>
      <c r="AM33" s="46" t="str">
        <f t="shared" si="6"/>
        <v>-</v>
      </c>
      <c r="AN33" s="46" t="str">
        <f t="shared" si="7"/>
        <v>-</v>
      </c>
      <c r="AO33" s="33" t="str">
        <f>IF(ISERROR(VLOOKUP(AH33,'Paramètres de la saison'!$H$10:$J$61,3,0)),"",VLOOKUP(AH33,'Paramètres de la saison'!$H$10:$J$61,3,0))</f>
        <v/>
      </c>
      <c r="AP33" s="46" t="str">
        <f t="shared" si="8"/>
        <v>-</v>
      </c>
      <c r="AQ33" s="34"/>
      <c r="AU33" s="32">
        <f t="shared" si="10"/>
        <v>0</v>
      </c>
      <c r="AV33" s="32">
        <f t="shared" si="10"/>
        <v>0</v>
      </c>
    </row>
    <row r="34" spans="1:48" s="32" customFormat="1" ht="20.25" customHeight="1" x14ac:dyDescent="0.25">
      <c r="A34" s="94" t="str">
        <f>IF(ISBLANK('Paramètres de la saison'!H35),"-",'Paramètres de la saison'!H35)</f>
        <v>-</v>
      </c>
      <c r="B34" s="94" t="str">
        <f>IF(ISBLANK('Paramètres de la saison'!J35),"-",'Paramètres de la saison'!J35)</f>
        <v>-</v>
      </c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  <c r="N34" s="94"/>
      <c r="O34" s="94"/>
      <c r="P34" s="94"/>
      <c r="Q34" s="94"/>
      <c r="R34" s="94"/>
      <c r="S34" s="94"/>
      <c r="T34" s="94"/>
      <c r="U34" s="94"/>
      <c r="V34" s="94"/>
      <c r="W34" s="94"/>
      <c r="X34" s="94"/>
      <c r="Y34" s="94"/>
      <c r="Z34" s="94"/>
      <c r="AA34" s="94"/>
      <c r="AB34" s="94"/>
      <c r="AC34" s="94"/>
      <c r="AD34" s="94"/>
      <c r="AE34" s="94"/>
      <c r="AF34" s="94"/>
      <c r="AG34" s="43" t="str">
        <f t="shared" si="0"/>
        <v>-</v>
      </c>
      <c r="AH34" s="44" t="str">
        <f t="shared" si="1"/>
        <v>-</v>
      </c>
      <c r="AI34" s="45" t="str">
        <f t="shared" si="2"/>
        <v>-</v>
      </c>
      <c r="AJ34" s="32" t="str">
        <f>IF(AH34="-","-",RANK(AG34,$AG$9:$AG$60)+'Paramètres de la saison'!G35/1000)</f>
        <v>-</v>
      </c>
      <c r="AK34" s="32" t="str">
        <f t="shared" si="4"/>
        <v>-</v>
      </c>
      <c r="AL34" s="46" t="str">
        <f t="shared" si="5"/>
        <v>-</v>
      </c>
      <c r="AM34" s="46" t="str">
        <f t="shared" si="6"/>
        <v>-</v>
      </c>
      <c r="AN34" s="46" t="str">
        <f t="shared" si="7"/>
        <v>-</v>
      </c>
      <c r="AO34" s="33" t="str">
        <f>IF(ISERROR(VLOOKUP(AH34,'Paramètres de la saison'!$H$10:$J$61,3,0)),"",VLOOKUP(AH34,'Paramètres de la saison'!$H$10:$J$61,3,0))</f>
        <v/>
      </c>
      <c r="AP34" s="46" t="str">
        <f t="shared" si="8"/>
        <v>-</v>
      </c>
      <c r="AQ34" s="34"/>
      <c r="AU34" s="32">
        <f t="shared" si="10"/>
        <v>0</v>
      </c>
      <c r="AV34" s="32">
        <f t="shared" si="10"/>
        <v>0</v>
      </c>
    </row>
    <row r="35" spans="1:48" s="32" customFormat="1" ht="20.25" customHeight="1" x14ac:dyDescent="0.25">
      <c r="A35" s="93" t="str">
        <f>IF(ISBLANK('Paramètres de la saison'!H36),"-",'Paramètres de la saison'!H36)</f>
        <v>-</v>
      </c>
      <c r="B35" s="93" t="str">
        <f>IF(ISBLANK('Paramètres de la saison'!J36),"-",'Paramètres de la saison'!J36)</f>
        <v>-</v>
      </c>
      <c r="C35" s="93" t="str">
        <f>IF(ISBLANK('Résumé des Grands Prix'!B33),"",'Résumé des Grands Prix'!B33)</f>
        <v/>
      </c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43" t="str">
        <f t="shared" si="0"/>
        <v>-</v>
      </c>
      <c r="AH35" s="44" t="str">
        <f t="shared" si="1"/>
        <v>-</v>
      </c>
      <c r="AI35" s="45" t="str">
        <f t="shared" si="2"/>
        <v>-</v>
      </c>
      <c r="AJ35" s="32" t="str">
        <f>IF(AH35="-","-",RANK(AG35,$AG$9:$AG$60)+'Paramètres de la saison'!G36/1000)</f>
        <v>-</v>
      </c>
      <c r="AK35" s="32" t="str">
        <f t="shared" si="4"/>
        <v>-</v>
      </c>
      <c r="AL35" s="46" t="str">
        <f t="shared" si="5"/>
        <v>-</v>
      </c>
      <c r="AM35" s="46" t="str">
        <f t="shared" si="6"/>
        <v>-</v>
      </c>
      <c r="AN35" s="46" t="str">
        <f t="shared" si="7"/>
        <v>-</v>
      </c>
      <c r="AO35" s="33" t="str">
        <f>IF(ISERROR(VLOOKUP(AH35,'Paramètres de la saison'!$H$10:$J$61,3,0)),"",VLOOKUP(AH35,'Paramètres de la saison'!$H$10:$J$61,3,0))</f>
        <v/>
      </c>
      <c r="AP35" s="46" t="str">
        <f t="shared" si="8"/>
        <v>-</v>
      </c>
      <c r="AQ35" s="34"/>
      <c r="AU35" s="32">
        <f t="shared" si="10"/>
        <v>0</v>
      </c>
      <c r="AV35" s="32">
        <f t="shared" si="10"/>
        <v>0</v>
      </c>
    </row>
    <row r="36" spans="1:48" s="32" customFormat="1" ht="20.25" customHeight="1" x14ac:dyDescent="0.25">
      <c r="A36" s="94" t="str">
        <f>IF(ISBLANK('Paramètres de la saison'!H37),"-",'Paramètres de la saison'!H37)</f>
        <v>-</v>
      </c>
      <c r="B36" s="94" t="str">
        <f>IF(ISBLANK('Paramètres de la saison'!J37),"-",'Paramètres de la saison'!J37)</f>
        <v>-</v>
      </c>
      <c r="C36" s="94" t="str">
        <f>IF(ISBLANK('Résumé des Grands Prix'!B34),"",'Résumé des Grands Prix'!B34)</f>
        <v/>
      </c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4"/>
      <c r="O36" s="94"/>
      <c r="P36" s="94"/>
      <c r="Q36" s="94"/>
      <c r="R36" s="94"/>
      <c r="S36" s="94"/>
      <c r="T36" s="94"/>
      <c r="U36" s="94"/>
      <c r="V36" s="94"/>
      <c r="W36" s="94"/>
      <c r="X36" s="94"/>
      <c r="Y36" s="94"/>
      <c r="Z36" s="94"/>
      <c r="AA36" s="94"/>
      <c r="AB36" s="94"/>
      <c r="AC36" s="94"/>
      <c r="AD36" s="94"/>
      <c r="AE36" s="94"/>
      <c r="AF36" s="94"/>
      <c r="AG36" s="43" t="str">
        <f t="shared" si="0"/>
        <v>-</v>
      </c>
      <c r="AH36" s="44" t="str">
        <f t="shared" si="1"/>
        <v>-</v>
      </c>
      <c r="AI36" s="45" t="str">
        <f t="shared" si="2"/>
        <v>-</v>
      </c>
      <c r="AJ36" s="32" t="str">
        <f>IF(AH36="-","-",RANK(AG36,$AG$9:$AG$60)+'Paramètres de la saison'!G37/1000)</f>
        <v>-</v>
      </c>
      <c r="AK36" s="32" t="str">
        <f t="shared" si="4"/>
        <v>-</v>
      </c>
      <c r="AL36" s="46" t="str">
        <f t="shared" si="5"/>
        <v>-</v>
      </c>
      <c r="AM36" s="46" t="str">
        <f t="shared" si="6"/>
        <v>-</v>
      </c>
      <c r="AN36" s="46" t="str">
        <f t="shared" si="7"/>
        <v>-</v>
      </c>
      <c r="AO36" s="33" t="str">
        <f>IF(ISERROR(VLOOKUP(AH36,'Paramètres de la saison'!$H$10:$J$61,3,0)),"",VLOOKUP(AH36,'Paramètres de la saison'!$H$10:$J$61,3,0))</f>
        <v/>
      </c>
      <c r="AP36" s="46" t="str">
        <f t="shared" si="8"/>
        <v>-</v>
      </c>
      <c r="AQ36" s="34"/>
      <c r="AU36" s="32">
        <f t="shared" si="10"/>
        <v>0</v>
      </c>
      <c r="AV36" s="32">
        <f t="shared" si="10"/>
        <v>0</v>
      </c>
    </row>
    <row r="37" spans="1:48" s="32" customFormat="1" ht="20.25" customHeight="1" x14ac:dyDescent="0.25">
      <c r="A37" s="93" t="str">
        <f>IF(ISBLANK('Paramètres de la saison'!H38),"-",'Paramètres de la saison'!H38)</f>
        <v>-</v>
      </c>
      <c r="B37" s="93" t="str">
        <f>IF(ISBLANK('Paramètres de la saison'!J38),"-",'Paramètres de la saison'!J38)</f>
        <v>-</v>
      </c>
      <c r="C37" s="93" t="str">
        <f>IF(ISBLANK('Résumé des Grands Prix'!B35),"",'Résumé des Grands Prix'!B35)</f>
        <v/>
      </c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43" t="str">
        <f t="shared" si="0"/>
        <v>-</v>
      </c>
      <c r="AH37" s="44" t="str">
        <f t="shared" si="1"/>
        <v>-</v>
      </c>
      <c r="AI37" s="45" t="str">
        <f t="shared" si="2"/>
        <v>-</v>
      </c>
      <c r="AJ37" s="32" t="str">
        <f>IF(AH37="-","-",RANK(AG37,$AG$9:$AG$60)+'Paramètres de la saison'!G38/1000)</f>
        <v>-</v>
      </c>
      <c r="AK37" s="32" t="str">
        <f t="shared" si="4"/>
        <v>-</v>
      </c>
      <c r="AL37" s="46" t="str">
        <f t="shared" si="5"/>
        <v>-</v>
      </c>
      <c r="AM37" s="46" t="str">
        <f t="shared" si="6"/>
        <v>-</v>
      </c>
      <c r="AN37" s="46" t="str">
        <f t="shared" si="7"/>
        <v>-</v>
      </c>
      <c r="AO37" s="33" t="str">
        <f>IF(ISERROR(VLOOKUP(AH37,'Paramètres de la saison'!$H$10:$J$61,3,0)),"",VLOOKUP(AH37,'Paramètres de la saison'!$H$10:$J$61,3,0))</f>
        <v/>
      </c>
      <c r="AP37" s="46" t="str">
        <f t="shared" si="8"/>
        <v>-</v>
      </c>
      <c r="AQ37" s="34"/>
      <c r="AU37" s="32">
        <f t="shared" si="10"/>
        <v>0</v>
      </c>
      <c r="AV37" s="32">
        <f t="shared" si="10"/>
        <v>0</v>
      </c>
    </row>
    <row r="38" spans="1:48" s="32" customFormat="1" ht="20.25" customHeight="1" x14ac:dyDescent="0.25">
      <c r="A38" s="94" t="str">
        <f>IF(ISBLANK('Paramètres de la saison'!H39),"-",'Paramètres de la saison'!H39)</f>
        <v>-</v>
      </c>
      <c r="B38" s="94" t="str">
        <f>IF(ISBLANK('Paramètres de la saison'!J39),"-",'Paramètres de la saison'!J39)</f>
        <v>-</v>
      </c>
      <c r="C38" s="94" t="str">
        <f>IF(ISBLANK('Résumé des Grands Prix'!B36),"",'Résumé des Grands Prix'!B36)</f>
        <v/>
      </c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4"/>
      <c r="P38" s="94"/>
      <c r="Q38" s="94"/>
      <c r="R38" s="94"/>
      <c r="S38" s="94"/>
      <c r="T38" s="94"/>
      <c r="U38" s="94"/>
      <c r="V38" s="94"/>
      <c r="W38" s="94"/>
      <c r="X38" s="94"/>
      <c r="Y38" s="94"/>
      <c r="Z38" s="94"/>
      <c r="AA38" s="94"/>
      <c r="AB38" s="94"/>
      <c r="AC38" s="94"/>
      <c r="AD38" s="94"/>
      <c r="AE38" s="94"/>
      <c r="AF38" s="94"/>
      <c r="AG38" s="43" t="str">
        <f t="shared" si="0"/>
        <v>-</v>
      </c>
      <c r="AH38" s="44" t="str">
        <f t="shared" si="1"/>
        <v>-</v>
      </c>
      <c r="AI38" s="45" t="str">
        <f t="shared" si="2"/>
        <v>-</v>
      </c>
      <c r="AJ38" s="32" t="str">
        <f>IF(AH38="-","-",RANK(AG38,$AG$9:$AG$60)+'Paramètres de la saison'!G39/1000)</f>
        <v>-</v>
      </c>
      <c r="AK38" s="32" t="str">
        <f t="shared" si="4"/>
        <v>-</v>
      </c>
      <c r="AL38" s="46" t="str">
        <f t="shared" si="5"/>
        <v>-</v>
      </c>
      <c r="AM38" s="46" t="str">
        <f t="shared" si="6"/>
        <v>-</v>
      </c>
      <c r="AN38" s="46" t="str">
        <f t="shared" si="7"/>
        <v>-</v>
      </c>
      <c r="AO38" s="33" t="str">
        <f>IF(ISERROR(VLOOKUP(AH38,'Paramètres de la saison'!$H$10:$J$61,3,0)),"",VLOOKUP(AH38,'Paramètres de la saison'!$H$10:$J$61,3,0))</f>
        <v/>
      </c>
      <c r="AP38" s="46" t="str">
        <f t="shared" si="8"/>
        <v>-</v>
      </c>
      <c r="AQ38" s="34"/>
      <c r="AU38" s="32">
        <f t="shared" si="10"/>
        <v>0</v>
      </c>
      <c r="AV38" s="32">
        <f t="shared" si="10"/>
        <v>0</v>
      </c>
    </row>
    <row r="39" spans="1:48" s="32" customFormat="1" ht="20.25" customHeight="1" x14ac:dyDescent="0.25">
      <c r="A39" s="93" t="str">
        <f>IF(ISBLANK('Paramètres de la saison'!H40),"-",'Paramètres de la saison'!H40)</f>
        <v>-</v>
      </c>
      <c r="B39" s="93" t="str">
        <f>IF(ISBLANK('Paramètres de la saison'!J40),"-",'Paramètres de la saison'!J40)</f>
        <v>-</v>
      </c>
      <c r="C39" s="93"/>
      <c r="D39" s="93"/>
      <c r="E39" s="93"/>
      <c r="F39" s="93"/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3"/>
      <c r="Y39" s="93"/>
      <c r="Z39" s="93"/>
      <c r="AA39" s="93"/>
      <c r="AB39" s="93"/>
      <c r="AC39" s="93"/>
      <c r="AD39" s="93"/>
      <c r="AE39" s="93"/>
      <c r="AF39" s="93"/>
      <c r="AG39" s="43" t="str">
        <f t="shared" si="0"/>
        <v>-</v>
      </c>
      <c r="AH39" s="44" t="str">
        <f t="shared" si="1"/>
        <v>-</v>
      </c>
      <c r="AI39" s="45" t="str">
        <f t="shared" si="2"/>
        <v>-</v>
      </c>
      <c r="AJ39" s="32" t="str">
        <f>IF(AH39="-","-",RANK(AG39,$AG$9:$AG$60)+'Paramètres de la saison'!G40/1000)</f>
        <v>-</v>
      </c>
      <c r="AK39" s="32" t="str">
        <f t="shared" si="4"/>
        <v>-</v>
      </c>
      <c r="AL39" s="46" t="str">
        <f t="shared" si="5"/>
        <v>-</v>
      </c>
      <c r="AM39" s="46" t="str">
        <f t="shared" si="6"/>
        <v>-</v>
      </c>
      <c r="AN39" s="46" t="str">
        <f t="shared" si="7"/>
        <v>-</v>
      </c>
      <c r="AO39" s="33" t="str">
        <f>IF(ISERROR(VLOOKUP(AH39,'Paramètres de la saison'!$H$10:$J$61,3,0)),"",VLOOKUP(AH39,'Paramètres de la saison'!$H$10:$J$61,3,0))</f>
        <v/>
      </c>
      <c r="AP39" s="46" t="str">
        <f t="shared" si="8"/>
        <v>-</v>
      </c>
      <c r="AQ39" s="34"/>
      <c r="AU39" s="32">
        <f t="shared" si="10"/>
        <v>0</v>
      </c>
      <c r="AV39" s="32">
        <f t="shared" si="10"/>
        <v>0</v>
      </c>
    </row>
    <row r="40" spans="1:48" s="32" customFormat="1" ht="20.25" customHeight="1" x14ac:dyDescent="0.25">
      <c r="A40" s="94" t="str">
        <f>IF(ISBLANK('Paramètres de la saison'!H41),"-",'Paramètres de la saison'!H41)</f>
        <v>-</v>
      </c>
      <c r="B40" s="94" t="str">
        <f>IF(ISBLANK('Paramètres de la saison'!J41),"-",'Paramètres de la saison'!J41)</f>
        <v>-</v>
      </c>
      <c r="C40" s="94"/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4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4"/>
      <c r="AG40" s="43" t="str">
        <f t="shared" si="0"/>
        <v>-</v>
      </c>
      <c r="AH40" s="44" t="str">
        <f t="shared" si="1"/>
        <v>-</v>
      </c>
      <c r="AI40" s="45" t="str">
        <f t="shared" si="2"/>
        <v>-</v>
      </c>
      <c r="AJ40" s="32" t="str">
        <f>IF(AH40="-","-",RANK(AG40,$AG$9:$AG$60)+'Paramètres de la saison'!G41/1000)</f>
        <v>-</v>
      </c>
      <c r="AK40" s="32" t="str">
        <f t="shared" si="4"/>
        <v>-</v>
      </c>
      <c r="AL40" s="46" t="str">
        <f t="shared" si="5"/>
        <v>-</v>
      </c>
      <c r="AM40" s="46" t="str">
        <f t="shared" si="6"/>
        <v>-</v>
      </c>
      <c r="AN40" s="46" t="str">
        <f t="shared" si="7"/>
        <v>-</v>
      </c>
      <c r="AO40" s="33" t="str">
        <f>IF(ISERROR(VLOOKUP(AH40,'Paramètres de la saison'!$H$10:$J$61,3,0)),"",VLOOKUP(AH40,'Paramètres de la saison'!$H$10:$J$61,3,0))</f>
        <v/>
      </c>
      <c r="AP40" s="46" t="str">
        <f t="shared" si="8"/>
        <v>-</v>
      </c>
      <c r="AQ40" s="34"/>
      <c r="AU40" s="32">
        <f t="shared" si="10"/>
        <v>0</v>
      </c>
      <c r="AV40" s="32">
        <f t="shared" si="10"/>
        <v>0</v>
      </c>
    </row>
    <row r="41" spans="1:48" s="32" customFormat="1" ht="20.25" customHeight="1" x14ac:dyDescent="0.25">
      <c r="A41" s="93" t="str">
        <f>IF(ISBLANK('Paramètres de la saison'!H42),"-",'Paramètres de la saison'!H42)</f>
        <v>-</v>
      </c>
      <c r="B41" s="93" t="str">
        <f>IF(ISBLANK('Paramètres de la saison'!J42),"-",'Paramètres de la saison'!J42)</f>
        <v>-</v>
      </c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93"/>
      <c r="X41" s="93"/>
      <c r="Y41" s="93"/>
      <c r="Z41" s="93"/>
      <c r="AA41" s="93"/>
      <c r="AB41" s="93"/>
      <c r="AC41" s="93"/>
      <c r="AD41" s="93"/>
      <c r="AE41" s="93"/>
      <c r="AF41" s="93"/>
      <c r="AG41" s="43" t="str">
        <f t="shared" ref="AG41:AG60" si="11">IF(A41="-","-",SUM(C41:AF41))</f>
        <v>-</v>
      </c>
      <c r="AH41" s="44" t="str">
        <f t="shared" ref="AH41:AH60" si="12">IF(ISBLANK(A41),"-",A41)</f>
        <v>-</v>
      </c>
      <c r="AI41" s="45" t="str">
        <f t="shared" ref="AI41:AI60" si="13">IF(COUNTIF(C41:AF41,25)+COUNTIF(C41:AF41,26)=0,"-",COUNTIF(C41:AF41,25)+COUNTIF(C41:AF41,26))</f>
        <v>-</v>
      </c>
      <c r="AJ41" s="32" t="str">
        <f>IF(AH41="-","-",RANK(AG41,$AG$9:$AG$60)+'Paramètres de la saison'!G42/1000)</f>
        <v>-</v>
      </c>
      <c r="AK41" s="32" t="str">
        <f t="shared" si="4"/>
        <v>-</v>
      </c>
      <c r="AL41" s="46" t="str">
        <f t="shared" si="5"/>
        <v>-</v>
      </c>
      <c r="AM41" s="46" t="str">
        <f t="shared" si="6"/>
        <v>-</v>
      </c>
      <c r="AN41" s="46" t="str">
        <f t="shared" si="7"/>
        <v>-</v>
      </c>
      <c r="AO41" s="33" t="str">
        <f>IF(ISERROR(VLOOKUP(AH41,'Paramètres de la saison'!$H$10:$J$61,3,0)),"",VLOOKUP(AH41,'Paramètres de la saison'!$H$10:$J$61,3,0))</f>
        <v/>
      </c>
      <c r="AP41" s="46" t="str">
        <f t="shared" si="8"/>
        <v>-</v>
      </c>
      <c r="AQ41" s="34"/>
      <c r="AU41" s="32">
        <f t="shared" si="10"/>
        <v>0</v>
      </c>
      <c r="AV41" s="32">
        <f t="shared" si="10"/>
        <v>0</v>
      </c>
    </row>
    <row r="42" spans="1:48" s="32" customFormat="1" ht="20.25" customHeight="1" x14ac:dyDescent="0.25">
      <c r="A42" s="94" t="str">
        <f>IF(ISBLANK('Paramètres de la saison'!H43),"-",'Paramètres de la saison'!H43)</f>
        <v>-</v>
      </c>
      <c r="B42" s="94" t="str">
        <f>IF(ISBLANK('Paramètres de la saison'!J43),"-",'Paramètres de la saison'!J43)</f>
        <v>-</v>
      </c>
      <c r="C42" s="94"/>
      <c r="D42" s="94"/>
      <c r="E42" s="94"/>
      <c r="F42" s="94"/>
      <c r="G42" s="94"/>
      <c r="H42" s="94"/>
      <c r="I42" s="94"/>
      <c r="J42" s="94"/>
      <c r="K42" s="94"/>
      <c r="L42" s="94"/>
      <c r="M42" s="94"/>
      <c r="N42" s="94"/>
      <c r="O42" s="94"/>
      <c r="P42" s="94"/>
      <c r="Q42" s="94"/>
      <c r="R42" s="94"/>
      <c r="S42" s="94"/>
      <c r="T42" s="94"/>
      <c r="U42" s="94"/>
      <c r="V42" s="94"/>
      <c r="W42" s="94"/>
      <c r="X42" s="94"/>
      <c r="Y42" s="94"/>
      <c r="Z42" s="94"/>
      <c r="AA42" s="94"/>
      <c r="AB42" s="94"/>
      <c r="AC42" s="94"/>
      <c r="AD42" s="94"/>
      <c r="AE42" s="94"/>
      <c r="AF42" s="94"/>
      <c r="AG42" s="43" t="str">
        <f t="shared" si="11"/>
        <v>-</v>
      </c>
      <c r="AH42" s="44" t="str">
        <f t="shared" si="12"/>
        <v>-</v>
      </c>
      <c r="AI42" s="45" t="str">
        <f t="shared" si="13"/>
        <v>-</v>
      </c>
      <c r="AJ42" s="32" t="str">
        <f>IF(AH42="-","-",RANK(AG42,$AG$9:$AG$60)+'Paramètres de la saison'!G43/1000)</f>
        <v>-</v>
      </c>
      <c r="AK42" s="32" t="str">
        <f t="shared" si="4"/>
        <v>-</v>
      </c>
      <c r="AL42" s="46" t="str">
        <f t="shared" si="5"/>
        <v>-</v>
      </c>
      <c r="AM42" s="46" t="str">
        <f t="shared" si="6"/>
        <v>-</v>
      </c>
      <c r="AN42" s="46" t="str">
        <f t="shared" si="7"/>
        <v>-</v>
      </c>
      <c r="AO42" s="33" t="str">
        <f>IF(ISERROR(VLOOKUP(AH42,'Paramètres de la saison'!$H$10:$J$61,3,0)),"",VLOOKUP(AH42,'Paramètres de la saison'!$H$10:$J$61,3,0))</f>
        <v/>
      </c>
      <c r="AP42" s="46" t="str">
        <f t="shared" si="8"/>
        <v>-</v>
      </c>
      <c r="AQ42" s="34"/>
      <c r="AU42" s="32">
        <f t="shared" si="10"/>
        <v>0</v>
      </c>
      <c r="AV42" s="32">
        <f t="shared" si="10"/>
        <v>0</v>
      </c>
    </row>
    <row r="43" spans="1:48" s="32" customFormat="1" ht="20.25" customHeight="1" x14ac:dyDescent="0.25">
      <c r="A43" s="93" t="str">
        <f>IF(ISBLANK('Paramètres de la saison'!H44),"-",'Paramètres de la saison'!H44)</f>
        <v>-</v>
      </c>
      <c r="B43" s="93" t="str">
        <f>IF(ISBLANK('Paramètres de la saison'!J44),"-",'Paramètres de la saison'!J44)</f>
        <v>-</v>
      </c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93"/>
      <c r="AG43" s="43" t="str">
        <f t="shared" si="11"/>
        <v>-</v>
      </c>
      <c r="AH43" s="44" t="str">
        <f t="shared" si="12"/>
        <v>-</v>
      </c>
      <c r="AI43" s="45" t="str">
        <f t="shared" si="13"/>
        <v>-</v>
      </c>
      <c r="AJ43" s="32" t="str">
        <f>IF(AH43="-","-",RANK(AG43,$AG$9:$AG$60)+'Paramètres de la saison'!G44/1000)</f>
        <v>-</v>
      </c>
      <c r="AK43" s="32" t="str">
        <f t="shared" si="4"/>
        <v>-</v>
      </c>
      <c r="AL43" s="46" t="str">
        <f t="shared" si="5"/>
        <v>-</v>
      </c>
      <c r="AM43" s="46" t="str">
        <f t="shared" si="6"/>
        <v>-</v>
      </c>
      <c r="AN43" s="46" t="str">
        <f t="shared" si="7"/>
        <v>-</v>
      </c>
      <c r="AO43" s="33" t="str">
        <f>IF(ISERROR(VLOOKUP(AH43,'Paramètres de la saison'!$H$10:$J$61,3,0)),"",VLOOKUP(AH43,'Paramètres de la saison'!$H$10:$J$61,3,0))</f>
        <v/>
      </c>
      <c r="AP43" s="46" t="str">
        <f t="shared" si="8"/>
        <v>-</v>
      </c>
      <c r="AQ43" s="34"/>
      <c r="AU43" s="32">
        <f t="shared" si="10"/>
        <v>0</v>
      </c>
      <c r="AV43" s="32">
        <f t="shared" si="10"/>
        <v>0</v>
      </c>
    </row>
    <row r="44" spans="1:48" ht="20.25" customHeight="1" x14ac:dyDescent="0.25">
      <c r="A44" s="94" t="str">
        <f>IF(ISBLANK('Paramètres de la saison'!H45),"-",'Paramètres de la saison'!H45)</f>
        <v>-</v>
      </c>
      <c r="B44" s="94" t="str">
        <f>IF(ISBLANK('Paramètres de la saison'!J45),"-",'Paramètres de la saison'!J45)</f>
        <v>-</v>
      </c>
      <c r="C44" s="94"/>
      <c r="D44" s="94"/>
      <c r="E44" s="94"/>
      <c r="F44" s="94"/>
      <c r="G44" s="94"/>
      <c r="H44" s="94"/>
      <c r="I44" s="94"/>
      <c r="J44" s="94"/>
      <c r="K44" s="94"/>
      <c r="L44" s="94"/>
      <c r="M44" s="94"/>
      <c r="N44" s="94"/>
      <c r="O44" s="94"/>
      <c r="P44" s="94"/>
      <c r="Q44" s="94"/>
      <c r="R44" s="94"/>
      <c r="S44" s="94"/>
      <c r="T44" s="94"/>
      <c r="U44" s="94"/>
      <c r="V44" s="94"/>
      <c r="W44" s="94"/>
      <c r="X44" s="94"/>
      <c r="Y44" s="94"/>
      <c r="Z44" s="94"/>
      <c r="AA44" s="94"/>
      <c r="AB44" s="94"/>
      <c r="AC44" s="94"/>
      <c r="AD44" s="94"/>
      <c r="AE44" s="94"/>
      <c r="AF44" s="94"/>
      <c r="AG44" s="43" t="str">
        <f t="shared" si="11"/>
        <v>-</v>
      </c>
      <c r="AH44" s="44" t="str">
        <f t="shared" si="12"/>
        <v>-</v>
      </c>
      <c r="AI44" s="45" t="str">
        <f t="shared" si="13"/>
        <v>-</v>
      </c>
      <c r="AJ44" s="32" t="str">
        <f>IF(AH44="-","-",RANK(AG44,$AG$9:$AG$60)+'Paramètres de la saison'!G45/1000)</f>
        <v>-</v>
      </c>
      <c r="AK44" s="32" t="str">
        <f t="shared" si="4"/>
        <v>-</v>
      </c>
      <c r="AL44" s="46" t="str">
        <f t="shared" si="5"/>
        <v>-</v>
      </c>
      <c r="AM44" s="46" t="str">
        <f t="shared" si="6"/>
        <v>-</v>
      </c>
      <c r="AN44" s="46" t="str">
        <f t="shared" si="7"/>
        <v>-</v>
      </c>
      <c r="AO44" s="33" t="str">
        <f>IF(ISERROR(VLOOKUP(AH44,'Paramètres de la saison'!$H$10:$J$61,3,0)),"",VLOOKUP(AH44,'Paramètres de la saison'!$H$10:$J$61,3,0))</f>
        <v/>
      </c>
      <c r="AP44" s="46" t="str">
        <f t="shared" si="8"/>
        <v>-</v>
      </c>
      <c r="AU44" s="32">
        <f t="shared" si="10"/>
        <v>0</v>
      </c>
      <c r="AV44" s="32">
        <f t="shared" si="10"/>
        <v>0</v>
      </c>
    </row>
    <row r="45" spans="1:48" ht="20.25" customHeight="1" x14ac:dyDescent="0.25">
      <c r="A45" s="93" t="str">
        <f>IF(ISBLANK('Paramètres de la saison'!H46),"-",'Paramètres de la saison'!H46)</f>
        <v>-</v>
      </c>
      <c r="B45" s="93" t="str">
        <f>IF(ISBLANK('Paramètres de la saison'!J46),"-",'Paramètres de la saison'!J46)</f>
        <v>-</v>
      </c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43" t="str">
        <f t="shared" si="11"/>
        <v>-</v>
      </c>
      <c r="AH45" s="44" t="str">
        <f t="shared" si="12"/>
        <v>-</v>
      </c>
      <c r="AI45" s="45" t="str">
        <f t="shared" si="13"/>
        <v>-</v>
      </c>
      <c r="AJ45" s="32" t="str">
        <f>IF(AH45="-","-",RANK(AG45,$AG$9:$AG$60)+'Paramètres de la saison'!G46/1000)</f>
        <v>-</v>
      </c>
      <c r="AK45" s="32" t="str">
        <f t="shared" si="4"/>
        <v>-</v>
      </c>
      <c r="AL45" s="46" t="str">
        <f t="shared" si="5"/>
        <v>-</v>
      </c>
      <c r="AM45" s="46" t="str">
        <f t="shared" si="6"/>
        <v>-</v>
      </c>
      <c r="AN45" s="46" t="str">
        <f t="shared" si="7"/>
        <v>-</v>
      </c>
      <c r="AO45" s="33" t="str">
        <f>IF(ISERROR(VLOOKUP(AH45,'Paramètres de la saison'!$H$10:$J$61,3,0)),"",VLOOKUP(AH45,'Paramètres de la saison'!$H$10:$J$61,3,0))</f>
        <v/>
      </c>
      <c r="AP45" s="46" t="str">
        <f t="shared" si="8"/>
        <v>-</v>
      </c>
      <c r="AU45" s="32">
        <f t="shared" si="10"/>
        <v>0</v>
      </c>
      <c r="AV45" s="32">
        <f t="shared" si="10"/>
        <v>0</v>
      </c>
    </row>
    <row r="46" spans="1:48" ht="20.25" customHeight="1" x14ac:dyDescent="0.25">
      <c r="A46" s="94" t="str">
        <f>IF(ISBLANK('Paramètres de la saison'!H47),"-",'Paramètres de la saison'!H47)</f>
        <v>-</v>
      </c>
      <c r="B46" s="94" t="str">
        <f>IF(ISBLANK('Paramètres de la saison'!J47),"-",'Paramètres de la saison'!J47)</f>
        <v>-</v>
      </c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4"/>
      <c r="P46" s="94"/>
      <c r="Q46" s="94"/>
      <c r="R46" s="94"/>
      <c r="S46" s="94"/>
      <c r="T46" s="94"/>
      <c r="U46" s="94"/>
      <c r="V46" s="94"/>
      <c r="W46" s="94"/>
      <c r="X46" s="94"/>
      <c r="Y46" s="94"/>
      <c r="Z46" s="94"/>
      <c r="AA46" s="94"/>
      <c r="AB46" s="94"/>
      <c r="AC46" s="94"/>
      <c r="AD46" s="94"/>
      <c r="AE46" s="94"/>
      <c r="AF46" s="94"/>
      <c r="AG46" s="43" t="str">
        <f t="shared" si="11"/>
        <v>-</v>
      </c>
      <c r="AH46" s="44" t="str">
        <f t="shared" si="12"/>
        <v>-</v>
      </c>
      <c r="AI46" s="45" t="str">
        <f t="shared" si="13"/>
        <v>-</v>
      </c>
      <c r="AJ46" s="32" t="str">
        <f>IF(AH46="-","-",RANK(AG46,$AG$9:$AG$60)+'Paramètres de la saison'!G47/1000)</f>
        <v>-</v>
      </c>
      <c r="AK46" s="32" t="str">
        <f t="shared" si="4"/>
        <v>-</v>
      </c>
      <c r="AL46" s="46" t="str">
        <f t="shared" si="5"/>
        <v>-</v>
      </c>
      <c r="AM46" s="46" t="str">
        <f t="shared" si="6"/>
        <v>-</v>
      </c>
      <c r="AN46" s="46" t="str">
        <f t="shared" si="7"/>
        <v>-</v>
      </c>
      <c r="AO46" s="33" t="str">
        <f>IF(ISERROR(VLOOKUP(AH46,'Paramètres de la saison'!$H$10:$J$61,3,0)),"",VLOOKUP(AH46,'Paramètres de la saison'!$H$10:$J$61,3,0))</f>
        <v/>
      </c>
      <c r="AP46" s="46" t="str">
        <f t="shared" si="8"/>
        <v>-</v>
      </c>
      <c r="AU46" s="32">
        <f t="shared" si="10"/>
        <v>0</v>
      </c>
      <c r="AV46" s="32">
        <f t="shared" si="10"/>
        <v>0</v>
      </c>
    </row>
    <row r="47" spans="1:48" ht="20.25" customHeight="1" x14ac:dyDescent="0.25">
      <c r="A47" s="93" t="str">
        <f>IF(ISBLANK('Paramètres de la saison'!H48),"-",'Paramètres de la saison'!H48)</f>
        <v>-</v>
      </c>
      <c r="B47" s="93" t="str">
        <f>IF(ISBLANK('Paramètres de la saison'!J48),"-",'Paramètres de la saison'!J48)</f>
        <v>-</v>
      </c>
      <c r="C47" s="93"/>
      <c r="D47" s="93"/>
      <c r="E47" s="93"/>
      <c r="F47" s="93"/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93"/>
      <c r="X47" s="93"/>
      <c r="Y47" s="93"/>
      <c r="Z47" s="93"/>
      <c r="AA47" s="93"/>
      <c r="AB47" s="93"/>
      <c r="AC47" s="93"/>
      <c r="AD47" s="93"/>
      <c r="AE47" s="93"/>
      <c r="AF47" s="93"/>
      <c r="AG47" s="43" t="str">
        <f t="shared" si="11"/>
        <v>-</v>
      </c>
      <c r="AH47" s="44" t="str">
        <f t="shared" si="12"/>
        <v>-</v>
      </c>
      <c r="AI47" s="45" t="str">
        <f t="shared" si="13"/>
        <v>-</v>
      </c>
      <c r="AJ47" s="32" t="str">
        <f>IF(AH47="-","-",RANK(AG47,$AG$9:$AG$60)+'Paramètres de la saison'!G48/1000)</f>
        <v>-</v>
      </c>
      <c r="AK47" s="32" t="str">
        <f t="shared" si="4"/>
        <v>-</v>
      </c>
      <c r="AL47" s="46" t="str">
        <f t="shared" si="5"/>
        <v>-</v>
      </c>
      <c r="AM47" s="46" t="str">
        <f t="shared" si="6"/>
        <v>-</v>
      </c>
      <c r="AN47" s="46" t="str">
        <f t="shared" si="7"/>
        <v>-</v>
      </c>
      <c r="AO47" s="33" t="str">
        <f>IF(ISERROR(VLOOKUP(AH47,'Paramètres de la saison'!$H$10:$J$61,3,0)),"",VLOOKUP(AH47,'Paramètres de la saison'!$H$10:$J$61,3,0))</f>
        <v/>
      </c>
      <c r="AP47" s="46" t="str">
        <f t="shared" si="8"/>
        <v>-</v>
      </c>
      <c r="AU47" s="32">
        <f t="shared" si="10"/>
        <v>0</v>
      </c>
      <c r="AV47" s="32">
        <f t="shared" si="10"/>
        <v>0</v>
      </c>
    </row>
    <row r="48" spans="1:48" ht="20.25" customHeight="1" x14ac:dyDescent="0.25">
      <c r="A48" s="94" t="str">
        <f>IF(ISBLANK('Paramètres de la saison'!H49),"-",'Paramètres de la saison'!H49)</f>
        <v>-</v>
      </c>
      <c r="B48" s="94" t="str">
        <f>IF(ISBLANK('Paramètres de la saison'!J49),"-",'Paramètres de la saison'!J49)</f>
        <v>-</v>
      </c>
      <c r="C48" s="94"/>
      <c r="D48" s="94"/>
      <c r="E48" s="94"/>
      <c r="F48" s="94"/>
      <c r="G48" s="94"/>
      <c r="H48" s="94"/>
      <c r="I48" s="94"/>
      <c r="J48" s="94"/>
      <c r="K48" s="94"/>
      <c r="L48" s="94"/>
      <c r="M48" s="94"/>
      <c r="N48" s="94"/>
      <c r="O48" s="94"/>
      <c r="P48" s="94"/>
      <c r="Q48" s="94"/>
      <c r="R48" s="94"/>
      <c r="S48" s="94"/>
      <c r="T48" s="94"/>
      <c r="U48" s="94"/>
      <c r="V48" s="94"/>
      <c r="W48" s="94"/>
      <c r="X48" s="94"/>
      <c r="Y48" s="94"/>
      <c r="Z48" s="94"/>
      <c r="AA48" s="94"/>
      <c r="AB48" s="94"/>
      <c r="AC48" s="94"/>
      <c r="AD48" s="94"/>
      <c r="AE48" s="94"/>
      <c r="AF48" s="94"/>
      <c r="AG48" s="43" t="str">
        <f t="shared" si="11"/>
        <v>-</v>
      </c>
      <c r="AH48" s="44" t="str">
        <f t="shared" si="12"/>
        <v>-</v>
      </c>
      <c r="AI48" s="45" t="str">
        <f t="shared" si="13"/>
        <v>-</v>
      </c>
      <c r="AJ48" s="32" t="str">
        <f>IF(AH48="-","-",RANK(AG48,$AG$9:$AG$60)+'Paramètres de la saison'!G49/1000)</f>
        <v>-</v>
      </c>
      <c r="AK48" s="32" t="str">
        <f t="shared" si="4"/>
        <v>-</v>
      </c>
      <c r="AL48" s="46" t="str">
        <f t="shared" si="5"/>
        <v>-</v>
      </c>
      <c r="AM48" s="46" t="str">
        <f t="shared" si="6"/>
        <v>-</v>
      </c>
      <c r="AN48" s="46" t="str">
        <f t="shared" si="7"/>
        <v>-</v>
      </c>
      <c r="AO48" s="33" t="str">
        <f>IF(ISERROR(VLOOKUP(AH48,'Paramètres de la saison'!$H$10:$J$61,3,0)),"",VLOOKUP(AH48,'Paramètres de la saison'!$H$10:$J$61,3,0))</f>
        <v/>
      </c>
      <c r="AP48" s="46" t="str">
        <f t="shared" si="8"/>
        <v>-</v>
      </c>
      <c r="AU48" s="32">
        <f t="shared" si="10"/>
        <v>0</v>
      </c>
      <c r="AV48" s="32">
        <f t="shared" si="10"/>
        <v>0</v>
      </c>
    </row>
    <row r="49" spans="1:48" ht="20.25" customHeight="1" x14ac:dyDescent="0.25">
      <c r="A49" s="93" t="str">
        <f>IF(ISBLANK('Paramètres de la saison'!H50),"-",'Paramètres de la saison'!H50)</f>
        <v>-</v>
      </c>
      <c r="B49" s="93" t="str">
        <f>IF(ISBLANK('Paramètres de la saison'!J50),"-",'Paramètres de la saison'!J50)</f>
        <v>-</v>
      </c>
      <c r="C49" s="93"/>
      <c r="D49" s="93"/>
      <c r="E49" s="93"/>
      <c r="F49" s="93"/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93"/>
      <c r="X49" s="93"/>
      <c r="Y49" s="93"/>
      <c r="Z49" s="93"/>
      <c r="AA49" s="93"/>
      <c r="AB49" s="93"/>
      <c r="AC49" s="93"/>
      <c r="AD49" s="93"/>
      <c r="AE49" s="93"/>
      <c r="AF49" s="93"/>
      <c r="AG49" s="43" t="str">
        <f t="shared" si="11"/>
        <v>-</v>
      </c>
      <c r="AH49" s="44" t="str">
        <f t="shared" si="12"/>
        <v>-</v>
      </c>
      <c r="AI49" s="45" t="str">
        <f t="shared" si="13"/>
        <v>-</v>
      </c>
      <c r="AJ49" s="32" t="str">
        <f>IF(AH49="-","-",RANK(AG49,$AG$9:$AG$60)+'Paramètres de la saison'!G50/1000)</f>
        <v>-</v>
      </c>
      <c r="AK49" s="32" t="str">
        <f t="shared" si="4"/>
        <v>-</v>
      </c>
      <c r="AL49" s="46" t="str">
        <f t="shared" si="5"/>
        <v>-</v>
      </c>
      <c r="AM49" s="46" t="str">
        <f t="shared" si="6"/>
        <v>-</v>
      </c>
      <c r="AN49" s="46" t="str">
        <f t="shared" si="7"/>
        <v>-</v>
      </c>
      <c r="AO49" s="33" t="str">
        <f>IF(ISERROR(VLOOKUP(AH49,'Paramètres de la saison'!$H$10:$J$61,3,0)),"",VLOOKUP(AH49,'Paramètres de la saison'!$H$10:$J$61,3,0))</f>
        <v/>
      </c>
      <c r="AP49" s="46" t="str">
        <f t="shared" si="8"/>
        <v>-</v>
      </c>
      <c r="AU49" s="32">
        <f t="shared" si="10"/>
        <v>0</v>
      </c>
      <c r="AV49" s="32">
        <f t="shared" si="10"/>
        <v>0</v>
      </c>
    </row>
    <row r="50" spans="1:48" ht="20.25" customHeight="1" x14ac:dyDescent="0.25">
      <c r="A50" s="94" t="str">
        <f>IF(ISBLANK('Paramètres de la saison'!H51),"-",'Paramètres de la saison'!H51)</f>
        <v>-</v>
      </c>
      <c r="B50" s="94" t="str">
        <f>IF(ISBLANK('Paramètres de la saison'!J51),"-",'Paramètres de la saison'!J51)</f>
        <v>-</v>
      </c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4"/>
      <c r="P50" s="94"/>
      <c r="Q50" s="94"/>
      <c r="R50" s="94"/>
      <c r="S50" s="94"/>
      <c r="T50" s="94"/>
      <c r="U50" s="94"/>
      <c r="V50" s="94"/>
      <c r="W50" s="94"/>
      <c r="X50" s="94"/>
      <c r="Y50" s="94"/>
      <c r="Z50" s="94"/>
      <c r="AA50" s="94"/>
      <c r="AB50" s="94"/>
      <c r="AC50" s="94"/>
      <c r="AD50" s="94"/>
      <c r="AE50" s="94"/>
      <c r="AF50" s="94"/>
      <c r="AG50" s="43" t="str">
        <f t="shared" si="11"/>
        <v>-</v>
      </c>
      <c r="AH50" s="44" t="str">
        <f t="shared" si="12"/>
        <v>-</v>
      </c>
      <c r="AI50" s="45" t="str">
        <f t="shared" si="13"/>
        <v>-</v>
      </c>
      <c r="AJ50" s="32" t="str">
        <f>IF(AH50="-","-",RANK(AG50,$AG$9:$AG$60)+'Paramètres de la saison'!G51/1000)</f>
        <v>-</v>
      </c>
      <c r="AK50" s="32" t="str">
        <f t="shared" si="4"/>
        <v>-</v>
      </c>
      <c r="AL50" s="46" t="str">
        <f t="shared" si="5"/>
        <v>-</v>
      </c>
      <c r="AM50" s="46" t="str">
        <f t="shared" si="6"/>
        <v>-</v>
      </c>
      <c r="AN50" s="46" t="str">
        <f t="shared" si="7"/>
        <v>-</v>
      </c>
      <c r="AO50" s="33" t="str">
        <f>IF(ISERROR(VLOOKUP(AH50,'Paramètres de la saison'!$H$10:$J$61,3,0)),"",VLOOKUP(AH50,'Paramètres de la saison'!$H$10:$J$61,3,0))</f>
        <v/>
      </c>
      <c r="AP50" s="46" t="str">
        <f t="shared" si="8"/>
        <v>-</v>
      </c>
      <c r="AU50" s="32">
        <f t="shared" si="10"/>
        <v>0</v>
      </c>
      <c r="AV50" s="32">
        <f t="shared" si="10"/>
        <v>0</v>
      </c>
    </row>
    <row r="51" spans="1:48" ht="20.25" customHeight="1" x14ac:dyDescent="0.25">
      <c r="A51" s="93" t="str">
        <f>IF(ISBLANK('Paramètres de la saison'!H52),"-",'Paramètres de la saison'!H52)</f>
        <v>-</v>
      </c>
      <c r="B51" s="93" t="str">
        <f>IF(ISBLANK('Paramètres de la saison'!J52),"-",'Paramètres de la saison'!J52)</f>
        <v>-</v>
      </c>
      <c r="C51" s="93"/>
      <c r="D51" s="93"/>
      <c r="E51" s="93"/>
      <c r="F51" s="93"/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93"/>
      <c r="X51" s="93"/>
      <c r="Y51" s="93"/>
      <c r="Z51" s="93"/>
      <c r="AA51" s="93"/>
      <c r="AB51" s="93"/>
      <c r="AC51" s="93"/>
      <c r="AD51" s="93"/>
      <c r="AE51" s="93"/>
      <c r="AF51" s="93"/>
      <c r="AG51" s="43" t="str">
        <f t="shared" si="11"/>
        <v>-</v>
      </c>
      <c r="AH51" s="44" t="str">
        <f t="shared" si="12"/>
        <v>-</v>
      </c>
      <c r="AI51" s="45" t="str">
        <f t="shared" si="13"/>
        <v>-</v>
      </c>
      <c r="AJ51" s="32" t="str">
        <f>IF(AH51="-","-",RANK(AG51,$AG$9:$AG$60)+'Paramètres de la saison'!G52/1000)</f>
        <v>-</v>
      </c>
      <c r="AK51" s="32" t="str">
        <f t="shared" si="4"/>
        <v>-</v>
      </c>
      <c r="AL51" s="46" t="str">
        <f t="shared" si="5"/>
        <v>-</v>
      </c>
      <c r="AM51" s="46" t="str">
        <f t="shared" si="6"/>
        <v>-</v>
      </c>
      <c r="AN51" s="46" t="str">
        <f t="shared" si="7"/>
        <v>-</v>
      </c>
      <c r="AO51" s="33" t="str">
        <f>IF(ISERROR(VLOOKUP(AH51,'Paramètres de la saison'!$H$10:$J$61,3,0)),"",VLOOKUP(AH51,'Paramètres de la saison'!$H$10:$J$61,3,0))</f>
        <v/>
      </c>
      <c r="AP51" s="46" t="str">
        <f t="shared" si="8"/>
        <v>-</v>
      </c>
      <c r="AU51" s="32">
        <f t="shared" si="10"/>
        <v>0</v>
      </c>
      <c r="AV51" s="32">
        <f t="shared" si="10"/>
        <v>0</v>
      </c>
    </row>
    <row r="52" spans="1:48" ht="20.25" customHeight="1" x14ac:dyDescent="0.25">
      <c r="A52" s="94" t="str">
        <f>IF(ISBLANK('Paramètres de la saison'!H53),"-",'Paramètres de la saison'!H53)</f>
        <v>-</v>
      </c>
      <c r="B52" s="94" t="str">
        <f>IF(ISBLANK('Paramètres de la saison'!J53),"-",'Paramètres de la saison'!J53)</f>
        <v>-</v>
      </c>
      <c r="C52" s="94"/>
      <c r="D52" s="94"/>
      <c r="E52" s="94"/>
      <c r="F52" s="94"/>
      <c r="G52" s="94"/>
      <c r="H52" s="94"/>
      <c r="I52" s="94"/>
      <c r="J52" s="94"/>
      <c r="K52" s="94"/>
      <c r="L52" s="94"/>
      <c r="M52" s="94"/>
      <c r="N52" s="94"/>
      <c r="O52" s="94"/>
      <c r="P52" s="94"/>
      <c r="Q52" s="94"/>
      <c r="R52" s="94"/>
      <c r="S52" s="94"/>
      <c r="T52" s="94"/>
      <c r="U52" s="94"/>
      <c r="V52" s="94"/>
      <c r="W52" s="94"/>
      <c r="X52" s="94"/>
      <c r="Y52" s="94"/>
      <c r="Z52" s="94"/>
      <c r="AA52" s="94"/>
      <c r="AB52" s="94"/>
      <c r="AC52" s="94"/>
      <c r="AD52" s="94"/>
      <c r="AE52" s="94"/>
      <c r="AF52" s="94"/>
      <c r="AG52" s="43" t="str">
        <f t="shared" si="11"/>
        <v>-</v>
      </c>
      <c r="AH52" s="44" t="str">
        <f t="shared" si="12"/>
        <v>-</v>
      </c>
      <c r="AI52" s="45" t="str">
        <f t="shared" si="13"/>
        <v>-</v>
      </c>
      <c r="AJ52" s="32" t="str">
        <f>IF(AH52="-","-",RANK(AG52,$AG$9:$AG$60)+'Paramètres de la saison'!G53/1000)</f>
        <v>-</v>
      </c>
      <c r="AK52" s="32" t="str">
        <f t="shared" si="4"/>
        <v>-</v>
      </c>
      <c r="AL52" s="46" t="str">
        <f t="shared" si="5"/>
        <v>-</v>
      </c>
      <c r="AM52" s="46" t="str">
        <f t="shared" si="6"/>
        <v>-</v>
      </c>
      <c r="AN52" s="46" t="str">
        <f t="shared" si="7"/>
        <v>-</v>
      </c>
      <c r="AO52" s="33" t="str">
        <f>IF(ISERROR(VLOOKUP(AH52,'Paramètres de la saison'!$H$10:$J$61,3,0)),"",VLOOKUP(AH52,'Paramètres de la saison'!$H$10:$J$61,3,0))</f>
        <v/>
      </c>
      <c r="AP52" s="46" t="str">
        <f t="shared" si="8"/>
        <v>-</v>
      </c>
      <c r="AU52" s="32">
        <f t="shared" si="10"/>
        <v>0</v>
      </c>
      <c r="AV52" s="32">
        <f t="shared" si="10"/>
        <v>0</v>
      </c>
    </row>
    <row r="53" spans="1:48" ht="20.25" customHeight="1" x14ac:dyDescent="0.25">
      <c r="A53" s="93" t="str">
        <f>IF(ISBLANK('Paramètres de la saison'!H54),"-",'Paramètres de la saison'!H54)</f>
        <v>-</v>
      </c>
      <c r="B53" s="93" t="str">
        <f>IF(ISBLANK('Paramètres de la saison'!J54),"-",'Paramètres de la saison'!J54)</f>
        <v>-</v>
      </c>
      <c r="C53" s="93"/>
      <c r="D53" s="93"/>
      <c r="E53" s="93"/>
      <c r="F53" s="93"/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43" t="str">
        <f t="shared" si="11"/>
        <v>-</v>
      </c>
      <c r="AH53" s="44" t="str">
        <f t="shared" si="12"/>
        <v>-</v>
      </c>
      <c r="AI53" s="45" t="str">
        <f t="shared" si="13"/>
        <v>-</v>
      </c>
      <c r="AJ53" s="32" t="str">
        <f>IF(AH53="-","-",RANK(AG53,$AG$9:$AG$60)+'Paramètres de la saison'!G54/1000)</f>
        <v>-</v>
      </c>
      <c r="AK53" s="32" t="str">
        <f t="shared" si="4"/>
        <v>-</v>
      </c>
      <c r="AL53" s="46" t="str">
        <f t="shared" si="5"/>
        <v>-</v>
      </c>
      <c r="AM53" s="46" t="str">
        <f t="shared" si="6"/>
        <v>-</v>
      </c>
      <c r="AN53" s="46" t="str">
        <f t="shared" si="7"/>
        <v>-</v>
      </c>
      <c r="AO53" s="33" t="str">
        <f>IF(ISERROR(VLOOKUP(AH53,'Paramètres de la saison'!$H$10:$J$61,3,0)),"",VLOOKUP(AH53,'Paramètres de la saison'!$H$10:$J$61,3,0))</f>
        <v/>
      </c>
      <c r="AP53" s="46" t="str">
        <f t="shared" si="8"/>
        <v>-</v>
      </c>
      <c r="AU53" s="32">
        <f t="shared" si="10"/>
        <v>0</v>
      </c>
      <c r="AV53" s="32">
        <f t="shared" si="10"/>
        <v>0</v>
      </c>
    </row>
    <row r="54" spans="1:48" ht="20.25" customHeight="1" x14ac:dyDescent="0.25">
      <c r="A54" s="94" t="str">
        <f>IF(ISBLANK('Paramètres de la saison'!H55),"-",'Paramètres de la saison'!H55)</f>
        <v>-</v>
      </c>
      <c r="B54" s="94" t="str">
        <f>IF(ISBLANK('Paramètres de la saison'!J55),"-",'Paramètres de la saison'!J55)</f>
        <v>-</v>
      </c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4"/>
      <c r="P54" s="94"/>
      <c r="Q54" s="94"/>
      <c r="R54" s="94"/>
      <c r="S54" s="94"/>
      <c r="T54" s="94"/>
      <c r="U54" s="94"/>
      <c r="V54" s="94"/>
      <c r="W54" s="94"/>
      <c r="X54" s="94"/>
      <c r="Y54" s="94"/>
      <c r="Z54" s="94"/>
      <c r="AA54" s="94"/>
      <c r="AB54" s="94"/>
      <c r="AC54" s="94"/>
      <c r="AD54" s="94"/>
      <c r="AE54" s="94"/>
      <c r="AF54" s="94"/>
      <c r="AG54" s="43" t="str">
        <f t="shared" si="11"/>
        <v>-</v>
      </c>
      <c r="AH54" s="44" t="str">
        <f t="shared" si="12"/>
        <v>-</v>
      </c>
      <c r="AI54" s="45" t="str">
        <f t="shared" si="13"/>
        <v>-</v>
      </c>
      <c r="AJ54" s="32" t="str">
        <f>IF(AH54="-","-",RANK(AG54,$AG$9:$AG$60)+'Paramètres de la saison'!G55/1000)</f>
        <v>-</v>
      </c>
      <c r="AK54" s="32" t="str">
        <f t="shared" si="4"/>
        <v>-</v>
      </c>
      <c r="AL54" s="46" t="str">
        <f t="shared" si="5"/>
        <v>-</v>
      </c>
      <c r="AM54" s="46" t="str">
        <f t="shared" si="6"/>
        <v>-</v>
      </c>
      <c r="AN54" s="46" t="str">
        <f t="shared" si="7"/>
        <v>-</v>
      </c>
      <c r="AO54" s="33" t="str">
        <f>IF(ISERROR(VLOOKUP(AH54,'Paramètres de la saison'!$H$10:$J$61,3,0)),"",VLOOKUP(AH54,'Paramètres de la saison'!$H$10:$J$61,3,0))</f>
        <v/>
      </c>
      <c r="AP54" s="46" t="str">
        <f t="shared" si="8"/>
        <v>-</v>
      </c>
      <c r="AU54" s="32">
        <f t="shared" si="10"/>
        <v>0</v>
      </c>
      <c r="AV54" s="32">
        <f t="shared" si="10"/>
        <v>0</v>
      </c>
    </row>
    <row r="55" spans="1:48" ht="20.25" customHeight="1" x14ac:dyDescent="0.25">
      <c r="A55" s="93" t="str">
        <f>IF(ISBLANK('Paramètres de la saison'!H56),"-",'Paramètres de la saison'!H56)</f>
        <v>-</v>
      </c>
      <c r="B55" s="93" t="str">
        <f>IF(ISBLANK('Paramètres de la saison'!J56),"-",'Paramètres de la saison'!J56)</f>
        <v>-</v>
      </c>
      <c r="C55" s="93"/>
      <c r="D55" s="93"/>
      <c r="E55" s="93"/>
      <c r="F55" s="93"/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93"/>
      <c r="AD55" s="93"/>
      <c r="AE55" s="93"/>
      <c r="AF55" s="93"/>
      <c r="AG55" s="43" t="str">
        <f t="shared" si="11"/>
        <v>-</v>
      </c>
      <c r="AH55" s="44" t="str">
        <f t="shared" si="12"/>
        <v>-</v>
      </c>
      <c r="AI55" s="45" t="str">
        <f t="shared" si="13"/>
        <v>-</v>
      </c>
      <c r="AJ55" s="32" t="str">
        <f>IF(AH55="-","-",RANK(AG55,$AG$9:$AG$60)+'Paramètres de la saison'!G56/1000)</f>
        <v>-</v>
      </c>
      <c r="AK55" s="32" t="str">
        <f t="shared" si="4"/>
        <v>-</v>
      </c>
      <c r="AL55" s="46" t="str">
        <f t="shared" si="5"/>
        <v>-</v>
      </c>
      <c r="AM55" s="46" t="str">
        <f t="shared" si="6"/>
        <v>-</v>
      </c>
      <c r="AN55" s="46" t="str">
        <f t="shared" si="7"/>
        <v>-</v>
      </c>
      <c r="AO55" s="33" t="str">
        <f>IF(ISERROR(VLOOKUP(AH55,'Paramètres de la saison'!$H$10:$J$61,3,0)),"",VLOOKUP(AH55,'Paramètres de la saison'!$H$10:$J$61,3,0))</f>
        <v/>
      </c>
      <c r="AP55" s="46" t="str">
        <f t="shared" si="8"/>
        <v>-</v>
      </c>
      <c r="AU55" s="32">
        <f t="shared" si="10"/>
        <v>0</v>
      </c>
      <c r="AV55" s="32">
        <f t="shared" si="10"/>
        <v>0</v>
      </c>
    </row>
    <row r="56" spans="1:48" ht="20.25" customHeight="1" x14ac:dyDescent="0.25">
      <c r="A56" s="94" t="str">
        <f>IF(ISBLANK('Paramètres de la saison'!H57),"-",'Paramètres de la saison'!H57)</f>
        <v>-</v>
      </c>
      <c r="B56" s="94" t="str">
        <f>IF(ISBLANK('Paramètres de la saison'!J57),"-",'Paramètres de la saison'!J57)</f>
        <v>-</v>
      </c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4"/>
      <c r="P56" s="94"/>
      <c r="Q56" s="94"/>
      <c r="R56" s="94"/>
      <c r="S56" s="94"/>
      <c r="T56" s="94"/>
      <c r="U56" s="94"/>
      <c r="V56" s="94"/>
      <c r="W56" s="94"/>
      <c r="X56" s="94"/>
      <c r="Y56" s="94"/>
      <c r="Z56" s="94"/>
      <c r="AA56" s="94"/>
      <c r="AB56" s="94"/>
      <c r="AC56" s="94"/>
      <c r="AD56" s="94"/>
      <c r="AE56" s="94"/>
      <c r="AF56" s="94"/>
      <c r="AG56" s="43" t="str">
        <f t="shared" si="11"/>
        <v>-</v>
      </c>
      <c r="AH56" s="44" t="str">
        <f t="shared" si="12"/>
        <v>-</v>
      </c>
      <c r="AI56" s="45" t="str">
        <f t="shared" si="13"/>
        <v>-</v>
      </c>
      <c r="AJ56" s="32" t="str">
        <f>IF(AH56="-","-",RANK(AG56,$AG$9:$AG$60)+'Paramètres de la saison'!G57/1000)</f>
        <v>-</v>
      </c>
      <c r="AK56" s="32" t="str">
        <f t="shared" si="4"/>
        <v>-</v>
      </c>
      <c r="AL56" s="46" t="str">
        <f t="shared" si="5"/>
        <v>-</v>
      </c>
      <c r="AM56" s="46" t="str">
        <f t="shared" si="6"/>
        <v>-</v>
      </c>
      <c r="AN56" s="46" t="str">
        <f t="shared" si="7"/>
        <v>-</v>
      </c>
      <c r="AO56" s="33" t="str">
        <f>IF(ISERROR(VLOOKUP(AH56,'Paramètres de la saison'!$H$10:$J$61,3,0)),"",VLOOKUP(AH56,'Paramètres de la saison'!$H$10:$J$61,3,0))</f>
        <v/>
      </c>
      <c r="AP56" s="46" t="str">
        <f t="shared" si="8"/>
        <v>-</v>
      </c>
      <c r="AU56" s="32">
        <f t="shared" si="10"/>
        <v>0</v>
      </c>
      <c r="AV56" s="32">
        <f t="shared" si="10"/>
        <v>0</v>
      </c>
    </row>
    <row r="57" spans="1:48" ht="20.25" customHeight="1" x14ac:dyDescent="0.25">
      <c r="A57" s="93" t="str">
        <f>IF(ISBLANK('Paramètres de la saison'!H58),"-",'Paramètres de la saison'!H58)</f>
        <v>-</v>
      </c>
      <c r="B57" s="93" t="str">
        <f>IF(ISBLANK('Paramètres de la saison'!J58),"-",'Paramètres de la saison'!J58)</f>
        <v>-</v>
      </c>
      <c r="C57" s="93"/>
      <c r="D57" s="93"/>
      <c r="E57" s="93"/>
      <c r="F57" s="93"/>
      <c r="G57" s="93"/>
      <c r="H57" s="93"/>
      <c r="I57" s="93"/>
      <c r="J57" s="93"/>
      <c r="K57" s="93"/>
      <c r="L57" s="9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93"/>
      <c r="X57" s="93"/>
      <c r="Y57" s="93"/>
      <c r="Z57" s="93"/>
      <c r="AA57" s="93"/>
      <c r="AB57" s="93"/>
      <c r="AC57" s="93"/>
      <c r="AD57" s="93"/>
      <c r="AE57" s="93"/>
      <c r="AF57" s="93"/>
      <c r="AG57" s="43" t="str">
        <f t="shared" si="11"/>
        <v>-</v>
      </c>
      <c r="AH57" s="44" t="str">
        <f t="shared" si="12"/>
        <v>-</v>
      </c>
      <c r="AI57" s="45" t="str">
        <f t="shared" si="13"/>
        <v>-</v>
      </c>
      <c r="AJ57" s="32" t="str">
        <f>IF(AH57="-","-",RANK(AG57,$AG$9:$AG$60)+'Paramètres de la saison'!G58/1000)</f>
        <v>-</v>
      </c>
      <c r="AK57" s="32" t="str">
        <f t="shared" si="4"/>
        <v>-</v>
      </c>
      <c r="AL57" s="46" t="str">
        <f t="shared" si="5"/>
        <v>-</v>
      </c>
      <c r="AM57" s="46" t="str">
        <f t="shared" si="6"/>
        <v>-</v>
      </c>
      <c r="AN57" s="46" t="str">
        <f t="shared" si="7"/>
        <v>-</v>
      </c>
      <c r="AO57" s="33" t="str">
        <f>IF(ISERROR(VLOOKUP(AH57,'Paramètres de la saison'!$H$10:$J$61,3,0)),"",VLOOKUP(AH57,'Paramètres de la saison'!$H$10:$J$61,3,0))</f>
        <v/>
      </c>
      <c r="AP57" s="46" t="str">
        <f t="shared" si="8"/>
        <v>-</v>
      </c>
      <c r="AU57" s="32">
        <f t="shared" si="10"/>
        <v>0</v>
      </c>
      <c r="AV57" s="32">
        <f t="shared" si="10"/>
        <v>0</v>
      </c>
    </row>
    <row r="58" spans="1:48" ht="20.25" customHeight="1" x14ac:dyDescent="0.25">
      <c r="A58" s="94" t="str">
        <f>IF(ISBLANK('Paramètres de la saison'!H59),"-",'Paramètres de la saison'!H59)</f>
        <v>-</v>
      </c>
      <c r="B58" s="94" t="str">
        <f>IF(ISBLANK('Paramètres de la saison'!J59),"-",'Paramètres de la saison'!J59)</f>
        <v>-</v>
      </c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4"/>
      <c r="U58" s="94"/>
      <c r="V58" s="94"/>
      <c r="W58" s="94"/>
      <c r="X58" s="94"/>
      <c r="Y58" s="94"/>
      <c r="Z58" s="94"/>
      <c r="AA58" s="94"/>
      <c r="AB58" s="94"/>
      <c r="AC58" s="94"/>
      <c r="AD58" s="94"/>
      <c r="AE58" s="94"/>
      <c r="AF58" s="94"/>
      <c r="AG58" s="43" t="str">
        <f t="shared" si="11"/>
        <v>-</v>
      </c>
      <c r="AH58" s="44" t="str">
        <f t="shared" si="12"/>
        <v>-</v>
      </c>
      <c r="AI58" s="45" t="str">
        <f t="shared" si="13"/>
        <v>-</v>
      </c>
      <c r="AJ58" s="32" t="str">
        <f>IF(AH58="-","-",RANK(AG58,$AG$9:$AG$60)+'Paramètres de la saison'!G59/1000)</f>
        <v>-</v>
      </c>
      <c r="AK58" s="32" t="str">
        <f t="shared" si="4"/>
        <v>-</v>
      </c>
      <c r="AL58" s="46" t="str">
        <f t="shared" si="5"/>
        <v>-</v>
      </c>
      <c r="AM58" s="46" t="str">
        <f t="shared" si="6"/>
        <v>-</v>
      </c>
      <c r="AN58" s="46" t="str">
        <f t="shared" si="7"/>
        <v>-</v>
      </c>
      <c r="AO58" s="33" t="str">
        <f>IF(ISERROR(VLOOKUP(AH58,'Paramètres de la saison'!$H$10:$J$61,3,0)),"",VLOOKUP(AH58,'Paramètres de la saison'!$H$10:$J$61,3,0))</f>
        <v/>
      </c>
      <c r="AP58" s="46" t="str">
        <f t="shared" si="8"/>
        <v>-</v>
      </c>
      <c r="AU58" s="32">
        <f t="shared" si="10"/>
        <v>0</v>
      </c>
      <c r="AV58" s="32">
        <f t="shared" si="10"/>
        <v>0</v>
      </c>
    </row>
    <row r="59" spans="1:48" ht="20.25" customHeight="1" x14ac:dyDescent="0.25">
      <c r="A59" s="93" t="str">
        <f>IF(ISBLANK('Paramètres de la saison'!H60),"-",'Paramètres de la saison'!H60)</f>
        <v>-</v>
      </c>
      <c r="B59" s="93" t="str">
        <f>IF(ISBLANK('Paramètres de la saison'!J60),"-",'Paramètres de la saison'!J60)</f>
        <v>-</v>
      </c>
      <c r="C59" s="93"/>
      <c r="D59" s="93"/>
      <c r="E59" s="93"/>
      <c r="F59" s="93"/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43" t="str">
        <f t="shared" si="11"/>
        <v>-</v>
      </c>
      <c r="AH59" s="44" t="str">
        <f t="shared" si="12"/>
        <v>-</v>
      </c>
      <c r="AI59" s="45" t="str">
        <f t="shared" si="13"/>
        <v>-</v>
      </c>
      <c r="AJ59" s="32" t="str">
        <f>IF(AH59="-","-",RANK(AG59,$AG$9:$AG$60)+'Paramètres de la saison'!G60/1000)</f>
        <v>-</v>
      </c>
      <c r="AK59" s="32" t="str">
        <f t="shared" si="4"/>
        <v>-</v>
      </c>
      <c r="AL59" s="46" t="str">
        <f t="shared" si="5"/>
        <v>-</v>
      </c>
      <c r="AM59" s="46" t="str">
        <f t="shared" si="6"/>
        <v>-</v>
      </c>
      <c r="AN59" s="46" t="str">
        <f t="shared" si="7"/>
        <v>-</v>
      </c>
      <c r="AO59" s="33" t="str">
        <f>IF(ISERROR(VLOOKUP(AH59,'Paramètres de la saison'!$H$10:$J$61,3,0)),"",VLOOKUP(AH59,'Paramètres de la saison'!$H$10:$J$61,3,0))</f>
        <v/>
      </c>
      <c r="AP59" s="46" t="str">
        <f t="shared" si="8"/>
        <v>-</v>
      </c>
      <c r="AU59" s="32">
        <f t="shared" si="10"/>
        <v>0</v>
      </c>
      <c r="AV59" s="32">
        <f t="shared" si="10"/>
        <v>0</v>
      </c>
    </row>
    <row r="60" spans="1:48" ht="20.25" customHeight="1" x14ac:dyDescent="0.25">
      <c r="A60" s="94" t="str">
        <f>IF(ISBLANK('Paramètres de la saison'!H61),"-",'Paramètres de la saison'!H61)</f>
        <v>-</v>
      </c>
      <c r="B60" s="94" t="str">
        <f>IF(ISBLANK('Paramètres de la saison'!J61),"-",'Paramètres de la saison'!J61)</f>
        <v>-</v>
      </c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4"/>
      <c r="P60" s="94"/>
      <c r="Q60" s="94"/>
      <c r="R60" s="94"/>
      <c r="S60" s="94"/>
      <c r="T60" s="94"/>
      <c r="U60" s="94"/>
      <c r="V60" s="94"/>
      <c r="W60" s="94"/>
      <c r="X60" s="94"/>
      <c r="Y60" s="94"/>
      <c r="Z60" s="94"/>
      <c r="AA60" s="94"/>
      <c r="AB60" s="94"/>
      <c r="AC60" s="94"/>
      <c r="AD60" s="94"/>
      <c r="AE60" s="94"/>
      <c r="AF60" s="94"/>
      <c r="AG60" s="43" t="str">
        <f t="shared" si="11"/>
        <v>-</v>
      </c>
      <c r="AH60" s="44" t="str">
        <f t="shared" si="12"/>
        <v>-</v>
      </c>
      <c r="AI60" s="45" t="str">
        <f t="shared" si="13"/>
        <v>-</v>
      </c>
      <c r="AJ60" s="32" t="str">
        <f>IF(AH60="-","-",RANK(AG60,$AG$9:$AG$60)+'Paramètres de la saison'!G61/1000)</f>
        <v>-</v>
      </c>
      <c r="AK60" s="32" t="str">
        <f t="shared" si="4"/>
        <v>-</v>
      </c>
      <c r="AL60" s="46" t="str">
        <f t="shared" si="5"/>
        <v>-</v>
      </c>
      <c r="AM60" s="46" t="str">
        <f t="shared" si="6"/>
        <v>-</v>
      </c>
      <c r="AN60" s="46" t="str">
        <f t="shared" si="7"/>
        <v>-</v>
      </c>
      <c r="AO60" s="33" t="str">
        <f>IF(ISERROR(VLOOKUP(AH60,'Paramètres de la saison'!$H$10:$J$61,3,0)),"",VLOOKUP(AH60,'Paramètres de la saison'!$H$10:$J$61,3,0))</f>
        <v/>
      </c>
      <c r="AP60" s="46" t="str">
        <f t="shared" si="8"/>
        <v>-</v>
      </c>
      <c r="AU60" s="32">
        <f t="shared" si="10"/>
        <v>0</v>
      </c>
      <c r="AV60" s="32">
        <f t="shared" si="10"/>
        <v>0</v>
      </c>
    </row>
  </sheetData>
  <conditionalFormatting sqref="C9:AF60">
    <cfRule type="cellIs" dxfId="0" priority="1" operator="between">
      <formula>24</formula>
      <formula>26</formula>
    </cfRule>
  </conditionalFormatting>
  <pageMargins left="0.7" right="0.7" top="0.75" bottom="0.75" header="0.3" footer="0.3"/>
  <pageSetup orientation="portrait" r:id="rId1"/>
  <ignoredErrors>
    <ignoredError sqref="C7:AF7" numberStoredAsText="1"/>
    <ignoredError sqref="C35:C38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ADB53-CBC5-467D-B257-862FF3196FC8}">
  <dimension ref="A1:J51"/>
  <sheetViews>
    <sheetView zoomScaleNormal="100" workbookViewId="0">
      <selection activeCell="J6" sqref="J6"/>
    </sheetView>
  </sheetViews>
  <sheetFormatPr baseColWidth="10" defaultRowHeight="15" x14ac:dyDescent="0.25"/>
  <cols>
    <col min="1" max="1" width="11.5703125" customWidth="1"/>
    <col min="2" max="2" width="13.28515625" style="49" bestFit="1" customWidth="1"/>
    <col min="3" max="3" width="27" bestFit="1" customWidth="1"/>
    <col min="4" max="4" width="34.28515625" bestFit="1" customWidth="1"/>
    <col min="5" max="5" width="17.5703125" bestFit="1" customWidth="1"/>
    <col min="6" max="6" width="12.140625" bestFit="1" customWidth="1"/>
    <col min="7" max="7" width="21.140625" bestFit="1" customWidth="1"/>
    <col min="8" max="8" width="23.5703125" bestFit="1" customWidth="1"/>
    <col min="9" max="9" width="21.28515625" bestFit="1" customWidth="1"/>
    <col min="10" max="10" width="33.42578125" bestFit="1" customWidth="1"/>
  </cols>
  <sheetData>
    <row r="1" spans="1:10" ht="36" x14ac:dyDescent="0.55000000000000004">
      <c r="A1" s="1" t="s">
        <v>114</v>
      </c>
    </row>
    <row r="3" spans="1:10" ht="26.25" x14ac:dyDescent="0.4">
      <c r="A3" s="23" t="s">
        <v>1</v>
      </c>
      <c r="B3" s="5">
        <f>'Paramètres de la saison'!C3</f>
        <v>3</v>
      </c>
    </row>
    <row r="4" spans="1:10" s="7" customFormat="1" ht="23.25" x14ac:dyDescent="0.35">
      <c r="B4" s="8"/>
    </row>
    <row r="5" spans="1:10" s="7" customFormat="1" ht="14.25" x14ac:dyDescent="0.2">
      <c r="B5" s="50"/>
    </row>
    <row r="6" spans="1:10" s="15" customFormat="1" ht="18.75" x14ac:dyDescent="0.25">
      <c r="A6" s="76" t="s">
        <v>12</v>
      </c>
      <c r="B6" s="77" t="s">
        <v>49</v>
      </c>
      <c r="C6" s="77" t="s">
        <v>81</v>
      </c>
      <c r="D6" s="78" t="s">
        <v>50</v>
      </c>
      <c r="E6" s="76" t="s">
        <v>137</v>
      </c>
      <c r="F6" s="77" t="s">
        <v>138</v>
      </c>
      <c r="G6" s="77" t="s">
        <v>139</v>
      </c>
      <c r="H6" s="78" t="s">
        <v>140</v>
      </c>
      <c r="I6" s="76" t="s">
        <v>136</v>
      </c>
      <c r="J6" s="77" t="s">
        <v>115</v>
      </c>
    </row>
    <row r="7" spans="1:10" s="55" customFormat="1" ht="15.75" x14ac:dyDescent="0.25">
      <c r="A7" s="95" t="s">
        <v>51</v>
      </c>
      <c r="B7" s="51">
        <f>IF(ISBLANK('Paramètres de la saison'!C32),"",'Paramètres de la saison'!C32)</f>
        <v>45166</v>
      </c>
      <c r="C7" s="52" t="str">
        <f>IF(ISBLANK('Paramètres de la saison'!D32),"",'Paramètres de la saison'!D32)</f>
        <v>Qatar</v>
      </c>
      <c r="D7" s="53" t="str">
        <f>IF(ISBLANK('Paramètres de la saison'!E32),"",'Paramètres de la saison'!E32)</f>
        <v>Circuit international de Lusail</v>
      </c>
      <c r="E7" s="54"/>
      <c r="F7" s="53" t="str">
        <f>IF(ISERROR(VLOOKUP(E7,'Paramètres de la saison'!$H$10:$J$61,3,0)),"",VLOOKUP(E7,'Paramètres de la saison'!$H$10:$J$61,3,0))</f>
        <v/>
      </c>
      <c r="G7" s="54"/>
      <c r="H7" s="54"/>
      <c r="I7" s="54"/>
      <c r="J7" s="96"/>
    </row>
    <row r="8" spans="1:10" s="55" customFormat="1" ht="15.75" x14ac:dyDescent="0.25">
      <c r="A8" s="95" t="s">
        <v>52</v>
      </c>
      <c r="B8" s="51">
        <f>IF(ISBLANK('Paramètres de la saison'!C33),"",'Paramètres de la saison'!C33)</f>
        <v>45173</v>
      </c>
      <c r="C8" s="52" t="str">
        <f>IF(ISBLANK('Paramètres de la saison'!D33),"",'Paramètres de la saison'!D33)</f>
        <v>Grande-Bretagne</v>
      </c>
      <c r="D8" s="53" t="str">
        <f>IF(ISBLANK('Paramètres de la saison'!E33),"",'Paramètres de la saison'!E33)</f>
        <v>Silverstone</v>
      </c>
      <c r="E8" s="54"/>
      <c r="F8" s="53" t="str">
        <f>IF(ISERROR(VLOOKUP(E8,'Paramètres de la saison'!$H$10:$J$61,3,0)),"",VLOOKUP(E8,'Paramètres de la saison'!$H$10:$J$61,3,0))</f>
        <v/>
      </c>
      <c r="G8" s="54"/>
      <c r="H8" s="54"/>
      <c r="I8" s="54"/>
      <c r="J8" s="96"/>
    </row>
    <row r="9" spans="1:10" s="55" customFormat="1" ht="15.75" x14ac:dyDescent="0.25">
      <c r="A9" s="95" t="s">
        <v>53</v>
      </c>
      <c r="B9" s="51">
        <f>IF(ISBLANK('Paramètres de la saison'!C34),"",'Paramètres de la saison'!C34)</f>
        <v>45180</v>
      </c>
      <c r="C9" s="52" t="str">
        <f>IF(ISBLANK('Paramètres de la saison'!D34),"",'Paramètres de la saison'!D34)</f>
        <v>Monaco</v>
      </c>
      <c r="D9" s="53" t="str">
        <f>IF(ISBLANK('Paramètres de la saison'!E34),"",'Paramètres de la saison'!E34)</f>
        <v>Monaco</v>
      </c>
      <c r="E9" s="54"/>
      <c r="F9" s="53" t="str">
        <f>IF(ISERROR(VLOOKUP(E9,'Paramètres de la saison'!$H$10:$J$61,3,0)),"",VLOOKUP(E9,'Paramètres de la saison'!$H$10:$J$61,3,0))</f>
        <v/>
      </c>
      <c r="G9" s="54"/>
      <c r="H9" s="54"/>
      <c r="I9" s="54"/>
      <c r="J9" s="96"/>
    </row>
    <row r="10" spans="1:10" s="55" customFormat="1" ht="15.75" x14ac:dyDescent="0.25">
      <c r="A10" s="95" t="s">
        <v>54</v>
      </c>
      <c r="B10" s="51">
        <f>IF(ISBLANK('Paramètres de la saison'!C35),"",'Paramètres de la saison'!C35)</f>
        <v>45187</v>
      </c>
      <c r="C10" s="52" t="str">
        <f>IF(ISBLANK('Paramètres de la saison'!D35),"",'Paramètres de la saison'!D35)</f>
        <v>USA - Sprint</v>
      </c>
      <c r="D10" s="53" t="str">
        <f>IF(ISBLANK('Paramètres de la saison'!E35),"",'Paramètres de la saison'!E35)</f>
        <v>Las Vegas Street Circuit</v>
      </c>
      <c r="E10" s="54"/>
      <c r="F10" s="53" t="str">
        <f>IF(ISERROR(VLOOKUP(E10,'Paramètres de la saison'!$H$10:$J$61,3,0)),"",VLOOKUP(E10,'Paramètres de la saison'!$H$10:$J$61,3,0))</f>
        <v/>
      </c>
      <c r="G10" s="54"/>
      <c r="H10" s="54"/>
      <c r="I10" s="54"/>
      <c r="J10" s="96"/>
    </row>
    <row r="11" spans="1:10" s="55" customFormat="1" ht="15.75" x14ac:dyDescent="0.25">
      <c r="A11" s="95" t="s">
        <v>55</v>
      </c>
      <c r="B11" s="51">
        <f>IF(ISBLANK('Paramètres de la saison'!C36),"",'Paramètres de la saison'!C36)</f>
        <v>45187</v>
      </c>
      <c r="C11" s="52" t="str">
        <f>IF(ISBLANK('Paramètres de la saison'!D36),"",'Paramètres de la saison'!D36)</f>
        <v>USA</v>
      </c>
      <c r="D11" s="53" t="str">
        <f>IF(ISBLANK('Paramètres de la saison'!E36),"",'Paramètres de la saison'!E36)</f>
        <v>Las Vegas Street Circuit</v>
      </c>
      <c r="E11" s="54"/>
      <c r="F11" s="53" t="str">
        <f>IF(ISERROR(VLOOKUP(E11,'Paramètres de la saison'!$H$10:$J$61,3,0)),"",VLOOKUP(E11,'Paramètres de la saison'!$H$10:$J$61,3,0))</f>
        <v/>
      </c>
      <c r="G11" s="54"/>
      <c r="H11" s="54"/>
      <c r="I11" s="54"/>
      <c r="J11" s="96"/>
    </row>
    <row r="12" spans="1:10" s="55" customFormat="1" ht="15.75" x14ac:dyDescent="0.25">
      <c r="A12" s="95" t="s">
        <v>56</v>
      </c>
      <c r="B12" s="51">
        <f>IF(ISBLANK('Paramètres de la saison'!C37),"",'Paramètres de la saison'!C37)</f>
        <v>45194</v>
      </c>
      <c r="C12" s="52" t="str">
        <f>IF(ISBLANK('Paramètres de la saison'!D37),"",'Paramètres de la saison'!D37)</f>
        <v>USA</v>
      </c>
      <c r="D12" s="53" t="str">
        <f>IF(ISBLANK('Paramètres de la saison'!E37),"",'Paramètres de la saison'!E37)</f>
        <v>Circuit des Amériques</v>
      </c>
      <c r="E12" s="54"/>
      <c r="F12" s="53" t="str">
        <f>IF(ISERROR(VLOOKUP(E12,'Paramètres de la saison'!$H$10:$J$61,3,0)),"",VLOOKUP(E12,'Paramètres de la saison'!$H$10:$J$61,3,0))</f>
        <v/>
      </c>
      <c r="G12" s="54"/>
      <c r="H12" s="54"/>
      <c r="I12" s="54"/>
      <c r="J12" s="96"/>
    </row>
    <row r="13" spans="1:10" s="55" customFormat="1" ht="15.75" x14ac:dyDescent="0.25">
      <c r="A13" s="95" t="s">
        <v>57</v>
      </c>
      <c r="B13" s="51">
        <f>IF(ISBLANK('Paramètres de la saison'!C38),"",'Paramètres de la saison'!C38)</f>
        <v>45201</v>
      </c>
      <c r="C13" s="52" t="str">
        <f>IF(ISBLANK('Paramètres de la saison'!D38),"",'Paramètres de la saison'!D38)</f>
        <v>Espagne Sprint</v>
      </c>
      <c r="D13" s="53" t="str">
        <f>IF(ISBLANK('Paramètres de la saison'!E38),"",'Paramètres de la saison'!E38)</f>
        <v>Barcelona-Catalunya</v>
      </c>
      <c r="E13" s="54"/>
      <c r="F13" s="53" t="str">
        <f>IF(ISERROR(VLOOKUP(E13,'Paramètres de la saison'!$H$10:$J$61,3,0)),"",VLOOKUP(E13,'Paramètres de la saison'!$H$10:$J$61,3,0))</f>
        <v/>
      </c>
      <c r="G13" s="54"/>
      <c r="H13" s="54"/>
      <c r="I13" s="54"/>
      <c r="J13" s="96"/>
    </row>
    <row r="14" spans="1:10" s="55" customFormat="1" ht="15.75" x14ac:dyDescent="0.25">
      <c r="A14" s="95" t="s">
        <v>58</v>
      </c>
      <c r="B14" s="51">
        <f>IF(ISBLANK('Paramètres de la saison'!C39),"",'Paramètres de la saison'!C39)</f>
        <v>45201</v>
      </c>
      <c r="C14" s="52" t="str">
        <f>IF(ISBLANK('Paramètres de la saison'!D39),"",'Paramètres de la saison'!D39)</f>
        <v>Espagne</v>
      </c>
      <c r="D14" s="53" t="str">
        <f>IF(ISBLANK('Paramètres de la saison'!E39),"",'Paramètres de la saison'!E39)</f>
        <v>Barcelona-Catalunya</v>
      </c>
      <c r="E14" s="54"/>
      <c r="F14" s="53" t="str">
        <f>IF(ISERROR(VLOOKUP(E14,'Paramètres de la saison'!$H$10:$J$61,3,0)),"",VLOOKUP(E14,'Paramètres de la saison'!$H$10:$J$61,3,0))</f>
        <v/>
      </c>
      <c r="G14" s="54"/>
      <c r="H14" s="54"/>
      <c r="I14" s="54"/>
      <c r="J14" s="96"/>
    </row>
    <row r="15" spans="1:10" s="55" customFormat="1" ht="15.75" x14ac:dyDescent="0.25">
      <c r="A15" s="95" t="s">
        <v>59</v>
      </c>
      <c r="B15" s="51">
        <f>IF(ISBLANK('Paramètres de la saison'!C40),"",'Paramètres de la saison'!C40)</f>
        <v>45208</v>
      </c>
      <c r="C15" s="52" t="str">
        <f>IF(ISBLANK('Paramètres de la saison'!D40),"",'Paramètres de la saison'!D40)</f>
        <v>Italie</v>
      </c>
      <c r="D15" s="53" t="str">
        <f>IF(ISBLANK('Paramètres de la saison'!E40),"",'Paramètres de la saison'!E40)</f>
        <v>Autodromo Nazionale di Monza</v>
      </c>
      <c r="E15" s="54"/>
      <c r="F15" s="53" t="str">
        <f>IF(ISERROR(VLOOKUP(E15,'Paramètres de la saison'!$H$10:$J$61,3,0)),"",VLOOKUP(E15,'Paramètres de la saison'!$H$10:$J$61,3,0))</f>
        <v/>
      </c>
      <c r="G15" s="54"/>
      <c r="H15" s="54"/>
      <c r="I15" s="54"/>
      <c r="J15" s="96"/>
    </row>
    <row r="16" spans="1:10" s="55" customFormat="1" ht="15.75" x14ac:dyDescent="0.25">
      <c r="A16" s="95" t="s">
        <v>60</v>
      </c>
      <c r="B16" s="51">
        <f>IF(ISBLANK('Paramètres de la saison'!C41),"",'Paramètres de la saison'!C41)</f>
        <v>45215</v>
      </c>
      <c r="C16" s="52" t="str">
        <f>IF(ISBLANK('Paramètres de la saison'!D41),"",'Paramètres de la saison'!D41)</f>
        <v>Singapour</v>
      </c>
      <c r="D16" s="53" t="str">
        <f>IF(ISBLANK('Paramètres de la saison'!E41),"",'Paramètres de la saison'!E41)</f>
        <v>Singapour</v>
      </c>
      <c r="E16" s="54"/>
      <c r="F16" s="53" t="str">
        <f>IF(ISERROR(VLOOKUP(E16,'Paramètres de la saison'!$H$10:$J$61,3,0)),"",VLOOKUP(E16,'Paramètres de la saison'!$H$10:$J$61,3,0))</f>
        <v/>
      </c>
      <c r="G16" s="54"/>
      <c r="H16" s="54"/>
      <c r="I16" s="54"/>
      <c r="J16" s="96"/>
    </row>
    <row r="17" spans="1:10" s="55" customFormat="1" ht="15.75" x14ac:dyDescent="0.25">
      <c r="A17" s="95" t="s">
        <v>61</v>
      </c>
      <c r="B17" s="51">
        <f>IF(ISBLANK('Paramètres de la saison'!C42),"",'Paramètres de la saison'!C42)</f>
        <v>45222</v>
      </c>
      <c r="C17" s="52" t="str">
        <f>IF(ISBLANK('Paramètres de la saison'!D42),"",'Paramètres de la saison'!D42)</f>
        <v>France Sprint</v>
      </c>
      <c r="D17" s="53" t="str">
        <f>IF(ISBLANK('Paramètres de la saison'!E42),"",'Paramètres de la saison'!E42)</f>
        <v>Paul-Ricard</v>
      </c>
      <c r="E17" s="54"/>
      <c r="F17" s="53" t="str">
        <f>IF(ISERROR(VLOOKUP(E17,'Paramètres de la saison'!$H$10:$J$61,3,0)),"",VLOOKUP(E17,'Paramètres de la saison'!$H$10:$J$61,3,0))</f>
        <v/>
      </c>
      <c r="G17" s="54"/>
      <c r="H17" s="54"/>
      <c r="I17" s="54"/>
      <c r="J17" s="96"/>
    </row>
    <row r="18" spans="1:10" s="55" customFormat="1" ht="15.75" x14ac:dyDescent="0.25">
      <c r="A18" s="95" t="s">
        <v>62</v>
      </c>
      <c r="B18" s="51">
        <f>IF(ISBLANK('Paramètres de la saison'!C43),"",'Paramètres de la saison'!C43)</f>
        <v>45222</v>
      </c>
      <c r="C18" s="52" t="str">
        <f>IF(ISBLANK('Paramètres de la saison'!D43),"",'Paramètres de la saison'!D43)</f>
        <v>France</v>
      </c>
      <c r="D18" s="53" t="str">
        <f>IF(ISBLANK('Paramètres de la saison'!E43),"",'Paramètres de la saison'!E43)</f>
        <v>Paul-Ricard</v>
      </c>
      <c r="E18" s="54"/>
      <c r="F18" s="53" t="str">
        <f>IF(ISERROR(VLOOKUP(E18,'Paramètres de la saison'!$H$10:$J$61,3,0)),"",VLOOKUP(E18,'Paramètres de la saison'!$H$10:$J$61,3,0))</f>
        <v/>
      </c>
      <c r="G18" s="54"/>
      <c r="H18" s="54"/>
      <c r="I18" s="54"/>
      <c r="J18" s="96"/>
    </row>
    <row r="19" spans="1:10" s="55" customFormat="1" ht="15.75" x14ac:dyDescent="0.25">
      <c r="A19" s="95" t="s">
        <v>63</v>
      </c>
      <c r="B19" s="51">
        <f>IF(ISBLANK('Paramètres de la saison'!C44),"",'Paramètres de la saison'!C44)</f>
        <v>45229</v>
      </c>
      <c r="C19" s="52" t="str">
        <f>IF(ISBLANK('Paramètres de la saison'!D44),"",'Paramètres de la saison'!D44)</f>
        <v>Abu Dhabi</v>
      </c>
      <c r="D19" s="53" t="str">
        <f>IF(ISBLANK('Paramètres de la saison'!E44),"",'Paramètres de la saison'!E44)</f>
        <v>Yas Marina</v>
      </c>
      <c r="E19" s="54"/>
      <c r="F19" s="53" t="str">
        <f>IF(ISERROR(VLOOKUP(E19,'Paramètres de la saison'!$H$10:$J$61,3,0)),"",VLOOKUP(E19,'Paramètres de la saison'!$H$10:$J$61,3,0))</f>
        <v/>
      </c>
      <c r="G19" s="54"/>
      <c r="H19" s="54"/>
      <c r="I19" s="54"/>
      <c r="J19" s="96"/>
    </row>
    <row r="20" spans="1:10" s="55" customFormat="1" ht="15.75" x14ac:dyDescent="0.25">
      <c r="A20" s="95" t="s">
        <v>64</v>
      </c>
      <c r="B20" s="51">
        <f>IF(ISBLANK('Paramètres de la saison'!C45),"",'Paramètres de la saison'!C45)</f>
        <v>45236</v>
      </c>
      <c r="C20" s="52" t="str">
        <f>IF(ISBLANK('Paramètres de la saison'!D45),"",'Paramètres de la saison'!D45)</f>
        <v>Azerbaïjan</v>
      </c>
      <c r="D20" s="53" t="str">
        <f>IF(ISBLANK('Paramètres de la saison'!E45),"",'Paramètres de la saison'!E45)</f>
        <v>Bakou</v>
      </c>
      <c r="E20" s="54"/>
      <c r="F20" s="53" t="str">
        <f>IF(ISERROR(VLOOKUP(E20,'Paramètres de la saison'!$H$10:$J$61,3,0)),"",VLOOKUP(E20,'Paramètres de la saison'!$H$10:$J$61,3,0))</f>
        <v/>
      </c>
      <c r="G20" s="54"/>
      <c r="H20" s="54"/>
      <c r="I20" s="54"/>
      <c r="J20" s="96"/>
    </row>
    <row r="21" spans="1:10" s="55" customFormat="1" ht="15.75" x14ac:dyDescent="0.25">
      <c r="A21" s="95" t="s">
        <v>65</v>
      </c>
      <c r="B21" s="51">
        <f>IF(ISBLANK('Paramètres de la saison'!C46),"",'Paramètres de la saison'!C46)</f>
        <v>45243</v>
      </c>
      <c r="C21" s="52" t="str">
        <f>IF(ISBLANK('Paramètres de la saison'!D46),"",'Paramètres de la saison'!D46)</f>
        <v>Arabie Saoudite Sprint</v>
      </c>
      <c r="D21" s="53" t="str">
        <f>IF(ISBLANK('Paramètres de la saison'!E46),"",'Paramètres de la saison'!E46)</f>
        <v>Jeddah Corniche Circuit</v>
      </c>
      <c r="E21" s="54"/>
      <c r="F21" s="53" t="str">
        <f>IF(ISERROR(VLOOKUP(E21,'Paramètres de la saison'!$H$10:$J$61,3,0)),"",VLOOKUP(E21,'Paramètres de la saison'!$H$10:$J$61,3,0))</f>
        <v/>
      </c>
      <c r="G21" s="54"/>
      <c r="H21" s="54"/>
      <c r="I21" s="54"/>
      <c r="J21" s="96"/>
    </row>
    <row r="22" spans="1:10" s="55" customFormat="1" ht="15.75" x14ac:dyDescent="0.25">
      <c r="A22" s="95" t="s">
        <v>66</v>
      </c>
      <c r="B22" s="51">
        <f>IF(ISBLANK('Paramètres de la saison'!C47),"",'Paramètres de la saison'!C47)</f>
        <v>45243</v>
      </c>
      <c r="C22" s="52" t="str">
        <f>IF(ISBLANK('Paramètres de la saison'!D47),"",'Paramètres de la saison'!D47)</f>
        <v>Arabie Saoudite</v>
      </c>
      <c r="D22" s="53" t="str">
        <f>IF(ISBLANK('Paramètres de la saison'!E47),"",'Paramètres de la saison'!E47)</f>
        <v>Jeddah Corniche Circuit</v>
      </c>
      <c r="E22" s="54"/>
      <c r="F22" s="53" t="str">
        <f>IF(ISERROR(VLOOKUP(E22,'Paramètres de la saison'!$H$10:$J$61,3,0)),"",VLOOKUP(E22,'Paramètres de la saison'!$H$10:$J$61,3,0))</f>
        <v/>
      </c>
      <c r="G22" s="54"/>
      <c r="H22" s="54"/>
      <c r="I22" s="54"/>
      <c r="J22" s="96"/>
    </row>
    <row r="23" spans="1:10" s="55" customFormat="1" ht="15.75" x14ac:dyDescent="0.25">
      <c r="A23" s="95" t="s">
        <v>67</v>
      </c>
      <c r="B23" s="51">
        <f>IF(ISBLANK('Paramètres de la saison'!C48),"",'Paramètres de la saison'!C48)</f>
        <v>45250</v>
      </c>
      <c r="C23" s="52" t="str">
        <f>IF(ISBLANK('Paramètres de la saison'!D48),"",'Paramètres de la saison'!D48)</f>
        <v>Mexique</v>
      </c>
      <c r="D23" s="53" t="str">
        <f>IF(ISBLANK('Paramètres de la saison'!E48),"",'Paramètres de la saison'!E48)</f>
        <v>Autódromo Hermanos Rodríguez</v>
      </c>
      <c r="E23" s="54"/>
      <c r="F23" s="53" t="str">
        <f>IF(ISERROR(VLOOKUP(E23,'Paramètres de la saison'!$H$10:$J$61,3,0)),"",VLOOKUP(E23,'Paramètres de la saison'!$H$10:$J$61,3,0))</f>
        <v/>
      </c>
      <c r="G23" s="54"/>
      <c r="H23" s="54"/>
      <c r="I23" s="54"/>
      <c r="J23" s="96"/>
    </row>
    <row r="24" spans="1:10" s="55" customFormat="1" ht="15.75" x14ac:dyDescent="0.25">
      <c r="A24" s="95" t="s">
        <v>68</v>
      </c>
      <c r="B24" s="51">
        <f>IF(ISBLANK('Paramètres de la saison'!C49),"",'Paramètres de la saison'!C49)</f>
        <v>45257</v>
      </c>
      <c r="C24" s="52" t="str">
        <f>IF(ISBLANK('Paramètres de la saison'!D49),"",'Paramètres de la saison'!D49)</f>
        <v>Brésil</v>
      </c>
      <c r="D24" s="53" t="str">
        <f>IF(ISBLANK('Paramètres de la saison'!E49),"",'Paramètres de la saison'!E49)</f>
        <v>Autodromo José Carlos Pace</v>
      </c>
      <c r="E24" s="54"/>
      <c r="F24" s="53" t="str">
        <f>IF(ISERROR(VLOOKUP(E24,'Paramètres de la saison'!$H$10:$J$61,3,0)),"",VLOOKUP(E24,'Paramètres de la saison'!$H$10:$J$61,3,0))</f>
        <v/>
      </c>
      <c r="G24" s="54"/>
      <c r="H24" s="54"/>
      <c r="I24" s="54"/>
      <c r="J24" s="96"/>
    </row>
    <row r="25" spans="1:10" s="55" customFormat="1" ht="15.75" x14ac:dyDescent="0.25">
      <c r="A25" s="95" t="s">
        <v>69</v>
      </c>
      <c r="B25" s="51">
        <f>IF(ISBLANK('Paramètres de la saison'!C50),"",'Paramètres de la saison'!C50)</f>
        <v>45264</v>
      </c>
      <c r="C25" s="52" t="str">
        <f>IF(ISBLANK('Paramètres de la saison'!D50),"",'Paramètres de la saison'!D50)</f>
        <v>USA Sprint</v>
      </c>
      <c r="D25" s="53" t="str">
        <f>IF(ISBLANK('Paramètres de la saison'!E50),"",'Paramètres de la saison'!E50)</f>
        <v>Miami International Autodrome</v>
      </c>
      <c r="E25" s="54"/>
      <c r="F25" s="53" t="str">
        <f>IF(ISERROR(VLOOKUP(E25,'Paramètres de la saison'!$H$10:$J$61,3,0)),"",VLOOKUP(E25,'Paramètres de la saison'!$H$10:$J$61,3,0))</f>
        <v/>
      </c>
      <c r="G25" s="54"/>
      <c r="H25" s="54"/>
      <c r="I25" s="54"/>
      <c r="J25" s="96"/>
    </row>
    <row r="26" spans="1:10" s="55" customFormat="1" ht="15.75" x14ac:dyDescent="0.25">
      <c r="A26" s="95" t="s">
        <v>70</v>
      </c>
      <c r="B26" s="51">
        <f>IF(ISBLANK('Paramètres de la saison'!C51),"",'Paramètres de la saison'!C51)</f>
        <v>45264</v>
      </c>
      <c r="C26" s="52" t="str">
        <f>IF(ISBLANK('Paramètres de la saison'!D51),"",'Paramètres de la saison'!D51)</f>
        <v>USA</v>
      </c>
      <c r="D26" s="53" t="str">
        <f>IF(ISBLANK('Paramètres de la saison'!E51),"",'Paramètres de la saison'!E51)</f>
        <v>Miami International Autodrome</v>
      </c>
      <c r="E26" s="54"/>
      <c r="F26" s="53" t="str">
        <f>IF(ISERROR(VLOOKUP(E26,'Paramètres de la saison'!$H$10:$J$61,3,0)),"",VLOOKUP(E26,'Paramètres de la saison'!$H$10:$J$61,3,0))</f>
        <v/>
      </c>
      <c r="G26" s="54"/>
      <c r="H26" s="54"/>
      <c r="I26" s="54"/>
      <c r="J26" s="96"/>
    </row>
    <row r="27" spans="1:10" s="55" customFormat="1" ht="15.75" x14ac:dyDescent="0.25">
      <c r="A27" s="95" t="s">
        <v>71</v>
      </c>
      <c r="B27" s="51">
        <f>IF(ISBLANK('Paramètres de la saison'!C52),"",'Paramètres de la saison'!C52)</f>
        <v>45271</v>
      </c>
      <c r="C27" s="52" t="str">
        <f>IF(ISBLANK('Paramètres de la saison'!D52),"",'Paramètres de la saison'!D52)</f>
        <v>Pays-Bas</v>
      </c>
      <c r="D27" s="53" t="str">
        <f>IF(ISBLANK('Paramètres de la saison'!E52),"",'Paramètres de la saison'!E52)</f>
        <v>Zandvoort</v>
      </c>
      <c r="E27" s="54"/>
      <c r="F27" s="53" t="str">
        <f>IF(ISERROR(VLOOKUP(E27,'Paramètres de la saison'!$H$10:$J$61,3,0)),"",VLOOKUP(E27,'Paramètres de la saison'!$H$10:$J$61,3,0))</f>
        <v/>
      </c>
      <c r="G27" s="54"/>
      <c r="H27" s="54"/>
      <c r="I27" s="54"/>
      <c r="J27" s="96"/>
    </row>
    <row r="28" spans="1:10" s="55" customFormat="1" ht="15.75" x14ac:dyDescent="0.25">
      <c r="A28" s="95" t="s">
        <v>72</v>
      </c>
      <c r="B28" s="51">
        <f>IF(ISBLANK('Paramètres de la saison'!C53),"",'Paramètres de la saison'!C53)</f>
        <v>45278</v>
      </c>
      <c r="C28" s="52" t="str">
        <f>IF(ISBLANK('Paramètres de la saison'!D53),"",'Paramètres de la saison'!D53)</f>
        <v>Belgique</v>
      </c>
      <c r="D28" s="53" t="str">
        <f>IF(ISBLANK('Paramètres de la saison'!E53),"",'Paramètres de la saison'!E53)</f>
        <v>Spa-Francorchamps</v>
      </c>
      <c r="E28" s="54"/>
      <c r="F28" s="53" t="str">
        <f>IF(ISERROR(VLOOKUP(E28,'Paramètres de la saison'!$H$10:$J$61,3,0)),"",VLOOKUP(E28,'Paramètres de la saison'!$H$10:$J$61,3,0))</f>
        <v/>
      </c>
      <c r="G28" s="54"/>
      <c r="H28" s="54"/>
      <c r="I28" s="54"/>
      <c r="J28" s="96"/>
    </row>
    <row r="29" spans="1:10" s="55" customFormat="1" ht="15.75" x14ac:dyDescent="0.25">
      <c r="A29" s="95" t="s">
        <v>73</v>
      </c>
      <c r="B29" s="51" t="str">
        <f>IF(ISBLANK('Paramètres de la saison'!C54),"",'Paramètres de la saison'!C54)</f>
        <v/>
      </c>
      <c r="C29" s="52" t="str">
        <f>IF(ISBLANK('Paramètres de la saison'!D54),"",'Paramètres de la saison'!D54)</f>
        <v/>
      </c>
      <c r="D29" s="53" t="str">
        <f>IF(ISBLANK('Paramètres de la saison'!E54),"",'Paramètres de la saison'!E54)</f>
        <v/>
      </c>
      <c r="E29" s="54"/>
      <c r="F29" s="53" t="str">
        <f>IF(ISERROR(VLOOKUP(E29,'Paramètres de la saison'!$H$10:$J$61,3,0)),"",VLOOKUP(E29,'Paramètres de la saison'!$H$10:$J$61,3,0))</f>
        <v/>
      </c>
      <c r="G29" s="54"/>
      <c r="H29" s="54"/>
      <c r="I29" s="54"/>
      <c r="J29" s="96"/>
    </row>
    <row r="30" spans="1:10" s="55" customFormat="1" ht="15.75" x14ac:dyDescent="0.25">
      <c r="A30" s="95" t="s">
        <v>74</v>
      </c>
      <c r="B30" s="51" t="str">
        <f>IF(ISBLANK('Paramètres de la saison'!C55),"",'Paramètres de la saison'!C55)</f>
        <v/>
      </c>
      <c r="C30" s="52" t="str">
        <f>IF(ISBLANK('Paramètres de la saison'!D55),"",'Paramètres de la saison'!D55)</f>
        <v/>
      </c>
      <c r="D30" s="53" t="str">
        <f>IF(ISBLANK('Paramètres de la saison'!E55),"",'Paramètres de la saison'!E55)</f>
        <v/>
      </c>
      <c r="E30" s="54"/>
      <c r="F30" s="53" t="str">
        <f>IF(ISERROR(VLOOKUP(E30,'Paramètres de la saison'!$H$10:$J$61,3,0)),"",VLOOKUP(E30,'Paramètres de la saison'!$H$10:$J$61,3,0))</f>
        <v/>
      </c>
      <c r="G30" s="54"/>
      <c r="H30" s="54"/>
      <c r="I30" s="54"/>
      <c r="J30" s="96"/>
    </row>
    <row r="31" spans="1:10" s="55" customFormat="1" ht="15.75" x14ac:dyDescent="0.25">
      <c r="A31" s="95" t="s">
        <v>75</v>
      </c>
      <c r="B31" s="51" t="str">
        <f>IF(ISBLANK('Paramètres de la saison'!C56),"",'Paramètres de la saison'!C56)</f>
        <v/>
      </c>
      <c r="C31" s="52" t="str">
        <f>IF(ISBLANK('Paramètres de la saison'!D56),"",'Paramètres de la saison'!D56)</f>
        <v/>
      </c>
      <c r="D31" s="53" t="str">
        <f>IF(ISBLANK('Paramètres de la saison'!E56),"",'Paramètres de la saison'!E56)</f>
        <v/>
      </c>
      <c r="E31" s="54"/>
      <c r="F31" s="53" t="str">
        <f>IF(ISERROR(VLOOKUP(E31,'Paramètres de la saison'!$H$10:$J$61,3,0)),"",VLOOKUP(E31,'Paramètres de la saison'!$H$10:$J$61,3,0))</f>
        <v/>
      </c>
      <c r="G31" s="54"/>
      <c r="H31" s="54"/>
      <c r="I31" s="54"/>
      <c r="J31" s="96"/>
    </row>
    <row r="32" spans="1:10" s="55" customFormat="1" ht="15.75" x14ac:dyDescent="0.25">
      <c r="A32" s="95" t="s">
        <v>76</v>
      </c>
      <c r="B32" s="51" t="str">
        <f>IF(ISBLANK('Paramètres de la saison'!C57),"",'Paramètres de la saison'!C57)</f>
        <v/>
      </c>
      <c r="C32" s="52" t="str">
        <f>IF(ISBLANK('Paramètres de la saison'!D57),"",'Paramètres de la saison'!D57)</f>
        <v/>
      </c>
      <c r="D32" s="53" t="str">
        <f>IF(ISBLANK('Paramètres de la saison'!E57),"",'Paramètres de la saison'!E57)</f>
        <v/>
      </c>
      <c r="E32" s="54"/>
      <c r="F32" s="53" t="str">
        <f>IF(ISERROR(VLOOKUP(E32,'Paramètres de la saison'!$H$10:$J$61,3,0)),"",VLOOKUP(E32,'Paramètres de la saison'!$H$10:$J$61,3,0))</f>
        <v/>
      </c>
      <c r="G32" s="54"/>
      <c r="H32" s="54"/>
      <c r="I32" s="54"/>
      <c r="J32" s="96"/>
    </row>
    <row r="33" spans="1:10" s="55" customFormat="1" ht="15.75" x14ac:dyDescent="0.25">
      <c r="A33" s="95" t="s">
        <v>77</v>
      </c>
      <c r="B33" s="51" t="str">
        <f>IF(ISBLANK('Paramètres de la saison'!C58),"",'Paramètres de la saison'!C58)</f>
        <v/>
      </c>
      <c r="C33" s="52" t="str">
        <f>IF(ISBLANK('Paramètres de la saison'!D58),"",'Paramètres de la saison'!D58)</f>
        <v/>
      </c>
      <c r="D33" s="53" t="str">
        <f>IF(ISBLANK('Paramètres de la saison'!E58),"",'Paramètres de la saison'!E58)</f>
        <v/>
      </c>
      <c r="E33" s="54"/>
      <c r="F33" s="53" t="str">
        <f>IF(ISERROR(VLOOKUP(E33,'Paramètres de la saison'!$H$10:$J$61,3,0)),"",VLOOKUP(E33,'Paramètres de la saison'!$H$10:$J$61,3,0))</f>
        <v/>
      </c>
      <c r="G33" s="54"/>
      <c r="H33" s="54"/>
      <c r="I33" s="54"/>
      <c r="J33" s="96"/>
    </row>
    <row r="34" spans="1:10" s="55" customFormat="1" ht="15.75" x14ac:dyDescent="0.25">
      <c r="A34" s="95" t="s">
        <v>78</v>
      </c>
      <c r="B34" s="51" t="str">
        <f>IF(ISBLANK('Paramètres de la saison'!C59),"",'Paramètres de la saison'!C59)</f>
        <v/>
      </c>
      <c r="C34" s="52" t="str">
        <f>IF(ISBLANK('Paramètres de la saison'!D59),"",'Paramètres de la saison'!D59)</f>
        <v/>
      </c>
      <c r="D34" s="53" t="str">
        <f>IF(ISBLANK('Paramètres de la saison'!E59),"",'Paramètres de la saison'!E59)</f>
        <v/>
      </c>
      <c r="E34" s="54"/>
      <c r="F34" s="53" t="str">
        <f>IF(ISERROR(VLOOKUP(E34,'Paramètres de la saison'!$H$10:$J$61,3,0)),"",VLOOKUP(E34,'Paramètres de la saison'!$H$10:$J$61,3,0))</f>
        <v/>
      </c>
      <c r="G34" s="54"/>
      <c r="H34" s="54"/>
      <c r="I34" s="54"/>
      <c r="J34" s="96"/>
    </row>
    <row r="35" spans="1:10" s="55" customFormat="1" ht="15.75" x14ac:dyDescent="0.25">
      <c r="A35" s="95" t="s">
        <v>79</v>
      </c>
      <c r="B35" s="51" t="str">
        <f>IF(ISBLANK('Paramètres de la saison'!C60),"",'Paramètres de la saison'!C60)</f>
        <v/>
      </c>
      <c r="C35" s="52" t="str">
        <f>IF(ISBLANK('Paramètres de la saison'!D60),"",'Paramètres de la saison'!D60)</f>
        <v/>
      </c>
      <c r="D35" s="53" t="str">
        <f>IF(ISBLANK('Paramètres de la saison'!E60),"",'Paramètres de la saison'!E60)</f>
        <v/>
      </c>
      <c r="E35" s="54"/>
      <c r="F35" s="53" t="str">
        <f>IF(ISERROR(VLOOKUP(E35,'Paramètres de la saison'!$H$10:$J$61,3,0)),"",VLOOKUP(E35,'Paramètres de la saison'!$H$10:$J$61,3,0))</f>
        <v/>
      </c>
      <c r="G35" s="54"/>
      <c r="H35" s="54"/>
      <c r="I35" s="54"/>
      <c r="J35" s="96"/>
    </row>
    <row r="36" spans="1:10" s="55" customFormat="1" ht="15.75" x14ac:dyDescent="0.25">
      <c r="A36" s="97" t="s">
        <v>80</v>
      </c>
      <c r="B36" s="98" t="str">
        <f>IF(ISBLANK('Paramètres de la saison'!C61),"",'Paramètres de la saison'!C61)</f>
        <v/>
      </c>
      <c r="C36" s="99" t="str">
        <f>IF(ISBLANK('Paramètres de la saison'!D61),"",'Paramètres de la saison'!D61)</f>
        <v/>
      </c>
      <c r="D36" s="100" t="str">
        <f>IF(ISBLANK('Paramètres de la saison'!E61),"",'Paramètres de la saison'!E61)</f>
        <v/>
      </c>
      <c r="E36" s="101"/>
      <c r="F36" s="100" t="str">
        <f>IF(ISERROR(VLOOKUP(E36,'Paramètres de la saison'!$H$10:$J$61,3,0)),"",VLOOKUP(E36,'Paramètres de la saison'!$H$10:$J$61,3,0))</f>
        <v/>
      </c>
      <c r="G36" s="101"/>
      <c r="H36" s="101"/>
      <c r="I36" s="101"/>
      <c r="J36" s="102"/>
    </row>
    <row r="37" spans="1:10" s="15" customFormat="1" ht="24.75" customHeight="1" x14ac:dyDescent="0.25">
      <c r="A37" s="56"/>
      <c r="B37" s="57"/>
    </row>
    <row r="38" spans="1:10" s="15" customFormat="1" ht="24.75" customHeight="1" x14ac:dyDescent="0.25">
      <c r="A38" s="56"/>
      <c r="B38" s="57"/>
    </row>
    <row r="39" spans="1:10" s="15" customFormat="1" ht="24.75" customHeight="1" x14ac:dyDescent="0.25">
      <c r="A39" s="56"/>
      <c r="B39" s="57"/>
    </row>
    <row r="40" spans="1:10" s="15" customFormat="1" ht="24.75" customHeight="1" x14ac:dyDescent="0.25">
      <c r="A40" s="56"/>
      <c r="B40" s="57"/>
    </row>
    <row r="41" spans="1:10" s="15" customFormat="1" ht="24.75" customHeight="1" x14ac:dyDescent="0.25">
      <c r="A41" s="56"/>
      <c r="B41" s="57"/>
    </row>
    <row r="42" spans="1:10" s="15" customFormat="1" ht="24.75" customHeight="1" x14ac:dyDescent="0.25">
      <c r="A42" s="56"/>
      <c r="B42" s="57"/>
    </row>
    <row r="43" spans="1:10" s="15" customFormat="1" ht="24.75" customHeight="1" x14ac:dyDescent="0.25">
      <c r="A43" s="56"/>
      <c r="B43" s="57"/>
    </row>
    <row r="44" spans="1:10" s="15" customFormat="1" ht="24.75" customHeight="1" x14ac:dyDescent="0.25">
      <c r="A44" s="56"/>
      <c r="B44" s="57"/>
    </row>
    <row r="45" spans="1:10" s="15" customFormat="1" ht="24.75" customHeight="1" x14ac:dyDescent="0.25">
      <c r="A45" s="56"/>
      <c r="B45" s="57"/>
    </row>
    <row r="46" spans="1:10" s="15" customFormat="1" ht="14.25" x14ac:dyDescent="0.25">
      <c r="B46" s="57"/>
    </row>
    <row r="47" spans="1:10" s="15" customFormat="1" ht="14.25" x14ac:dyDescent="0.25">
      <c r="B47" s="57"/>
    </row>
    <row r="48" spans="1:10" s="15" customFormat="1" ht="14.25" x14ac:dyDescent="0.25">
      <c r="B48" s="57"/>
    </row>
    <row r="49" spans="2:2" s="15" customFormat="1" ht="14.25" x14ac:dyDescent="0.25">
      <c r="B49" s="57"/>
    </row>
    <row r="50" spans="2:2" s="16" customFormat="1" ht="24.75" customHeight="1" x14ac:dyDescent="0.25">
      <c r="B50" s="58"/>
    </row>
    <row r="51" spans="2:2" s="16" customFormat="1" ht="24.75" customHeight="1" x14ac:dyDescent="0.25">
      <c r="B51" s="58"/>
    </row>
  </sheetData>
  <dataValidations count="1">
    <dataValidation type="list" allowBlank="1" showInputMessage="1" showErrorMessage="1" sqref="E7:E36 G7:G36 H7:H36 I7:I36" xr:uid="{144472E3-16FB-427F-BF8A-AFFA31EFF9AD}">
      <formula1>ListePilotes</formula1>
    </dataValidation>
  </dataValidations>
  <pageMargins left="0.7" right="0.7" top="0.75" bottom="0.75" header="0.3" footer="0.3"/>
  <ignoredErrors>
    <ignoredError sqref="A7:A36" numberStoredAsText="1"/>
  </ignoredErrors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0F65F-5725-46E4-A7F3-DD429FB87087}">
  <dimension ref="A1:G62"/>
  <sheetViews>
    <sheetView topLeftCell="C4" zoomScaleNormal="100" workbookViewId="0">
      <selection activeCell="G11" sqref="G11"/>
    </sheetView>
  </sheetViews>
  <sheetFormatPr baseColWidth="10" defaultColWidth="27.28515625" defaultRowHeight="15" x14ac:dyDescent="0.25"/>
  <cols>
    <col min="1" max="1" width="27.28515625" style="2" hidden="1" customWidth="1"/>
    <col min="2" max="2" width="27.28515625" hidden="1" customWidth="1"/>
    <col min="4" max="4" width="27.28515625" hidden="1" customWidth="1"/>
    <col min="5" max="5" width="32" customWidth="1"/>
    <col min="6" max="7" width="27.28515625" style="2"/>
  </cols>
  <sheetData>
    <row r="1" spans="1:7" ht="36" x14ac:dyDescent="0.55000000000000004">
      <c r="C1" s="1" t="s">
        <v>130</v>
      </c>
    </row>
    <row r="3" spans="1:7" ht="26.25" x14ac:dyDescent="0.25">
      <c r="C3" s="103" t="s">
        <v>1</v>
      </c>
      <c r="D3" s="103"/>
      <c r="E3" s="103">
        <f>'Paramètres de la saison'!C3</f>
        <v>3</v>
      </c>
    </row>
    <row r="5" spans="1:7" ht="28.5" customHeight="1" x14ac:dyDescent="0.35">
      <c r="C5" s="103" t="s">
        <v>141</v>
      </c>
      <c r="D5" s="104"/>
      <c r="E5" s="105">
        <f ca="1">TODAY()</f>
        <v>45153</v>
      </c>
      <c r="F5" s="59"/>
      <c r="G5" s="59"/>
    </row>
    <row r="6" spans="1:7" ht="18.75" x14ac:dyDescent="0.3">
      <c r="C6" s="60"/>
    </row>
    <row r="8" spans="1:7" s="7" customFormat="1" ht="23.25" x14ac:dyDescent="0.35">
      <c r="A8" s="25"/>
      <c r="C8" s="9" t="s">
        <v>116</v>
      </c>
      <c r="D8" s="8"/>
      <c r="E8" s="8"/>
      <c r="F8" s="61"/>
      <c r="G8" s="61"/>
    </row>
    <row r="9" spans="1:7" s="7" customFormat="1" ht="24" customHeight="1" x14ac:dyDescent="0.2">
      <c r="A9" s="25"/>
      <c r="D9" s="62"/>
      <c r="E9" s="62"/>
      <c r="F9" s="25"/>
      <c r="G9" s="25"/>
    </row>
    <row r="10" spans="1:7" s="7" customFormat="1" ht="25.5" customHeight="1" x14ac:dyDescent="0.2">
      <c r="A10" s="32" t="s">
        <v>118</v>
      </c>
      <c r="B10" s="15" t="s">
        <v>119</v>
      </c>
      <c r="C10" s="91" t="s">
        <v>120</v>
      </c>
      <c r="D10" s="91" t="s">
        <v>107</v>
      </c>
      <c r="E10" s="91" t="s">
        <v>133</v>
      </c>
      <c r="F10" s="91" t="s">
        <v>16</v>
      </c>
      <c r="G10" s="63"/>
    </row>
    <row r="11" spans="1:7" s="7" customFormat="1" ht="30" customHeight="1" x14ac:dyDescent="0.2">
      <c r="A11" s="32">
        <v>1</v>
      </c>
      <c r="B11" s="32">
        <f ca="1">SMALL(Résultats!$AS$9:$AS$26,A11)</f>
        <v>1.0006999999999999</v>
      </c>
      <c r="C11" s="65">
        <f ca="1">IF(ISERROR(VLOOKUP(B11,Résultats!$AS$9:$AV$26,2,0)),"-",VLOOKUP(B11,Résultats!$AS$9:$AV$26,2,0))</f>
        <v>1</v>
      </c>
      <c r="D11" s="14" t="str">
        <f ca="1">IF(ISERROR(VLOOKUP(B11,Résultats!$AS$9:$AV$26,3,0)),"-",VLOOKUP(B11,Résultats!$AS$9:$AV$26,3,0))</f>
        <v>AlphaTauri</v>
      </c>
      <c r="E11" s="14"/>
      <c r="F11" s="14">
        <f ca="1">IF(ISERROR(VLOOKUP(B11,Résultats!$AS$9:$AV$26,4,0)),"-",VLOOKUP(B11,Résultats!$AS$9:$AV$26,4,0))</f>
        <v>67</v>
      </c>
      <c r="G11" s="66"/>
    </row>
    <row r="12" spans="1:7" s="7" customFormat="1" ht="30" customHeight="1" x14ac:dyDescent="0.2">
      <c r="A12" s="32">
        <v>2</v>
      </c>
      <c r="B12" s="32">
        <f ca="1">SMALL(Résultats!$AS$9:$AS$26,A12)</f>
        <v>2.0002</v>
      </c>
      <c r="C12" s="65">
        <f ca="1">IF(ISERROR(VLOOKUP(B12,Résultats!$AS$9:$AV$26,2,0)),"-",VLOOKUP(B12,Résultats!$AS$9:$AV$26,2,0))</f>
        <v>2</v>
      </c>
      <c r="D12" s="14" t="str">
        <f ca="1">IF(ISERROR(VLOOKUP(B12,Résultats!$AS$9:$AV$26,3,0)),"-",VLOOKUP(B12,Résultats!$AS$9:$AV$26,3,0))</f>
        <v>Red Bull</v>
      </c>
      <c r="E12" s="14"/>
      <c r="F12" s="14">
        <f ca="1">IF(ISERROR(VLOOKUP(B12,Résultats!$AS$9:$AV$26,4,0)),"-",VLOOKUP(B12,Résultats!$AS$9:$AV$26,4,0))</f>
        <v>34</v>
      </c>
      <c r="G12" s="66"/>
    </row>
    <row r="13" spans="1:7" s="7" customFormat="1" ht="30" customHeight="1" x14ac:dyDescent="0.2">
      <c r="A13" s="32">
        <v>3</v>
      </c>
      <c r="B13" s="32">
        <f ca="1">SMALL(Résultats!$AS$9:$AS$26,A13)</f>
        <v>3.0005000000000002</v>
      </c>
      <c r="C13" s="65">
        <f ca="1">IF(ISERROR(VLOOKUP(B13,Résultats!$AS$9:$AV$26,2,0)),"-",VLOOKUP(B13,Résultats!$AS$9:$AV$26,2,0))</f>
        <v>3</v>
      </c>
      <c r="D13" s="14" t="str">
        <f ca="1">IF(ISERROR(VLOOKUP(B13,Résultats!$AS$9:$AV$26,3,0)),"-",VLOOKUP(B13,Résultats!$AS$9:$AV$26,3,0))</f>
        <v>Alpine</v>
      </c>
      <c r="E13" s="14"/>
      <c r="F13" s="14">
        <f ca="1">IF(ISERROR(VLOOKUP(B13,Résultats!$AS$9:$AV$26,4,0)),"-",VLOOKUP(B13,Résultats!$AS$9:$AV$26,4,0))</f>
        <v>15</v>
      </c>
      <c r="G13" s="66"/>
    </row>
    <row r="14" spans="1:7" s="7" customFormat="1" ht="30" customHeight="1" x14ac:dyDescent="0.2">
      <c r="A14" s="32">
        <v>4</v>
      </c>
      <c r="B14" s="32">
        <f ca="1">SMALL(Résultats!$AS$9:$AS$26,A14)</f>
        <v>4.0000999999999998</v>
      </c>
      <c r="C14" s="65">
        <f ca="1">IF(ISERROR(VLOOKUP(B14,Résultats!$AS$9:$AV$26,2,0)),"-",VLOOKUP(B14,Résultats!$AS$9:$AV$26,2,0))</f>
        <v>4</v>
      </c>
      <c r="D14" s="14" t="str">
        <f ca="1">IF(ISERROR(VLOOKUP(B14,Résultats!$AS$9:$AV$26,3,0)),"-",VLOOKUP(B14,Résultats!$AS$9:$AV$26,3,0))</f>
        <v>Mercedes</v>
      </c>
      <c r="E14" s="14"/>
      <c r="F14" s="14">
        <f ca="1">IF(ISERROR(VLOOKUP(B14,Résultats!$AS$9:$AV$26,4,0)),"-",VLOOKUP(B14,Résultats!$AS$9:$AV$26,4,0))</f>
        <v>0</v>
      </c>
      <c r="G14" s="66"/>
    </row>
    <row r="15" spans="1:7" s="7" customFormat="1" ht="30" customHeight="1" x14ac:dyDescent="0.2">
      <c r="A15" s="32">
        <v>5</v>
      </c>
      <c r="B15" s="32">
        <f ca="1">SMALL(Résultats!$AS$9:$AS$26,A15)</f>
        <v>4.0003000000000002</v>
      </c>
      <c r="C15" s="65">
        <f ca="1">IF(ISERROR(VLOOKUP(B15,Résultats!$AS$9:$AV$26,2,0)),"-",VLOOKUP(B15,Résultats!$AS$9:$AV$26,2,0))</f>
        <v>4</v>
      </c>
      <c r="D15" s="14" t="str">
        <f ca="1">IF(ISERROR(VLOOKUP(B15,Résultats!$AS$9:$AV$26,3,0)),"-",VLOOKUP(B15,Résultats!$AS$9:$AV$26,3,0))</f>
        <v>McLaren</v>
      </c>
      <c r="E15" s="14"/>
      <c r="F15" s="14">
        <f ca="1">IF(ISERROR(VLOOKUP(B15,Résultats!$AS$9:$AV$26,4,0)),"-",VLOOKUP(B15,Résultats!$AS$9:$AV$26,4,0))</f>
        <v>0</v>
      </c>
      <c r="G15" s="66"/>
    </row>
    <row r="16" spans="1:7" s="7" customFormat="1" ht="30" customHeight="1" x14ac:dyDescent="0.2">
      <c r="A16" s="32">
        <v>6</v>
      </c>
      <c r="B16" s="32">
        <f ca="1">SMALL(Résultats!$AS$9:$AS$26,A16)</f>
        <v>4.0004</v>
      </c>
      <c r="C16" s="65">
        <f ca="1">IF(ISERROR(VLOOKUP(B16,Résultats!$AS$9:$AV$26,2,0)),"-",VLOOKUP(B16,Résultats!$AS$9:$AV$26,2,0))</f>
        <v>4</v>
      </c>
      <c r="D16" s="14" t="str">
        <f ca="1">IF(ISERROR(VLOOKUP(B16,Résultats!$AS$9:$AV$26,3,0)),"-",VLOOKUP(B16,Résultats!$AS$9:$AV$26,3,0))</f>
        <v>Aston Martin</v>
      </c>
      <c r="E16" s="14"/>
      <c r="F16" s="14">
        <f ca="1">IF(ISERROR(VLOOKUP(B16,Résultats!$AS$9:$AV$26,4,0)),"-",VLOOKUP(B16,Résultats!$AS$9:$AV$26,4,0))</f>
        <v>0</v>
      </c>
      <c r="G16" s="66"/>
    </row>
    <row r="17" spans="1:7" s="7" customFormat="1" ht="30" customHeight="1" x14ac:dyDescent="0.2">
      <c r="A17" s="32">
        <v>7</v>
      </c>
      <c r="B17" s="32">
        <f ca="1">SMALL(Résultats!$AS$9:$AS$26,A17)</f>
        <v>4.0006000000000004</v>
      </c>
      <c r="C17" s="65">
        <f ca="1">IF(ISERROR(VLOOKUP(B17,Résultats!$AS$9:$AV$26,2,0)),"-",VLOOKUP(B17,Résultats!$AS$9:$AV$26,2,0))</f>
        <v>4</v>
      </c>
      <c r="D17" s="14" t="str">
        <f ca="1">IF(ISERROR(VLOOKUP(B17,Résultats!$AS$9:$AV$26,3,0)),"-",VLOOKUP(B17,Résultats!$AS$9:$AV$26,3,0))</f>
        <v>Ferrari</v>
      </c>
      <c r="E17" s="14"/>
      <c r="F17" s="14">
        <f ca="1">IF(ISERROR(VLOOKUP(B17,Résultats!$AS$9:$AV$26,4,0)),"-",VLOOKUP(B17,Résultats!$AS$9:$AV$26,4,0))</f>
        <v>0</v>
      </c>
      <c r="G17" s="66"/>
    </row>
    <row r="18" spans="1:7" s="7" customFormat="1" ht="30" customHeight="1" x14ac:dyDescent="0.2">
      <c r="A18" s="32">
        <v>8</v>
      </c>
      <c r="B18" s="32">
        <f ca="1">SMALL(Résultats!$AS$9:$AS$26,A18)</f>
        <v>4.0007999999999999</v>
      </c>
      <c r="C18" s="65">
        <f ca="1">IF(ISERROR(VLOOKUP(B18,Résultats!$AS$9:$AV$26,2,0)),"-",VLOOKUP(B18,Résultats!$AS$9:$AV$26,2,0))</f>
        <v>4</v>
      </c>
      <c r="D18" s="14" t="str">
        <f ca="1">IF(ISERROR(VLOOKUP(B18,Résultats!$AS$9:$AV$26,3,0)),"-",VLOOKUP(B18,Résultats!$AS$9:$AV$26,3,0))</f>
        <v>Alfa Romeo</v>
      </c>
      <c r="E18" s="14"/>
      <c r="F18" s="14">
        <f ca="1">IF(ISERROR(VLOOKUP(B18,Résultats!$AS$9:$AV$26,4,0)),"-",VLOOKUP(B18,Résultats!$AS$9:$AV$26,4,0))</f>
        <v>0</v>
      </c>
      <c r="G18" s="66"/>
    </row>
    <row r="19" spans="1:7" s="7" customFormat="1" ht="30" customHeight="1" x14ac:dyDescent="0.2">
      <c r="A19" s="32">
        <v>9</v>
      </c>
      <c r="B19" s="32">
        <f ca="1">SMALL(Résultats!$AS$9:$AS$26,A19)</f>
        <v>4.0008999999999997</v>
      </c>
      <c r="C19" s="65">
        <f ca="1">IF(ISERROR(VLOOKUP(B19,Résultats!$AS$9:$AV$26,2,0)),"-",VLOOKUP(B19,Résultats!$AS$9:$AV$26,2,0))</f>
        <v>4</v>
      </c>
      <c r="D19" s="14" t="str">
        <f ca="1">IF(ISERROR(VLOOKUP(B19,Résultats!$AS$9:$AV$26,3,0)),"-",VLOOKUP(B19,Résultats!$AS$9:$AV$26,3,0))</f>
        <v>Haas</v>
      </c>
      <c r="E19" s="14"/>
      <c r="F19" s="14">
        <f ca="1">IF(ISERROR(VLOOKUP(B19,Résultats!$AS$9:$AV$26,4,0)),"-",VLOOKUP(B19,Résultats!$AS$9:$AV$26,4,0))</f>
        <v>0</v>
      </c>
      <c r="G19" s="66"/>
    </row>
    <row r="20" spans="1:7" s="7" customFormat="1" ht="30" customHeight="1" x14ac:dyDescent="0.2">
      <c r="A20" s="32">
        <v>10</v>
      </c>
      <c r="B20" s="32">
        <f ca="1">SMALL(Résultats!$AS$9:$AS$26,A20)</f>
        <v>4.0010000000000003</v>
      </c>
      <c r="C20" s="65">
        <f ca="1">IF(ISERROR(VLOOKUP(B20,Résultats!$AS$9:$AV$26,2,0)),"-",VLOOKUP(B20,Résultats!$AS$9:$AV$26,2,0))</f>
        <v>4</v>
      </c>
      <c r="D20" s="14" t="str">
        <f ca="1">IF(ISERROR(VLOOKUP(B20,Résultats!$AS$9:$AV$26,3,0)),"-",VLOOKUP(B20,Résultats!$AS$9:$AV$26,3,0))</f>
        <v>Williams</v>
      </c>
      <c r="E20" s="14"/>
      <c r="F20" s="14">
        <f ca="1">IF(ISERROR(VLOOKUP(B20,Résultats!$AS$9:$AV$26,4,0)),"-",VLOOKUP(B20,Résultats!$AS$9:$AV$26,4,0))</f>
        <v>0</v>
      </c>
      <c r="G20" s="66"/>
    </row>
    <row r="21" spans="1:7" s="7" customFormat="1" ht="27" customHeight="1" x14ac:dyDescent="0.2">
      <c r="A21" s="32">
        <v>11</v>
      </c>
      <c r="B21" s="32" t="e">
        <f ca="1">SMALL(Résultats!$AS$9:$AS$26,A21)</f>
        <v>#NUM!</v>
      </c>
      <c r="C21" s="65" t="str">
        <f ca="1">IF(ISERROR(VLOOKUP(B21,Résultats!$AS$9:$AV$26,2,0)),"-",VLOOKUP(B21,Résultats!$AS$9:$AV$26,2,0))</f>
        <v>-</v>
      </c>
      <c r="D21" s="14" t="str">
        <f ca="1">IF(ISERROR(VLOOKUP(B21,Résultats!$AS$9:$AV$26,3,0)),"-",VLOOKUP(B21,Résultats!$AS$9:$AV$26,3,0))</f>
        <v>-</v>
      </c>
      <c r="E21" s="14"/>
      <c r="F21" s="14" t="str">
        <f ca="1">IF(ISERROR(VLOOKUP(B21,Résultats!$AS$9:$AV$26,4,0)),"-",VLOOKUP(B21,Résultats!$AS$9:$AV$26,4,0))</f>
        <v>-</v>
      </c>
      <c r="G21" s="66"/>
    </row>
    <row r="22" spans="1:7" s="7" customFormat="1" ht="27" customHeight="1" x14ac:dyDescent="0.2">
      <c r="A22" s="32">
        <v>12</v>
      </c>
      <c r="B22" s="32" t="e">
        <f ca="1">SMALL(Résultats!$AS$9:$AS$26,A22)</f>
        <v>#NUM!</v>
      </c>
      <c r="C22" s="65" t="str">
        <f ca="1">IF(ISERROR(VLOOKUP(B22,Résultats!$AS$9:$AV$26,2,0)),"-",VLOOKUP(B22,Résultats!$AS$9:$AV$26,2,0))</f>
        <v>-</v>
      </c>
      <c r="D22" s="14" t="str">
        <f ca="1">IF(ISERROR(VLOOKUP(B22,Résultats!$AS$9:$AV$26,3,0)),"-",VLOOKUP(B22,Résultats!$AS$9:$AV$26,3,0))</f>
        <v>-</v>
      </c>
      <c r="E22" s="14"/>
      <c r="F22" s="14" t="str">
        <f ca="1">IF(ISERROR(VLOOKUP(B22,Résultats!$AS$9:$AV$26,4,0)),"-",VLOOKUP(B22,Résultats!$AS$9:$AV$26,4,0))</f>
        <v>-</v>
      </c>
      <c r="G22" s="66"/>
    </row>
    <row r="23" spans="1:7" s="7" customFormat="1" ht="27" customHeight="1" x14ac:dyDescent="0.2">
      <c r="A23" s="32">
        <v>13</v>
      </c>
      <c r="B23" s="32" t="e">
        <f ca="1">SMALL(Résultats!$AS$9:$AS$26,A23)</f>
        <v>#NUM!</v>
      </c>
      <c r="C23" s="65" t="str">
        <f ca="1">IF(ISERROR(VLOOKUP(B23,Résultats!$AS$9:$AV$26,2,0)),"-",VLOOKUP(B23,Résultats!$AS$9:$AV$26,2,0))</f>
        <v>-</v>
      </c>
      <c r="D23" s="14" t="str">
        <f ca="1">IF(ISERROR(VLOOKUP(B23,Résultats!$AS$9:$AV$26,3,0)),"-",VLOOKUP(B23,Résultats!$AS$9:$AV$26,3,0))</f>
        <v>-</v>
      </c>
      <c r="E23" s="14"/>
      <c r="F23" s="14" t="str">
        <f ca="1">IF(ISERROR(VLOOKUP(B23,Résultats!$AS$9:$AV$26,4,0)),"-",VLOOKUP(B23,Résultats!$AS$9:$AV$26,4,0))</f>
        <v>-</v>
      </c>
      <c r="G23" s="66"/>
    </row>
    <row r="24" spans="1:7" s="7" customFormat="1" ht="27" customHeight="1" x14ac:dyDescent="0.2">
      <c r="A24" s="32">
        <v>14</v>
      </c>
      <c r="B24" s="32" t="e">
        <f ca="1">SMALL(Résultats!$AS$9:$AS$26,A24)</f>
        <v>#NUM!</v>
      </c>
      <c r="C24" s="65" t="str">
        <f ca="1">IF(ISERROR(VLOOKUP(B24,Résultats!$AS$9:$AV$26,2,0)),"-",VLOOKUP(B24,Résultats!$AS$9:$AV$26,2,0))</f>
        <v>-</v>
      </c>
      <c r="D24" s="14" t="str">
        <f ca="1">IF(ISERROR(VLOOKUP(B24,Résultats!$AS$9:$AV$26,3,0)),"-",VLOOKUP(B24,Résultats!$AS$9:$AV$26,3,0))</f>
        <v>-</v>
      </c>
      <c r="E24" s="14"/>
      <c r="F24" s="14" t="str">
        <f ca="1">IF(ISERROR(VLOOKUP(B24,Résultats!$AS$9:$AV$26,4,0)),"-",VLOOKUP(B24,Résultats!$AS$9:$AV$26,4,0))</f>
        <v>-</v>
      </c>
      <c r="G24" s="66"/>
    </row>
    <row r="25" spans="1:7" s="7" customFormat="1" ht="27" customHeight="1" x14ac:dyDescent="0.2">
      <c r="A25" s="32">
        <v>15</v>
      </c>
      <c r="B25" s="32" t="e">
        <f ca="1">SMALL(Résultats!$AS$9:$AS$26,A25)</f>
        <v>#NUM!</v>
      </c>
      <c r="C25" s="65" t="str">
        <f ca="1">IF(ISERROR(VLOOKUP(B25,Résultats!$AS$9:$AV$26,2,0)),"-",VLOOKUP(B25,Résultats!$AS$9:$AV$26,2,0))</f>
        <v>-</v>
      </c>
      <c r="D25" s="14" t="str">
        <f ca="1">IF(ISERROR(VLOOKUP(B25,Résultats!$AS$9:$AV$26,3,0)),"-",VLOOKUP(B25,Résultats!$AS$9:$AV$26,3,0))</f>
        <v>-</v>
      </c>
      <c r="E25" s="14"/>
      <c r="F25" s="14" t="str">
        <f ca="1">IF(ISERROR(VLOOKUP(B25,Résultats!$AS$9:$AV$26,4,0)),"-",VLOOKUP(B25,Résultats!$AS$9:$AV$26,4,0))</f>
        <v>-</v>
      </c>
      <c r="G25" s="66"/>
    </row>
    <row r="26" spans="1:7" s="7" customFormat="1" ht="27" customHeight="1" x14ac:dyDescent="0.2">
      <c r="A26" s="32">
        <v>16</v>
      </c>
      <c r="B26" s="32" t="e">
        <f ca="1">SMALL(Résultats!$AS$9:$AS$26,A26)</f>
        <v>#NUM!</v>
      </c>
      <c r="C26" s="65" t="str">
        <f ca="1">IF(ISERROR(VLOOKUP(B26,Résultats!$AS$9:$AV$26,2,0)),"-",VLOOKUP(B26,Résultats!$AS$9:$AV$26,2,0))</f>
        <v>-</v>
      </c>
      <c r="D26" s="14" t="str">
        <f ca="1">IF(ISERROR(VLOOKUP(B26,Résultats!$AS$9:$AV$26,3,0)),"-",VLOOKUP(B26,Résultats!$AS$9:$AV$26,3,0))</f>
        <v>-</v>
      </c>
      <c r="E26" s="14"/>
      <c r="F26" s="14" t="str">
        <f ca="1">IF(ISERROR(VLOOKUP(B26,Résultats!$AS$9:$AV$26,4,0)),"-",VLOOKUP(B26,Résultats!$AS$9:$AV$26,4,0))</f>
        <v>-</v>
      </c>
      <c r="G26" s="66"/>
    </row>
    <row r="27" spans="1:7" s="7" customFormat="1" ht="27" customHeight="1" x14ac:dyDescent="0.2">
      <c r="A27" s="32">
        <v>17</v>
      </c>
      <c r="B27" s="32" t="e">
        <f ca="1">SMALL(Résultats!$AS$9:$AS$26,A27)</f>
        <v>#NUM!</v>
      </c>
      <c r="C27" s="65" t="str">
        <f ca="1">IF(ISERROR(VLOOKUP(B27,Résultats!$AS$9:$AV$26,2,0)),"-",VLOOKUP(B27,Résultats!$AS$9:$AV$26,2,0))</f>
        <v>-</v>
      </c>
      <c r="D27" s="14" t="str">
        <f ca="1">IF(ISERROR(VLOOKUP(B27,Résultats!$AS$9:$AV$26,3,0)),"-",VLOOKUP(B27,Résultats!$AS$9:$AV$26,3,0))</f>
        <v>-</v>
      </c>
      <c r="E27" s="14"/>
      <c r="F27" s="14" t="str">
        <f ca="1">IF(ISERROR(VLOOKUP(B27,Résultats!$AS$9:$AV$26,4,0)),"-",VLOOKUP(B27,Résultats!$AS$9:$AV$26,4,0))</f>
        <v>-</v>
      </c>
      <c r="G27" s="66"/>
    </row>
    <row r="28" spans="1:7" s="7" customFormat="1" ht="27" customHeight="1" x14ac:dyDescent="0.2">
      <c r="A28" s="32">
        <v>18</v>
      </c>
      <c r="B28" s="32" t="e">
        <f ca="1">SMALL(Résultats!$AS$9:$AS$26,A28)</f>
        <v>#NUM!</v>
      </c>
      <c r="C28" s="65" t="str">
        <f ca="1">IF(ISERROR(VLOOKUP(B28,Résultats!$AS$9:$AV$26,2,0)),"-",VLOOKUP(B28,Résultats!$AS$9:$AV$26,2,0))</f>
        <v>-</v>
      </c>
      <c r="D28" s="14" t="str">
        <f ca="1">IF(ISERROR(VLOOKUP(B28,Résultats!$AS$9:$AV$26,3,0)),"-",VLOOKUP(B28,Résultats!$AS$9:$AV$26,3,0))</f>
        <v>-</v>
      </c>
      <c r="E28" s="14"/>
      <c r="F28" s="14" t="str">
        <f ca="1">IF(ISERROR(VLOOKUP(B28,Résultats!$AS$9:$AV$26,4,0)),"-",VLOOKUP(B28,Résultats!$AS$9:$AV$26,4,0))</f>
        <v>-</v>
      </c>
      <c r="G28" s="66"/>
    </row>
    <row r="29" spans="1:7" s="7" customFormat="1" ht="27" customHeight="1" x14ac:dyDescent="0.2">
      <c r="A29" s="32">
        <v>19</v>
      </c>
      <c r="B29" s="32" t="e">
        <f ca="1">SMALL(Résultats!$AS$9:$AS$26,A29)</f>
        <v>#NUM!</v>
      </c>
      <c r="C29" s="65" t="str">
        <f ca="1">IF(ISERROR(VLOOKUP(B29,Résultats!$AS$9:$AV$26,2,0)),"-",VLOOKUP(B29,Résultats!$AS$9:$AV$26,2,0))</f>
        <v>-</v>
      </c>
      <c r="D29" s="14" t="str">
        <f ca="1">IF(ISERROR(VLOOKUP(B29,Résultats!$AS$9:$AV$26,3,0)),"-",VLOOKUP(B29,Résultats!$AS$9:$AV$26,3,0))</f>
        <v>-</v>
      </c>
      <c r="E29" s="14"/>
      <c r="F29" s="14" t="str">
        <f ca="1">IF(ISERROR(VLOOKUP(B29,Résultats!$AS$9:$AV$26,4,0)),"-",VLOOKUP(B29,Résultats!$AS$9:$AV$26,4,0))</f>
        <v>-</v>
      </c>
      <c r="G29" s="25"/>
    </row>
    <row r="30" spans="1:7" s="7" customFormat="1" ht="27" customHeight="1" x14ac:dyDescent="0.2">
      <c r="A30" s="32">
        <v>20</v>
      </c>
      <c r="B30" s="32" t="e">
        <f ca="1">SMALL(Résultats!$AS$9:$AS$26,A30)</f>
        <v>#NUM!</v>
      </c>
      <c r="C30" s="65" t="str">
        <f ca="1">IF(ISERROR(VLOOKUP(B30,Résultats!$AS$9:$AV$26,2,0)),"-",VLOOKUP(B30,Résultats!$AS$9:$AV$26,2,0))</f>
        <v>-</v>
      </c>
      <c r="D30" s="14" t="str">
        <f ca="1">IF(ISERROR(VLOOKUP(B30,Résultats!$AS$9:$AV$26,3,0)),"-",VLOOKUP(B30,Résultats!$AS$9:$AV$26,3,0))</f>
        <v>-</v>
      </c>
      <c r="E30" s="14"/>
      <c r="F30" s="14" t="str">
        <f ca="1">IF(ISERROR(VLOOKUP(B30,Résultats!$AS$9:$AV$26,4,0)),"-",VLOOKUP(B30,Résultats!$AS$9:$AV$26,4,0))</f>
        <v>-</v>
      </c>
      <c r="G30" s="25"/>
    </row>
    <row r="31" spans="1:7" s="15" customFormat="1" ht="27" customHeight="1" x14ac:dyDescent="0.25">
      <c r="A31" s="32">
        <v>21</v>
      </c>
      <c r="B31" s="32" t="e">
        <f ca="1">SMALL(Résultats!$AS$9:$AS$26,A31)</f>
        <v>#NUM!</v>
      </c>
      <c r="C31" s="65" t="str">
        <f ca="1">IF(ISERROR(VLOOKUP(B31,Résultats!$AS$9:$AV$26,2,0)),"-",VLOOKUP(B31,Résultats!$AS$9:$AV$26,2,0))</f>
        <v>-</v>
      </c>
      <c r="D31" s="14" t="str">
        <f ca="1">IF(ISERROR(VLOOKUP(B31,Résultats!$AS$9:$AV$26,3,0)),"-",VLOOKUP(B31,Résultats!$AS$9:$AV$26,3,0))</f>
        <v>-</v>
      </c>
      <c r="E31" s="14"/>
      <c r="F31" s="14" t="str">
        <f ca="1">IF(ISERROR(VLOOKUP(B31,Résultats!$AS$9:$AV$26,4,0)),"-",VLOOKUP(B31,Résultats!$AS$9:$AV$26,4,0))</f>
        <v>-</v>
      </c>
      <c r="G31" s="32"/>
    </row>
    <row r="32" spans="1:7" s="16" customFormat="1" ht="27" customHeight="1" x14ac:dyDescent="0.25">
      <c r="A32" s="32">
        <v>22</v>
      </c>
      <c r="B32" s="32" t="e">
        <f ca="1">SMALL(Résultats!$AS$9:$AS$26,A32)</f>
        <v>#NUM!</v>
      </c>
      <c r="C32" s="65" t="str">
        <f ca="1">IF(ISERROR(VLOOKUP(B32,Résultats!$AS$9:$AV$26,2,0)),"-",VLOOKUP(B32,Résultats!$AS$9:$AV$26,2,0))</f>
        <v>-</v>
      </c>
      <c r="D32" s="14" t="str">
        <f ca="1">IF(ISERROR(VLOOKUP(B32,Résultats!$AS$9:$AV$26,3,0)),"-",VLOOKUP(B32,Résultats!$AS$9:$AV$26,3,0))</f>
        <v>-</v>
      </c>
      <c r="E32" s="14"/>
      <c r="F32" s="14" t="str">
        <f ca="1">IF(ISERROR(VLOOKUP(B32,Résultats!$AS$9:$AV$26,4,0)),"-",VLOOKUP(B32,Résultats!$AS$9:$AV$26,4,0))</f>
        <v>-</v>
      </c>
      <c r="G32" s="70"/>
    </row>
    <row r="33" spans="1:7" s="16" customFormat="1" ht="27" customHeight="1" x14ac:dyDescent="0.25">
      <c r="A33" s="32">
        <v>23</v>
      </c>
      <c r="B33" s="32" t="e">
        <f ca="1">SMALL(Résultats!$AS$9:$AS$26,A33)</f>
        <v>#NUM!</v>
      </c>
      <c r="C33" s="65" t="str">
        <f ca="1">IF(ISERROR(VLOOKUP(B33,Résultats!$AS$9:$AV$26,2,0)),"-",VLOOKUP(B33,Résultats!$AS$9:$AV$26,2,0))</f>
        <v>-</v>
      </c>
      <c r="D33" s="14" t="str">
        <f ca="1">IF(ISERROR(VLOOKUP(B33,Résultats!$AS$9:$AV$26,3,0)),"-",VLOOKUP(B33,Résultats!$AS$9:$AV$26,3,0))</f>
        <v>-</v>
      </c>
      <c r="E33" s="14"/>
      <c r="F33" s="14" t="str">
        <f ca="1">IF(ISERROR(VLOOKUP(B33,Résultats!$AS$9:$AV$26,4,0)),"-",VLOOKUP(B33,Résultats!$AS$9:$AV$26,4,0))</f>
        <v>-</v>
      </c>
      <c r="G33" s="70"/>
    </row>
    <row r="34" spans="1:7" s="16" customFormat="1" ht="27" customHeight="1" x14ac:dyDescent="0.25">
      <c r="A34" s="32">
        <v>24</v>
      </c>
      <c r="B34" s="32" t="e">
        <f ca="1">SMALL(Résultats!$AS$9:$AS$26,A34)</f>
        <v>#NUM!</v>
      </c>
      <c r="C34" s="65" t="str">
        <f ca="1">IF(ISERROR(VLOOKUP(B34,Résultats!$AS$9:$AV$26,2,0)),"-",VLOOKUP(B34,Résultats!$AS$9:$AV$26,2,0))</f>
        <v>-</v>
      </c>
      <c r="D34" s="14" t="str">
        <f ca="1">IF(ISERROR(VLOOKUP(B34,Résultats!$AS$9:$AV$26,3,0)),"-",VLOOKUP(B34,Résultats!$AS$9:$AV$26,3,0))</f>
        <v>-</v>
      </c>
      <c r="E34" s="14"/>
      <c r="F34" s="14" t="str">
        <f ca="1">IF(ISERROR(VLOOKUP(B34,Résultats!$AS$9:$AV$26,4,0)),"-",VLOOKUP(B34,Résultats!$AS$9:$AV$26,4,0))</f>
        <v>-</v>
      </c>
      <c r="G34" s="70"/>
    </row>
    <row r="35" spans="1:7" s="16" customFormat="1" ht="27" customHeight="1" x14ac:dyDescent="0.25">
      <c r="A35" s="32">
        <v>25</v>
      </c>
      <c r="B35" s="32" t="e">
        <f ca="1">SMALL(Résultats!$AS$9:$AS$26,A35)</f>
        <v>#NUM!</v>
      </c>
      <c r="C35" s="65" t="str">
        <f ca="1">IF(ISERROR(VLOOKUP(B35,Résultats!$AS$9:$AV$26,2,0)),"-",VLOOKUP(B35,Résultats!$AS$9:$AV$26,2,0))</f>
        <v>-</v>
      </c>
      <c r="D35" s="14" t="str">
        <f ca="1">IF(ISERROR(VLOOKUP(B35,Résultats!$AS$9:$AV$26,3,0)),"-",VLOOKUP(B35,Résultats!$AS$9:$AV$26,3,0))</f>
        <v>-</v>
      </c>
      <c r="E35" s="14"/>
      <c r="F35" s="14" t="str">
        <f ca="1">IF(ISERROR(VLOOKUP(B35,Résultats!$AS$9:$AV$26,4,0)),"-",VLOOKUP(B35,Résultats!$AS$9:$AV$26,4,0))</f>
        <v>-</v>
      </c>
      <c r="G35" s="70"/>
    </row>
    <row r="36" spans="1:7" s="16" customFormat="1" ht="27" customHeight="1" x14ac:dyDescent="0.25">
      <c r="A36" s="32">
        <v>26</v>
      </c>
      <c r="B36" s="32" t="e">
        <f ca="1">SMALL(Résultats!$AS$9:$AS$26,A36)</f>
        <v>#NUM!</v>
      </c>
      <c r="C36" s="65" t="str">
        <f ca="1">IF(ISERROR(VLOOKUP(B36,Résultats!$AS$9:$AV$26,2,0)),"-",VLOOKUP(B36,Résultats!$AS$9:$AV$26,2,0))</f>
        <v>-</v>
      </c>
      <c r="D36" s="14" t="str">
        <f ca="1">IF(ISERROR(VLOOKUP(B36,Résultats!$AS$9:$AV$26,3,0)),"-",VLOOKUP(B36,Résultats!$AS$9:$AV$26,3,0))</f>
        <v>-</v>
      </c>
      <c r="E36" s="14"/>
      <c r="F36" s="14" t="str">
        <f ca="1">IF(ISERROR(VLOOKUP(B36,Résultats!$AS$9:$AV$26,4,0)),"-",VLOOKUP(B36,Résultats!$AS$9:$AV$26,4,0))</f>
        <v>-</v>
      </c>
      <c r="G36" s="70"/>
    </row>
    <row r="37" spans="1:7" s="16" customFormat="1" ht="27" customHeight="1" x14ac:dyDescent="0.25">
      <c r="A37" s="32">
        <v>27</v>
      </c>
      <c r="B37" s="32" t="e">
        <f ca="1">SMALL(Résultats!$AS$9:$AS$26,A37)</f>
        <v>#NUM!</v>
      </c>
      <c r="C37" s="65" t="str">
        <f ca="1">IF(ISERROR(VLOOKUP(B37,Résultats!$AS$9:$AV$26,2,0)),"-",VLOOKUP(B37,Résultats!$AS$9:$AV$26,2,0))</f>
        <v>-</v>
      </c>
      <c r="D37" s="14" t="str">
        <f ca="1">IF(ISERROR(VLOOKUP(B37,Résultats!$AS$9:$AV$26,3,0)),"-",VLOOKUP(B37,Résultats!$AS$9:$AV$26,3,0))</f>
        <v>-</v>
      </c>
      <c r="E37" s="14"/>
      <c r="F37" s="14" t="str">
        <f ca="1">IF(ISERROR(VLOOKUP(B37,Résultats!$AS$9:$AV$26,4,0)),"-",VLOOKUP(B37,Résultats!$AS$9:$AV$26,4,0))</f>
        <v>-</v>
      </c>
      <c r="G37" s="70"/>
    </row>
    <row r="38" spans="1:7" s="16" customFormat="1" ht="27" customHeight="1" x14ac:dyDescent="0.25">
      <c r="A38" s="32">
        <v>28</v>
      </c>
      <c r="B38" s="32" t="e">
        <f ca="1">SMALL(Résultats!$AS$9:$AS$26,A38)</f>
        <v>#NUM!</v>
      </c>
      <c r="C38" s="65" t="str">
        <f ca="1">IF(ISERROR(VLOOKUP(B38,Résultats!$AS$9:$AV$26,2,0)),"-",VLOOKUP(B38,Résultats!$AS$9:$AV$26,2,0))</f>
        <v>-</v>
      </c>
      <c r="D38" s="14" t="str">
        <f ca="1">IF(ISERROR(VLOOKUP(B38,Résultats!$AS$9:$AV$26,3,0)),"-",VLOOKUP(B38,Résultats!$AS$9:$AV$26,3,0))</f>
        <v>-</v>
      </c>
      <c r="E38" s="14"/>
      <c r="F38" s="14" t="str">
        <f ca="1">IF(ISERROR(VLOOKUP(B38,Résultats!$AS$9:$AV$26,4,0)),"-",VLOOKUP(B38,Résultats!$AS$9:$AV$26,4,0))</f>
        <v>-</v>
      </c>
      <c r="G38" s="70"/>
    </row>
    <row r="39" spans="1:7" s="16" customFormat="1" ht="27" customHeight="1" x14ac:dyDescent="0.25">
      <c r="A39" s="32">
        <v>29</v>
      </c>
      <c r="B39" s="32" t="e">
        <f ca="1">SMALL(Résultats!$AS$9:$AS$26,A39)</f>
        <v>#NUM!</v>
      </c>
      <c r="C39" s="65" t="str">
        <f ca="1">IF(ISERROR(VLOOKUP(B39,Résultats!$AS$9:$AV$26,2,0)),"-",VLOOKUP(B39,Résultats!$AS$9:$AV$26,2,0))</f>
        <v>-</v>
      </c>
      <c r="D39" s="14" t="str">
        <f ca="1">IF(ISERROR(VLOOKUP(B39,Résultats!$AS$9:$AV$26,3,0)),"-",VLOOKUP(B39,Résultats!$AS$9:$AV$26,3,0))</f>
        <v>-</v>
      </c>
      <c r="E39" s="14"/>
      <c r="F39" s="14" t="str">
        <f ca="1">IF(ISERROR(VLOOKUP(B39,Résultats!$AS$9:$AV$26,4,0)),"-",VLOOKUP(B39,Résultats!$AS$9:$AV$26,4,0))</f>
        <v>-</v>
      </c>
      <c r="G39" s="70"/>
    </row>
    <row r="40" spans="1:7" s="16" customFormat="1" ht="27" customHeight="1" x14ac:dyDescent="0.25">
      <c r="A40" s="32">
        <v>30</v>
      </c>
      <c r="B40" s="32" t="e">
        <f ca="1">SMALL(Résultats!$AS$9:$AS$26,A40)</f>
        <v>#NUM!</v>
      </c>
      <c r="C40" s="65" t="str">
        <f ca="1">IF(ISERROR(VLOOKUP(B40,Résultats!$AS$9:$AV$26,2,0)),"-",VLOOKUP(B40,Résultats!$AS$9:$AV$26,2,0))</f>
        <v>-</v>
      </c>
      <c r="D40" s="14" t="str">
        <f ca="1">IF(ISERROR(VLOOKUP(B40,Résultats!$AS$9:$AV$26,3,0)),"-",VLOOKUP(B40,Résultats!$AS$9:$AV$26,3,0))</f>
        <v>-</v>
      </c>
      <c r="E40" s="14"/>
      <c r="F40" s="14" t="str">
        <f ca="1">IF(ISERROR(VLOOKUP(B40,Résultats!$AS$9:$AV$26,4,0)),"-",VLOOKUP(B40,Résultats!$AS$9:$AV$26,4,0))</f>
        <v>-</v>
      </c>
      <c r="G40" s="70"/>
    </row>
    <row r="41" spans="1:7" s="16" customFormat="1" ht="27" customHeight="1" x14ac:dyDescent="0.25">
      <c r="A41" s="32">
        <v>31</v>
      </c>
      <c r="B41" s="32" t="e">
        <f ca="1">SMALL(Résultats!$AS$9:$AS$26,A41)</f>
        <v>#NUM!</v>
      </c>
      <c r="C41" s="65" t="str">
        <f ca="1">IF(ISERROR(VLOOKUP(B41,Résultats!$AS$9:$AV$26,2,0)),"-",VLOOKUP(B41,Résultats!$AS$9:$AV$26,2,0))</f>
        <v>-</v>
      </c>
      <c r="D41" s="14" t="str">
        <f ca="1">IF(ISERROR(VLOOKUP(B41,Résultats!$AS$9:$AV$26,3,0)),"-",VLOOKUP(B41,Résultats!$AS$9:$AV$26,3,0))</f>
        <v>-</v>
      </c>
      <c r="E41" s="14"/>
      <c r="F41" s="14" t="str">
        <f ca="1">IF(ISERROR(VLOOKUP(B41,Résultats!$AS$9:$AV$26,4,0)),"-",VLOOKUP(B41,Résultats!$AS$9:$AV$26,4,0))</f>
        <v>-</v>
      </c>
      <c r="G41" s="70"/>
    </row>
    <row r="42" spans="1:7" s="16" customFormat="1" ht="27" customHeight="1" x14ac:dyDescent="0.25">
      <c r="A42" s="32">
        <v>32</v>
      </c>
      <c r="B42" s="32" t="e">
        <f ca="1">SMALL(Résultats!$AS$9:$AS$26,A42)</f>
        <v>#NUM!</v>
      </c>
      <c r="C42" s="65" t="str">
        <f ca="1">IF(ISERROR(VLOOKUP(B42,Résultats!$AS$9:$AV$26,2,0)),"-",VLOOKUP(B42,Résultats!$AS$9:$AV$26,2,0))</f>
        <v>-</v>
      </c>
      <c r="D42" s="14" t="str">
        <f ca="1">IF(ISERROR(VLOOKUP(B42,Résultats!$AS$9:$AV$26,3,0)),"-",VLOOKUP(B42,Résultats!$AS$9:$AV$26,3,0))</f>
        <v>-</v>
      </c>
      <c r="E42" s="14"/>
      <c r="F42" s="14" t="str">
        <f ca="1">IF(ISERROR(VLOOKUP(B42,Résultats!$AS$9:$AV$26,4,0)),"-",VLOOKUP(B42,Résultats!$AS$9:$AV$26,4,0))</f>
        <v>-</v>
      </c>
      <c r="G42" s="70"/>
    </row>
    <row r="43" spans="1:7" s="16" customFormat="1" ht="27" customHeight="1" x14ac:dyDescent="0.25">
      <c r="A43" s="32">
        <v>33</v>
      </c>
      <c r="B43" s="32" t="e">
        <f ca="1">SMALL(Résultats!$AS$9:$AS$26,A43)</f>
        <v>#NUM!</v>
      </c>
      <c r="C43" s="65" t="str">
        <f ca="1">IF(ISERROR(VLOOKUP(B43,Résultats!$AS$9:$AV$26,2,0)),"-",VLOOKUP(B43,Résultats!$AS$9:$AV$26,2,0))</f>
        <v>-</v>
      </c>
      <c r="D43" s="14" t="str">
        <f ca="1">IF(ISERROR(VLOOKUP(B43,Résultats!$AS$9:$AV$26,3,0)),"-",VLOOKUP(B43,Résultats!$AS$9:$AV$26,3,0))</f>
        <v>-</v>
      </c>
      <c r="E43" s="14"/>
      <c r="F43" s="14" t="str">
        <f ca="1">IF(ISERROR(VLOOKUP(B43,Résultats!$AS$9:$AV$26,4,0)),"-",VLOOKUP(B43,Résultats!$AS$9:$AV$26,4,0))</f>
        <v>-</v>
      </c>
      <c r="G43" s="70"/>
    </row>
    <row r="44" spans="1:7" s="16" customFormat="1" ht="27" customHeight="1" x14ac:dyDescent="0.25">
      <c r="A44" s="32">
        <v>34</v>
      </c>
      <c r="B44" s="32" t="e">
        <f ca="1">SMALL(Résultats!$AS$9:$AS$26,A44)</f>
        <v>#NUM!</v>
      </c>
      <c r="C44" s="65" t="str">
        <f ca="1">IF(ISERROR(VLOOKUP(B44,Résultats!$AS$9:$AV$26,2,0)),"-",VLOOKUP(B44,Résultats!$AS$9:$AV$26,2,0))</f>
        <v>-</v>
      </c>
      <c r="D44" s="14" t="str">
        <f ca="1">IF(ISERROR(VLOOKUP(B44,Résultats!$AS$9:$AV$26,3,0)),"-",VLOOKUP(B44,Résultats!$AS$9:$AV$26,3,0))</f>
        <v>-</v>
      </c>
      <c r="E44" s="14"/>
      <c r="F44" s="14" t="str">
        <f ca="1">IF(ISERROR(VLOOKUP(B44,Résultats!$AS$9:$AV$26,4,0)),"-",VLOOKUP(B44,Résultats!$AS$9:$AV$26,4,0))</f>
        <v>-</v>
      </c>
      <c r="G44" s="70"/>
    </row>
    <row r="45" spans="1:7" s="16" customFormat="1" ht="27" customHeight="1" x14ac:dyDescent="0.25">
      <c r="A45" s="32">
        <v>35</v>
      </c>
      <c r="B45" s="32" t="e">
        <f ca="1">SMALL(Résultats!$AS$9:$AS$26,A45)</f>
        <v>#NUM!</v>
      </c>
      <c r="C45" s="65" t="str">
        <f ca="1">IF(ISERROR(VLOOKUP(B45,Résultats!$AS$9:$AV$26,2,0)),"-",VLOOKUP(B45,Résultats!$AS$9:$AV$26,2,0))</f>
        <v>-</v>
      </c>
      <c r="D45" s="14" t="str">
        <f ca="1">IF(ISERROR(VLOOKUP(B45,Résultats!$AS$9:$AV$26,3,0)),"-",VLOOKUP(B45,Résultats!$AS$9:$AV$26,3,0))</f>
        <v>-</v>
      </c>
      <c r="E45" s="14"/>
      <c r="F45" s="14" t="str">
        <f ca="1">IF(ISERROR(VLOOKUP(B45,Résultats!$AS$9:$AV$26,4,0)),"-",VLOOKUP(B45,Résultats!$AS$9:$AV$26,4,0))</f>
        <v>-</v>
      </c>
      <c r="G45" s="70"/>
    </row>
    <row r="46" spans="1:7" s="16" customFormat="1" ht="27" customHeight="1" x14ac:dyDescent="0.25">
      <c r="A46" s="32">
        <v>36</v>
      </c>
      <c r="B46" s="32" t="e">
        <f ca="1">SMALL(Résultats!$AS$9:$AS$26,A46)</f>
        <v>#NUM!</v>
      </c>
      <c r="C46" s="65" t="str">
        <f ca="1">IF(ISERROR(VLOOKUP(B46,Résultats!$AS$9:$AV$26,2,0)),"-",VLOOKUP(B46,Résultats!$AS$9:$AV$26,2,0))</f>
        <v>-</v>
      </c>
      <c r="D46" s="14" t="str">
        <f ca="1">IF(ISERROR(VLOOKUP(B46,Résultats!$AS$9:$AV$26,3,0)),"-",VLOOKUP(B46,Résultats!$AS$9:$AV$26,3,0))</f>
        <v>-</v>
      </c>
      <c r="E46" s="14"/>
      <c r="F46" s="14" t="str">
        <f ca="1">IF(ISERROR(VLOOKUP(B46,Résultats!$AS$9:$AV$26,4,0)),"-",VLOOKUP(B46,Résultats!$AS$9:$AV$26,4,0))</f>
        <v>-</v>
      </c>
      <c r="G46" s="70"/>
    </row>
    <row r="47" spans="1:7" s="16" customFormat="1" ht="27" customHeight="1" x14ac:dyDescent="0.25">
      <c r="A47" s="32">
        <v>37</v>
      </c>
      <c r="B47" s="32" t="e">
        <f ca="1">SMALL(Résultats!$AS$9:$AS$26,A47)</f>
        <v>#NUM!</v>
      </c>
      <c r="C47" s="65" t="str">
        <f ca="1">IF(ISERROR(VLOOKUP(B47,Résultats!$AS$9:$AV$26,2,0)),"-",VLOOKUP(B47,Résultats!$AS$9:$AV$26,2,0))</f>
        <v>-</v>
      </c>
      <c r="D47" s="14" t="str">
        <f ca="1">IF(ISERROR(VLOOKUP(B47,Résultats!$AS$9:$AV$26,3,0)),"-",VLOOKUP(B47,Résultats!$AS$9:$AV$26,3,0))</f>
        <v>-</v>
      </c>
      <c r="E47" s="14"/>
      <c r="F47" s="14" t="str">
        <f ca="1">IF(ISERROR(VLOOKUP(B47,Résultats!$AS$9:$AV$26,4,0)),"-",VLOOKUP(B47,Résultats!$AS$9:$AV$26,4,0))</f>
        <v>-</v>
      </c>
      <c r="G47" s="70"/>
    </row>
    <row r="48" spans="1:7" s="16" customFormat="1" ht="27" customHeight="1" x14ac:dyDescent="0.25">
      <c r="A48" s="32">
        <v>38</v>
      </c>
      <c r="B48" s="32" t="e">
        <f ca="1">SMALL(Résultats!$AS$9:$AS$26,A48)</f>
        <v>#NUM!</v>
      </c>
      <c r="C48" s="65" t="str">
        <f ca="1">IF(ISERROR(VLOOKUP(B48,Résultats!$AS$9:$AV$26,2,0)),"-",VLOOKUP(B48,Résultats!$AS$9:$AV$26,2,0))</f>
        <v>-</v>
      </c>
      <c r="D48" s="14" t="str">
        <f ca="1">IF(ISERROR(VLOOKUP(B48,Résultats!$AS$9:$AV$26,3,0)),"-",VLOOKUP(B48,Résultats!$AS$9:$AV$26,3,0))</f>
        <v>-</v>
      </c>
      <c r="E48" s="14"/>
      <c r="F48" s="14" t="str">
        <f ca="1">IF(ISERROR(VLOOKUP(B48,Résultats!$AS$9:$AV$26,4,0)),"-",VLOOKUP(B48,Résultats!$AS$9:$AV$26,4,0))</f>
        <v>-</v>
      </c>
      <c r="G48" s="70"/>
    </row>
    <row r="49" spans="1:7" s="16" customFormat="1" ht="27" customHeight="1" x14ac:dyDescent="0.25">
      <c r="A49" s="32">
        <v>39</v>
      </c>
      <c r="B49" s="32" t="e">
        <f ca="1">SMALL(Résultats!$AS$9:$AS$26,A49)</f>
        <v>#NUM!</v>
      </c>
      <c r="C49" s="65" t="str">
        <f ca="1">IF(ISERROR(VLOOKUP(B49,Résultats!$AS$9:$AV$26,2,0)),"-",VLOOKUP(B49,Résultats!$AS$9:$AV$26,2,0))</f>
        <v>-</v>
      </c>
      <c r="D49" s="14" t="str">
        <f ca="1">IF(ISERROR(VLOOKUP(B49,Résultats!$AS$9:$AV$26,3,0)),"-",VLOOKUP(B49,Résultats!$AS$9:$AV$26,3,0))</f>
        <v>-</v>
      </c>
      <c r="E49" s="14"/>
      <c r="F49" s="14" t="str">
        <f ca="1">IF(ISERROR(VLOOKUP(B49,Résultats!$AS$9:$AV$26,4,0)),"-",VLOOKUP(B49,Résultats!$AS$9:$AV$26,4,0))</f>
        <v>-</v>
      </c>
      <c r="G49" s="70"/>
    </row>
    <row r="50" spans="1:7" s="16" customFormat="1" ht="27" customHeight="1" x14ac:dyDescent="0.25">
      <c r="A50" s="32">
        <v>40</v>
      </c>
      <c r="B50" s="32" t="e">
        <f ca="1">SMALL(Résultats!$AS$9:$AS$26,A50)</f>
        <v>#NUM!</v>
      </c>
      <c r="C50" s="65" t="str">
        <f ca="1">IF(ISERROR(VLOOKUP(B50,Résultats!$AS$9:$AV$26,2,0)),"-",VLOOKUP(B50,Résultats!$AS$9:$AV$26,2,0))</f>
        <v>-</v>
      </c>
      <c r="D50" s="14" t="str">
        <f ca="1">IF(ISERROR(VLOOKUP(B50,Résultats!$AS$9:$AV$26,3,0)),"-",VLOOKUP(B50,Résultats!$AS$9:$AV$26,3,0))</f>
        <v>-</v>
      </c>
      <c r="E50" s="14"/>
      <c r="F50" s="14" t="str">
        <f ca="1">IF(ISERROR(VLOOKUP(B50,Résultats!$AS$9:$AV$26,4,0)),"-",VLOOKUP(B50,Résultats!$AS$9:$AV$26,4,0))</f>
        <v>-</v>
      </c>
      <c r="G50" s="70"/>
    </row>
    <row r="51" spans="1:7" s="16" customFormat="1" ht="27" customHeight="1" x14ac:dyDescent="0.25">
      <c r="A51" s="32">
        <v>41</v>
      </c>
      <c r="B51" s="32" t="e">
        <f ca="1">SMALL(Résultats!$AS$9:$AS$26,A51)</f>
        <v>#NUM!</v>
      </c>
      <c r="C51" s="65" t="str">
        <f ca="1">IF(ISERROR(VLOOKUP(B51,Résultats!$AS$9:$AV$26,2,0)),"-",VLOOKUP(B51,Résultats!$AS$9:$AV$26,2,0))</f>
        <v>-</v>
      </c>
      <c r="D51" s="14" t="str">
        <f ca="1">IF(ISERROR(VLOOKUP(B51,Résultats!$AS$9:$AV$26,3,0)),"-",VLOOKUP(B51,Résultats!$AS$9:$AV$26,3,0))</f>
        <v>-</v>
      </c>
      <c r="E51" s="14"/>
      <c r="F51" s="14" t="str">
        <f ca="1">IF(ISERROR(VLOOKUP(B51,Résultats!$AS$9:$AV$26,4,0)),"-",VLOOKUP(B51,Résultats!$AS$9:$AV$26,4,0))</f>
        <v>-</v>
      </c>
      <c r="G51" s="70"/>
    </row>
    <row r="52" spans="1:7" s="16" customFormat="1" ht="27" customHeight="1" x14ac:dyDescent="0.25">
      <c r="A52" s="32">
        <v>42</v>
      </c>
      <c r="B52" s="32" t="e">
        <f ca="1">SMALL(Résultats!$AS$9:$AS$26,A52)</f>
        <v>#NUM!</v>
      </c>
      <c r="C52" s="65" t="str">
        <f ca="1">IF(ISERROR(VLOOKUP(B52,Résultats!$AS$9:$AV$26,2,0)),"-",VLOOKUP(B52,Résultats!$AS$9:$AV$26,2,0))</f>
        <v>-</v>
      </c>
      <c r="D52" s="14" t="str">
        <f ca="1">IF(ISERROR(VLOOKUP(B52,Résultats!$AS$9:$AV$26,3,0)),"-",VLOOKUP(B52,Résultats!$AS$9:$AV$26,3,0))</f>
        <v>-</v>
      </c>
      <c r="E52" s="14"/>
      <c r="F52" s="14" t="str">
        <f ca="1">IF(ISERROR(VLOOKUP(B52,Résultats!$AS$9:$AV$26,4,0)),"-",VLOOKUP(B52,Résultats!$AS$9:$AV$26,4,0))</f>
        <v>-</v>
      </c>
      <c r="G52" s="70"/>
    </row>
    <row r="53" spans="1:7" s="16" customFormat="1" ht="27" customHeight="1" x14ac:dyDescent="0.25">
      <c r="A53" s="32">
        <v>43</v>
      </c>
      <c r="B53" s="32" t="e">
        <f ca="1">SMALL(Résultats!$AS$9:$AS$26,A53)</f>
        <v>#NUM!</v>
      </c>
      <c r="C53" s="65" t="str">
        <f ca="1">IF(ISERROR(VLOOKUP(B53,Résultats!$AS$9:$AV$26,2,0)),"-",VLOOKUP(B53,Résultats!$AS$9:$AV$26,2,0))</f>
        <v>-</v>
      </c>
      <c r="D53" s="14" t="str">
        <f ca="1">IF(ISERROR(VLOOKUP(B53,Résultats!$AS$9:$AV$26,3,0)),"-",VLOOKUP(B53,Résultats!$AS$9:$AV$26,3,0))</f>
        <v>-</v>
      </c>
      <c r="E53" s="14"/>
      <c r="F53" s="14" t="str">
        <f ca="1">IF(ISERROR(VLOOKUP(B53,Résultats!$AS$9:$AV$26,4,0)),"-",VLOOKUP(B53,Résultats!$AS$9:$AV$26,4,0))</f>
        <v>-</v>
      </c>
      <c r="G53" s="70"/>
    </row>
    <row r="54" spans="1:7" s="16" customFormat="1" ht="27" customHeight="1" x14ac:dyDescent="0.25">
      <c r="A54" s="32">
        <v>44</v>
      </c>
      <c r="B54" s="32" t="e">
        <f ca="1">SMALL(Résultats!$AS$9:$AS$26,A54)</f>
        <v>#NUM!</v>
      </c>
      <c r="C54" s="65" t="str">
        <f ca="1">IF(ISERROR(VLOOKUP(B54,Résultats!$AS$9:$AV$26,2,0)),"-",VLOOKUP(B54,Résultats!$AS$9:$AV$26,2,0))</f>
        <v>-</v>
      </c>
      <c r="D54" s="14" t="str">
        <f ca="1">IF(ISERROR(VLOOKUP(B54,Résultats!$AS$9:$AV$26,3,0)),"-",VLOOKUP(B54,Résultats!$AS$9:$AV$26,3,0))</f>
        <v>-</v>
      </c>
      <c r="E54" s="14"/>
      <c r="F54" s="14" t="str">
        <f ca="1">IF(ISERROR(VLOOKUP(B54,Résultats!$AS$9:$AV$26,4,0)),"-",VLOOKUP(B54,Résultats!$AS$9:$AV$26,4,0))</f>
        <v>-</v>
      </c>
      <c r="G54" s="70"/>
    </row>
    <row r="55" spans="1:7" s="16" customFormat="1" ht="27" customHeight="1" x14ac:dyDescent="0.25">
      <c r="A55" s="32">
        <v>45</v>
      </c>
      <c r="B55" s="32" t="e">
        <f ca="1">SMALL(Résultats!$AS$9:$AS$26,A55)</f>
        <v>#NUM!</v>
      </c>
      <c r="C55" s="65" t="str">
        <f ca="1">IF(ISERROR(VLOOKUP(B55,Résultats!$AS$9:$AV$26,2,0)),"-",VLOOKUP(B55,Résultats!$AS$9:$AV$26,2,0))</f>
        <v>-</v>
      </c>
      <c r="D55" s="14" t="str">
        <f ca="1">IF(ISERROR(VLOOKUP(B55,Résultats!$AS$9:$AV$26,3,0)),"-",VLOOKUP(B55,Résultats!$AS$9:$AV$26,3,0))</f>
        <v>-</v>
      </c>
      <c r="E55" s="14"/>
      <c r="F55" s="14" t="str">
        <f ca="1">IF(ISERROR(VLOOKUP(B55,Résultats!$AS$9:$AV$26,4,0)),"-",VLOOKUP(B55,Résultats!$AS$9:$AV$26,4,0))</f>
        <v>-</v>
      </c>
      <c r="G55" s="70"/>
    </row>
    <row r="56" spans="1:7" s="16" customFormat="1" ht="27" customHeight="1" x14ac:dyDescent="0.25">
      <c r="A56" s="32">
        <v>46</v>
      </c>
      <c r="B56" s="32" t="e">
        <f ca="1">SMALL(Résultats!$AS$9:$AS$26,A56)</f>
        <v>#NUM!</v>
      </c>
      <c r="C56" s="65" t="str">
        <f ca="1">IF(ISERROR(VLOOKUP(B56,Résultats!$AS$9:$AV$26,2,0)),"-",VLOOKUP(B56,Résultats!$AS$9:$AV$26,2,0))</f>
        <v>-</v>
      </c>
      <c r="D56" s="14" t="str">
        <f ca="1">IF(ISERROR(VLOOKUP(B56,Résultats!$AS$9:$AV$26,3,0)),"-",VLOOKUP(B56,Résultats!$AS$9:$AV$26,3,0))</f>
        <v>-</v>
      </c>
      <c r="E56" s="14"/>
      <c r="F56" s="14" t="str">
        <f ca="1">IF(ISERROR(VLOOKUP(B56,Résultats!$AS$9:$AV$26,4,0)),"-",VLOOKUP(B56,Résultats!$AS$9:$AV$26,4,0))</f>
        <v>-</v>
      </c>
      <c r="G56" s="70"/>
    </row>
    <row r="57" spans="1:7" s="16" customFormat="1" ht="27" customHeight="1" x14ac:dyDescent="0.25">
      <c r="A57" s="32">
        <v>47</v>
      </c>
      <c r="B57" s="32" t="e">
        <f ca="1">SMALL(Résultats!$AS$9:$AS$26,A57)</f>
        <v>#NUM!</v>
      </c>
      <c r="C57" s="65" t="str">
        <f ca="1">IF(ISERROR(VLOOKUP(B57,Résultats!$AS$9:$AV$26,2,0)),"-",VLOOKUP(B57,Résultats!$AS$9:$AV$26,2,0))</f>
        <v>-</v>
      </c>
      <c r="D57" s="14" t="str">
        <f ca="1">IF(ISERROR(VLOOKUP(B57,Résultats!$AS$9:$AV$26,3,0)),"-",VLOOKUP(B57,Résultats!$AS$9:$AV$26,3,0))</f>
        <v>-</v>
      </c>
      <c r="E57" s="14"/>
      <c r="F57" s="14" t="str">
        <f ca="1">IF(ISERROR(VLOOKUP(B57,Résultats!$AS$9:$AV$26,4,0)),"-",VLOOKUP(B57,Résultats!$AS$9:$AV$26,4,0))</f>
        <v>-</v>
      </c>
      <c r="G57" s="70"/>
    </row>
    <row r="58" spans="1:7" s="16" customFormat="1" ht="27" customHeight="1" x14ac:dyDescent="0.25">
      <c r="A58" s="32">
        <v>48</v>
      </c>
      <c r="B58" s="32" t="e">
        <f ca="1">SMALL(Résultats!$AS$9:$AS$26,A58)</f>
        <v>#NUM!</v>
      </c>
      <c r="C58" s="65" t="str">
        <f ca="1">IF(ISERROR(VLOOKUP(B58,Résultats!$AS$9:$AV$26,2,0)),"-",VLOOKUP(B58,Résultats!$AS$9:$AV$26,2,0))</f>
        <v>-</v>
      </c>
      <c r="D58" s="14" t="str">
        <f ca="1">IF(ISERROR(VLOOKUP(B58,Résultats!$AS$9:$AV$26,3,0)),"-",VLOOKUP(B58,Résultats!$AS$9:$AV$26,3,0))</f>
        <v>-</v>
      </c>
      <c r="E58" s="14"/>
      <c r="F58" s="14" t="str">
        <f ca="1">IF(ISERROR(VLOOKUP(B58,Résultats!$AS$9:$AV$26,4,0)),"-",VLOOKUP(B58,Résultats!$AS$9:$AV$26,4,0))</f>
        <v>-</v>
      </c>
      <c r="G58" s="70"/>
    </row>
    <row r="59" spans="1:7" s="16" customFormat="1" ht="27" customHeight="1" x14ac:dyDescent="0.25">
      <c r="A59" s="32">
        <v>49</v>
      </c>
      <c r="B59" s="32" t="e">
        <f ca="1">SMALL(Résultats!$AS$9:$AS$26,A59)</f>
        <v>#NUM!</v>
      </c>
      <c r="C59" s="65" t="str">
        <f ca="1">IF(ISERROR(VLOOKUP(B59,Résultats!$AS$9:$AV$26,2,0)),"-",VLOOKUP(B59,Résultats!$AS$9:$AV$26,2,0))</f>
        <v>-</v>
      </c>
      <c r="D59" s="14" t="str">
        <f ca="1">IF(ISERROR(VLOOKUP(B59,Résultats!$AS$9:$AV$26,3,0)),"-",VLOOKUP(B59,Résultats!$AS$9:$AV$26,3,0))</f>
        <v>-</v>
      </c>
      <c r="E59" s="14"/>
      <c r="F59" s="14" t="str">
        <f ca="1">IF(ISERROR(VLOOKUP(B59,Résultats!$AS$9:$AV$26,4,0)),"-",VLOOKUP(B59,Résultats!$AS$9:$AV$26,4,0))</f>
        <v>-</v>
      </c>
      <c r="G59" s="70"/>
    </row>
    <row r="60" spans="1:7" s="16" customFormat="1" ht="27" customHeight="1" x14ac:dyDescent="0.25">
      <c r="A60" s="32">
        <v>50</v>
      </c>
      <c r="B60" s="32" t="e">
        <f ca="1">SMALL(Résultats!$AS$9:$AS$26,A60)</f>
        <v>#NUM!</v>
      </c>
      <c r="C60" s="65" t="str">
        <f ca="1">IF(ISERROR(VLOOKUP(B60,Résultats!$AS$9:$AV$26,2,0)),"-",VLOOKUP(B60,Résultats!$AS$9:$AV$26,2,0))</f>
        <v>-</v>
      </c>
      <c r="D60" s="14" t="str">
        <f ca="1">IF(ISERROR(VLOOKUP(B60,Résultats!$AS$9:$AV$26,3,0)),"-",VLOOKUP(B60,Résultats!$AS$9:$AV$26,3,0))</f>
        <v>-</v>
      </c>
      <c r="E60" s="14"/>
      <c r="F60" s="14" t="str">
        <f ca="1">IF(ISERROR(VLOOKUP(B60,Résultats!$AS$9:$AV$26,4,0)),"-",VLOOKUP(B60,Résultats!$AS$9:$AV$26,4,0))</f>
        <v>-</v>
      </c>
      <c r="G60" s="70"/>
    </row>
    <row r="61" spans="1:7" s="16" customFormat="1" ht="27" customHeight="1" x14ac:dyDescent="0.25">
      <c r="A61" s="32">
        <v>51</v>
      </c>
      <c r="B61" s="32" t="e">
        <f ca="1">SMALL(Résultats!$AS$9:$AS$26,A61)</f>
        <v>#NUM!</v>
      </c>
      <c r="C61" s="65" t="str">
        <f ca="1">IF(ISERROR(VLOOKUP(B61,Résultats!$AS$9:$AV$26,2,0)),"-",VLOOKUP(B61,Résultats!$AS$9:$AV$26,2,0))</f>
        <v>-</v>
      </c>
      <c r="D61" s="14" t="str">
        <f ca="1">IF(ISERROR(VLOOKUP(B61,Résultats!$AS$9:$AV$26,3,0)),"-",VLOOKUP(B61,Résultats!$AS$9:$AV$26,3,0))</f>
        <v>-</v>
      </c>
      <c r="E61" s="14"/>
      <c r="F61" s="14" t="str">
        <f ca="1">IF(ISERROR(VLOOKUP(B61,Résultats!$AS$9:$AV$26,4,0)),"-",VLOOKUP(B61,Résultats!$AS$9:$AV$26,4,0))</f>
        <v>-</v>
      </c>
      <c r="G61" s="70"/>
    </row>
    <row r="62" spans="1:7" s="16" customFormat="1" x14ac:dyDescent="0.25">
      <c r="A62" s="70"/>
      <c r="F62" s="70"/>
      <c r="G62" s="70"/>
    </row>
  </sheetData>
  <pageMargins left="0.7" right="0.7" top="0.75" bottom="0.75" header="0.3" footer="0.3"/>
  <ignoredErrors>
    <ignoredError sqref="C11:F20 C21:F61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008BC6-5DA0-47F8-B6BB-03C569D73B7C}">
  <dimension ref="A1:J62"/>
  <sheetViews>
    <sheetView tabSelected="1" topLeftCell="B8" zoomScale="85" zoomScaleNormal="85" workbookViewId="0">
      <selection activeCell="G11" sqref="G11"/>
    </sheetView>
  </sheetViews>
  <sheetFormatPr baseColWidth="10" defaultRowHeight="15" x14ac:dyDescent="0.25"/>
  <cols>
    <col min="1" max="1" width="21" hidden="1" customWidth="1"/>
    <col min="2" max="2" width="17.140625" customWidth="1"/>
    <col min="3" max="3" width="32.28515625" customWidth="1"/>
    <col min="4" max="4" width="32.42578125" customWidth="1"/>
    <col min="5" max="5" width="17.7109375" style="2" bestFit="1" customWidth="1"/>
    <col min="6" max="6" width="28.28515625" style="2" bestFit="1" customWidth="1"/>
    <col min="7" max="7" width="27" bestFit="1" customWidth="1"/>
    <col min="8" max="8" width="27" customWidth="1"/>
    <col min="9" max="9" width="22.42578125" bestFit="1" customWidth="1"/>
    <col min="10" max="10" width="19" bestFit="1" customWidth="1"/>
  </cols>
  <sheetData>
    <row r="1" spans="1:10" ht="36" x14ac:dyDescent="0.55000000000000004">
      <c r="B1" s="1" t="s">
        <v>131</v>
      </c>
    </row>
    <row r="3" spans="1:10" ht="26.25" x14ac:dyDescent="0.25">
      <c r="B3" s="103" t="s">
        <v>1</v>
      </c>
      <c r="D3" s="103">
        <f>'Paramètres de la saison'!C3</f>
        <v>3</v>
      </c>
    </row>
    <row r="4" spans="1:10" x14ac:dyDescent="0.25">
      <c r="B4" s="70"/>
      <c r="C4" s="70"/>
      <c r="D4" s="70"/>
    </row>
    <row r="5" spans="1:10" ht="26.25" x14ac:dyDescent="0.25">
      <c r="B5" s="103" t="s">
        <v>141</v>
      </c>
      <c r="D5" s="105">
        <f ca="1">TODAY()</f>
        <v>45153</v>
      </c>
    </row>
    <row r="8" spans="1:10" ht="23.25" x14ac:dyDescent="0.35">
      <c r="A8" s="7"/>
      <c r="B8" s="9" t="s">
        <v>117</v>
      </c>
      <c r="C8" s="7"/>
      <c r="D8" s="7"/>
      <c r="E8" s="25"/>
      <c r="F8" s="25"/>
    </row>
    <row r="9" spans="1:10" x14ac:dyDescent="0.25">
      <c r="A9" s="7"/>
      <c r="B9" s="7"/>
      <c r="C9" s="62"/>
      <c r="D9" s="62"/>
      <c r="E9" s="25"/>
      <c r="F9" s="25"/>
    </row>
    <row r="10" spans="1:10" ht="18" x14ac:dyDescent="0.25">
      <c r="A10" s="64" t="s">
        <v>121</v>
      </c>
      <c r="B10" s="91" t="s">
        <v>120</v>
      </c>
      <c r="C10" s="91" t="s">
        <v>8</v>
      </c>
      <c r="D10" s="91" t="s">
        <v>142</v>
      </c>
      <c r="E10" s="91" t="s">
        <v>16</v>
      </c>
      <c r="F10" s="91" t="s">
        <v>122</v>
      </c>
      <c r="G10" s="91" t="s">
        <v>182</v>
      </c>
      <c r="H10" s="91" t="s">
        <v>135</v>
      </c>
      <c r="I10" s="91" t="s">
        <v>134</v>
      </c>
      <c r="J10" s="91" t="s">
        <v>136</v>
      </c>
    </row>
    <row r="11" spans="1:10" ht="27" customHeight="1" x14ac:dyDescent="0.25">
      <c r="A11" s="67">
        <f>SMALL(Résultats!$AJ$9:$AJ$60,'Classements Constructeurs'!A11)</f>
        <v>1.0109999999999999</v>
      </c>
      <c r="B11" s="65">
        <f>IF(ISERROR(VLOOKUP(A11,Résultats!$AJ$9:$AN$60,2,0)),"-",VLOOKUP(A11,Résultats!$AJ$9:$AN$60,2,0))</f>
        <v>1</v>
      </c>
      <c r="C11" s="68" t="str">
        <f>IF(ISERROR(VLOOKUP(A11,Résultats!$AJ$9:$AN$60,3,0)),"-",VLOOKUP(A11,Résultats!$AJ$9:$AN$60,3,0))</f>
        <v>grominet95</v>
      </c>
      <c r="D11" s="68"/>
      <c r="E11" s="14">
        <f>IF(ISERROR(VLOOKUP(A11,Résultats!$AJ$9:$AN$60,4,0)),"-",VLOOKUP(A11,Résultats!$AJ$9:$AN$60,4,0))</f>
        <v>67</v>
      </c>
      <c r="F11" s="69" t="str">
        <f>IF(COUNTIF('Résumé des Grands Prix'!$E$7:$E$36,'Classements Pilotes'!C11)=0,"-",COUNTIF('Résumé des Grands Prix'!$E$7:$E$36,'Classements Pilotes'!C11))</f>
        <v>-</v>
      </c>
      <c r="G11" s="69" cm="1">
        <f t="array" ref="G11">IF((COUNTIF(Résultats!$A$9:$A$28, C11) + SUMPRODUCT(((Résultats!$A$9:$A$28=C11)*(Résultats!$C$9:$X$28&gt;=15))) &gt; 0), (COUNTIF(Résultats!$A$9:$A$28, C11) + SUMPRODUCT(((Résultats!$A$9:$A$28=C11)*(Résultats!$C$9:$X$28&gt;=15)))), "-")</f>
        <v>4</v>
      </c>
      <c r="H11" s="69" t="str">
        <f>IF(COUNTIF('Résumé des Grands Prix'!$G$7:$G$36,'Classements Pilotes'!C11)=0,"-",COUNTIF('Résumé des Grands Prix'!$G$7:$G$36,'Classements Pilotes'!C11))</f>
        <v>-</v>
      </c>
      <c r="I11" s="69" t="str">
        <f>IF(COUNTIF('Résumé des Grands Prix'!$H$7:$H$36,'Classements Pilotes'!C11)=0,"-",COUNTIF('Résumé des Grands Prix'!$H$7:$H$36,'Classements Pilotes'!C11))</f>
        <v>-</v>
      </c>
      <c r="J11" s="69" t="str">
        <f>IF(COUNTIF('Résumé des Grands Prix'!$I$7:$I$36,'Classements Pilotes'!C11)=0,"-",COUNTIF('Résumé des Grands Prix'!$I$7:$I$36,'Classements Pilotes'!C11))</f>
        <v>-</v>
      </c>
    </row>
    <row r="12" spans="1:10" ht="27" customHeight="1" x14ac:dyDescent="0.25">
      <c r="A12" s="67">
        <f>SMALL(Résultats!$AJ$9:$AJ$60,'Classements Constructeurs'!A12)</f>
        <v>2.0009999999999999</v>
      </c>
      <c r="B12" s="65">
        <f>IF(ISERROR(VLOOKUP(A12,Résultats!$AJ$9:$AN$60,2,0)),"-",VLOOKUP(A12,Résultats!$AJ$9:$AN$60,2,0))</f>
        <v>2</v>
      </c>
      <c r="C12" s="68" t="str">
        <f>IF(ISERROR(VLOOKUP(A12,Résultats!$AJ$9:$AN$60,3,0)),"-",VLOOKUP(A12,Résultats!$AJ$9:$AN$60,3,0))</f>
        <v>VaDorGT_YT</v>
      </c>
      <c r="D12" s="68"/>
      <c r="E12" s="14">
        <f>IF(ISERROR(VLOOKUP(A12,Résultats!$AJ$9:$AN$60,4,0)),"-",VLOOKUP(A12,Résultats!$AJ$9:$AN$60,4,0))</f>
        <v>34</v>
      </c>
      <c r="F12" s="69" t="str">
        <f>IF(COUNTIF('Résumé des Grands Prix'!$E$7:$E$36,'Classements Pilotes'!C12)=0,"-",COUNTIF('Résumé des Grands Prix'!$E$7:$E$36,'Classements Pilotes'!C12))</f>
        <v>-</v>
      </c>
      <c r="G12" s="69" cm="1">
        <f t="array" ref="G12">IF((COUNTIF(Résultats!$A$9:$A$28, C12) + SUMPRODUCT(((Résultats!$A$9:$A$28=C12)*(Résultats!$C$9:$X$28&gt;=15))) &gt; 0), (COUNTIF(Résultats!$A$9:$A$28, C12) + SUMPRODUCT(((Résultats!$A$9:$A$28=C12)*(Résultats!$C$9:$X$28&gt;=15)))), "-")</f>
        <v>3</v>
      </c>
      <c r="H12" s="69" t="str">
        <f>IF(COUNTIF('Résumé des Grands Prix'!$G$7:$G$36,'Classements Pilotes'!C12)=0,"-",COUNTIF('Résumé des Grands Prix'!$G$7:$G$36,'Classements Pilotes'!C12))</f>
        <v>-</v>
      </c>
      <c r="I12" s="69" t="str">
        <f>IF(COUNTIF('Résumé des Grands Prix'!$H$7:$H$36,'Classements Pilotes'!C12)=0,"-",COUNTIF('Résumé des Grands Prix'!$H$7:$H$36,'Classements Pilotes'!C12))</f>
        <v>-</v>
      </c>
      <c r="J12" s="69" t="str">
        <f>IF(COUNTIF('Résumé des Grands Prix'!$I$7:$I$36,'Classements Pilotes'!C12)=0,"-",COUNTIF('Résumé des Grands Prix'!$I$7:$I$36,'Classements Pilotes'!C12))</f>
        <v>-</v>
      </c>
    </row>
    <row r="13" spans="1:10" ht="27" customHeight="1" x14ac:dyDescent="0.25">
      <c r="A13" s="67">
        <f>SMALL(Résultats!$AJ$9:$AJ$60,'Classements Constructeurs'!A13)</f>
        <v>3.01</v>
      </c>
      <c r="B13" s="65">
        <f>IF(ISERROR(VLOOKUP(A13,Résultats!$AJ$9:$AN$60,2,0)),"-",VLOOKUP(A13,Résultats!$AJ$9:$AN$60,2,0))</f>
        <v>3</v>
      </c>
      <c r="C13" s="68" t="str">
        <f>IF(ISERROR(VLOOKUP(A13,Résultats!$AJ$9:$AN$60,3,0)),"-",VLOOKUP(A13,Résultats!$AJ$9:$AN$60,3,0))</f>
        <v>Vince-SyyxPack</v>
      </c>
      <c r="D13" s="68"/>
      <c r="E13" s="14">
        <f>IF(ISERROR(VLOOKUP(A13,Résultats!$AJ$9:$AN$60,4,0)),"-",VLOOKUP(A13,Résultats!$AJ$9:$AN$60,4,0))</f>
        <v>15</v>
      </c>
      <c r="F13" s="69" t="str">
        <f>IF(COUNTIF('Résumé des Grands Prix'!$E$7:$E$36,'Classements Pilotes'!C13)=0,"-",COUNTIF('Résumé des Grands Prix'!$E$7:$E$36,'Classements Pilotes'!C13))</f>
        <v>-</v>
      </c>
      <c r="G13" s="69" cm="1">
        <f t="array" ref="G13">IF((COUNTIF(Résultats!$A$9:$A$28, C13) + SUMPRODUCT(((Résultats!$A$9:$A$28=C13)*(Résultats!$C$9:$X$28&gt;=15))) &gt; 0), (COUNTIF(Résultats!$A$9:$A$28, C13) + SUMPRODUCT(((Résultats!$A$9:$A$28=C13)*(Résultats!$C$9:$X$28&gt;=15)))), "-")</f>
        <v>2</v>
      </c>
      <c r="H13" s="69" t="str">
        <f>IF(COUNTIF('Résumé des Grands Prix'!$G$7:$G$36,'Classements Pilotes'!C13)=0,"-",COUNTIF('Résumé des Grands Prix'!$G$7:$G$36,'Classements Pilotes'!C13))</f>
        <v>-</v>
      </c>
      <c r="I13" s="69" t="str">
        <f>IF(COUNTIF('Résumé des Grands Prix'!$H$7:$H$36,'Classements Pilotes'!C13)=0,"-",COUNTIF('Résumé des Grands Prix'!$H$7:$H$36,'Classements Pilotes'!C13))</f>
        <v>-</v>
      </c>
      <c r="J13" s="69" t="str">
        <f>IF(COUNTIF('Résumé des Grands Prix'!$I$7:$I$36,'Classements Pilotes'!C13)=0,"-",COUNTIF('Résumé des Grands Prix'!$I$7:$I$36,'Classements Pilotes'!C13))</f>
        <v>-</v>
      </c>
    </row>
    <row r="14" spans="1:10" ht="27" customHeight="1" x14ac:dyDescent="0.25">
      <c r="A14" s="67">
        <f>SMALL(Résultats!$AJ$9:$AJ$60,'Classements Constructeurs'!A14)</f>
        <v>4.0019999999999998</v>
      </c>
      <c r="B14" s="65">
        <f>IF(ISERROR(VLOOKUP(A14,Résultats!$AJ$9:$AN$60,2,0)),"-",VLOOKUP(A14,Résultats!$AJ$9:$AN$60,2,0))</f>
        <v>4</v>
      </c>
      <c r="C14" s="68" t="str">
        <f>IF(ISERROR(VLOOKUP(A14,Résultats!$AJ$9:$AN$60,3,0)),"-",VLOOKUP(A14,Résultats!$AJ$9:$AN$60,3,0))</f>
        <v>Golgotte1822</v>
      </c>
      <c r="D14" s="68"/>
      <c r="E14" s="14">
        <f>IF(ISERROR(VLOOKUP(A14,Résultats!$AJ$9:$AN$60,4,0)),"-",VLOOKUP(A14,Résultats!$AJ$9:$AN$60,4,0))</f>
        <v>0</v>
      </c>
      <c r="F14" s="69" t="str">
        <f>IF(COUNTIF('Résumé des Grands Prix'!$E$7:$E$36,'Classements Pilotes'!C14)=0,"-",COUNTIF('Résumé des Grands Prix'!$E$7:$E$36,'Classements Pilotes'!C14))</f>
        <v>-</v>
      </c>
      <c r="G14" s="69" cm="1">
        <f t="array" ref="G14">IF((COUNTIF(Résultats!$A$9:$A$28, C14) + SUMPRODUCT(((Résultats!$A$9:$A$28=C14)*(Résultats!$C$9:$X$28&gt;=15))) &gt; 0), (COUNTIF(Résultats!$A$9:$A$28, C14) + SUMPRODUCT(((Résultats!$A$9:$A$28=C14)*(Résultats!$C$9:$X$28&gt;=15)))), "-")</f>
        <v>1</v>
      </c>
      <c r="H14" s="69" t="str">
        <f>IF(COUNTIF('Résumé des Grands Prix'!$G$7:$G$36,'Classements Pilotes'!C14)=0,"-",COUNTIF('Résumé des Grands Prix'!$G$7:$G$36,'Classements Pilotes'!C14))</f>
        <v>-</v>
      </c>
      <c r="I14" s="69" t="str">
        <f>IF(COUNTIF('Résumé des Grands Prix'!$H$7:$H$36,'Classements Pilotes'!C14)=0,"-",COUNTIF('Résumé des Grands Prix'!$H$7:$H$36,'Classements Pilotes'!C14))</f>
        <v>-</v>
      </c>
      <c r="J14" s="69" t="str">
        <f>IF(COUNTIF('Résumé des Grands Prix'!$I$7:$I$36,'Classements Pilotes'!C14)=0,"-",COUNTIF('Résumé des Grands Prix'!$I$7:$I$36,'Classements Pilotes'!C14))</f>
        <v>-</v>
      </c>
    </row>
    <row r="15" spans="1:10" ht="27" customHeight="1" x14ac:dyDescent="0.25">
      <c r="A15" s="67">
        <f>SMALL(Résultats!$AJ$9:$AJ$60,'Classements Constructeurs'!A15)</f>
        <v>4.0030000000000001</v>
      </c>
      <c r="B15" s="65">
        <f>IF(ISERROR(VLOOKUP(A15,Résultats!$AJ$9:$AN$60,2,0)),"-",VLOOKUP(A15,Résultats!$AJ$9:$AN$60,2,0))</f>
        <v>4</v>
      </c>
      <c r="C15" s="68" t="str">
        <f>IF(ISERROR(VLOOKUP(A15,Résultats!$AJ$9:$AN$60,3,0)),"-",VLOOKUP(A15,Résultats!$AJ$9:$AN$60,3,0))</f>
        <v>Bboypapy</v>
      </c>
      <c r="D15" s="68"/>
      <c r="E15" s="14">
        <f>IF(ISERROR(VLOOKUP(A15,Résultats!$AJ$9:$AN$60,4,0)),"-",VLOOKUP(A15,Résultats!$AJ$9:$AN$60,4,0))</f>
        <v>0</v>
      </c>
      <c r="F15" s="69" t="str">
        <f>IF(COUNTIF('Résumé des Grands Prix'!$E$7:$E$36,'Classements Pilotes'!C15)=0,"-",COUNTIF('Résumé des Grands Prix'!$E$7:$E$36,'Classements Pilotes'!C15))</f>
        <v>-</v>
      </c>
      <c r="G15" s="69" cm="1">
        <f t="array" ref="G15">IF((COUNTIF(Résultats!$A$9:$A$28, C15) + SUMPRODUCT(((Résultats!$A$9:$A$28=C15)*(Résultats!$C$9:$X$28&gt;=15))) &gt; 0), (COUNTIF(Résultats!$A$9:$A$28, C15) + SUMPRODUCT(((Résultats!$A$9:$A$28=C15)*(Résultats!$C$9:$X$28&gt;=15)))), "-")</f>
        <v>1</v>
      </c>
      <c r="H15" s="69" t="str">
        <f>IF(COUNTIF('Résumé des Grands Prix'!$G$7:$G$36,'Classements Pilotes'!C15)=0,"-",COUNTIF('Résumé des Grands Prix'!$G$7:$G$36,'Classements Pilotes'!C15))</f>
        <v>-</v>
      </c>
      <c r="I15" s="69" t="str">
        <f>IF(COUNTIF('Résumé des Grands Prix'!$H$7:$H$36,'Classements Pilotes'!C15)=0,"-",COUNTIF('Résumé des Grands Prix'!$H$7:$H$36,'Classements Pilotes'!C15))</f>
        <v>-</v>
      </c>
      <c r="J15" s="69" t="str">
        <f>IF(COUNTIF('Résumé des Grands Prix'!$I$7:$I$36,'Classements Pilotes'!C15)=0,"-",COUNTIF('Résumé des Grands Prix'!$I$7:$I$36,'Classements Pilotes'!C15))</f>
        <v>-</v>
      </c>
    </row>
    <row r="16" spans="1:10" ht="27" customHeight="1" x14ac:dyDescent="0.25">
      <c r="A16" s="67">
        <f>SMALL(Résultats!$AJ$9:$AJ$60,'Classements Constructeurs'!A16)</f>
        <v>4.0039999999999996</v>
      </c>
      <c r="B16" s="65">
        <f>IF(ISERROR(VLOOKUP(A16,Résultats!$AJ$9:$AN$60,2,0)),"-",VLOOKUP(A16,Résultats!$AJ$9:$AN$60,2,0))</f>
        <v>4</v>
      </c>
      <c r="C16" s="68" t="str">
        <f>IF(ISERROR(VLOOKUP(A16,Résultats!$AJ$9:$AN$60,3,0)),"-",VLOOKUP(A16,Résultats!$AJ$9:$AN$60,3,0))</f>
        <v>FRL_Paulinho_91</v>
      </c>
      <c r="D16" s="68"/>
      <c r="E16" s="14">
        <f>IF(ISERROR(VLOOKUP(A16,Résultats!$AJ$9:$AN$60,4,0)),"-",VLOOKUP(A16,Résultats!$AJ$9:$AN$60,4,0))</f>
        <v>0</v>
      </c>
      <c r="F16" s="69" t="str">
        <f>IF(COUNTIF('Résumé des Grands Prix'!$E$7:$E$36,'Classements Pilotes'!C16)=0,"-",COUNTIF('Résumé des Grands Prix'!$E$7:$E$36,'Classements Pilotes'!C16))</f>
        <v>-</v>
      </c>
      <c r="G16" s="69" cm="1">
        <f t="array" ref="G16">IF((COUNTIF(Résultats!$A$9:$A$28, C16) + SUMPRODUCT(((Résultats!$A$9:$A$28=C16)*(Résultats!$C$9:$X$28&gt;=15))) &gt; 0), (COUNTIF(Résultats!$A$9:$A$28, C16) + SUMPRODUCT(((Résultats!$A$9:$A$28=C16)*(Résultats!$C$9:$X$28&gt;=15)))), "-")</f>
        <v>1</v>
      </c>
      <c r="H16" s="69" t="str">
        <f>IF(COUNTIF('Résumé des Grands Prix'!$G$7:$G$36,'Classements Pilotes'!C16)=0,"-",COUNTIF('Résumé des Grands Prix'!$G$7:$G$36,'Classements Pilotes'!C16))</f>
        <v>-</v>
      </c>
      <c r="I16" s="69" t="str">
        <f>IF(COUNTIF('Résumé des Grands Prix'!$H$7:$H$36,'Classements Pilotes'!C16)=0,"-",COUNTIF('Résumé des Grands Prix'!$H$7:$H$36,'Classements Pilotes'!C16))</f>
        <v>-</v>
      </c>
      <c r="J16" s="69" t="str">
        <f>IF(COUNTIF('Résumé des Grands Prix'!$I$7:$I$36,'Classements Pilotes'!C16)=0,"-",COUNTIF('Résumé des Grands Prix'!$I$7:$I$36,'Classements Pilotes'!C16))</f>
        <v>-</v>
      </c>
    </row>
    <row r="17" spans="1:10" ht="27" customHeight="1" x14ac:dyDescent="0.25">
      <c r="A17" s="67">
        <f>SMALL(Résultats!$AJ$9:$AJ$60,'Classements Constructeurs'!A17)</f>
        <v>4.0049999999999999</v>
      </c>
      <c r="B17" s="65">
        <f>IF(ISERROR(VLOOKUP(A17,Résultats!$AJ$9:$AN$60,2,0)),"-",VLOOKUP(A17,Résultats!$AJ$9:$AN$60,2,0))</f>
        <v>4</v>
      </c>
      <c r="C17" s="68" t="str">
        <f>IF(ISERROR(VLOOKUP(A17,Résultats!$AJ$9:$AN$60,3,0)),"-",VLOOKUP(A17,Résultats!$AJ$9:$AN$60,3,0))</f>
        <v>F1-Leclerc16-ctr</v>
      </c>
      <c r="D17" s="68"/>
      <c r="E17" s="14">
        <f>IF(ISERROR(VLOOKUP(A17,Résultats!$AJ$9:$AN$60,4,0)),"-",VLOOKUP(A17,Résultats!$AJ$9:$AN$60,4,0))</f>
        <v>0</v>
      </c>
      <c r="F17" s="69" t="str">
        <f>IF(COUNTIF('Résumé des Grands Prix'!$E$7:$E$36,'Classements Pilotes'!C17)=0,"-",COUNTIF('Résumé des Grands Prix'!$E$7:$E$36,'Classements Pilotes'!C17))</f>
        <v>-</v>
      </c>
      <c r="G17" s="69" cm="1">
        <f t="array" ref="G17">IF((COUNTIF(Résultats!$A$9:$A$28, C17) + SUMPRODUCT(((Résultats!$A$9:$A$28=C17)*(Résultats!$C$9:$X$28&gt;=15))) &gt; 0), (COUNTIF(Résultats!$A$9:$A$28, C17) + SUMPRODUCT(((Résultats!$A$9:$A$28=C17)*(Résultats!$C$9:$X$28&gt;=15)))), "-")</f>
        <v>1</v>
      </c>
      <c r="H17" s="69" t="str">
        <f>IF(COUNTIF('Résumé des Grands Prix'!$G$7:$G$36,'Classements Pilotes'!C17)=0,"-",COUNTIF('Résumé des Grands Prix'!$G$7:$G$36,'Classements Pilotes'!C17))</f>
        <v>-</v>
      </c>
      <c r="I17" s="69" t="str">
        <f>IF(COUNTIF('Résumé des Grands Prix'!$H$7:$H$36,'Classements Pilotes'!C17)=0,"-",COUNTIF('Résumé des Grands Prix'!$H$7:$H$36,'Classements Pilotes'!C17))</f>
        <v>-</v>
      </c>
      <c r="J17" s="69" t="str">
        <f>IF(COUNTIF('Résumé des Grands Prix'!$I$7:$I$36,'Classements Pilotes'!C17)=0,"-",COUNTIF('Résumé des Grands Prix'!$I$7:$I$36,'Classements Pilotes'!C17))</f>
        <v>-</v>
      </c>
    </row>
    <row r="18" spans="1:10" ht="27" customHeight="1" x14ac:dyDescent="0.25">
      <c r="A18" s="67">
        <f>SMALL(Résultats!$AJ$9:$AJ$60,'Classements Constructeurs'!A18)</f>
        <v>4.0060000000000002</v>
      </c>
      <c r="B18" s="65">
        <f>IF(ISERROR(VLOOKUP(A18,Résultats!$AJ$9:$AN$60,2,0)),"-",VLOOKUP(A18,Résultats!$AJ$9:$AN$60,2,0))</f>
        <v>4</v>
      </c>
      <c r="C18" s="68" t="str">
        <f>IF(ISERROR(VLOOKUP(A18,Résultats!$AJ$9:$AN$60,3,0)),"-",VLOOKUP(A18,Résultats!$AJ$9:$AN$60,3,0))</f>
        <v>GoSt27600</v>
      </c>
      <c r="D18" s="68"/>
      <c r="E18" s="14">
        <f>IF(ISERROR(VLOOKUP(A18,Résultats!$AJ$9:$AN$60,4,0)),"-",VLOOKUP(A18,Résultats!$AJ$9:$AN$60,4,0))</f>
        <v>0</v>
      </c>
      <c r="F18" s="69" t="str">
        <f>IF(COUNTIF('Résumé des Grands Prix'!$E$7:$E$36,'Classements Pilotes'!C18)=0,"-",COUNTIF('Résumé des Grands Prix'!$E$7:$E$36,'Classements Pilotes'!C18))</f>
        <v>-</v>
      </c>
      <c r="G18" s="69" cm="1">
        <f t="array" ref="G18">IF((COUNTIF(Résultats!$A$9:$A$28, C18) + SUMPRODUCT(((Résultats!$A$9:$A$28=C18)*(Résultats!$C$9:$X$28&gt;=15))) &gt; 0), (COUNTIF(Résultats!$A$9:$A$28, C18) + SUMPRODUCT(((Résultats!$A$9:$A$28=C18)*(Résultats!$C$9:$X$28&gt;=15)))), "-")</f>
        <v>1</v>
      </c>
      <c r="H18" s="69" t="str">
        <f>IF(COUNTIF('Résumé des Grands Prix'!$G$7:$G$36,'Classements Pilotes'!C18)=0,"-",COUNTIF('Résumé des Grands Prix'!$G$7:$G$36,'Classements Pilotes'!C18))</f>
        <v>-</v>
      </c>
      <c r="I18" s="69" t="str">
        <f>IF(COUNTIF('Résumé des Grands Prix'!$H$7:$H$36,'Classements Pilotes'!C18)=0,"-",COUNTIF('Résumé des Grands Prix'!$H$7:$H$36,'Classements Pilotes'!C18))</f>
        <v>-</v>
      </c>
      <c r="J18" s="69" t="str">
        <f>IF(COUNTIF('Résumé des Grands Prix'!$I$7:$I$36,'Classements Pilotes'!C18)=0,"-",COUNTIF('Résumé des Grands Prix'!$I$7:$I$36,'Classements Pilotes'!C18))</f>
        <v>-</v>
      </c>
    </row>
    <row r="19" spans="1:10" ht="27" hidden="1" customHeight="1" x14ac:dyDescent="0.25">
      <c r="A19" s="67">
        <f>SMALL(Résultats!$AJ$9:$AJ$60,'Classements Constructeurs'!A19)</f>
        <v>4.0069999999999997</v>
      </c>
      <c r="B19" s="65">
        <f>IF(ISERROR(VLOOKUP(A19,Résultats!$AJ$9:$AN$60,2,0)),"-",VLOOKUP(A19,Résultats!$AJ$9:$AN$60,2,0))</f>
        <v>4</v>
      </c>
      <c r="C19" s="68" t="str">
        <f>IF(ISERROR(VLOOKUP(A19,Résultats!$AJ$9:$AN$60,3,0)),"-",VLOOKUP(A19,Résultats!$AJ$9:$AN$60,3,0))</f>
        <v>Olorin_95</v>
      </c>
      <c r="D19" s="68"/>
      <c r="E19" s="14">
        <f>IF(ISERROR(VLOOKUP(A19,Résultats!$AJ$9:$AN$60,4,0)),"-",VLOOKUP(A19,Résultats!$AJ$9:$AN$60,4,0))</f>
        <v>0</v>
      </c>
      <c r="F19" s="69" t="str">
        <f>IF(COUNTIF('Résumé des Grands Prix'!$E$7:$E$36,'Classements Pilotes'!C19)=0,"-",COUNTIF('Résumé des Grands Prix'!$E$7:$E$36,'Classements Pilotes'!C19))</f>
        <v>-</v>
      </c>
      <c r="G19" s="69" cm="1">
        <f t="array" ref="G19">IF((COUNTIF(Résultats!$A$9:$A$28, C19) + SUMPRODUCT(((Résultats!$A$9:$A$28=C19)*(Résultats!$C$9:$X$28&gt;=15))) &gt; 0), (COUNTIF(Résultats!$A$9:$A$28, C19) + SUMPRODUCT(((Résultats!$A$9:$A$28=C19)*(Résultats!$C$9:$X$28&gt;=15)))), "-")</f>
        <v>1</v>
      </c>
      <c r="H19" s="69" t="str">
        <f>IF(COUNTIF('Résumé des Grands Prix'!$G$7:$G$36,'Classements Pilotes'!C19)=0,"-",COUNTIF('Résumé des Grands Prix'!$G$7:$G$36,'Classements Pilotes'!C19))</f>
        <v>-</v>
      </c>
      <c r="I19" s="69" t="str">
        <f>IF(COUNTIF('Résumé des Grands Prix'!$H$7:$H$36,'Classements Pilotes'!C19)=0,"-",COUNTIF('Résumé des Grands Prix'!$H$7:$H$36,'Classements Pilotes'!C19))</f>
        <v>-</v>
      </c>
      <c r="J19" s="69" t="str">
        <f>IF(COUNTIF('Résumé des Grands Prix'!$I$7:$I$36,'Classements Pilotes'!C19)=0,"-",COUNTIF('Résumé des Grands Prix'!$I$7:$I$36,'Classements Pilotes'!C19))</f>
        <v>-</v>
      </c>
    </row>
    <row r="20" spans="1:10" ht="27" customHeight="1" x14ac:dyDescent="0.25">
      <c r="A20" s="67">
        <f>SMALL(Résultats!$AJ$9:$AJ$60,'Classements Constructeurs'!A20)</f>
        <v>4.008</v>
      </c>
      <c r="B20" s="65">
        <f>IF(ISERROR(VLOOKUP(A20,Résultats!$AJ$9:$AN$60,2,0)),"-",VLOOKUP(A20,Résultats!$AJ$9:$AN$60,2,0))</f>
        <v>4</v>
      </c>
      <c r="C20" s="68" t="str">
        <f>IF(ISERROR(VLOOKUP(A20,Résultats!$AJ$9:$AN$60,3,0)),"-",VLOOKUP(A20,Résultats!$AJ$9:$AN$60,3,0))</f>
        <v>F1SF-Taga_X9</v>
      </c>
      <c r="D20" s="68"/>
      <c r="E20" s="14">
        <f>IF(ISERROR(VLOOKUP(A20,Résultats!$AJ$9:$AN$60,4,0)),"-",VLOOKUP(A20,Résultats!$AJ$9:$AN$60,4,0))</f>
        <v>0</v>
      </c>
      <c r="F20" s="69" t="str">
        <f>IF(COUNTIF('Résumé des Grands Prix'!$E$7:$E$36,'Classements Pilotes'!C20)=0,"-",COUNTIF('Résumé des Grands Prix'!$E$7:$E$36,'Classements Pilotes'!C20))</f>
        <v>-</v>
      </c>
      <c r="G20" s="69" cm="1">
        <f t="array" ref="G20">IF((COUNTIF(Résultats!$A$9:$A$28, C20) + SUMPRODUCT(((Résultats!$A$9:$A$28=C20)*(Résultats!$C$9:$X$28&gt;=15))) &gt; 0), (COUNTIF(Résultats!$A$9:$A$28, C20) + SUMPRODUCT(((Résultats!$A$9:$A$28=C20)*(Résultats!$C$9:$X$28&gt;=15)))), "-")</f>
        <v>1</v>
      </c>
      <c r="H20" s="69" t="str">
        <f>IF(COUNTIF('Résumé des Grands Prix'!$G$7:$G$36,'Classements Pilotes'!C20)=0,"-",COUNTIF('Résumé des Grands Prix'!$G$7:$G$36,'Classements Pilotes'!C20))</f>
        <v>-</v>
      </c>
      <c r="I20" s="69" t="str">
        <f>IF(COUNTIF('Résumé des Grands Prix'!$H$7:$H$36,'Classements Pilotes'!C20)=0,"-",COUNTIF('Résumé des Grands Prix'!$H$7:$H$36,'Classements Pilotes'!C20))</f>
        <v>-</v>
      </c>
      <c r="J20" s="69" t="str">
        <f>IF(COUNTIF('Résumé des Grands Prix'!$I$7:$I$36,'Classements Pilotes'!C20)=0,"-",COUNTIF('Résumé des Grands Prix'!$I$7:$I$36,'Classements Pilotes'!C20))</f>
        <v>-</v>
      </c>
    </row>
    <row r="21" spans="1:10" ht="27" customHeight="1" x14ac:dyDescent="0.25">
      <c r="A21" s="67">
        <f>SMALL(Résultats!$AJ$9:$AJ$60,'Classements Constructeurs'!A21)</f>
        <v>4.0090000000000003</v>
      </c>
      <c r="B21" s="65">
        <f>IF(ISERROR(VLOOKUP(A21,Résultats!$AJ$9:$AN$60,2,0)),"-",VLOOKUP(A21,Résultats!$AJ$9:$AN$60,2,0))</f>
        <v>4</v>
      </c>
      <c r="C21" s="68" t="str">
        <f>IF(ISERROR(VLOOKUP(A21,Résultats!$AJ$9:$AN$60,3,0)),"-",VLOOKUP(A21,Résultats!$AJ$9:$AN$60,3,0))</f>
        <v>Floky35310</v>
      </c>
      <c r="D21" s="68"/>
      <c r="E21" s="14">
        <f>IF(ISERROR(VLOOKUP(A21,Résultats!$AJ$9:$AN$60,4,0)),"-",VLOOKUP(A21,Résultats!$AJ$9:$AN$60,4,0))</f>
        <v>0</v>
      </c>
      <c r="F21" s="69" t="str">
        <f>IF(COUNTIF('Résumé des Grands Prix'!$E$7:$E$36,'Classements Pilotes'!C21)=0,"-",COUNTIF('Résumé des Grands Prix'!$E$7:$E$36,'Classements Pilotes'!C21))</f>
        <v>-</v>
      </c>
      <c r="G21" s="69" cm="1">
        <f t="array" ref="G21">IF((COUNTIF(Résultats!$A$9:$A$28, C21) + SUMPRODUCT(((Résultats!$A$9:$A$28=C21)*(Résultats!$C$9:$X$28&gt;=15))) &gt; 0), (COUNTIF(Résultats!$A$9:$A$28, C21) + SUMPRODUCT(((Résultats!$A$9:$A$28=C21)*(Résultats!$C$9:$X$28&gt;=15)))), "-")</f>
        <v>1</v>
      </c>
      <c r="H21" s="69" t="str">
        <f>IF(COUNTIF('Résumé des Grands Prix'!$G$7:$G$36,'Classements Pilotes'!C21)=0,"-",COUNTIF('Résumé des Grands Prix'!$G$7:$G$36,'Classements Pilotes'!C21))</f>
        <v>-</v>
      </c>
      <c r="I21" s="69" t="str">
        <f>IF(COUNTIF('Résumé des Grands Prix'!$H$7:$H$36,'Classements Pilotes'!C21)=0,"-",COUNTIF('Résumé des Grands Prix'!$H$7:$H$36,'Classements Pilotes'!C21))</f>
        <v>-</v>
      </c>
      <c r="J21" s="69" t="str">
        <f>IF(COUNTIF('Résumé des Grands Prix'!$I$7:$I$36,'Classements Pilotes'!C21)=0,"-",COUNTIF('Résumé des Grands Prix'!$I$7:$I$36,'Classements Pilotes'!C21))</f>
        <v>-</v>
      </c>
    </row>
    <row r="22" spans="1:10" ht="27" customHeight="1" x14ac:dyDescent="0.25">
      <c r="A22" s="67">
        <f>SMALL(Résultats!$AJ$9:$AJ$60,'Classements Constructeurs'!A22)</f>
        <v>4.0119999999999996</v>
      </c>
      <c r="B22" s="65">
        <f>IF(ISERROR(VLOOKUP(A22,Résultats!$AJ$9:$AN$60,2,0)),"-",VLOOKUP(A22,Résultats!$AJ$9:$AN$60,2,0))</f>
        <v>4</v>
      </c>
      <c r="C22" s="68" t="str">
        <f>IF(ISERROR(VLOOKUP(A22,Résultats!$AJ$9:$AN$60,3,0)),"-",VLOOKUP(A22,Résultats!$AJ$9:$AN$60,3,0))</f>
        <v>TTV-Leazyx-Marie</v>
      </c>
      <c r="D22" s="68"/>
      <c r="E22" s="14">
        <f>IF(ISERROR(VLOOKUP(A22,Résultats!$AJ$9:$AN$60,4,0)),"-",VLOOKUP(A22,Résultats!$AJ$9:$AN$60,4,0))</f>
        <v>0</v>
      </c>
      <c r="F22" s="69" t="str">
        <f>IF(COUNTIF('Résumé des Grands Prix'!$E$7:$E$36,'Classements Pilotes'!C22)=0,"-",COUNTIF('Résumé des Grands Prix'!$E$7:$E$36,'Classements Pilotes'!C22))</f>
        <v>-</v>
      </c>
      <c r="G22" s="69" cm="1">
        <f t="array" ref="G22">IF((COUNTIF(Résultats!$A$9:$A$28, C22) + SUMPRODUCT(((Résultats!$A$9:$A$28=C22)*(Résultats!$C$9:$X$28&gt;=15))) &gt; 0), (COUNTIF(Résultats!$A$9:$A$28, C22) + SUMPRODUCT(((Résultats!$A$9:$A$28=C22)*(Résultats!$C$9:$X$28&gt;=15)))), "-")</f>
        <v>1</v>
      </c>
      <c r="H22" s="69" t="str">
        <f>IF(COUNTIF('Résumé des Grands Prix'!$G$7:$G$36,'Classements Pilotes'!C22)=0,"-",COUNTIF('Résumé des Grands Prix'!$G$7:$G$36,'Classements Pilotes'!C22))</f>
        <v>-</v>
      </c>
      <c r="I22" s="69" t="str">
        <f>IF(COUNTIF('Résumé des Grands Prix'!$H$7:$H$36,'Classements Pilotes'!C22)=0,"-",COUNTIF('Résumé des Grands Prix'!$H$7:$H$36,'Classements Pilotes'!C22))</f>
        <v>-</v>
      </c>
      <c r="J22" s="69" t="str">
        <f>IF(COUNTIF('Résumé des Grands Prix'!$I$7:$I$36,'Classements Pilotes'!C22)=0,"-",COUNTIF('Résumé des Grands Prix'!$I$7:$I$36,'Classements Pilotes'!C22))</f>
        <v>-</v>
      </c>
    </row>
    <row r="23" spans="1:10" ht="27" hidden="1" customHeight="1" x14ac:dyDescent="0.25">
      <c r="A23" s="67">
        <f>SMALL(Résultats!$AJ$9:$AJ$60,'Classements Constructeurs'!A23)</f>
        <v>4.0129999999999999</v>
      </c>
      <c r="B23" s="65">
        <f>IF(ISERROR(VLOOKUP(A23,Résultats!$AJ$9:$AN$60,2,0)),"-",VLOOKUP(A23,Résultats!$AJ$9:$AN$60,2,0))</f>
        <v>4</v>
      </c>
      <c r="C23" s="68" t="str">
        <f>IF(ISERROR(VLOOKUP(A23,Résultats!$AJ$9:$AN$60,3,0)),"-",VLOOKUP(A23,Résultats!$AJ$9:$AN$60,3,0))</f>
        <v>F1-alonso14-F1</v>
      </c>
      <c r="D23" s="68"/>
      <c r="E23" s="14">
        <f>IF(ISERROR(VLOOKUP(A23,Résultats!$AJ$9:$AN$60,4,0)),"-",VLOOKUP(A23,Résultats!$AJ$9:$AN$60,4,0))</f>
        <v>0</v>
      </c>
      <c r="F23" s="69" t="str">
        <f>IF(COUNTIF('Résumé des Grands Prix'!$E$7:$E$36,'Classements Pilotes'!C23)=0,"-",COUNTIF('Résumé des Grands Prix'!$E$7:$E$36,'Classements Pilotes'!C23))</f>
        <v>-</v>
      </c>
      <c r="G23" s="69" cm="1">
        <f t="array" ref="G23">IF((COUNTIF(Résultats!$A$9:$A$28, C23) + SUMPRODUCT(((Résultats!$A$9:$A$28=C23)*(Résultats!$C$9:$X$28&gt;=15))) &gt; 0), (COUNTIF(Résultats!$A$9:$A$28, C23) + SUMPRODUCT(((Résultats!$A$9:$A$28=C23)*(Résultats!$C$9:$X$28&gt;=15)))), "-")</f>
        <v>1</v>
      </c>
      <c r="H23" s="69" t="str">
        <f>IF(COUNTIF('Résumé des Grands Prix'!$G$7:$G$36,'Classements Pilotes'!C23)=0,"-",COUNTIF('Résumé des Grands Prix'!$G$7:$G$36,'Classements Pilotes'!C23))</f>
        <v>-</v>
      </c>
      <c r="I23" s="69" t="str">
        <f>IF(COUNTIF('Résumé des Grands Prix'!$H$7:$H$36,'Classements Pilotes'!C23)=0,"-",COUNTIF('Résumé des Grands Prix'!$H$7:$H$36,'Classements Pilotes'!C23))</f>
        <v>-</v>
      </c>
      <c r="J23" s="69" t="str">
        <f>IF(COUNTIF('Résumé des Grands Prix'!$I$7:$I$36,'Classements Pilotes'!C23)=0,"-",COUNTIF('Résumé des Grands Prix'!$I$7:$I$36,'Classements Pilotes'!C23))</f>
        <v>-</v>
      </c>
    </row>
    <row r="24" spans="1:10" ht="27" customHeight="1" x14ac:dyDescent="0.25">
      <c r="A24" s="67">
        <f>SMALL(Résultats!$AJ$9:$AJ$60,'Classements Constructeurs'!A24)</f>
        <v>4.0140000000000002</v>
      </c>
      <c r="B24" s="65">
        <f>IF(ISERROR(VLOOKUP(A24,Résultats!$AJ$9:$AN$60,2,0)),"-",VLOOKUP(A24,Résultats!$AJ$9:$AN$60,2,0))</f>
        <v>4</v>
      </c>
      <c r="C24" s="68" t="str">
        <f>IF(ISERROR(VLOOKUP(A24,Résultats!$AJ$9:$AN$60,3,0)),"-",VLOOKUP(A24,Résultats!$AJ$9:$AN$60,3,0))</f>
        <v>Neelams</v>
      </c>
      <c r="D24" s="68"/>
      <c r="E24" s="14">
        <f>IF(ISERROR(VLOOKUP(A24,Résultats!$AJ$9:$AN$60,4,0)),"-",VLOOKUP(A24,Résultats!$AJ$9:$AN$60,4,0))</f>
        <v>0</v>
      </c>
      <c r="F24" s="69" t="str">
        <f>IF(COUNTIF('Résumé des Grands Prix'!$E$7:$E$36,'Classements Pilotes'!C24)=0,"-",COUNTIF('Résumé des Grands Prix'!$E$7:$E$36,'Classements Pilotes'!C24))</f>
        <v>-</v>
      </c>
      <c r="G24" s="69" cm="1">
        <f t="array" ref="G24">IF((COUNTIF(Résultats!$A$9:$A$28, C24) + SUMPRODUCT(((Résultats!$A$9:$A$28=C24)*(Résultats!$C$9:$X$28&gt;=15))) &gt; 0), (COUNTIF(Résultats!$A$9:$A$28, C24) + SUMPRODUCT(((Résultats!$A$9:$A$28=C24)*(Résultats!$C$9:$X$28&gt;=15)))), "-")</f>
        <v>1</v>
      </c>
      <c r="H24" s="69" t="str">
        <f>IF(COUNTIF('Résumé des Grands Prix'!$G$7:$G$36,'Classements Pilotes'!C24)=0,"-",COUNTIF('Résumé des Grands Prix'!$G$7:$G$36,'Classements Pilotes'!C24))</f>
        <v>-</v>
      </c>
      <c r="I24" s="69" t="str">
        <f>IF(COUNTIF('Résumé des Grands Prix'!$H$7:$H$36,'Classements Pilotes'!C24)=0,"-",COUNTIF('Résumé des Grands Prix'!$H$7:$H$36,'Classements Pilotes'!C24))</f>
        <v>-</v>
      </c>
      <c r="J24" s="69" t="str">
        <f>IF(COUNTIF('Résumé des Grands Prix'!$I$7:$I$36,'Classements Pilotes'!C24)=0,"-",COUNTIF('Résumé des Grands Prix'!$I$7:$I$36,'Classements Pilotes'!C24))</f>
        <v>-</v>
      </c>
    </row>
    <row r="25" spans="1:10" ht="27" customHeight="1" x14ac:dyDescent="0.25">
      <c r="A25" s="67">
        <f>SMALL(Résultats!$AJ$9:$AJ$60,'Classements Constructeurs'!A25)</f>
        <v>4.0149999999999997</v>
      </c>
      <c r="B25" s="65">
        <f>IF(ISERROR(VLOOKUP(A25,Résultats!$AJ$9:$AN$60,2,0)),"-",VLOOKUP(A25,Résultats!$AJ$9:$AN$60,2,0))</f>
        <v>4</v>
      </c>
      <c r="C25" s="68" t="str">
        <f>IF(ISERROR(VLOOKUP(A25,Résultats!$AJ$9:$AN$60,3,0)),"-",VLOOKUP(A25,Résultats!$AJ$9:$AN$60,3,0))</f>
        <v>Steve201007</v>
      </c>
      <c r="D25" s="68"/>
      <c r="E25" s="14">
        <f>IF(ISERROR(VLOOKUP(A25,Résultats!$AJ$9:$AN$60,4,0)),"-",VLOOKUP(A25,Résultats!$AJ$9:$AN$60,4,0))</f>
        <v>0</v>
      </c>
      <c r="F25" s="69" t="str">
        <f>IF(COUNTIF('Résumé des Grands Prix'!$E$7:$E$36,'Classements Pilotes'!C25)=0,"-",COUNTIF('Résumé des Grands Prix'!$E$7:$E$36,'Classements Pilotes'!C25))</f>
        <v>-</v>
      </c>
      <c r="G25" s="69" cm="1">
        <f t="array" ref="G25">IF((COUNTIF(Résultats!$A$9:$A$28, C25) + SUMPRODUCT(((Résultats!$A$9:$A$28=C25)*(Résultats!$C$9:$X$28&gt;=15))) &gt; 0), (COUNTIF(Résultats!$A$9:$A$28, C25) + SUMPRODUCT(((Résultats!$A$9:$A$28=C25)*(Résultats!$C$9:$X$28&gt;=15)))), "-")</f>
        <v>1</v>
      </c>
      <c r="H25" s="69" t="str">
        <f>IF(COUNTIF('Résumé des Grands Prix'!$G$7:$G$36,'Classements Pilotes'!C25)=0,"-",COUNTIF('Résumé des Grands Prix'!$G$7:$G$36,'Classements Pilotes'!C25))</f>
        <v>-</v>
      </c>
      <c r="I25" s="69" t="str">
        <f>IF(COUNTIF('Résumé des Grands Prix'!$H$7:$H$36,'Classements Pilotes'!C25)=0,"-",COUNTIF('Résumé des Grands Prix'!$H$7:$H$36,'Classements Pilotes'!C25))</f>
        <v>-</v>
      </c>
      <c r="J25" s="69" t="str">
        <f>IF(COUNTIF('Résumé des Grands Prix'!$I$7:$I$36,'Classements Pilotes'!C25)=0,"-",COUNTIF('Résumé des Grands Prix'!$I$7:$I$36,'Classements Pilotes'!C25))</f>
        <v>-</v>
      </c>
    </row>
    <row r="26" spans="1:10" ht="27" hidden="1" customHeight="1" x14ac:dyDescent="0.25">
      <c r="A26" s="67">
        <f>SMALL(Résultats!$AJ$9:$AJ$60,'Classements Constructeurs'!A26)</f>
        <v>4.016</v>
      </c>
      <c r="B26" s="65">
        <f>IF(ISERROR(VLOOKUP(A26,Résultats!$AJ$9:$AN$60,2,0)),"-",VLOOKUP(A26,Résultats!$AJ$9:$AN$60,2,0))</f>
        <v>4</v>
      </c>
      <c r="C26" s="68" t="str">
        <f>IF(ISERROR(VLOOKUP(A26,Résultats!$AJ$9:$AN$60,3,0)),"-",VLOOKUP(A26,Résultats!$AJ$9:$AN$60,3,0))</f>
        <v>Jimmy28210</v>
      </c>
      <c r="D26" s="68"/>
      <c r="E26" s="14">
        <f>IF(ISERROR(VLOOKUP(A26,Résultats!$AJ$9:$AN$60,4,0)),"-",VLOOKUP(A26,Résultats!$AJ$9:$AN$60,4,0))</f>
        <v>0</v>
      </c>
      <c r="F26" s="69" t="str">
        <f>IF(COUNTIF('Résumé des Grands Prix'!$E$7:$E$36,'Classements Pilotes'!C26)=0,"-",COUNTIF('Résumé des Grands Prix'!$E$7:$E$36,'Classements Pilotes'!C26))</f>
        <v>-</v>
      </c>
      <c r="G26" s="69" cm="1">
        <f t="array" ref="G26">IF((COUNTIF(Résultats!$A$9:$A$28, C26) + SUMPRODUCT(((Résultats!$A$9:$A$28=C26)*(Résultats!$C$9:$X$28&gt;=15))) &gt; 0), (COUNTIF(Résultats!$A$9:$A$28, C26) + SUMPRODUCT(((Résultats!$A$9:$A$28=C26)*(Résultats!$C$9:$X$28&gt;=15)))), "-")</f>
        <v>1</v>
      </c>
      <c r="H26" s="69" t="str">
        <f>IF(COUNTIF('Résumé des Grands Prix'!$G$7:$G$36,'Classements Pilotes'!C26)=0,"-",COUNTIF('Résumé des Grands Prix'!$G$7:$G$36,'Classements Pilotes'!C26))</f>
        <v>-</v>
      </c>
      <c r="I26" s="69" t="str">
        <f>IF(COUNTIF('Résumé des Grands Prix'!$H$7:$H$36,'Classements Pilotes'!C26)=0,"-",COUNTIF('Résumé des Grands Prix'!$H$7:$H$36,'Classements Pilotes'!C26))</f>
        <v>-</v>
      </c>
      <c r="J26" s="69" t="str">
        <f>IF(COUNTIF('Résumé des Grands Prix'!$I$7:$I$36,'Classements Pilotes'!C26)=0,"-",COUNTIF('Résumé des Grands Prix'!$I$7:$I$36,'Classements Pilotes'!C26))</f>
        <v>-</v>
      </c>
    </row>
    <row r="27" spans="1:10" ht="27" customHeight="1" x14ac:dyDescent="0.25">
      <c r="A27" s="67">
        <f>SMALL(Résultats!$AJ$9:$AJ$60,'Classements Constructeurs'!A27)</f>
        <v>4.0170000000000003</v>
      </c>
      <c r="B27" s="65">
        <f>IF(ISERROR(VLOOKUP(A27,Résultats!$AJ$9:$AN$60,2,0)),"-",VLOOKUP(A27,Résultats!$AJ$9:$AN$60,2,0))</f>
        <v>4</v>
      </c>
      <c r="C27" s="68" t="str">
        <f>IF(ISERROR(VLOOKUP(A27,Résultats!$AJ$9:$AN$60,3,0)),"-",VLOOKUP(A27,Résultats!$AJ$9:$AN$60,3,0))</f>
        <v>jmapellecaillou</v>
      </c>
      <c r="D27" s="68"/>
      <c r="E27" s="14">
        <f>IF(ISERROR(VLOOKUP(A27,Résultats!$AJ$9:$AN$60,4,0)),"-",VLOOKUP(A27,Résultats!$AJ$9:$AN$60,4,0))</f>
        <v>0</v>
      </c>
      <c r="F27" s="69" t="str">
        <f>IF(COUNTIF('Résumé des Grands Prix'!$E$7:$E$36,'Classements Pilotes'!C27)=0,"-",COUNTIF('Résumé des Grands Prix'!$E$7:$E$36,'Classements Pilotes'!C27))</f>
        <v>-</v>
      </c>
      <c r="G27" s="69" cm="1">
        <f t="array" ref="G27">IF((COUNTIF(Résultats!$A$9:$A$28, C27) + SUMPRODUCT(((Résultats!$A$9:$A$28=C27)*(Résultats!$C$9:$X$28&gt;=15))) &gt; 0), (COUNTIF(Résultats!$A$9:$A$28, C27) + SUMPRODUCT(((Résultats!$A$9:$A$28=C27)*(Résultats!$C$9:$X$28&gt;=15)))), "-")</f>
        <v>1</v>
      </c>
      <c r="H27" s="69" t="str">
        <f>IF(COUNTIF('Résumé des Grands Prix'!$G$7:$G$36,'Classements Pilotes'!C27)=0,"-",COUNTIF('Résumé des Grands Prix'!$G$7:$G$36,'Classements Pilotes'!C27))</f>
        <v>-</v>
      </c>
      <c r="I27" s="69" t="str">
        <f>IF(COUNTIF('Résumé des Grands Prix'!$H$7:$H$36,'Classements Pilotes'!C27)=0,"-",COUNTIF('Résumé des Grands Prix'!$H$7:$H$36,'Classements Pilotes'!C27))</f>
        <v>-</v>
      </c>
      <c r="J27" s="69" t="str">
        <f>IF(COUNTIF('Résumé des Grands Prix'!$I$7:$I$36,'Classements Pilotes'!C27)=0,"-",COUNTIF('Résumé des Grands Prix'!$I$7:$I$36,'Classements Pilotes'!C27))</f>
        <v>-</v>
      </c>
    </row>
    <row r="28" spans="1:10" ht="27" customHeight="1" x14ac:dyDescent="0.25">
      <c r="A28" s="67">
        <f>SMALL(Résultats!$AJ$9:$AJ$60,'Classements Constructeurs'!A28)</f>
        <v>4.0179999999999998</v>
      </c>
      <c r="B28" s="65">
        <f>IF(ISERROR(VLOOKUP(A28,Résultats!$AJ$9:$AN$60,2,0)),"-",VLOOKUP(A28,Résultats!$AJ$9:$AN$60,2,0))</f>
        <v>4</v>
      </c>
      <c r="C28" s="68" t="str">
        <f>IF(ISERROR(VLOOKUP(A28,Résultats!$AJ$9:$AN$60,3,0)),"-",VLOOKUP(A28,Résultats!$AJ$9:$AN$60,3,0))</f>
        <v>cowboy-3103</v>
      </c>
      <c r="D28" s="68"/>
      <c r="E28" s="14">
        <f>IF(ISERROR(VLOOKUP(A28,Résultats!$AJ$9:$AN$60,4,0)),"-",VLOOKUP(A28,Résultats!$AJ$9:$AN$60,4,0))</f>
        <v>0</v>
      </c>
      <c r="F28" s="69" t="str">
        <f>IF(COUNTIF('Résumé des Grands Prix'!$E$7:$E$36,'Classements Pilotes'!C28)=0,"-",COUNTIF('Résumé des Grands Prix'!$E$7:$E$36,'Classements Pilotes'!C28))</f>
        <v>-</v>
      </c>
      <c r="G28" s="69" cm="1">
        <f t="array" ref="G28">IF((COUNTIF(Résultats!$A$9:$A$28, C28) + SUMPRODUCT(((Résultats!$A$9:$A$28=C28)*(Résultats!$C$9:$X$28&gt;=15))) &gt; 0), (COUNTIF(Résultats!$A$9:$A$28, C28) + SUMPRODUCT(((Résultats!$A$9:$A$28=C28)*(Résultats!$C$9:$X$28&gt;=15)))), "-")</f>
        <v>1</v>
      </c>
      <c r="H28" s="69" t="str">
        <f>IF(COUNTIF('Résumé des Grands Prix'!$G$7:$G$36,'Classements Pilotes'!C28)=0,"-",COUNTIF('Résumé des Grands Prix'!$G$7:$G$36,'Classements Pilotes'!C28))</f>
        <v>-</v>
      </c>
      <c r="I28" s="69" t="str">
        <f>IF(COUNTIF('Résumé des Grands Prix'!$H$7:$H$36,'Classements Pilotes'!C28)=0,"-",COUNTIF('Résumé des Grands Prix'!$H$7:$H$36,'Classements Pilotes'!C28))</f>
        <v>-</v>
      </c>
      <c r="J28" s="69" t="str">
        <f>IF(COUNTIF('Résumé des Grands Prix'!$I$7:$I$36,'Classements Pilotes'!C28)=0,"-",COUNTIF('Résumé des Grands Prix'!$I$7:$I$36,'Classements Pilotes'!C28))</f>
        <v>-</v>
      </c>
    </row>
    <row r="29" spans="1:10" ht="27" customHeight="1" x14ac:dyDescent="0.25">
      <c r="A29" s="67">
        <f>SMALL(Résultats!$AJ$9:$AJ$60,'Classements Constructeurs'!A29)</f>
        <v>4.0190000000000001</v>
      </c>
      <c r="B29" s="65">
        <f>IF(ISERROR(VLOOKUP(A29,Résultats!$AJ$9:$AN$60,2,0)),"-",VLOOKUP(A29,Résultats!$AJ$9:$AN$60,2,0))</f>
        <v>4</v>
      </c>
      <c r="C29" s="68" t="str">
        <f>IF(ISERROR(VLOOKUP(A29,Résultats!$AJ$9:$AN$60,3,0)),"-",VLOOKUP(A29,Résultats!$AJ$9:$AN$60,3,0))</f>
        <v>Oxmo-Puccino</v>
      </c>
      <c r="D29" s="68"/>
      <c r="E29" s="14">
        <f>IF(ISERROR(VLOOKUP(A29,Résultats!$AJ$9:$AN$60,4,0)),"-",VLOOKUP(A29,Résultats!$AJ$9:$AN$60,4,0))</f>
        <v>0</v>
      </c>
      <c r="F29" s="69" t="str">
        <f>IF(COUNTIF('Résumé des Grands Prix'!$E$7:$E$36,'Classements Pilotes'!C29)=0,"-",COUNTIF('Résumé des Grands Prix'!$E$7:$E$36,'Classements Pilotes'!C29))</f>
        <v>-</v>
      </c>
      <c r="G29" s="69" cm="1">
        <f t="array" ref="G29">IF((COUNTIF(Résultats!$A$9:$A$28, C29) + SUMPRODUCT(((Résultats!$A$9:$A$28=C29)*(Résultats!$C$9:$X$28&gt;=15))) &gt; 0), (COUNTIF(Résultats!$A$9:$A$28, C29) + SUMPRODUCT(((Résultats!$A$9:$A$28=C29)*(Résultats!$C$9:$X$28&gt;=15)))), "-")</f>
        <v>1</v>
      </c>
      <c r="H29" s="69" t="str">
        <f>IF(COUNTIF('Résumé des Grands Prix'!$G$7:$G$36,'Classements Pilotes'!C29)=0,"-",COUNTIF('Résumé des Grands Prix'!$G$7:$G$36,'Classements Pilotes'!C29))</f>
        <v>-</v>
      </c>
      <c r="I29" s="69" t="str">
        <f>IF(COUNTIF('Résumé des Grands Prix'!$H$7:$H$36,'Classements Pilotes'!C29)=0,"-",COUNTIF('Résumé des Grands Prix'!$H$7:$H$36,'Classements Pilotes'!C29))</f>
        <v>-</v>
      </c>
      <c r="J29" s="69" t="str">
        <f>IF(COUNTIF('Résumé des Grands Prix'!$I$7:$I$36,'Classements Pilotes'!C29)=0,"-",COUNTIF('Résumé des Grands Prix'!$I$7:$I$36,'Classements Pilotes'!C29))</f>
        <v>-</v>
      </c>
    </row>
    <row r="30" spans="1:10" ht="27" customHeight="1" x14ac:dyDescent="0.25">
      <c r="A30" s="67">
        <f>SMALL(Résultats!$AJ$9:$AJ$60,'Classements Constructeurs'!A30)</f>
        <v>4.0199999999999996</v>
      </c>
      <c r="B30" s="65">
        <f>IF(ISERROR(VLOOKUP(A30,Résultats!$AJ$9:$AN$60,2,0)),"-",VLOOKUP(A30,Résultats!$AJ$9:$AN$60,2,0))</f>
        <v>4</v>
      </c>
      <c r="C30" s="68" t="str">
        <f>IF(ISERROR(VLOOKUP(A30,Résultats!$AJ$9:$AN$60,3,0)),"-",VLOOKUP(A30,Résultats!$AJ$9:$AN$60,3,0))</f>
        <v>TheAlexis76</v>
      </c>
      <c r="D30" s="68"/>
      <c r="E30" s="14">
        <f>IF(ISERROR(VLOOKUP(A30,Résultats!$AJ$9:$AN$60,4,0)),"-",VLOOKUP(A30,Résultats!$AJ$9:$AN$60,4,0))</f>
        <v>0</v>
      </c>
      <c r="F30" s="69" t="str">
        <f>IF(COUNTIF('Résumé des Grands Prix'!$E$7:$E$36,'Classements Pilotes'!C30)=0,"-",COUNTIF('Résumé des Grands Prix'!$E$7:$E$36,'Classements Pilotes'!C30))</f>
        <v>-</v>
      </c>
      <c r="G30" s="69" cm="1">
        <f t="array" ref="G30">IF((COUNTIF(Résultats!$A$9:$A$28, C30) + SUMPRODUCT(((Résultats!$A$9:$A$28=C30)*(Résultats!$C$9:$X$28&gt;=15))) &gt; 0), (COUNTIF(Résultats!$A$9:$A$28, C30) + SUMPRODUCT(((Résultats!$A$9:$A$28=C30)*(Résultats!$C$9:$X$28&gt;=15)))), "-")</f>
        <v>1</v>
      </c>
      <c r="H30" s="69" t="str">
        <f>IF(COUNTIF('Résumé des Grands Prix'!$G$7:$G$36,'Classements Pilotes'!C30)=0,"-",COUNTIF('Résumé des Grands Prix'!$G$7:$G$36,'Classements Pilotes'!C30))</f>
        <v>-</v>
      </c>
      <c r="I30" s="69" t="str">
        <f>IF(COUNTIF('Résumé des Grands Prix'!$H$7:$H$36,'Classements Pilotes'!C30)=0,"-",COUNTIF('Résumé des Grands Prix'!$H$7:$H$36,'Classements Pilotes'!C30))</f>
        <v>-</v>
      </c>
      <c r="J30" s="69" t="str">
        <f>IF(COUNTIF('Résumé des Grands Prix'!$I$7:$I$36,'Classements Pilotes'!C30)=0,"-",COUNTIF('Résumé des Grands Prix'!$I$7:$I$36,'Classements Pilotes'!C30))</f>
        <v>-</v>
      </c>
    </row>
    <row r="31" spans="1:10" ht="27" customHeight="1" x14ac:dyDescent="0.25">
      <c r="A31" s="67" t="e">
        <f>SMALL(Résultats!$AJ$9:$AJ$60,'Classements Constructeurs'!A31)</f>
        <v>#NUM!</v>
      </c>
      <c r="B31" s="65" t="str">
        <f>IF(ISERROR(VLOOKUP(A31,Résultats!$AJ$9:$AN$60,2,0)),"-",VLOOKUP(A31,Résultats!$AJ$9:$AN$60,2,0))</f>
        <v>-</v>
      </c>
      <c r="C31" s="68" t="str">
        <f>IF(ISERROR(VLOOKUP(A31,Résultats!$AJ$9:$AN$60,3,0)),"-",VLOOKUP(A31,Résultats!$AJ$9:$AN$60,3,0))</f>
        <v>-</v>
      </c>
      <c r="D31" s="68"/>
      <c r="E31" s="14" t="str">
        <f>IF(ISERROR(VLOOKUP(A31,Résultats!$AJ$9:$AN$60,4,0)),"-",VLOOKUP(A31,Résultats!$AJ$9:$AN$60,4,0))</f>
        <v>-</v>
      </c>
      <c r="F31" s="69" t="str">
        <f>IF(COUNTIF('Résumé des Grands Prix'!$E$7:$E$36,'Classements Pilotes'!C31)=0,"-",COUNTIF('Résumé des Grands Prix'!$E$7:$E$36,'Classements Pilotes'!C31))</f>
        <v>-</v>
      </c>
      <c r="G31" s="69" t="str">
        <f>IF(COUNTIF('Résumé des Grands Prix'!$H$7:$H$36,'Classements Pilotes'!C31)=0,"-",COUNTIF('Résumé des Grands Prix'!$H$7:$H$36,'Classements Pilotes'!C31))</f>
        <v>-</v>
      </c>
      <c r="H31" s="69" t="str">
        <f>IF(COUNTIF('Résumé des Grands Prix'!$G$7:$G$36,'Classements Pilotes'!C31)=0,"-",COUNTIF('Résumé des Grands Prix'!$G$7:$G$36,'Classements Pilotes'!C31))</f>
        <v>-</v>
      </c>
      <c r="I31" s="69" t="str">
        <f>IF(COUNTIF('Résumé des Grands Prix'!$H$7:$H$36,'Classements Pilotes'!C31)=0,"-",COUNTIF('Résumé des Grands Prix'!$H$7:$H$36,'Classements Pilotes'!C31))</f>
        <v>-</v>
      </c>
      <c r="J31" s="69" t="str">
        <f>IF(COUNTIF('Résumé des Grands Prix'!$I$7:$I$36,'Classements Pilotes'!C31)=0,"-",COUNTIF('Résumé des Grands Prix'!$I$7:$I$36,'Classements Pilotes'!C31))</f>
        <v>-</v>
      </c>
    </row>
    <row r="32" spans="1:10" ht="27" customHeight="1" x14ac:dyDescent="0.25">
      <c r="A32" s="67" t="e">
        <f>SMALL(Résultats!$AJ$9:$AJ$60,'Classements Constructeurs'!A32)</f>
        <v>#NUM!</v>
      </c>
      <c r="B32" s="65" t="str">
        <f>IF(ISERROR(VLOOKUP(A32,Résultats!$AJ$9:$AN$60,2,0)),"-",VLOOKUP(A32,Résultats!$AJ$9:$AN$60,2,0))</f>
        <v>-</v>
      </c>
      <c r="C32" s="68" t="str">
        <f>IF(ISERROR(VLOOKUP(A32,Résultats!$AJ$9:$AN$60,3,0)),"-",VLOOKUP(A32,Résultats!$AJ$9:$AN$60,3,0))</f>
        <v>-</v>
      </c>
      <c r="D32" s="68"/>
      <c r="E32" s="14" t="str">
        <f>IF(ISERROR(VLOOKUP(A32,Résultats!$AJ$9:$AN$60,4,0)),"-",VLOOKUP(A32,Résultats!$AJ$9:$AN$60,4,0))</f>
        <v>-</v>
      </c>
      <c r="F32" s="69" t="str">
        <f>IF(COUNTIF('Résumé des Grands Prix'!$E$7:$E$36,'Classements Pilotes'!C32)=0,"-",COUNTIF('Résumé des Grands Prix'!$E$7:$E$36,'Classements Pilotes'!C32))</f>
        <v>-</v>
      </c>
      <c r="G32" s="69" t="str">
        <f>IF(COUNTIF('Résumé des Grands Prix'!$H$7:$H$36,'Classements Pilotes'!C32)=0,"-",COUNTIF('Résumé des Grands Prix'!$H$7:$H$36,'Classements Pilotes'!C32))</f>
        <v>-</v>
      </c>
      <c r="H32" s="69" t="str">
        <f>IF(COUNTIF('Résumé des Grands Prix'!$G$7:$G$36,'Classements Pilotes'!C32)=0,"-",COUNTIF('Résumé des Grands Prix'!$G$7:$G$36,'Classements Pilotes'!C32))</f>
        <v>-</v>
      </c>
      <c r="I32" s="69" t="str">
        <f>IF(COUNTIF('Résumé des Grands Prix'!$H$7:$H$36,'Classements Pilotes'!C32)=0,"-",COUNTIF('Résumé des Grands Prix'!$H$7:$H$36,'Classements Pilotes'!C32))</f>
        <v>-</v>
      </c>
      <c r="J32" s="69" t="str">
        <f>IF(COUNTIF('Résumé des Grands Prix'!$I$7:$I$36,'Classements Pilotes'!C32)=0,"-",COUNTIF('Résumé des Grands Prix'!$I$7:$I$36,'Classements Pilotes'!C32))</f>
        <v>-</v>
      </c>
    </row>
    <row r="33" spans="1:10" ht="27" customHeight="1" x14ac:dyDescent="0.25">
      <c r="A33" s="67" t="e">
        <f>SMALL(Résultats!$AJ$9:$AJ$60,'Classements Constructeurs'!A33)</f>
        <v>#NUM!</v>
      </c>
      <c r="B33" s="65" t="str">
        <f>IF(ISERROR(VLOOKUP(A33,Résultats!$AJ$9:$AN$60,2,0)),"-",VLOOKUP(A33,Résultats!$AJ$9:$AN$60,2,0))</f>
        <v>-</v>
      </c>
      <c r="C33" s="68" t="str">
        <f>IF(ISERROR(VLOOKUP(A33,Résultats!$AJ$9:$AN$60,3,0)),"-",VLOOKUP(A33,Résultats!$AJ$9:$AN$60,3,0))</f>
        <v>-</v>
      </c>
      <c r="D33" s="68"/>
      <c r="E33" s="14" t="str">
        <f>IF(ISERROR(VLOOKUP(A33,Résultats!$AJ$9:$AN$60,4,0)),"-",VLOOKUP(A33,Résultats!$AJ$9:$AN$60,4,0))</f>
        <v>-</v>
      </c>
      <c r="F33" s="69" t="str">
        <f>IF(COUNTIF('Résumé des Grands Prix'!$E$7:$E$36,'Classements Pilotes'!C33)=0,"-",COUNTIF('Résumé des Grands Prix'!$E$7:$E$36,'Classements Pilotes'!C33))</f>
        <v>-</v>
      </c>
      <c r="G33" s="69" t="str">
        <f>IF(COUNTIF('Résumé des Grands Prix'!$H$7:$H$36,'Classements Pilotes'!C33)=0,"-",COUNTIF('Résumé des Grands Prix'!$H$7:$H$36,'Classements Pilotes'!C33))</f>
        <v>-</v>
      </c>
      <c r="H33" s="69" t="str">
        <f>IF(COUNTIF('Résumé des Grands Prix'!$G$7:$G$36,'Classements Pilotes'!C33)=0,"-",COUNTIF('Résumé des Grands Prix'!$G$7:$G$36,'Classements Pilotes'!C33))</f>
        <v>-</v>
      </c>
      <c r="I33" s="69" t="str">
        <f>IF(COUNTIF('Résumé des Grands Prix'!$H$7:$H$36,'Classements Pilotes'!C33)=0,"-",COUNTIF('Résumé des Grands Prix'!$H$7:$H$36,'Classements Pilotes'!C33))</f>
        <v>-</v>
      </c>
      <c r="J33" s="69" t="str">
        <f>IF(COUNTIF('Résumé des Grands Prix'!$I$7:$I$36,'Classements Pilotes'!C33)=0,"-",COUNTIF('Résumé des Grands Prix'!$I$7:$I$36,'Classements Pilotes'!C33))</f>
        <v>-</v>
      </c>
    </row>
    <row r="34" spans="1:10" ht="27" customHeight="1" x14ac:dyDescent="0.25">
      <c r="A34" s="67" t="e">
        <f>SMALL(Résultats!$AJ$9:$AJ$60,'Classements Constructeurs'!A34)</f>
        <v>#NUM!</v>
      </c>
      <c r="B34" s="65" t="str">
        <f>IF(ISERROR(VLOOKUP(A34,Résultats!$AJ$9:$AN$60,2,0)),"-",VLOOKUP(A34,Résultats!$AJ$9:$AN$60,2,0))</f>
        <v>-</v>
      </c>
      <c r="C34" s="68" t="str">
        <f>IF(ISERROR(VLOOKUP(A34,Résultats!$AJ$9:$AN$60,3,0)),"-",VLOOKUP(A34,Résultats!$AJ$9:$AN$60,3,0))</f>
        <v>-</v>
      </c>
      <c r="D34" s="68"/>
      <c r="E34" s="14" t="str">
        <f>IF(ISERROR(VLOOKUP(A34,Résultats!$AJ$9:$AN$60,4,0)),"-",VLOOKUP(A34,Résultats!$AJ$9:$AN$60,4,0))</f>
        <v>-</v>
      </c>
      <c r="F34" s="69" t="str">
        <f>IF(COUNTIF('Résumé des Grands Prix'!$E$7:$E$36,'Classements Pilotes'!C34)=0,"-",COUNTIF('Résumé des Grands Prix'!$E$7:$E$36,'Classements Pilotes'!C34))</f>
        <v>-</v>
      </c>
      <c r="G34" s="69" t="str">
        <f>IF(COUNTIF('Résumé des Grands Prix'!$H$7:$H$36,'Classements Pilotes'!C34)=0,"-",COUNTIF('Résumé des Grands Prix'!$H$7:$H$36,'Classements Pilotes'!C34))</f>
        <v>-</v>
      </c>
      <c r="H34" s="69" t="str">
        <f>IF(COUNTIF('Résumé des Grands Prix'!$G$7:$G$36,'Classements Pilotes'!C34)=0,"-",COUNTIF('Résumé des Grands Prix'!$G$7:$G$36,'Classements Pilotes'!C34))</f>
        <v>-</v>
      </c>
      <c r="I34" s="69" t="str">
        <f>IF(COUNTIF('Résumé des Grands Prix'!$H$7:$H$36,'Classements Pilotes'!C34)=0,"-",COUNTIF('Résumé des Grands Prix'!$H$7:$H$36,'Classements Pilotes'!C34))</f>
        <v>-</v>
      </c>
      <c r="J34" s="69" t="str">
        <f>IF(COUNTIF('Résumé des Grands Prix'!$I$7:$I$36,'Classements Pilotes'!C34)=0,"-",COUNTIF('Résumé des Grands Prix'!$I$7:$I$36,'Classements Pilotes'!C34))</f>
        <v>-</v>
      </c>
    </row>
    <row r="35" spans="1:10" ht="27" customHeight="1" x14ac:dyDescent="0.25">
      <c r="A35" s="67" t="e">
        <f>SMALL(Résultats!$AJ$9:$AJ$60,'Classements Constructeurs'!A35)</f>
        <v>#NUM!</v>
      </c>
      <c r="B35" s="65" t="str">
        <f>IF(ISERROR(VLOOKUP(A35,Résultats!$AJ$9:$AN$60,2,0)),"-",VLOOKUP(A35,Résultats!$AJ$9:$AN$60,2,0))</f>
        <v>-</v>
      </c>
      <c r="C35" s="68" t="str">
        <f>IF(ISERROR(VLOOKUP(A35,Résultats!$AJ$9:$AN$60,3,0)),"-",VLOOKUP(A35,Résultats!$AJ$9:$AN$60,3,0))</f>
        <v>-</v>
      </c>
      <c r="D35" s="68"/>
      <c r="E35" s="14" t="str">
        <f>IF(ISERROR(VLOOKUP(A35,Résultats!$AJ$9:$AN$60,4,0)),"-",VLOOKUP(A35,Résultats!$AJ$9:$AN$60,4,0))</f>
        <v>-</v>
      </c>
      <c r="F35" s="69" t="str">
        <f>IF(COUNTIF('Résumé des Grands Prix'!$E$7:$E$36,'Classements Pilotes'!C35)=0,"-",COUNTIF('Résumé des Grands Prix'!$E$7:$E$36,'Classements Pilotes'!C35))</f>
        <v>-</v>
      </c>
      <c r="G35" s="69" t="str">
        <f>IF(COUNTIF('Résumé des Grands Prix'!$H$7:$H$36,'Classements Pilotes'!C35)=0,"-",COUNTIF('Résumé des Grands Prix'!$H$7:$H$36,'Classements Pilotes'!C35))</f>
        <v>-</v>
      </c>
      <c r="H35" s="69" t="str">
        <f>IF(COUNTIF('Résumé des Grands Prix'!$G$7:$G$36,'Classements Pilotes'!C35)=0,"-",COUNTIF('Résumé des Grands Prix'!$G$7:$G$36,'Classements Pilotes'!C35))</f>
        <v>-</v>
      </c>
      <c r="I35" s="69" t="str">
        <f>IF(COUNTIF('Résumé des Grands Prix'!$H$7:$H$36,'Classements Pilotes'!C35)=0,"-",COUNTIF('Résumé des Grands Prix'!$H$7:$H$36,'Classements Pilotes'!C35))</f>
        <v>-</v>
      </c>
      <c r="J35" s="69" t="str">
        <f>IF(COUNTIF('Résumé des Grands Prix'!$I$7:$I$36,'Classements Pilotes'!C35)=0,"-",COUNTIF('Résumé des Grands Prix'!$I$7:$I$36,'Classements Pilotes'!C35))</f>
        <v>-</v>
      </c>
    </row>
    <row r="36" spans="1:10" ht="27" customHeight="1" x14ac:dyDescent="0.25">
      <c r="A36" s="67" t="e">
        <f>SMALL(Résultats!$AJ$9:$AJ$60,'Classements Constructeurs'!A36)</f>
        <v>#NUM!</v>
      </c>
      <c r="B36" s="65" t="str">
        <f>IF(ISERROR(VLOOKUP(A36,Résultats!$AJ$9:$AN$60,2,0)),"-",VLOOKUP(A36,Résultats!$AJ$9:$AN$60,2,0))</f>
        <v>-</v>
      </c>
      <c r="C36" s="68" t="str">
        <f>IF(ISERROR(VLOOKUP(A36,Résultats!$AJ$9:$AN$60,3,0)),"-",VLOOKUP(A36,Résultats!$AJ$9:$AN$60,3,0))</f>
        <v>-</v>
      </c>
      <c r="D36" s="68"/>
      <c r="E36" s="14" t="str">
        <f>IF(ISERROR(VLOOKUP(A36,Résultats!$AJ$9:$AN$60,4,0)),"-",VLOOKUP(A36,Résultats!$AJ$9:$AN$60,4,0))</f>
        <v>-</v>
      </c>
      <c r="F36" s="69" t="str">
        <f>IF(COUNTIF('Résumé des Grands Prix'!$E$7:$E$36,'Classements Pilotes'!C36)=0,"-",COUNTIF('Résumé des Grands Prix'!$E$7:$E$36,'Classements Pilotes'!C36))</f>
        <v>-</v>
      </c>
      <c r="G36" s="69" t="str">
        <f>IF(COUNTIF('Résumé des Grands Prix'!$H$7:$H$36,'Classements Pilotes'!C36)=0,"-",COUNTIF('Résumé des Grands Prix'!$H$7:$H$36,'Classements Pilotes'!C36))</f>
        <v>-</v>
      </c>
      <c r="H36" s="69" t="str">
        <f>IF(COUNTIF('Résumé des Grands Prix'!$G$7:$G$36,'Classements Pilotes'!C36)=0,"-",COUNTIF('Résumé des Grands Prix'!$G$7:$G$36,'Classements Pilotes'!C36))</f>
        <v>-</v>
      </c>
      <c r="I36" s="69" t="str">
        <f>IF(COUNTIF('Résumé des Grands Prix'!$H$7:$H$36,'Classements Pilotes'!C36)=0,"-",COUNTIF('Résumé des Grands Prix'!$H$7:$H$36,'Classements Pilotes'!C36))</f>
        <v>-</v>
      </c>
      <c r="J36" s="69" t="str">
        <f>IF(COUNTIF('Résumé des Grands Prix'!$I$7:$I$36,'Classements Pilotes'!C36)=0,"-",COUNTIF('Résumé des Grands Prix'!$I$7:$I$36,'Classements Pilotes'!C36))</f>
        <v>-</v>
      </c>
    </row>
    <row r="37" spans="1:10" ht="27" customHeight="1" x14ac:dyDescent="0.25">
      <c r="A37" s="67" t="e">
        <f>SMALL(Résultats!$AJ$9:$AJ$60,'Classements Constructeurs'!A37)</f>
        <v>#NUM!</v>
      </c>
      <c r="B37" s="65" t="str">
        <f>IF(ISERROR(VLOOKUP(A37,Résultats!$AJ$9:$AN$60,2,0)),"-",VLOOKUP(A37,Résultats!$AJ$9:$AN$60,2,0))</f>
        <v>-</v>
      </c>
      <c r="C37" s="68" t="str">
        <f>IF(ISERROR(VLOOKUP(A37,Résultats!$AJ$9:$AN$60,3,0)),"-",VLOOKUP(A37,Résultats!$AJ$9:$AN$60,3,0))</f>
        <v>-</v>
      </c>
      <c r="D37" s="68"/>
      <c r="E37" s="14" t="str">
        <f>IF(ISERROR(VLOOKUP(A37,Résultats!$AJ$9:$AN$60,4,0)),"-",VLOOKUP(A37,Résultats!$AJ$9:$AN$60,4,0))</f>
        <v>-</v>
      </c>
      <c r="F37" s="69" t="str">
        <f>IF(COUNTIF('Résumé des Grands Prix'!$E$7:$E$36,'Classements Pilotes'!C37)=0,"-",COUNTIF('Résumé des Grands Prix'!$E$7:$E$36,'Classements Pilotes'!C37))</f>
        <v>-</v>
      </c>
      <c r="G37" s="69" t="str">
        <f>IF(COUNTIF('Résumé des Grands Prix'!$H$7:$H$36,'Classements Pilotes'!C37)=0,"-",COUNTIF('Résumé des Grands Prix'!$H$7:$H$36,'Classements Pilotes'!C37))</f>
        <v>-</v>
      </c>
      <c r="H37" s="69" t="str">
        <f>IF(COUNTIF('Résumé des Grands Prix'!$G$7:$G$36,'Classements Pilotes'!C37)=0,"-",COUNTIF('Résumé des Grands Prix'!$G$7:$G$36,'Classements Pilotes'!C37))</f>
        <v>-</v>
      </c>
      <c r="I37" s="69" t="str">
        <f>IF(COUNTIF('Résumé des Grands Prix'!$H$7:$H$36,'Classements Pilotes'!C37)=0,"-",COUNTIF('Résumé des Grands Prix'!$H$7:$H$36,'Classements Pilotes'!C37))</f>
        <v>-</v>
      </c>
      <c r="J37" s="69" t="str">
        <f>IF(COUNTIF('Résumé des Grands Prix'!$I$7:$I$36,'Classements Pilotes'!C37)=0,"-",COUNTIF('Résumé des Grands Prix'!$I$7:$I$36,'Classements Pilotes'!C37))</f>
        <v>-</v>
      </c>
    </row>
    <row r="38" spans="1:10" ht="27" customHeight="1" x14ac:dyDescent="0.25">
      <c r="A38" s="67" t="e">
        <f>SMALL(Résultats!$AJ$9:$AJ$60,'Classements Constructeurs'!A38)</f>
        <v>#NUM!</v>
      </c>
      <c r="B38" s="65" t="str">
        <f>IF(ISERROR(VLOOKUP(A38,Résultats!$AJ$9:$AN$60,2,0)),"-",VLOOKUP(A38,Résultats!$AJ$9:$AN$60,2,0))</f>
        <v>-</v>
      </c>
      <c r="C38" s="68" t="str">
        <f>IF(ISERROR(VLOOKUP(A38,Résultats!$AJ$9:$AN$60,3,0)),"-",VLOOKUP(A38,Résultats!$AJ$9:$AN$60,3,0))</f>
        <v>-</v>
      </c>
      <c r="D38" s="68"/>
      <c r="E38" s="14" t="str">
        <f>IF(ISERROR(VLOOKUP(A38,Résultats!$AJ$9:$AN$60,4,0)),"-",VLOOKUP(A38,Résultats!$AJ$9:$AN$60,4,0))</f>
        <v>-</v>
      </c>
      <c r="F38" s="69" t="str">
        <f>IF(COUNTIF('Résumé des Grands Prix'!$E$7:$E$36,'Classements Pilotes'!C38)=0,"-",COUNTIF('Résumé des Grands Prix'!$E$7:$E$36,'Classements Pilotes'!C38))</f>
        <v>-</v>
      </c>
      <c r="G38" s="69" t="str">
        <f>IF(COUNTIF('Résumé des Grands Prix'!$H$7:$H$36,'Classements Pilotes'!C38)=0,"-",COUNTIF('Résumé des Grands Prix'!$H$7:$H$36,'Classements Pilotes'!C38))</f>
        <v>-</v>
      </c>
      <c r="H38" s="69" t="str">
        <f>IF(COUNTIF('Résumé des Grands Prix'!$G$7:$G$36,'Classements Pilotes'!C38)=0,"-",COUNTIF('Résumé des Grands Prix'!$G$7:$G$36,'Classements Pilotes'!C38))</f>
        <v>-</v>
      </c>
      <c r="I38" s="69" t="str">
        <f>IF(COUNTIF('Résumé des Grands Prix'!$H$7:$H$36,'Classements Pilotes'!C38)=0,"-",COUNTIF('Résumé des Grands Prix'!$H$7:$H$36,'Classements Pilotes'!C38))</f>
        <v>-</v>
      </c>
      <c r="J38" s="69" t="str">
        <f>IF(COUNTIF('Résumé des Grands Prix'!$I$7:$I$36,'Classements Pilotes'!C38)=0,"-",COUNTIF('Résumé des Grands Prix'!$I$7:$I$36,'Classements Pilotes'!C38))</f>
        <v>-</v>
      </c>
    </row>
    <row r="39" spans="1:10" ht="27" customHeight="1" x14ac:dyDescent="0.25">
      <c r="A39" s="67" t="e">
        <f>SMALL(Résultats!$AJ$9:$AJ$60,'Classements Constructeurs'!A39)</f>
        <v>#NUM!</v>
      </c>
      <c r="B39" s="65" t="str">
        <f>IF(ISERROR(VLOOKUP(A39,Résultats!$AJ$9:$AN$60,2,0)),"-",VLOOKUP(A39,Résultats!$AJ$9:$AN$60,2,0))</f>
        <v>-</v>
      </c>
      <c r="C39" s="68" t="str">
        <f>IF(ISERROR(VLOOKUP(A39,Résultats!$AJ$9:$AN$60,3,0)),"-",VLOOKUP(A39,Résultats!$AJ$9:$AN$60,3,0))</f>
        <v>-</v>
      </c>
      <c r="D39" s="68"/>
      <c r="E39" s="14" t="str">
        <f>IF(ISERROR(VLOOKUP(A39,Résultats!$AJ$9:$AN$60,4,0)),"-",VLOOKUP(A39,Résultats!$AJ$9:$AN$60,4,0))</f>
        <v>-</v>
      </c>
      <c r="F39" s="69" t="str">
        <f>IF(COUNTIF('Résumé des Grands Prix'!$E$7:$E$36,'Classements Pilotes'!C39)=0,"-",COUNTIF('Résumé des Grands Prix'!$E$7:$E$36,'Classements Pilotes'!C39))</f>
        <v>-</v>
      </c>
      <c r="G39" s="69" t="str">
        <f>IF(COUNTIF('Résumé des Grands Prix'!$H$7:$H$36,'Classements Pilotes'!C39)=0,"-",COUNTIF('Résumé des Grands Prix'!$H$7:$H$36,'Classements Pilotes'!C39))</f>
        <v>-</v>
      </c>
      <c r="H39" s="69" t="str">
        <f>IF(COUNTIF('Résumé des Grands Prix'!$G$7:$G$36,'Classements Pilotes'!C39)=0,"-",COUNTIF('Résumé des Grands Prix'!$G$7:$G$36,'Classements Pilotes'!C39))</f>
        <v>-</v>
      </c>
      <c r="I39" s="69" t="str">
        <f>IF(COUNTIF('Résumé des Grands Prix'!$H$7:$H$36,'Classements Pilotes'!C39)=0,"-",COUNTIF('Résumé des Grands Prix'!$H$7:$H$36,'Classements Pilotes'!C39))</f>
        <v>-</v>
      </c>
      <c r="J39" s="69" t="str">
        <f>IF(COUNTIF('Résumé des Grands Prix'!$I$7:$I$36,'Classements Pilotes'!C39)=0,"-",COUNTIF('Résumé des Grands Prix'!$I$7:$I$36,'Classements Pilotes'!C39))</f>
        <v>-</v>
      </c>
    </row>
    <row r="40" spans="1:10" ht="27" customHeight="1" x14ac:dyDescent="0.25">
      <c r="A40" s="67" t="e">
        <f>SMALL(Résultats!$AJ$9:$AJ$60,'Classements Constructeurs'!A40)</f>
        <v>#NUM!</v>
      </c>
      <c r="B40" s="65" t="str">
        <f>IF(ISERROR(VLOOKUP(A40,Résultats!$AJ$9:$AN$60,2,0)),"-",VLOOKUP(A40,Résultats!$AJ$9:$AN$60,2,0))</f>
        <v>-</v>
      </c>
      <c r="C40" s="68" t="str">
        <f>IF(ISERROR(VLOOKUP(A40,Résultats!$AJ$9:$AN$60,3,0)),"-",VLOOKUP(A40,Résultats!$AJ$9:$AN$60,3,0))</f>
        <v>-</v>
      </c>
      <c r="D40" s="68"/>
      <c r="E40" s="14" t="str">
        <f>IF(ISERROR(VLOOKUP(A40,Résultats!$AJ$9:$AN$60,4,0)),"-",VLOOKUP(A40,Résultats!$AJ$9:$AN$60,4,0))</f>
        <v>-</v>
      </c>
      <c r="F40" s="69" t="str">
        <f>IF(COUNTIF('Résumé des Grands Prix'!$E$7:$E$36,'Classements Pilotes'!C40)=0,"-",COUNTIF('Résumé des Grands Prix'!$E$7:$E$36,'Classements Pilotes'!C40))</f>
        <v>-</v>
      </c>
      <c r="G40" s="69" t="str">
        <f>IF(COUNTIF('Résumé des Grands Prix'!$H$7:$H$36,'Classements Pilotes'!C40)=0,"-",COUNTIF('Résumé des Grands Prix'!$H$7:$H$36,'Classements Pilotes'!C40))</f>
        <v>-</v>
      </c>
      <c r="H40" s="69" t="str">
        <f>IF(COUNTIF('Résumé des Grands Prix'!$G$7:$G$36,'Classements Pilotes'!C40)=0,"-",COUNTIF('Résumé des Grands Prix'!$G$7:$G$36,'Classements Pilotes'!C40))</f>
        <v>-</v>
      </c>
      <c r="I40" s="69" t="str">
        <f>IF(COUNTIF('Résumé des Grands Prix'!$H$7:$H$36,'Classements Pilotes'!C40)=0,"-",COUNTIF('Résumé des Grands Prix'!$H$7:$H$36,'Classements Pilotes'!C40))</f>
        <v>-</v>
      </c>
      <c r="J40" s="69" t="str">
        <f>IF(COUNTIF('Résumé des Grands Prix'!$I$7:$I$36,'Classements Pilotes'!C40)=0,"-",COUNTIF('Résumé des Grands Prix'!$I$7:$I$36,'Classements Pilotes'!C40))</f>
        <v>-</v>
      </c>
    </row>
    <row r="41" spans="1:10" ht="27" customHeight="1" x14ac:dyDescent="0.25">
      <c r="A41" s="67" t="e">
        <f>SMALL(Résultats!$AJ$9:$AJ$60,'Classements Constructeurs'!A41)</f>
        <v>#NUM!</v>
      </c>
      <c r="B41" s="65" t="str">
        <f>IF(ISERROR(VLOOKUP(A41,Résultats!$AJ$9:$AN$60,2,0)),"-",VLOOKUP(A41,Résultats!$AJ$9:$AN$60,2,0))</f>
        <v>-</v>
      </c>
      <c r="C41" s="68" t="str">
        <f>IF(ISERROR(VLOOKUP(A41,Résultats!$AJ$9:$AN$60,3,0)),"-",VLOOKUP(A41,Résultats!$AJ$9:$AN$60,3,0))</f>
        <v>-</v>
      </c>
      <c r="D41" s="68"/>
      <c r="E41" s="14" t="str">
        <f>IF(ISERROR(VLOOKUP(A41,Résultats!$AJ$9:$AN$60,4,0)),"-",VLOOKUP(A41,Résultats!$AJ$9:$AN$60,4,0))</f>
        <v>-</v>
      </c>
      <c r="F41" s="69" t="str">
        <f>IF(COUNTIF('Résumé des Grands Prix'!$E$7:$E$36,'Classements Pilotes'!C41)=0,"-",COUNTIF('Résumé des Grands Prix'!$E$7:$E$36,'Classements Pilotes'!C41))</f>
        <v>-</v>
      </c>
      <c r="G41" s="69" t="str">
        <f>IF(COUNTIF('Résumé des Grands Prix'!$H$7:$H$36,'Classements Pilotes'!C41)=0,"-",COUNTIF('Résumé des Grands Prix'!$H$7:$H$36,'Classements Pilotes'!C41))</f>
        <v>-</v>
      </c>
      <c r="H41" s="69" t="str">
        <f>IF(COUNTIF('Résumé des Grands Prix'!$G$7:$G$36,'Classements Pilotes'!C41)=0,"-",COUNTIF('Résumé des Grands Prix'!$G$7:$G$36,'Classements Pilotes'!C41))</f>
        <v>-</v>
      </c>
      <c r="I41" s="69" t="str">
        <f>IF(COUNTIF('Résumé des Grands Prix'!$H$7:$H$36,'Classements Pilotes'!C41)=0,"-",COUNTIF('Résumé des Grands Prix'!$H$7:$H$36,'Classements Pilotes'!C41))</f>
        <v>-</v>
      </c>
      <c r="J41" s="69" t="str">
        <f>IF(COUNTIF('Résumé des Grands Prix'!$I$7:$I$36,'Classements Pilotes'!C41)=0,"-",COUNTIF('Résumé des Grands Prix'!$I$7:$I$36,'Classements Pilotes'!C41))</f>
        <v>-</v>
      </c>
    </row>
    <row r="42" spans="1:10" ht="27" customHeight="1" x14ac:dyDescent="0.25">
      <c r="A42" s="67" t="e">
        <f>SMALL(Résultats!$AJ$9:$AJ$60,'Classements Constructeurs'!A42)</f>
        <v>#NUM!</v>
      </c>
      <c r="B42" s="65" t="str">
        <f>IF(ISERROR(VLOOKUP(A42,Résultats!$AJ$9:$AN$60,2,0)),"-",VLOOKUP(A42,Résultats!$AJ$9:$AN$60,2,0))</f>
        <v>-</v>
      </c>
      <c r="C42" s="68" t="str">
        <f>IF(ISERROR(VLOOKUP(A42,Résultats!$AJ$9:$AN$60,3,0)),"-",VLOOKUP(A42,Résultats!$AJ$9:$AN$60,3,0))</f>
        <v>-</v>
      </c>
      <c r="D42" s="68"/>
      <c r="E42" s="14" t="str">
        <f>IF(ISERROR(VLOOKUP(A42,Résultats!$AJ$9:$AN$60,4,0)),"-",VLOOKUP(A42,Résultats!$AJ$9:$AN$60,4,0))</f>
        <v>-</v>
      </c>
      <c r="F42" s="69" t="str">
        <f>IF(COUNTIF('Résumé des Grands Prix'!$E$7:$E$36,'Classements Pilotes'!C42)=0,"-",COUNTIF('Résumé des Grands Prix'!$E$7:$E$36,'Classements Pilotes'!C42))</f>
        <v>-</v>
      </c>
      <c r="G42" s="69" t="str">
        <f>IF(COUNTIF('Résumé des Grands Prix'!$H$7:$H$36,'Classements Pilotes'!C42)=0,"-",COUNTIF('Résumé des Grands Prix'!$H$7:$H$36,'Classements Pilotes'!C42))</f>
        <v>-</v>
      </c>
      <c r="H42" s="69" t="str">
        <f>IF(COUNTIF('Résumé des Grands Prix'!$G$7:$G$36,'Classements Pilotes'!C42)=0,"-",COUNTIF('Résumé des Grands Prix'!$G$7:$G$36,'Classements Pilotes'!C42))</f>
        <v>-</v>
      </c>
      <c r="I42" s="69" t="str">
        <f>IF(COUNTIF('Résumé des Grands Prix'!$H$7:$H$36,'Classements Pilotes'!C42)=0,"-",COUNTIF('Résumé des Grands Prix'!$H$7:$H$36,'Classements Pilotes'!C42))</f>
        <v>-</v>
      </c>
      <c r="J42" s="69" t="str">
        <f>IF(COUNTIF('Résumé des Grands Prix'!$I$7:$I$36,'Classements Pilotes'!C42)=0,"-",COUNTIF('Résumé des Grands Prix'!$I$7:$I$36,'Classements Pilotes'!C42))</f>
        <v>-</v>
      </c>
    </row>
    <row r="43" spans="1:10" ht="27" customHeight="1" x14ac:dyDescent="0.25">
      <c r="A43" s="67" t="e">
        <f>SMALL(Résultats!$AJ$9:$AJ$60,'Classements Constructeurs'!A43)</f>
        <v>#NUM!</v>
      </c>
      <c r="B43" s="65" t="str">
        <f>IF(ISERROR(VLOOKUP(A43,Résultats!$AJ$9:$AN$60,2,0)),"-",VLOOKUP(A43,Résultats!$AJ$9:$AN$60,2,0))</f>
        <v>-</v>
      </c>
      <c r="C43" s="68" t="str">
        <f>IF(ISERROR(VLOOKUP(A43,Résultats!$AJ$9:$AN$60,3,0)),"-",VLOOKUP(A43,Résultats!$AJ$9:$AN$60,3,0))</f>
        <v>-</v>
      </c>
      <c r="D43" s="68"/>
      <c r="E43" s="14" t="str">
        <f>IF(ISERROR(VLOOKUP(A43,Résultats!$AJ$9:$AN$60,4,0)),"-",VLOOKUP(A43,Résultats!$AJ$9:$AN$60,4,0))</f>
        <v>-</v>
      </c>
      <c r="F43" s="69" t="str">
        <f>IF(COUNTIF('Résumé des Grands Prix'!$E$7:$E$36,'Classements Pilotes'!C43)=0,"-",COUNTIF('Résumé des Grands Prix'!$E$7:$E$36,'Classements Pilotes'!C43))</f>
        <v>-</v>
      </c>
      <c r="G43" s="69" t="str">
        <f>IF(COUNTIF('Résumé des Grands Prix'!$H$7:$H$36,'Classements Pilotes'!C43)=0,"-",COUNTIF('Résumé des Grands Prix'!$H$7:$H$36,'Classements Pilotes'!C43))</f>
        <v>-</v>
      </c>
      <c r="H43" s="69" t="str">
        <f>IF(COUNTIF('Résumé des Grands Prix'!$G$7:$G$36,'Classements Pilotes'!C43)=0,"-",COUNTIF('Résumé des Grands Prix'!$G$7:$G$36,'Classements Pilotes'!C43))</f>
        <v>-</v>
      </c>
      <c r="I43" s="69" t="str">
        <f>IF(COUNTIF('Résumé des Grands Prix'!$H$7:$H$36,'Classements Pilotes'!C43)=0,"-",COUNTIF('Résumé des Grands Prix'!$H$7:$H$36,'Classements Pilotes'!C43))</f>
        <v>-</v>
      </c>
      <c r="J43" s="69" t="str">
        <f>IF(COUNTIF('Résumé des Grands Prix'!$I$7:$I$36,'Classements Pilotes'!C43)=0,"-",COUNTIF('Résumé des Grands Prix'!$I$7:$I$36,'Classements Pilotes'!C43))</f>
        <v>-</v>
      </c>
    </row>
    <row r="44" spans="1:10" ht="27" customHeight="1" x14ac:dyDescent="0.25">
      <c r="A44" s="67" t="e">
        <f>SMALL(Résultats!$AJ$9:$AJ$60,'Classements Constructeurs'!A44)</f>
        <v>#NUM!</v>
      </c>
      <c r="B44" s="65" t="str">
        <f>IF(ISERROR(VLOOKUP(A44,Résultats!$AJ$9:$AN$60,2,0)),"-",VLOOKUP(A44,Résultats!$AJ$9:$AN$60,2,0))</f>
        <v>-</v>
      </c>
      <c r="C44" s="68" t="str">
        <f>IF(ISERROR(VLOOKUP(A44,Résultats!$AJ$9:$AN$60,3,0)),"-",VLOOKUP(A44,Résultats!$AJ$9:$AN$60,3,0))</f>
        <v>-</v>
      </c>
      <c r="D44" s="68"/>
      <c r="E44" s="14" t="str">
        <f>IF(ISERROR(VLOOKUP(A44,Résultats!$AJ$9:$AN$60,4,0)),"-",VLOOKUP(A44,Résultats!$AJ$9:$AN$60,4,0))</f>
        <v>-</v>
      </c>
      <c r="F44" s="69" t="str">
        <f>IF(COUNTIF('Résumé des Grands Prix'!$E$7:$E$36,'Classements Pilotes'!C44)=0,"-",COUNTIF('Résumé des Grands Prix'!$E$7:$E$36,'Classements Pilotes'!C44))</f>
        <v>-</v>
      </c>
      <c r="G44" s="69" t="str">
        <f>IF(COUNTIF('Résumé des Grands Prix'!$H$7:$H$36,'Classements Pilotes'!C44)=0,"-",COUNTIF('Résumé des Grands Prix'!$H$7:$H$36,'Classements Pilotes'!C44))</f>
        <v>-</v>
      </c>
      <c r="H44" s="69" t="str">
        <f>IF(COUNTIF('Résumé des Grands Prix'!$G$7:$G$36,'Classements Pilotes'!C44)=0,"-",COUNTIF('Résumé des Grands Prix'!$G$7:$G$36,'Classements Pilotes'!C44))</f>
        <v>-</v>
      </c>
      <c r="I44" s="69" t="str">
        <f>IF(COUNTIF('Résumé des Grands Prix'!$H$7:$H$36,'Classements Pilotes'!C44)=0,"-",COUNTIF('Résumé des Grands Prix'!$H$7:$H$36,'Classements Pilotes'!C44))</f>
        <v>-</v>
      </c>
      <c r="J44" s="69" t="str">
        <f>IF(COUNTIF('Résumé des Grands Prix'!$I$7:$I$36,'Classements Pilotes'!C44)=0,"-",COUNTIF('Résumé des Grands Prix'!$I$7:$I$36,'Classements Pilotes'!C44))</f>
        <v>-</v>
      </c>
    </row>
    <row r="45" spans="1:10" ht="27" customHeight="1" x14ac:dyDescent="0.25">
      <c r="A45" s="67" t="e">
        <f>SMALL(Résultats!$AJ$9:$AJ$60,'Classements Constructeurs'!A45)</f>
        <v>#NUM!</v>
      </c>
      <c r="B45" s="65" t="str">
        <f>IF(ISERROR(VLOOKUP(A45,Résultats!$AJ$9:$AN$60,2,0)),"-",VLOOKUP(A45,Résultats!$AJ$9:$AN$60,2,0))</f>
        <v>-</v>
      </c>
      <c r="C45" s="68" t="str">
        <f>IF(ISERROR(VLOOKUP(A45,Résultats!$AJ$9:$AN$60,3,0)),"-",VLOOKUP(A45,Résultats!$AJ$9:$AN$60,3,0))</f>
        <v>-</v>
      </c>
      <c r="D45" s="68"/>
      <c r="E45" s="14" t="str">
        <f>IF(ISERROR(VLOOKUP(A45,Résultats!$AJ$9:$AN$60,4,0)),"-",VLOOKUP(A45,Résultats!$AJ$9:$AN$60,4,0))</f>
        <v>-</v>
      </c>
      <c r="F45" s="69" t="str">
        <f>IF(COUNTIF('Résumé des Grands Prix'!$E$7:$E$36,'Classements Pilotes'!C45)=0,"-",COUNTIF('Résumé des Grands Prix'!$E$7:$E$36,'Classements Pilotes'!C45))</f>
        <v>-</v>
      </c>
      <c r="G45" s="69" t="str">
        <f>IF(COUNTIF('Résumé des Grands Prix'!$H$7:$H$36,'Classements Pilotes'!C45)=0,"-",COUNTIF('Résumé des Grands Prix'!$H$7:$H$36,'Classements Pilotes'!C45))</f>
        <v>-</v>
      </c>
      <c r="H45" s="69" t="str">
        <f>IF(COUNTIF('Résumé des Grands Prix'!$G$7:$G$36,'Classements Pilotes'!C45)=0,"-",COUNTIF('Résumé des Grands Prix'!$G$7:$G$36,'Classements Pilotes'!C45))</f>
        <v>-</v>
      </c>
      <c r="I45" s="69" t="str">
        <f>IF(COUNTIF('Résumé des Grands Prix'!$H$7:$H$36,'Classements Pilotes'!C45)=0,"-",COUNTIF('Résumé des Grands Prix'!$H$7:$H$36,'Classements Pilotes'!C45))</f>
        <v>-</v>
      </c>
      <c r="J45" s="69" t="str">
        <f>IF(COUNTIF('Résumé des Grands Prix'!$I$7:$I$36,'Classements Pilotes'!C45)=0,"-",COUNTIF('Résumé des Grands Prix'!$I$7:$I$36,'Classements Pilotes'!C45))</f>
        <v>-</v>
      </c>
    </row>
    <row r="46" spans="1:10" ht="27" customHeight="1" x14ac:dyDescent="0.25">
      <c r="A46" s="67" t="e">
        <f>SMALL(Résultats!$AJ$9:$AJ$60,'Classements Constructeurs'!A46)</f>
        <v>#NUM!</v>
      </c>
      <c r="B46" s="65" t="str">
        <f>IF(ISERROR(VLOOKUP(A46,Résultats!$AJ$9:$AN$60,2,0)),"-",VLOOKUP(A46,Résultats!$AJ$9:$AN$60,2,0))</f>
        <v>-</v>
      </c>
      <c r="C46" s="68" t="str">
        <f>IF(ISERROR(VLOOKUP(A46,Résultats!$AJ$9:$AN$60,3,0)),"-",VLOOKUP(A46,Résultats!$AJ$9:$AN$60,3,0))</f>
        <v>-</v>
      </c>
      <c r="D46" s="68"/>
      <c r="E46" s="14" t="str">
        <f>IF(ISERROR(VLOOKUP(A46,Résultats!$AJ$9:$AN$60,4,0)),"-",VLOOKUP(A46,Résultats!$AJ$9:$AN$60,4,0))</f>
        <v>-</v>
      </c>
      <c r="F46" s="69" t="str">
        <f>IF(COUNTIF('Résumé des Grands Prix'!$E$7:$E$36,'Classements Pilotes'!C46)=0,"-",COUNTIF('Résumé des Grands Prix'!$E$7:$E$36,'Classements Pilotes'!C46))</f>
        <v>-</v>
      </c>
      <c r="G46" s="69" t="str">
        <f>IF(COUNTIF('Résumé des Grands Prix'!$H$7:$H$36,'Classements Pilotes'!C46)=0,"-",COUNTIF('Résumé des Grands Prix'!$H$7:$H$36,'Classements Pilotes'!C46))</f>
        <v>-</v>
      </c>
      <c r="H46" s="69" t="str">
        <f>IF(COUNTIF('Résumé des Grands Prix'!$G$7:$G$36,'Classements Pilotes'!C46)=0,"-",COUNTIF('Résumé des Grands Prix'!$G$7:$G$36,'Classements Pilotes'!C46))</f>
        <v>-</v>
      </c>
      <c r="I46" s="69" t="str">
        <f>IF(COUNTIF('Résumé des Grands Prix'!$H$7:$H$36,'Classements Pilotes'!C46)=0,"-",COUNTIF('Résumé des Grands Prix'!$H$7:$H$36,'Classements Pilotes'!C46))</f>
        <v>-</v>
      </c>
      <c r="J46" s="69" t="str">
        <f>IF(COUNTIF('Résumé des Grands Prix'!$I$7:$I$36,'Classements Pilotes'!C46)=0,"-",COUNTIF('Résumé des Grands Prix'!$I$7:$I$36,'Classements Pilotes'!C46))</f>
        <v>-</v>
      </c>
    </row>
    <row r="47" spans="1:10" ht="27" customHeight="1" x14ac:dyDescent="0.25">
      <c r="A47" s="67" t="e">
        <f>SMALL(Résultats!$AJ$9:$AJ$60,'Classements Constructeurs'!A47)</f>
        <v>#NUM!</v>
      </c>
      <c r="B47" s="65" t="str">
        <f>IF(ISERROR(VLOOKUP(A47,Résultats!$AJ$9:$AN$60,2,0)),"-",VLOOKUP(A47,Résultats!$AJ$9:$AN$60,2,0))</f>
        <v>-</v>
      </c>
      <c r="C47" s="68" t="str">
        <f>IF(ISERROR(VLOOKUP(A47,Résultats!$AJ$9:$AN$60,3,0)),"-",VLOOKUP(A47,Résultats!$AJ$9:$AN$60,3,0))</f>
        <v>-</v>
      </c>
      <c r="D47" s="68"/>
      <c r="E47" s="14" t="str">
        <f>IF(ISERROR(VLOOKUP(A47,Résultats!$AJ$9:$AN$60,4,0)),"-",VLOOKUP(A47,Résultats!$AJ$9:$AN$60,4,0))</f>
        <v>-</v>
      </c>
      <c r="F47" s="69" t="str">
        <f>IF(COUNTIF('Résumé des Grands Prix'!$E$7:$E$36,'Classements Pilotes'!C47)=0,"-",COUNTIF('Résumé des Grands Prix'!$E$7:$E$36,'Classements Pilotes'!C47))</f>
        <v>-</v>
      </c>
      <c r="G47" s="69" t="str">
        <f>IF(COUNTIF('Résumé des Grands Prix'!$H$7:$H$36,'Classements Pilotes'!C47)=0,"-",COUNTIF('Résumé des Grands Prix'!$H$7:$H$36,'Classements Pilotes'!C47))</f>
        <v>-</v>
      </c>
      <c r="H47" s="69" t="str">
        <f>IF(COUNTIF('Résumé des Grands Prix'!$G$7:$G$36,'Classements Pilotes'!C47)=0,"-",COUNTIF('Résumé des Grands Prix'!$G$7:$G$36,'Classements Pilotes'!C47))</f>
        <v>-</v>
      </c>
      <c r="I47" s="69" t="str">
        <f>IF(COUNTIF('Résumé des Grands Prix'!$H$7:$H$36,'Classements Pilotes'!C47)=0,"-",COUNTIF('Résumé des Grands Prix'!$H$7:$H$36,'Classements Pilotes'!C47))</f>
        <v>-</v>
      </c>
      <c r="J47" s="69" t="str">
        <f>IF(COUNTIF('Résumé des Grands Prix'!$I$7:$I$36,'Classements Pilotes'!C47)=0,"-",COUNTIF('Résumé des Grands Prix'!$I$7:$I$36,'Classements Pilotes'!C47))</f>
        <v>-</v>
      </c>
    </row>
    <row r="48" spans="1:10" ht="27" customHeight="1" x14ac:dyDescent="0.25">
      <c r="A48" s="67" t="e">
        <f>SMALL(Résultats!$AJ$9:$AJ$60,'Classements Constructeurs'!A48)</f>
        <v>#NUM!</v>
      </c>
      <c r="B48" s="65" t="str">
        <f>IF(ISERROR(VLOOKUP(A48,Résultats!$AJ$9:$AN$60,2,0)),"-",VLOOKUP(A48,Résultats!$AJ$9:$AN$60,2,0))</f>
        <v>-</v>
      </c>
      <c r="C48" s="68" t="str">
        <f>IF(ISERROR(VLOOKUP(A48,Résultats!$AJ$9:$AN$60,3,0)),"-",VLOOKUP(A48,Résultats!$AJ$9:$AN$60,3,0))</f>
        <v>-</v>
      </c>
      <c r="D48" s="68"/>
      <c r="E48" s="14" t="str">
        <f>IF(ISERROR(VLOOKUP(A48,Résultats!$AJ$9:$AN$60,4,0)),"-",VLOOKUP(A48,Résultats!$AJ$9:$AN$60,4,0))</f>
        <v>-</v>
      </c>
      <c r="F48" s="69" t="str">
        <f>IF(COUNTIF('Résumé des Grands Prix'!$E$7:$E$36,'Classements Pilotes'!C48)=0,"-",COUNTIF('Résumé des Grands Prix'!$E$7:$E$36,'Classements Pilotes'!C48))</f>
        <v>-</v>
      </c>
      <c r="G48" s="69" t="str">
        <f>IF(COUNTIF('Résumé des Grands Prix'!$H$7:$H$36,'Classements Pilotes'!C48)=0,"-",COUNTIF('Résumé des Grands Prix'!$H$7:$H$36,'Classements Pilotes'!C48))</f>
        <v>-</v>
      </c>
      <c r="H48" s="69" t="str">
        <f>IF(COUNTIF('Résumé des Grands Prix'!$G$7:$G$36,'Classements Pilotes'!C48)=0,"-",COUNTIF('Résumé des Grands Prix'!$G$7:$G$36,'Classements Pilotes'!C48))</f>
        <v>-</v>
      </c>
      <c r="I48" s="69" t="str">
        <f>IF(COUNTIF('Résumé des Grands Prix'!$H$7:$H$36,'Classements Pilotes'!C48)=0,"-",COUNTIF('Résumé des Grands Prix'!$H$7:$H$36,'Classements Pilotes'!C48))</f>
        <v>-</v>
      </c>
      <c r="J48" s="69" t="str">
        <f>IF(COUNTIF('Résumé des Grands Prix'!$I$7:$I$36,'Classements Pilotes'!C48)=0,"-",COUNTIF('Résumé des Grands Prix'!$I$7:$I$36,'Classements Pilotes'!C48))</f>
        <v>-</v>
      </c>
    </row>
    <row r="49" spans="1:10" ht="27" customHeight="1" x14ac:dyDescent="0.25">
      <c r="A49" s="67" t="e">
        <f>SMALL(Résultats!$AJ$9:$AJ$60,'Classements Constructeurs'!A49)</f>
        <v>#NUM!</v>
      </c>
      <c r="B49" s="65" t="str">
        <f>IF(ISERROR(VLOOKUP(A49,Résultats!$AJ$9:$AN$60,2,0)),"-",VLOOKUP(A49,Résultats!$AJ$9:$AN$60,2,0))</f>
        <v>-</v>
      </c>
      <c r="C49" s="68" t="str">
        <f>IF(ISERROR(VLOOKUP(A49,Résultats!$AJ$9:$AN$60,3,0)),"-",VLOOKUP(A49,Résultats!$AJ$9:$AN$60,3,0))</f>
        <v>-</v>
      </c>
      <c r="D49" s="68"/>
      <c r="E49" s="14" t="str">
        <f>IF(ISERROR(VLOOKUP(A49,Résultats!$AJ$9:$AN$60,4,0)),"-",VLOOKUP(A49,Résultats!$AJ$9:$AN$60,4,0))</f>
        <v>-</v>
      </c>
      <c r="F49" s="69" t="str">
        <f>IF(COUNTIF('Résumé des Grands Prix'!$E$7:$E$36,'Classements Pilotes'!C49)=0,"-",COUNTIF('Résumé des Grands Prix'!$E$7:$E$36,'Classements Pilotes'!C49))</f>
        <v>-</v>
      </c>
      <c r="G49" s="69" t="str">
        <f>IF(COUNTIF('Résumé des Grands Prix'!$H$7:$H$36,'Classements Pilotes'!C49)=0,"-",COUNTIF('Résumé des Grands Prix'!$H$7:$H$36,'Classements Pilotes'!C49))</f>
        <v>-</v>
      </c>
      <c r="H49" s="69" t="str">
        <f>IF(COUNTIF('Résumé des Grands Prix'!$G$7:$G$36,'Classements Pilotes'!C49)=0,"-",COUNTIF('Résumé des Grands Prix'!$G$7:$G$36,'Classements Pilotes'!C49))</f>
        <v>-</v>
      </c>
      <c r="I49" s="69" t="str">
        <f>IF(COUNTIF('Résumé des Grands Prix'!$H$7:$H$36,'Classements Pilotes'!C49)=0,"-",COUNTIF('Résumé des Grands Prix'!$H$7:$H$36,'Classements Pilotes'!C49))</f>
        <v>-</v>
      </c>
      <c r="J49" s="69" t="str">
        <f>IF(COUNTIF('Résumé des Grands Prix'!$I$7:$I$36,'Classements Pilotes'!C49)=0,"-",COUNTIF('Résumé des Grands Prix'!$I$7:$I$36,'Classements Pilotes'!C49))</f>
        <v>-</v>
      </c>
    </row>
    <row r="50" spans="1:10" ht="27" customHeight="1" x14ac:dyDescent="0.25">
      <c r="A50" s="67" t="e">
        <f>SMALL(Résultats!$AJ$9:$AJ$60,'Classements Constructeurs'!A50)</f>
        <v>#NUM!</v>
      </c>
      <c r="B50" s="65" t="str">
        <f>IF(ISERROR(VLOOKUP(A50,Résultats!$AJ$9:$AN$60,2,0)),"-",VLOOKUP(A50,Résultats!$AJ$9:$AN$60,2,0))</f>
        <v>-</v>
      </c>
      <c r="C50" s="68" t="str">
        <f>IF(ISERROR(VLOOKUP(A50,Résultats!$AJ$9:$AN$60,3,0)),"-",VLOOKUP(A50,Résultats!$AJ$9:$AN$60,3,0))</f>
        <v>-</v>
      </c>
      <c r="D50" s="68"/>
      <c r="E50" s="14" t="str">
        <f>IF(ISERROR(VLOOKUP(A50,Résultats!$AJ$9:$AN$60,4,0)),"-",VLOOKUP(A50,Résultats!$AJ$9:$AN$60,4,0))</f>
        <v>-</v>
      </c>
      <c r="F50" s="69" t="str">
        <f>IF(COUNTIF('Résumé des Grands Prix'!$E$7:$E$36,'Classements Pilotes'!C50)=0,"-",COUNTIF('Résumé des Grands Prix'!$E$7:$E$36,'Classements Pilotes'!C50))</f>
        <v>-</v>
      </c>
      <c r="G50" s="69" t="str">
        <f>IF(COUNTIF('Résumé des Grands Prix'!$H$7:$H$36,'Classements Pilotes'!C50)=0,"-",COUNTIF('Résumé des Grands Prix'!$H$7:$H$36,'Classements Pilotes'!C50))</f>
        <v>-</v>
      </c>
      <c r="H50" s="69" t="str">
        <f>IF(COUNTIF('Résumé des Grands Prix'!$G$7:$G$36,'Classements Pilotes'!C50)=0,"-",COUNTIF('Résumé des Grands Prix'!$G$7:$G$36,'Classements Pilotes'!C50))</f>
        <v>-</v>
      </c>
      <c r="I50" s="69" t="str">
        <f>IF(COUNTIF('Résumé des Grands Prix'!$H$7:$H$36,'Classements Pilotes'!C50)=0,"-",COUNTIF('Résumé des Grands Prix'!$H$7:$H$36,'Classements Pilotes'!C50))</f>
        <v>-</v>
      </c>
      <c r="J50" s="69" t="str">
        <f>IF(COUNTIF('Résumé des Grands Prix'!$I$7:$I$36,'Classements Pilotes'!C50)=0,"-",COUNTIF('Résumé des Grands Prix'!$I$7:$I$36,'Classements Pilotes'!C50))</f>
        <v>-</v>
      </c>
    </row>
    <row r="51" spans="1:10" ht="15.75" x14ac:dyDescent="0.25">
      <c r="A51" s="67" t="e">
        <f>SMALL(Résultats!$AJ$9:$AJ$60,'Classements Constructeurs'!A51)</f>
        <v>#NUM!</v>
      </c>
      <c r="B51" s="65" t="str">
        <f>IF(ISERROR(VLOOKUP(A51,Résultats!$AJ$9:$AN$60,2,0)),"-",VLOOKUP(A51,Résultats!$AJ$9:$AN$60,2,0))</f>
        <v>-</v>
      </c>
      <c r="C51" s="68" t="str">
        <f>IF(ISERROR(VLOOKUP(A51,Résultats!$AJ$9:$AN$60,3,0)),"-",VLOOKUP(A51,Résultats!$AJ$9:$AN$60,3,0))</f>
        <v>-</v>
      </c>
      <c r="D51" s="68"/>
      <c r="E51" s="14" t="str">
        <f>IF(ISERROR(VLOOKUP(A51,Résultats!$AJ$9:$AN$60,4,0)),"-",VLOOKUP(A51,Résultats!$AJ$9:$AN$60,4,0))</f>
        <v>-</v>
      </c>
      <c r="F51" s="69" t="str">
        <f>IF(COUNTIF('Résumé des Grands Prix'!$E$7:$E$36,'Classements Pilotes'!C51)=0,"-",COUNTIF('Résumé des Grands Prix'!$E$7:$E$36,'Classements Pilotes'!C51))</f>
        <v>-</v>
      </c>
      <c r="G51" s="69" t="str">
        <f>IF(COUNTIF('Résumé des Grands Prix'!$H$7:$H$36,'Classements Pilotes'!C51)=0,"-",COUNTIF('Résumé des Grands Prix'!$H$7:$H$36,'Classements Pilotes'!C51))</f>
        <v>-</v>
      </c>
      <c r="H51" s="69" t="str">
        <f>IF(COUNTIF('Résumé des Grands Prix'!$G$7:$G$36,'Classements Pilotes'!C51)=0,"-",COUNTIF('Résumé des Grands Prix'!$G$7:$G$36,'Classements Pilotes'!C51))</f>
        <v>-</v>
      </c>
      <c r="I51" s="69" t="str">
        <f>IF(COUNTIF('Résumé des Grands Prix'!$H$7:$H$36,'Classements Pilotes'!C51)=0,"-",COUNTIF('Résumé des Grands Prix'!$H$7:$H$36,'Classements Pilotes'!C51))</f>
        <v>-</v>
      </c>
      <c r="J51" s="69" t="str">
        <f>IF(COUNTIF('Résumé des Grands Prix'!$I$7:$I$36,'Classements Pilotes'!C51)=0,"-",COUNTIF('Résumé des Grands Prix'!$I$7:$I$36,'Classements Pilotes'!C51))</f>
        <v>-</v>
      </c>
    </row>
    <row r="52" spans="1:10" ht="15.75" x14ac:dyDescent="0.25">
      <c r="A52" s="67" t="e">
        <f>SMALL(Résultats!$AJ$9:$AJ$60,'Classements Constructeurs'!A52)</f>
        <v>#NUM!</v>
      </c>
      <c r="B52" s="65" t="str">
        <f>IF(ISERROR(VLOOKUP(A52,Résultats!$AJ$9:$AN$60,2,0)),"-",VLOOKUP(A52,Résultats!$AJ$9:$AN$60,2,0))</f>
        <v>-</v>
      </c>
      <c r="C52" s="68" t="str">
        <f>IF(ISERROR(VLOOKUP(A52,Résultats!$AJ$9:$AN$60,3,0)),"-",VLOOKUP(A52,Résultats!$AJ$9:$AN$60,3,0))</f>
        <v>-</v>
      </c>
      <c r="D52" s="68"/>
      <c r="E52" s="14" t="str">
        <f>IF(ISERROR(VLOOKUP(A52,Résultats!$AJ$9:$AN$60,4,0)),"-",VLOOKUP(A52,Résultats!$AJ$9:$AN$60,4,0))</f>
        <v>-</v>
      </c>
      <c r="F52" s="69" t="str">
        <f>IF(COUNTIF('Résumé des Grands Prix'!$E$7:$E$36,'Classements Pilotes'!C52)=0,"-",COUNTIF('Résumé des Grands Prix'!$E$7:$E$36,'Classements Pilotes'!C52))</f>
        <v>-</v>
      </c>
      <c r="G52" s="69" t="str">
        <f>IF(COUNTIF('Résumé des Grands Prix'!$H$7:$H$36,'Classements Pilotes'!C52)=0,"-",COUNTIF('Résumé des Grands Prix'!$H$7:$H$36,'Classements Pilotes'!C52))</f>
        <v>-</v>
      </c>
      <c r="H52" s="69" t="str">
        <f>IF(COUNTIF('Résumé des Grands Prix'!$G$7:$G$36,'Classements Pilotes'!C52)=0,"-",COUNTIF('Résumé des Grands Prix'!$G$7:$G$36,'Classements Pilotes'!C52))</f>
        <v>-</v>
      </c>
      <c r="I52" s="69" t="str">
        <f>IF(COUNTIF('Résumé des Grands Prix'!$H$7:$H$36,'Classements Pilotes'!C52)=0,"-",COUNTIF('Résumé des Grands Prix'!$H$7:$H$36,'Classements Pilotes'!C52))</f>
        <v>-</v>
      </c>
      <c r="J52" s="69" t="str">
        <f>IF(COUNTIF('Résumé des Grands Prix'!$I$7:$I$36,'Classements Pilotes'!C52)=0,"-",COUNTIF('Résumé des Grands Prix'!$I$7:$I$36,'Classements Pilotes'!C52))</f>
        <v>-</v>
      </c>
    </row>
    <row r="53" spans="1:10" ht="15.75" x14ac:dyDescent="0.25">
      <c r="A53" s="67" t="e">
        <f>SMALL(Résultats!$AJ$9:$AJ$60,'Classements Constructeurs'!A53)</f>
        <v>#NUM!</v>
      </c>
      <c r="B53" s="65" t="str">
        <f>IF(ISERROR(VLOOKUP(A53,Résultats!$AJ$9:$AN$60,2,0)),"-",VLOOKUP(A53,Résultats!$AJ$9:$AN$60,2,0))</f>
        <v>-</v>
      </c>
      <c r="C53" s="68" t="str">
        <f>IF(ISERROR(VLOOKUP(A53,Résultats!$AJ$9:$AN$60,3,0)),"-",VLOOKUP(A53,Résultats!$AJ$9:$AN$60,3,0))</f>
        <v>-</v>
      </c>
      <c r="D53" s="68"/>
      <c r="E53" s="14" t="str">
        <f>IF(ISERROR(VLOOKUP(A53,Résultats!$AJ$9:$AN$60,4,0)),"-",VLOOKUP(A53,Résultats!$AJ$9:$AN$60,4,0))</f>
        <v>-</v>
      </c>
      <c r="F53" s="69" t="str">
        <f>IF(COUNTIF('Résumé des Grands Prix'!$E$7:$E$36,'Classements Pilotes'!C53)=0,"-",COUNTIF('Résumé des Grands Prix'!$E$7:$E$36,'Classements Pilotes'!C53))</f>
        <v>-</v>
      </c>
      <c r="G53" s="69" t="str">
        <f>IF(COUNTIF('Résumé des Grands Prix'!$H$7:$H$36,'Classements Pilotes'!C53)=0,"-",COUNTIF('Résumé des Grands Prix'!$H$7:$H$36,'Classements Pilotes'!C53))</f>
        <v>-</v>
      </c>
      <c r="H53" s="69" t="str">
        <f>IF(COUNTIF('Résumé des Grands Prix'!$G$7:$G$36,'Classements Pilotes'!C53)=0,"-",COUNTIF('Résumé des Grands Prix'!$G$7:$G$36,'Classements Pilotes'!C53))</f>
        <v>-</v>
      </c>
      <c r="I53" s="69" t="str">
        <f>IF(COUNTIF('Résumé des Grands Prix'!$H$7:$H$36,'Classements Pilotes'!C53)=0,"-",COUNTIF('Résumé des Grands Prix'!$H$7:$H$36,'Classements Pilotes'!C53))</f>
        <v>-</v>
      </c>
      <c r="J53" s="69" t="str">
        <f>IF(COUNTIF('Résumé des Grands Prix'!$I$7:$I$36,'Classements Pilotes'!C53)=0,"-",COUNTIF('Résumé des Grands Prix'!$I$7:$I$36,'Classements Pilotes'!C53))</f>
        <v>-</v>
      </c>
    </row>
    <row r="54" spans="1:10" ht="15.75" x14ac:dyDescent="0.25">
      <c r="A54" s="67" t="e">
        <f>SMALL(Résultats!$AJ$9:$AJ$60,'Classements Constructeurs'!A54)</f>
        <v>#NUM!</v>
      </c>
      <c r="B54" s="65" t="str">
        <f>IF(ISERROR(VLOOKUP(A54,Résultats!$AJ$9:$AN$60,2,0)),"-",VLOOKUP(A54,Résultats!$AJ$9:$AN$60,2,0))</f>
        <v>-</v>
      </c>
      <c r="C54" s="68" t="str">
        <f>IF(ISERROR(VLOOKUP(A54,Résultats!$AJ$9:$AN$60,3,0)),"-",VLOOKUP(A54,Résultats!$AJ$9:$AN$60,3,0))</f>
        <v>-</v>
      </c>
      <c r="D54" s="68"/>
      <c r="E54" s="14" t="str">
        <f>IF(ISERROR(VLOOKUP(A54,Résultats!$AJ$9:$AN$60,4,0)),"-",VLOOKUP(A54,Résultats!$AJ$9:$AN$60,4,0))</f>
        <v>-</v>
      </c>
      <c r="F54" s="69" t="str">
        <f>IF(COUNTIF('Résumé des Grands Prix'!$E$7:$E$36,'Classements Pilotes'!C54)=0,"-",COUNTIF('Résumé des Grands Prix'!$E$7:$E$36,'Classements Pilotes'!C54))</f>
        <v>-</v>
      </c>
      <c r="G54" s="69" t="str">
        <f>IF(COUNTIF('Résumé des Grands Prix'!$H$7:$H$36,'Classements Pilotes'!C54)=0,"-",COUNTIF('Résumé des Grands Prix'!$H$7:$H$36,'Classements Pilotes'!C54))</f>
        <v>-</v>
      </c>
      <c r="H54" s="69" t="str">
        <f>IF(COUNTIF('Résumé des Grands Prix'!$G$7:$G$36,'Classements Pilotes'!C54)=0,"-",COUNTIF('Résumé des Grands Prix'!$G$7:$G$36,'Classements Pilotes'!C54))</f>
        <v>-</v>
      </c>
      <c r="I54" s="69" t="str">
        <f>IF(COUNTIF('Résumé des Grands Prix'!$H$7:$H$36,'Classements Pilotes'!C54)=0,"-",COUNTIF('Résumé des Grands Prix'!$H$7:$H$36,'Classements Pilotes'!C54))</f>
        <v>-</v>
      </c>
      <c r="J54" s="69" t="str">
        <f>IF(COUNTIF('Résumé des Grands Prix'!$I$7:$I$36,'Classements Pilotes'!C54)=0,"-",COUNTIF('Résumé des Grands Prix'!$I$7:$I$36,'Classements Pilotes'!C54))</f>
        <v>-</v>
      </c>
    </row>
    <row r="55" spans="1:10" ht="15.75" x14ac:dyDescent="0.25">
      <c r="A55" s="67" t="e">
        <f>SMALL(Résultats!$AJ$9:$AJ$60,'Classements Constructeurs'!A55)</f>
        <v>#NUM!</v>
      </c>
      <c r="B55" s="65" t="str">
        <f>IF(ISERROR(VLOOKUP(A55,Résultats!$AJ$9:$AN$60,2,0)),"-",VLOOKUP(A55,Résultats!$AJ$9:$AN$60,2,0))</f>
        <v>-</v>
      </c>
      <c r="C55" s="68" t="str">
        <f>IF(ISERROR(VLOOKUP(A55,Résultats!$AJ$9:$AN$60,3,0)),"-",VLOOKUP(A55,Résultats!$AJ$9:$AN$60,3,0))</f>
        <v>-</v>
      </c>
      <c r="D55" s="68"/>
      <c r="E55" s="14" t="str">
        <f>IF(ISERROR(VLOOKUP(A55,Résultats!$AJ$9:$AN$60,4,0)),"-",VLOOKUP(A55,Résultats!$AJ$9:$AN$60,4,0))</f>
        <v>-</v>
      </c>
      <c r="F55" s="69" t="str">
        <f>IF(COUNTIF('Résumé des Grands Prix'!$E$7:$E$36,'Classements Pilotes'!C55)=0,"-",COUNTIF('Résumé des Grands Prix'!$E$7:$E$36,'Classements Pilotes'!C55))</f>
        <v>-</v>
      </c>
      <c r="G55" s="69" t="str">
        <f>IF(COUNTIF('Résumé des Grands Prix'!$H$7:$H$36,'Classements Pilotes'!C55)=0,"-",COUNTIF('Résumé des Grands Prix'!$H$7:$H$36,'Classements Pilotes'!C55))</f>
        <v>-</v>
      </c>
      <c r="H55" s="69" t="str">
        <f>IF(COUNTIF('Résumé des Grands Prix'!$G$7:$G$36,'Classements Pilotes'!C55)=0,"-",COUNTIF('Résumé des Grands Prix'!$G$7:$G$36,'Classements Pilotes'!C55))</f>
        <v>-</v>
      </c>
      <c r="I55" s="69" t="str">
        <f>IF(COUNTIF('Résumé des Grands Prix'!$H$7:$H$36,'Classements Pilotes'!C55)=0,"-",COUNTIF('Résumé des Grands Prix'!$H$7:$H$36,'Classements Pilotes'!C55))</f>
        <v>-</v>
      </c>
      <c r="J55" s="69" t="str">
        <f>IF(COUNTIF('Résumé des Grands Prix'!$I$7:$I$36,'Classements Pilotes'!C55)=0,"-",COUNTIF('Résumé des Grands Prix'!$I$7:$I$36,'Classements Pilotes'!C55))</f>
        <v>-</v>
      </c>
    </row>
    <row r="56" spans="1:10" ht="15.75" x14ac:dyDescent="0.25">
      <c r="A56" s="67" t="e">
        <f>SMALL(Résultats!$AJ$9:$AJ$60,'Classements Constructeurs'!A56)</f>
        <v>#NUM!</v>
      </c>
      <c r="B56" s="65" t="str">
        <f>IF(ISERROR(VLOOKUP(A56,Résultats!$AJ$9:$AN$60,2,0)),"-",VLOOKUP(A56,Résultats!$AJ$9:$AN$60,2,0))</f>
        <v>-</v>
      </c>
      <c r="C56" s="68" t="str">
        <f>IF(ISERROR(VLOOKUP(A56,Résultats!$AJ$9:$AN$60,3,0)),"-",VLOOKUP(A56,Résultats!$AJ$9:$AN$60,3,0))</f>
        <v>-</v>
      </c>
      <c r="D56" s="68"/>
      <c r="E56" s="14" t="str">
        <f>IF(ISERROR(VLOOKUP(A56,Résultats!$AJ$9:$AN$60,4,0)),"-",VLOOKUP(A56,Résultats!$AJ$9:$AN$60,4,0))</f>
        <v>-</v>
      </c>
      <c r="F56" s="69" t="str">
        <f>IF(COUNTIF('Résumé des Grands Prix'!$E$7:$E$36,'Classements Pilotes'!C56)=0,"-",COUNTIF('Résumé des Grands Prix'!$E$7:$E$36,'Classements Pilotes'!C56))</f>
        <v>-</v>
      </c>
      <c r="G56" s="69" t="str">
        <f>IF(COUNTIF('Résumé des Grands Prix'!$H$7:$H$36,'Classements Pilotes'!C56)=0,"-",COUNTIF('Résumé des Grands Prix'!$H$7:$H$36,'Classements Pilotes'!C56))</f>
        <v>-</v>
      </c>
      <c r="H56" s="69" t="str">
        <f>IF(COUNTIF('Résumé des Grands Prix'!$G$7:$G$36,'Classements Pilotes'!C56)=0,"-",COUNTIF('Résumé des Grands Prix'!$G$7:$G$36,'Classements Pilotes'!C56))</f>
        <v>-</v>
      </c>
      <c r="I56" s="69" t="str">
        <f>IF(COUNTIF('Résumé des Grands Prix'!$H$7:$H$36,'Classements Pilotes'!C56)=0,"-",COUNTIF('Résumé des Grands Prix'!$H$7:$H$36,'Classements Pilotes'!C56))</f>
        <v>-</v>
      </c>
      <c r="J56" s="69" t="str">
        <f>IF(COUNTIF('Résumé des Grands Prix'!$I$7:$I$36,'Classements Pilotes'!C56)=0,"-",COUNTIF('Résumé des Grands Prix'!$I$7:$I$36,'Classements Pilotes'!C56))</f>
        <v>-</v>
      </c>
    </row>
    <row r="57" spans="1:10" ht="15.75" x14ac:dyDescent="0.25">
      <c r="A57" s="67" t="e">
        <f>SMALL(Résultats!$AJ$9:$AJ$60,'Classements Constructeurs'!A57)</f>
        <v>#NUM!</v>
      </c>
      <c r="B57" s="65" t="str">
        <f>IF(ISERROR(VLOOKUP(A57,Résultats!$AJ$9:$AN$60,2,0)),"-",VLOOKUP(A57,Résultats!$AJ$9:$AN$60,2,0))</f>
        <v>-</v>
      </c>
      <c r="C57" s="68" t="str">
        <f>IF(ISERROR(VLOOKUP(A57,Résultats!$AJ$9:$AN$60,3,0)),"-",VLOOKUP(A57,Résultats!$AJ$9:$AN$60,3,0))</f>
        <v>-</v>
      </c>
      <c r="D57" s="68"/>
      <c r="E57" s="14" t="str">
        <f>IF(ISERROR(VLOOKUP(A57,Résultats!$AJ$9:$AN$60,4,0)),"-",VLOOKUP(A57,Résultats!$AJ$9:$AN$60,4,0))</f>
        <v>-</v>
      </c>
      <c r="F57" s="69" t="str">
        <f>IF(COUNTIF('Résumé des Grands Prix'!$E$7:$E$36,'Classements Pilotes'!C57)=0,"-",COUNTIF('Résumé des Grands Prix'!$E$7:$E$36,'Classements Pilotes'!C57))</f>
        <v>-</v>
      </c>
      <c r="G57" s="69" t="str">
        <f>IF(COUNTIF('Résumé des Grands Prix'!$H$7:$H$36,'Classements Pilotes'!C57)=0,"-",COUNTIF('Résumé des Grands Prix'!$H$7:$H$36,'Classements Pilotes'!C57))</f>
        <v>-</v>
      </c>
      <c r="H57" s="69" t="str">
        <f>IF(COUNTIF('Résumé des Grands Prix'!$G$7:$G$36,'Classements Pilotes'!C57)=0,"-",COUNTIF('Résumé des Grands Prix'!$G$7:$G$36,'Classements Pilotes'!C57))</f>
        <v>-</v>
      </c>
      <c r="I57" s="69" t="str">
        <f>IF(COUNTIF('Résumé des Grands Prix'!$H$7:$H$36,'Classements Pilotes'!C57)=0,"-",COUNTIF('Résumé des Grands Prix'!$H$7:$H$36,'Classements Pilotes'!C57))</f>
        <v>-</v>
      </c>
      <c r="J57" s="69" t="str">
        <f>IF(COUNTIF('Résumé des Grands Prix'!$I$7:$I$36,'Classements Pilotes'!C57)=0,"-",COUNTIF('Résumé des Grands Prix'!$I$7:$I$36,'Classements Pilotes'!C57))</f>
        <v>-</v>
      </c>
    </row>
    <row r="58" spans="1:10" ht="15.75" x14ac:dyDescent="0.25">
      <c r="A58" s="67" t="e">
        <f>SMALL(Résultats!$AJ$9:$AJ$60,'Classements Constructeurs'!A58)</f>
        <v>#NUM!</v>
      </c>
      <c r="B58" s="65" t="str">
        <f>IF(ISERROR(VLOOKUP(A58,Résultats!$AJ$9:$AN$60,2,0)),"-",VLOOKUP(A58,Résultats!$AJ$9:$AN$60,2,0))</f>
        <v>-</v>
      </c>
      <c r="C58" s="68" t="str">
        <f>IF(ISERROR(VLOOKUP(A58,Résultats!$AJ$9:$AN$60,3,0)),"-",VLOOKUP(A58,Résultats!$AJ$9:$AN$60,3,0))</f>
        <v>-</v>
      </c>
      <c r="D58" s="68"/>
      <c r="E58" s="14" t="str">
        <f>IF(ISERROR(VLOOKUP(A58,Résultats!$AJ$9:$AN$60,4,0)),"-",VLOOKUP(A58,Résultats!$AJ$9:$AN$60,4,0))</f>
        <v>-</v>
      </c>
      <c r="F58" s="69" t="str">
        <f>IF(COUNTIF('Résumé des Grands Prix'!$E$7:$E$36,'Classements Pilotes'!C58)=0,"-",COUNTIF('Résumé des Grands Prix'!$E$7:$E$36,'Classements Pilotes'!C58))</f>
        <v>-</v>
      </c>
      <c r="G58" s="69" t="str">
        <f>IF(COUNTIF('Résumé des Grands Prix'!$H$7:$H$36,'Classements Pilotes'!C58)=0,"-",COUNTIF('Résumé des Grands Prix'!$H$7:$H$36,'Classements Pilotes'!C58))</f>
        <v>-</v>
      </c>
      <c r="H58" s="69" t="str">
        <f>IF(COUNTIF('Résumé des Grands Prix'!$G$7:$G$36,'Classements Pilotes'!C58)=0,"-",COUNTIF('Résumé des Grands Prix'!$G$7:$G$36,'Classements Pilotes'!C58))</f>
        <v>-</v>
      </c>
      <c r="I58" s="69" t="str">
        <f>IF(COUNTIF('Résumé des Grands Prix'!$H$7:$H$36,'Classements Pilotes'!C58)=0,"-",COUNTIF('Résumé des Grands Prix'!$H$7:$H$36,'Classements Pilotes'!C58))</f>
        <v>-</v>
      </c>
      <c r="J58" s="69" t="str">
        <f>IF(COUNTIF('Résumé des Grands Prix'!$I$7:$I$36,'Classements Pilotes'!C58)=0,"-",COUNTIF('Résumé des Grands Prix'!$I$7:$I$36,'Classements Pilotes'!C58))</f>
        <v>-</v>
      </c>
    </row>
    <row r="59" spans="1:10" ht="15.75" x14ac:dyDescent="0.25">
      <c r="A59" s="67" t="e">
        <f>SMALL(Résultats!$AJ$9:$AJ$60,'Classements Constructeurs'!A59)</f>
        <v>#NUM!</v>
      </c>
      <c r="B59" s="65" t="str">
        <f>IF(ISERROR(VLOOKUP(A59,Résultats!$AJ$9:$AN$60,2,0)),"-",VLOOKUP(A59,Résultats!$AJ$9:$AN$60,2,0))</f>
        <v>-</v>
      </c>
      <c r="C59" s="68" t="str">
        <f>IF(ISERROR(VLOOKUP(A59,Résultats!$AJ$9:$AN$60,3,0)),"-",VLOOKUP(A59,Résultats!$AJ$9:$AN$60,3,0))</f>
        <v>-</v>
      </c>
      <c r="D59" s="68"/>
      <c r="E59" s="14" t="str">
        <f>IF(ISERROR(VLOOKUP(A59,Résultats!$AJ$9:$AN$60,4,0)),"-",VLOOKUP(A59,Résultats!$AJ$9:$AN$60,4,0))</f>
        <v>-</v>
      </c>
      <c r="F59" s="69" t="str">
        <f>IF(COUNTIF('Résumé des Grands Prix'!$E$7:$E$36,'Classements Pilotes'!C59)=0,"-",COUNTIF('Résumé des Grands Prix'!$E$7:$E$36,'Classements Pilotes'!C59))</f>
        <v>-</v>
      </c>
      <c r="G59" s="69" t="str">
        <f>IF(COUNTIF('Résumé des Grands Prix'!$H$7:$H$36,'Classements Pilotes'!C59)=0,"-",COUNTIF('Résumé des Grands Prix'!$H$7:$H$36,'Classements Pilotes'!C59))</f>
        <v>-</v>
      </c>
      <c r="H59" s="69" t="str">
        <f>IF(COUNTIF('Résumé des Grands Prix'!$G$7:$G$36,'Classements Pilotes'!C59)=0,"-",COUNTIF('Résumé des Grands Prix'!$G$7:$G$36,'Classements Pilotes'!C59))</f>
        <v>-</v>
      </c>
      <c r="I59" s="69" t="str">
        <f>IF(COUNTIF('Résumé des Grands Prix'!$H$7:$H$36,'Classements Pilotes'!C59)=0,"-",COUNTIF('Résumé des Grands Prix'!$H$7:$H$36,'Classements Pilotes'!C59))</f>
        <v>-</v>
      </c>
      <c r="J59" s="69" t="str">
        <f>IF(COUNTIF('Résumé des Grands Prix'!$I$7:$I$36,'Classements Pilotes'!C59)=0,"-",COUNTIF('Résumé des Grands Prix'!$I$7:$I$36,'Classements Pilotes'!C59))</f>
        <v>-</v>
      </c>
    </row>
    <row r="60" spans="1:10" ht="15.75" x14ac:dyDescent="0.25">
      <c r="A60" s="67" t="e">
        <f>SMALL(Résultats!$AJ$9:$AJ$60,'Classements Constructeurs'!A60)</f>
        <v>#NUM!</v>
      </c>
      <c r="B60" s="65" t="str">
        <f>IF(ISERROR(VLOOKUP(A60,Résultats!$AJ$9:$AN$60,2,0)),"-",VLOOKUP(A60,Résultats!$AJ$9:$AN$60,2,0))</f>
        <v>-</v>
      </c>
      <c r="C60" s="68" t="str">
        <f>IF(ISERROR(VLOOKUP(A60,Résultats!$AJ$9:$AN$60,3,0)),"-",VLOOKUP(A60,Résultats!$AJ$9:$AN$60,3,0))</f>
        <v>-</v>
      </c>
      <c r="D60" s="68"/>
      <c r="E60" s="14" t="str">
        <f>IF(ISERROR(VLOOKUP(A60,Résultats!$AJ$9:$AN$60,4,0)),"-",VLOOKUP(A60,Résultats!$AJ$9:$AN$60,4,0))</f>
        <v>-</v>
      </c>
      <c r="F60" s="69" t="str">
        <f>IF(COUNTIF('Résumé des Grands Prix'!$E$7:$E$36,'Classements Pilotes'!C60)=0,"-",COUNTIF('Résumé des Grands Prix'!$E$7:$E$36,'Classements Pilotes'!C60))</f>
        <v>-</v>
      </c>
      <c r="G60" s="69" t="str">
        <f>IF(COUNTIF('Résumé des Grands Prix'!$H$7:$H$36,'Classements Pilotes'!C60)=0,"-",COUNTIF('Résumé des Grands Prix'!$H$7:$H$36,'Classements Pilotes'!C60))</f>
        <v>-</v>
      </c>
      <c r="H60" s="69" t="str">
        <f>IF(COUNTIF('Résumé des Grands Prix'!$G$7:$G$36,'Classements Pilotes'!C60)=0,"-",COUNTIF('Résumé des Grands Prix'!$G$7:$G$36,'Classements Pilotes'!C60))</f>
        <v>-</v>
      </c>
      <c r="I60" s="69" t="str">
        <f>IF(COUNTIF('Résumé des Grands Prix'!$H$7:$H$36,'Classements Pilotes'!C60)=0,"-",COUNTIF('Résumé des Grands Prix'!$H$7:$H$36,'Classements Pilotes'!C60))</f>
        <v>-</v>
      </c>
      <c r="J60" s="69" t="str">
        <f>IF(COUNTIF('Résumé des Grands Prix'!$I$7:$I$36,'Classements Pilotes'!C60)=0,"-",COUNTIF('Résumé des Grands Prix'!$I$7:$I$36,'Classements Pilotes'!C60))</f>
        <v>-</v>
      </c>
    </row>
    <row r="61" spans="1:10" ht="15.75" x14ac:dyDescent="0.25">
      <c r="A61" s="67" t="e">
        <f>SMALL(Résultats!$AJ$9:$AJ$60,'Classements Constructeurs'!A61)</f>
        <v>#NUM!</v>
      </c>
      <c r="B61" s="65" t="str">
        <f>IF(ISERROR(VLOOKUP(A61,Résultats!$AJ$9:$AN$60,2,0)),"-",VLOOKUP(A61,Résultats!$AJ$9:$AN$60,2,0))</f>
        <v>-</v>
      </c>
      <c r="C61" s="68" t="str">
        <f>IF(ISERROR(VLOOKUP(A61,Résultats!$AJ$9:$AN$60,3,0)),"-",VLOOKUP(A61,Résultats!$AJ$9:$AN$60,3,0))</f>
        <v>-</v>
      </c>
      <c r="D61" s="68"/>
      <c r="E61" s="14" t="str">
        <f>IF(ISERROR(VLOOKUP(A61,Résultats!$AJ$9:$AN$60,4,0)),"-",VLOOKUP(A61,Résultats!$AJ$9:$AN$60,4,0))</f>
        <v>-</v>
      </c>
      <c r="F61" s="69" t="str">
        <f>IF(COUNTIF('Résumé des Grands Prix'!$E$7:$E$36,'Classements Pilotes'!C61)=0,"-",COUNTIF('Résumé des Grands Prix'!$E$7:$E$36,'Classements Pilotes'!C61))</f>
        <v>-</v>
      </c>
      <c r="G61" s="69" t="str">
        <f>IF(COUNTIF('Résumé des Grands Prix'!$H$7:$H$36,'Classements Pilotes'!C61)=0,"-",COUNTIF('Résumé des Grands Prix'!$H$7:$H$36,'Classements Pilotes'!C61))</f>
        <v>-</v>
      </c>
      <c r="H61" s="69" t="str">
        <f>IF(COUNTIF('Résumé des Grands Prix'!$G$7:$G$36,'Classements Pilotes'!C61)=0,"-",COUNTIF('Résumé des Grands Prix'!$G$7:$G$36,'Classements Pilotes'!C61))</f>
        <v>-</v>
      </c>
      <c r="I61" s="69" t="str">
        <f>IF(COUNTIF('Résumé des Grands Prix'!$H$7:$H$36,'Classements Pilotes'!C61)=0,"-",COUNTIF('Résumé des Grands Prix'!$H$7:$H$36,'Classements Pilotes'!C61))</f>
        <v>-</v>
      </c>
      <c r="J61" s="69" t="str">
        <f>IF(COUNTIF('Résumé des Grands Prix'!$I$7:$I$36,'Classements Pilotes'!C61)=0,"-",COUNTIF('Résumé des Grands Prix'!$I$7:$I$36,'Classements Pilotes'!C61))</f>
        <v>-</v>
      </c>
    </row>
    <row r="62" spans="1:10" x14ac:dyDescent="0.25">
      <c r="A62" s="16"/>
      <c r="B62" s="16"/>
      <c r="C62" s="16"/>
      <c r="D62" s="16"/>
      <c r="E62" s="70"/>
      <c r="F62" s="70"/>
    </row>
  </sheetData>
  <dataValidations count="1">
    <dataValidation type="list" allowBlank="1" showInputMessage="1" showErrorMessage="1" sqref="C11:C30" xr:uid="{63B18F9B-CEB8-4837-A4A7-06457DA182BD}">
      <formula1>ListePilotes</formula1>
    </dataValidation>
  </dataValidations>
  <pageMargins left="0.7" right="0.7" top="0.75" bottom="0.75" header="0.3" footer="0.3"/>
  <pageSetup paperSize="9" orientation="portrait" r:id="rId1"/>
  <ignoredErrors>
    <ignoredError sqref="E11:F61 J11:J62 B11:C61 I11:I61 G31:G62 G11:G30" unlockedFormula="1"/>
    <ignoredError sqref="H11:H61" formula="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Paramètres de la saison</vt:lpstr>
      <vt:lpstr>Résultats</vt:lpstr>
      <vt:lpstr>Résumé des Grands Prix</vt:lpstr>
      <vt:lpstr>Classements Constructeurs</vt:lpstr>
      <vt:lpstr>Classements Pilotes</vt:lpstr>
      <vt:lpstr>ListeEcurie</vt:lpstr>
      <vt:lpstr>ListePilotes</vt:lpstr>
    </vt:vector>
  </TitlesOfParts>
  <Company>VISEO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Maricaoudin</dc:creator>
  <cp:lastModifiedBy>Vincent Maricaoudin</cp:lastModifiedBy>
  <dcterms:created xsi:type="dcterms:W3CDTF">2023-06-30T18:59:40Z</dcterms:created>
  <dcterms:modified xsi:type="dcterms:W3CDTF">2023-08-15T17:37:39Z</dcterms:modified>
</cp:coreProperties>
</file>